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E:\溧高高速\我的任务\混凝土强度报告\"/>
    </mc:Choice>
  </mc:AlternateContent>
  <xr:revisionPtr revIDLastSave="0" documentId="10_ncr:8100000_{D512EC58-6287-4113-A41E-48A21F6DF913}" xr6:coauthVersionLast="34" xr6:coauthVersionMax="34" xr10:uidLastSave="{00000000-0000-0000-0000-000000000000}"/>
  <bookViews>
    <workbookView xWindow="0" yWindow="0" windowWidth="18480" windowHeight="9870" xr2:uid="{00000000-000D-0000-FFFF-FFFF00000000}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</definedNames>
  <calcPr calcId="162913"/>
</workbook>
</file>

<file path=xl/calcChain.xml><?xml version="1.0" encoding="utf-8"?>
<calcChain xmlns="http://schemas.openxmlformats.org/spreadsheetml/2006/main">
  <c r="L20" i="1" l="1"/>
  <c r="L19" i="1"/>
  <c r="L18" i="1"/>
  <c r="L17" i="1"/>
  <c r="L16" i="1"/>
  <c r="L15" i="1"/>
  <c r="R7" i="1"/>
  <c r="M18" i="1" s="1"/>
  <c r="R6" i="1"/>
  <c r="M15" i="1" s="1"/>
  <c r="Q15" i="1" l="1"/>
  <c r="D62" i="2"/>
  <c r="D59" i="2"/>
  <c r="D56" i="2"/>
  <c r="AS53" i="2"/>
  <c r="AS50" i="2"/>
  <c r="BA47" i="2"/>
  <c r="BO47" i="2" s="1"/>
  <c r="AS47" i="2"/>
  <c r="AS44" i="2"/>
  <c r="AS41" i="2"/>
  <c r="BA38" i="2"/>
  <c r="BO38" i="2" s="1"/>
  <c r="AS38" i="2"/>
  <c r="M38" i="2"/>
  <c r="M47" i="2" s="1"/>
  <c r="Q17" i="2"/>
  <c r="BA13" i="2"/>
  <c r="AW7" i="2"/>
  <c r="R23" i="7"/>
  <c r="P23" i="7"/>
  <c r="R22" i="7"/>
  <c r="P22" i="7"/>
  <c r="R21" i="7"/>
  <c r="Q21" i="7"/>
  <c r="P21" i="7"/>
  <c r="R20" i="7"/>
  <c r="P20" i="7"/>
  <c r="R19" i="7"/>
  <c r="P19" i="7"/>
  <c r="R18" i="7"/>
  <c r="Q18" i="7"/>
  <c r="P18" i="7"/>
  <c r="R17" i="7"/>
  <c r="P17" i="7"/>
  <c r="R16" i="7"/>
  <c r="P16" i="7"/>
  <c r="R15" i="7"/>
  <c r="Q15" i="7"/>
  <c r="P15" i="7"/>
  <c r="R23" i="1"/>
  <c r="P23" i="1"/>
  <c r="R22" i="1"/>
  <c r="P22" i="1"/>
  <c r="R21" i="1"/>
  <c r="Q21" i="1"/>
  <c r="P21" i="1"/>
  <c r="R20" i="1"/>
  <c r="P20" i="1"/>
  <c r="A20" i="1"/>
  <c r="D53" i="2" s="1"/>
  <c r="R19" i="1"/>
  <c r="P19" i="1"/>
  <c r="A19" i="1"/>
  <c r="D50" i="2" s="1"/>
  <c r="R18" i="1"/>
  <c r="Q18" i="1"/>
  <c r="P18" i="1"/>
  <c r="N18" i="1"/>
  <c r="A18" i="1"/>
  <c r="D47" i="2" s="1"/>
  <c r="R17" i="1"/>
  <c r="P17" i="1"/>
  <c r="A17" i="1"/>
  <c r="D44" i="2" s="1"/>
  <c r="R16" i="1"/>
  <c r="P16" i="1"/>
  <c r="A16" i="1"/>
  <c r="D41" i="2" s="1"/>
  <c r="R15" i="1"/>
  <c r="P15" i="1"/>
  <c r="N15" i="1"/>
  <c r="D15" i="1"/>
  <c r="D18" i="1" s="1"/>
  <c r="A15" i="1"/>
  <c r="D38" i="2" s="1"/>
  <c r="W14" i="1"/>
  <c r="Q7" i="1"/>
</calcChain>
</file>

<file path=xl/sharedStrings.xml><?xml version="1.0" encoding="utf-8"?>
<sst xmlns="http://schemas.openxmlformats.org/spreadsheetml/2006/main" count="470" uniqueCount="146">
  <si>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</si>
  <si>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</si>
  <si>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</si>
  <si>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</si>
  <si>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</si>
  <si>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</si>
  <si>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</si>
  <si>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</si>
  <si>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</si>
  <si>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</si>
  <si>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</si>
  <si>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</si>
  <si>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</si>
  <si>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</si>
  <si>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</si>
  <si>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</si>
  <si>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 xml:space="preserve">温度：     相对湿度：      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</si>
  <si>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</si>
  <si>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</si>
  <si>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</si>
  <si>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</si>
  <si>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</si>
  <si>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</si>
  <si>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</si>
  <si>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</si>
  <si>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</si>
  <si>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</si>
  <si>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</si>
  <si>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</si>
  <si>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</si>
  <si>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</si>
  <si>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</si>
  <si>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</si>
  <si>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</si>
  <si>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5\</t>
  </si>
  <si>
    <t>上受压面</t>
  </si>
  <si>
    <t>下受压面</t>
  </si>
  <si>
    <t>随标号变</t>
  </si>
  <si>
    <t>标准差变</t>
  </si>
  <si>
    <t>长</t>
  </si>
  <si>
    <t>宽</t>
  </si>
  <si>
    <t>160</t>
  </si>
  <si>
    <t>28</t>
  </si>
  <si>
    <t>150</t>
  </si>
  <si>
    <t>22500</t>
  </si>
  <si>
    <t>标准养护</t>
  </si>
  <si>
    <t>d7fg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</si>
  <si>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</si>
  <si>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</si>
  <si>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</si>
  <si>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</si>
  <si>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</si>
  <si>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color rgb="FFFF0000"/>
        <rFont val="宋体"/>
        <family val="3"/>
        <charset val="134"/>
      </rPr>
      <t>记录编号：</t>
    </r>
    <r>
      <rPr>
        <sz val="10"/>
        <color rgb="FFFF0000"/>
        <rFont val="仿宋"/>
        <family val="3"/>
        <charset val="134"/>
      </rPr>
      <t>JL-2018-SHY-162</t>
    </r>
  </si>
  <si>
    <t>S246分离立交15＃左幅系梁</t>
  </si>
  <si>
    <t>委托/任务编号</t>
  </si>
  <si>
    <t>YP-2018-SHY-162</t>
  </si>
  <si>
    <t>2018/04/21-2018/05/19</t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</si>
  <si>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</si>
  <si>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</si>
  <si>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</si>
  <si>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</si>
  <si>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</si>
  <si>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</si>
  <si>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</si>
  <si>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</si>
  <si>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</si>
  <si>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</si>
  <si>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</si>
  <si>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</si>
  <si>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</si>
  <si>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</si>
  <si>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</si>
  <si>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</si>
  <si>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</si>
  <si>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</si>
  <si>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</si>
  <si>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</si>
  <si>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</si>
  <si>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</si>
  <si>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</si>
  <si>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</si>
  <si>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</si>
  <si>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</si>
  <si>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</si>
  <si>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</si>
  <si>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</si>
  <si>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</si>
  <si>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</si>
  <si>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</si>
  <si>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</si>
  <si>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</si>
  <si>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</si>
  <si>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</si>
  <si>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</si>
  <si>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</si>
  <si>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family val="3"/>
        <charset val="134"/>
      </rPr>
      <t>水泥混凝土轴心抗压强度试验检测报告</t>
    </r>
    <r>
      <rPr>
        <b/>
        <sz val="14"/>
        <rFont val="宋体"/>
        <family val="3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</si>
  <si>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</si>
  <si>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</si>
  <si>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</si>
  <si>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</si>
  <si>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</si>
  <si>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</si>
  <si>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</si>
  <si>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family val="3"/>
        <charset val="134"/>
      </rPr>
      <t>受压面积(mm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</si>
  <si>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</si>
  <si>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</si>
  <si>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</si>
  <si>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</si>
  <si>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</si>
  <si>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</si>
  <si>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</si>
  <si>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family val="3"/>
        <charset val="134"/>
      </rPr>
      <t>水泥混凝土抗压弹性模量试验检测报告</t>
    </r>
    <r>
      <rPr>
        <b/>
        <sz val="14"/>
        <rFont val="宋体"/>
        <family val="3"/>
        <charset val="134"/>
      </rPr>
      <t>(棱柱体)</t>
    </r>
  </si>
  <si>
    <r>
      <rPr>
        <sz val="10"/>
        <rFont val="宋体"/>
        <family val="3"/>
        <charset val="134"/>
      </rPr>
      <t>报告编号：</t>
    </r>
    <r>
      <rPr>
        <sz val="10"/>
        <rFont val="仿宋"/>
        <family val="3"/>
        <charset val="134"/>
      </rPr>
      <t>BG-2017-SHT-GC1-001</t>
    </r>
  </si>
  <si>
    <r>
      <rPr>
        <sz val="10"/>
        <rFont val="宋体"/>
        <family val="3"/>
        <charset val="134"/>
      </rPr>
      <t>技术指标
(1×10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</si>
  <si>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rPr>
        <sz val="10"/>
        <rFont val="宋体"/>
        <family val="3"/>
        <charset val="134"/>
      </rPr>
      <t>检测结果
(1×10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</si>
  <si>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</si>
  <si>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</si>
  <si>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</si>
  <si>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family val="3"/>
        <charset val="134"/>
      </rPr>
      <t>设计弹性模量(×10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</si>
  <si>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试件编号(一)</t>
  </si>
  <si>
    <r>
      <rPr>
        <sz val="10"/>
        <rFont val="宋体"/>
        <family val="3"/>
        <charset val="134"/>
      </rPr>
      <t>轴心抗压荷载F</t>
    </r>
    <r>
      <rPr>
        <vertAlign val="subscript"/>
        <sz val="10"/>
        <rFont val="宋体"/>
        <family val="3"/>
        <charset val="134"/>
      </rPr>
      <t>kp</t>
    </r>
    <r>
      <rPr>
        <sz val="10"/>
        <rFont val="宋体"/>
        <family val="3"/>
        <charset val="134"/>
      </rPr>
      <t>(kN)</t>
    </r>
  </si>
  <si>
    <r>
      <rPr>
        <sz val="10"/>
        <rFont val="宋体"/>
        <family val="3"/>
        <charset val="134"/>
      </rPr>
      <t>初荷载F</t>
    </r>
    <r>
      <rPr>
        <vertAlign val="subscript"/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(kN)</t>
    </r>
  </si>
  <si>
    <r>
      <rPr>
        <sz val="10"/>
        <rFont val="宋体"/>
        <family val="3"/>
        <charset val="134"/>
      </rPr>
      <t>终荷载F</t>
    </r>
    <r>
      <rPr>
        <vertAlign val="subscript"/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</si>
  <si>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</si>
  <si>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</si>
  <si>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</si>
  <si>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</si>
  <si>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</si>
  <si>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</si>
  <si>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</si>
  <si>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</si>
  <si>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family val="3"/>
        <charset val="134"/>
      </rPr>
      <t>ε</t>
    </r>
    <r>
      <rPr>
        <vertAlign val="subscript"/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-ε</t>
    </r>
    <r>
      <rPr>
        <vertAlign val="subscript"/>
        <sz val="10"/>
        <rFont val="宋体"/>
        <family val="3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</si>
  <si>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</si>
  <si>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</si>
  <si>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</si>
  <si>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family val="3"/>
        <charset val="134"/>
      </rPr>
      <t>循环后轴心抗压强度f</t>
    </r>
    <r>
      <rPr>
        <vertAlign val="subscript"/>
        <sz val="10"/>
        <rFont val="宋体"/>
        <family val="3"/>
        <charset val="134"/>
      </rPr>
      <t>kp</t>
    </r>
    <r>
      <rPr>
        <sz val="10"/>
        <rFont val="宋体"/>
        <family val="3"/>
        <charset val="134"/>
      </rPr>
      <t>(Mpa)</t>
    </r>
  </si>
  <si>
    <r>
      <rPr>
        <sz val="10"/>
        <rFont val="宋体"/>
        <family val="3"/>
        <charset val="134"/>
      </rPr>
      <t>弹性模量测值E</t>
    </r>
    <r>
      <rPr>
        <vertAlign val="subscript"/>
        <sz val="10"/>
        <rFont val="宋体"/>
        <family val="3"/>
        <charset val="134"/>
      </rPr>
      <t xml:space="preserve">c    
</t>
    </r>
    <r>
      <rPr>
        <sz val="10"/>
        <rFont val="宋体"/>
        <family val="3"/>
        <charset val="134"/>
      </rPr>
      <t>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</si>
  <si>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r>
      <rPr>
        <sz val="10"/>
        <rFont val="宋体"/>
        <family val="3"/>
        <charset val="134"/>
      </rPr>
      <t>弹性模量测定值E</t>
    </r>
    <r>
      <rPr>
        <vertAlign val="subscript"/>
        <sz val="10"/>
        <rFont val="宋体"/>
        <family val="3"/>
        <charset val="134"/>
      </rPr>
      <t>c</t>
    </r>
    <r>
      <rPr>
        <sz val="10"/>
        <rFont val="宋体"/>
        <family val="3"/>
        <charset val="134"/>
      </rPr>
      <t>'          (×10</t>
    </r>
    <r>
      <rPr>
        <vertAlign val="superscript"/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MPa)</t>
    </r>
  </si>
  <si>
    <t>22.5</t>
    <phoneticPr fontId="17" type="noConversion"/>
  </si>
  <si>
    <t>2018/06/03-2018/07/01</t>
    <phoneticPr fontId="17" type="noConversion"/>
  </si>
  <si>
    <t>K21+134管涵</t>
    <phoneticPr fontId="17" type="noConversion"/>
  </si>
  <si>
    <r>
      <t>记录编号：</t>
    </r>
    <r>
      <rPr>
        <sz val="10"/>
        <color rgb="FFFF0000"/>
        <rFont val="仿宋"/>
        <family val="3"/>
        <charset val="134"/>
      </rPr>
      <t>JL-2018-SHY-296</t>
    </r>
    <phoneticPr fontId="17" type="noConversion"/>
  </si>
  <si>
    <t>YP-2018-SHY-296</t>
    <phoneticPr fontId="17" type="noConversion"/>
  </si>
  <si>
    <t>20</t>
    <phoneticPr fontId="17" type="noConversion"/>
  </si>
  <si>
    <t>655.87</t>
    <phoneticPr fontId="17" type="noConversion"/>
  </si>
  <si>
    <t>≥20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</si>
</sst>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;[Red]0.00"/>
    <numFmt numFmtId="177" formatCode="0.0_ "/>
    <numFmt numFmtId="178" formatCode="0.00_);[Red]\(0.00\)"/>
    <numFmt numFmtId="179" formatCode="0.0_);[Red]\(0.0\)"/>
    <numFmt numFmtId="180" formatCode="0.000_);[Red]\(0.000\)"/>
    <numFmt numFmtId="181" formatCode="yyyy/m/d;@"/>
  </numFmts>
  <fonts count="18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201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/>
    <xf numFmtId="49" fontId="1" fillId="0" borderId="3" xfId="2" applyNumberFormat="1" applyFont="1" applyBorder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1" fillId="0" borderId="17" xfId="2" applyNumberFormat="1" applyFont="1" applyBorder="1" applyAlignment="1">
      <alignment horizontal="center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49" fontId="3" fillId="0" borderId="0" xfId="2" applyNumberFormat="1" applyFont="1" applyAlignment="1">
      <alignment horizontal="center" vertical="center" wrapText="1"/>
    </xf>
    <xf numFmtId="49" fontId="1" fillId="0" borderId="21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vertical="center" wrapText="1"/>
    </xf>
    <xf numFmtId="49" fontId="1" fillId="0" borderId="0" xfId="2" applyNumberFormat="1" applyFont="1" applyBorder="1" applyAlignment="1">
      <alignment vertical="center" wrapText="1"/>
    </xf>
    <xf numFmtId="0" fontId="1" fillId="0" borderId="0" xfId="2" applyNumberFormat="1" applyFont="1" applyAlignment="1">
      <alignment horizontal="center" vertical="center" wrapText="1"/>
    </xf>
    <xf numFmtId="49" fontId="9" fillId="0" borderId="3" xfId="2" applyNumberFormat="1" applyFont="1" applyBorder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178" fontId="9" fillId="0" borderId="4" xfId="2" applyNumberFormat="1" applyFont="1" applyBorder="1" applyAlignment="1">
      <alignment horizontal="center" vertical="center" wrapText="1"/>
    </xf>
    <xf numFmtId="177" fontId="9" fillId="0" borderId="4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1" fillId="0" borderId="0" xfId="2" applyNumberFormat="1" applyFont="1" applyAlignment="1">
      <alignment horizont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0" fontId="8" fillId="0" borderId="4" xfId="2" applyNumberFormat="1" applyFont="1" applyBorder="1" applyAlignment="1">
      <alignment horizontal="center" vertical="center" wrapText="1"/>
    </xf>
    <xf numFmtId="49" fontId="8" fillId="0" borderId="4" xfId="2" applyNumberFormat="1" applyFont="1" applyBorder="1" applyAlignment="1">
      <alignment horizontal="center" vertical="center" wrapText="1"/>
    </xf>
    <xf numFmtId="49" fontId="9" fillId="0" borderId="4" xfId="2" applyNumberFormat="1" applyFont="1" applyBorder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1" fillId="0" borderId="4" xfId="2" applyNumberFormat="1" applyFont="1" applyBorder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179" fontId="9" fillId="0" borderId="4" xfId="2" applyNumberFormat="1" applyFont="1" applyBorder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4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49" fontId="11" fillId="0" borderId="4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49" fontId="9" fillId="0" borderId="27" xfId="2" applyNumberFormat="1" applyFont="1" applyBorder="1" applyAlignment="1">
      <alignment horizontal="center" vertical="center" wrapText="1"/>
    </xf>
    <xf numFmtId="49" fontId="9" fillId="0" borderId="30" xfId="2" applyNumberFormat="1" applyFont="1" applyBorder="1" applyAlignment="1">
      <alignment horizontal="center" vertical="center" wrapText="1"/>
    </xf>
    <xf numFmtId="49" fontId="9" fillId="0" borderId="28" xfId="2" applyNumberFormat="1" applyFont="1" applyBorder="1" applyAlignment="1">
      <alignment horizontal="center" vertical="center" wrapText="1"/>
    </xf>
    <xf numFmtId="49" fontId="9" fillId="0" borderId="31" xfId="2" applyNumberFormat="1" applyFont="1" applyBorder="1" applyAlignment="1">
      <alignment horizontal="center" vertical="center" wrapText="1"/>
    </xf>
    <xf numFmtId="49" fontId="9" fillId="0" borderId="29" xfId="2" applyNumberFormat="1" applyFont="1" applyBorder="1" applyAlignment="1">
      <alignment horizontal="center" vertical="center" wrapText="1"/>
    </xf>
    <xf numFmtId="49" fontId="9" fillId="0" borderId="32" xfId="2" applyNumberFormat="1" applyFont="1" applyBorder="1" applyAlignment="1">
      <alignment horizontal="center" vertical="center" wrapText="1"/>
    </xf>
    <xf numFmtId="49" fontId="9" fillId="0" borderId="17" xfId="2" applyNumberFormat="1" applyFont="1" applyBorder="1" applyAlignment="1">
      <alignment horizontal="center" vertical="center" wrapText="1"/>
    </xf>
    <xf numFmtId="49" fontId="1" fillId="0" borderId="5" xfId="2" applyNumberFormat="1" applyFont="1" applyBorder="1" applyAlignment="1">
      <alignment horizontal="center" vertical="center" wrapText="1"/>
    </xf>
    <xf numFmtId="49" fontId="1" fillId="0" borderId="46" xfId="2" applyNumberFormat="1" applyFont="1" applyBorder="1" applyAlignment="1">
      <alignment horizontal="center" vertical="center" wrapText="1"/>
    </xf>
    <xf numFmtId="49" fontId="1" fillId="0" borderId="6" xfId="2" applyNumberFormat="1" applyFont="1" applyBorder="1" applyAlignment="1">
      <alignment horizontal="center" vertical="center" wrapText="1"/>
    </xf>
    <xf numFmtId="49" fontId="9" fillId="0" borderId="6" xfId="2" applyNumberFormat="1" applyFont="1" applyBorder="1" applyAlignment="1">
      <alignment horizontal="center" vertical="center" wrapText="1"/>
    </xf>
    <xf numFmtId="49" fontId="9" fillId="0" borderId="15" xfId="2" applyNumberFormat="1" applyFont="1" applyBorder="1" applyAlignment="1">
      <alignment horizontal="center" vertical="center" wrapText="1"/>
    </xf>
    <xf numFmtId="49" fontId="1" fillId="0" borderId="3" xfId="2" applyNumberFormat="1" applyFont="1" applyBorder="1" applyAlignment="1">
      <alignment horizontal="center" vertical="center" wrapText="1"/>
    </xf>
    <xf numFmtId="49" fontId="1" fillId="0" borderId="18" xfId="2" applyNumberFormat="1" applyFont="1" applyBorder="1" applyAlignment="1">
      <alignment horizontal="center" vertical="center" wrapText="1"/>
    </xf>
    <xf numFmtId="49" fontId="1" fillId="0" borderId="32" xfId="2" applyNumberFormat="1" applyFont="1" applyBorder="1" applyAlignment="1">
      <alignment horizontal="center" vertical="center" wrapText="1"/>
    </xf>
    <xf numFmtId="49" fontId="1" fillId="0" borderId="19" xfId="2" applyNumberFormat="1" applyFont="1" applyBorder="1" applyAlignment="1">
      <alignment horizontal="center" vertical="center" wrapText="1"/>
    </xf>
    <xf numFmtId="49" fontId="9" fillId="0" borderId="19" xfId="2" applyNumberFormat="1" applyFont="1" applyBorder="1" applyAlignment="1">
      <alignment horizontal="center" vertical="center" wrapText="1"/>
    </xf>
    <xf numFmtId="49" fontId="9" fillId="0" borderId="35" xfId="2" applyNumberFormat="1" applyFont="1" applyBorder="1" applyAlignment="1">
      <alignment horizontal="center" vertical="center" wrapText="1"/>
    </xf>
    <xf numFmtId="49" fontId="1" fillId="0" borderId="17" xfId="2" applyNumberFormat="1" applyFont="1" applyBorder="1" applyAlignment="1">
      <alignment horizontal="center" vertical="center" wrapText="1"/>
    </xf>
    <xf numFmtId="49" fontId="1" fillId="0" borderId="27" xfId="2" applyNumberFormat="1" applyFont="1" applyBorder="1" applyAlignment="1">
      <alignment horizontal="center" vertical="center" wrapText="1"/>
    </xf>
    <xf numFmtId="49" fontId="1" fillId="0" borderId="30" xfId="2" applyNumberFormat="1" applyFont="1" applyBorder="1" applyAlignment="1">
      <alignment horizontal="center" vertical="center" wrapText="1"/>
    </xf>
    <xf numFmtId="49" fontId="1" fillId="0" borderId="28" xfId="2" applyNumberFormat="1" applyFont="1" applyBorder="1" applyAlignment="1">
      <alignment horizontal="center" vertical="center" wrapText="1"/>
    </xf>
    <xf numFmtId="49" fontId="1" fillId="0" borderId="31" xfId="2" applyNumberFormat="1" applyFont="1" applyBorder="1" applyAlignment="1">
      <alignment horizontal="center" vertical="center" wrapText="1"/>
    </xf>
    <xf numFmtId="49" fontId="1" fillId="0" borderId="29" xfId="2" applyNumberFormat="1" applyFont="1" applyBorder="1" applyAlignment="1">
      <alignment horizontal="center" vertical="center" wrapText="1"/>
    </xf>
    <xf numFmtId="0" fontId="9" fillId="0" borderId="6" xfId="2" applyNumberFormat="1" applyFont="1" applyBorder="1" applyAlignment="1">
      <alignment horizontal="center" vertical="center" wrapText="1"/>
    </xf>
    <xf numFmtId="0" fontId="9" fillId="0" borderId="15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2" xfId="2" applyNumberFormat="1" applyFont="1" applyBorder="1" applyAlignment="1">
      <alignment horizontal="center" vertical="center" wrapText="1"/>
    </xf>
    <xf numFmtId="0" fontId="9" fillId="0" borderId="2" xfId="2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49" fontId="9" fillId="0" borderId="16" xfId="2" applyNumberFormat="1" applyFont="1" applyBorder="1" applyAlignment="1">
      <alignment horizontal="center" vertical="center" wrapText="1"/>
    </xf>
    <xf numFmtId="49" fontId="7" fillId="0" borderId="0" xfId="2" applyNumberFormat="1" applyFont="1" applyAlignment="1">
      <alignment horizontal="left" vertical="center" wrapText="1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49" fontId="1" fillId="2" borderId="4" xfId="0" applyNumberFormat="1" applyFont="1" applyFill="1" applyBorder="1" applyAlignment="1" applyProtection="1">
      <alignment horizontal="distributed" vertical="center" wrapText="1"/>
      <protection locked="0"/>
    </xf>
    <xf numFmtId="0" fontId="9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left" vertical="top" wrapText="1"/>
      <protection locked="0"/>
    </xf>
    <xf numFmtId="49" fontId="1" fillId="2" borderId="17" xfId="0" applyNumberFormat="1" applyFont="1" applyFill="1" applyBorder="1" applyAlignment="1" applyProtection="1">
      <alignment horizontal="left" vertical="top" wrapText="1"/>
      <protection locked="0"/>
    </xf>
    <xf numFmtId="49" fontId="1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1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1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left" vertical="top" wrapText="1"/>
      <protection locked="0"/>
    </xf>
    <xf numFmtId="49" fontId="1" fillId="2" borderId="15" xfId="0" applyNumberFormat="1" applyFont="1" applyFill="1" applyBorder="1" applyAlignment="1" applyProtection="1">
      <alignment horizontal="left" vertical="top" wrapText="1"/>
      <protection locked="0"/>
    </xf>
    <xf numFmtId="49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5" xfId="0" applyNumberFormat="1" applyFont="1" applyFill="1" applyBorder="1" applyAlignment="1" applyProtection="1">
      <alignment horizontal="center" vertical="center"/>
      <protection locked="0"/>
    </xf>
    <xf numFmtId="49" fontId="1" fillId="2" borderId="6" xfId="0" applyNumberFormat="1" applyFont="1" applyFill="1" applyBorder="1" applyAlignment="1" applyProtection="1">
      <alignment horizontal="center" vertical="center"/>
      <protection locked="0"/>
    </xf>
    <xf numFmtId="49" fontId="1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35" xfId="2" applyNumberFormat="1" applyFont="1" applyBorder="1" applyAlignment="1">
      <alignment horizontal="center" vertical="center" wrapText="1"/>
    </xf>
    <xf numFmtId="49" fontId="1" fillId="0" borderId="15" xfId="2" applyNumberFormat="1" applyFont="1" applyBorder="1" applyAlignment="1">
      <alignment horizontal="center" vertical="center" wrapText="1"/>
    </xf>
    <xf numFmtId="49" fontId="1" fillId="0" borderId="43" xfId="2" applyNumberFormat="1" applyFont="1" applyBorder="1" applyAlignment="1">
      <alignment horizontal="center" vertical="center" wrapText="1"/>
    </xf>
    <xf numFmtId="49" fontId="1" fillId="0" borderId="44" xfId="2" applyNumberFormat="1" applyFont="1" applyBorder="1" applyAlignment="1">
      <alignment horizontal="center" vertical="center" wrapText="1"/>
    </xf>
    <xf numFmtId="49" fontId="1" fillId="0" borderId="45" xfId="2" applyNumberFormat="1" applyFont="1" applyBorder="1" applyAlignment="1">
      <alignment horizontal="center" vertical="center" wrapText="1"/>
    </xf>
    <xf numFmtId="49" fontId="1" fillId="0" borderId="16" xfId="2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7" xfId="2" applyNumberFormat="1" applyFont="1" applyBorder="1" applyAlignment="1">
      <alignment horizontal="center" vertical="center" wrapText="1"/>
    </xf>
    <xf numFmtId="49" fontId="1" fillId="0" borderId="8" xfId="2" applyNumberFormat="1" applyFont="1" applyBorder="1" applyAlignment="1">
      <alignment horizontal="center" vertical="center" wrapText="1"/>
    </xf>
    <xf numFmtId="49" fontId="1" fillId="0" borderId="14" xfId="2" applyNumberFormat="1" applyFont="1" applyBorder="1" applyAlignment="1">
      <alignment horizontal="center" vertical="center" wrapText="1"/>
    </xf>
    <xf numFmtId="49" fontId="1" fillId="0" borderId="13" xfId="2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9" fontId="1" fillId="0" borderId="9" xfId="2" applyNumberFormat="1" applyFont="1" applyBorder="1" applyAlignment="1">
      <alignment horizontal="center" vertical="center" wrapText="1"/>
    </xf>
    <xf numFmtId="49" fontId="1" fillId="0" borderId="10" xfId="2" applyNumberFormat="1" applyFont="1" applyBorder="1" applyAlignment="1">
      <alignment horizontal="center" vertical="center" wrapText="1"/>
    </xf>
    <xf numFmtId="49" fontId="1" fillId="0" borderId="11" xfId="2" applyNumberFormat="1" applyFont="1" applyBorder="1" applyAlignment="1">
      <alignment horizontal="center" vertical="center" wrapText="1"/>
    </xf>
    <xf numFmtId="49" fontId="1" fillId="0" borderId="12" xfId="2" applyNumberFormat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3">
    <cellStyle name="常规" xfId="0" builtinId="0"/>
    <cellStyle name="常规 2 3" xfId="1" xr:uid="{00000000-0005-0000-0000-00002F000000}"/>
    <cellStyle name="常规 5" xfId="2" xr:uid="{00000000-0005-0000-0000-000032000000}"/>
  </cellStyles>
  <dxfs count="2">
    <dxf>
      <font>
        <color indexed="9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workbookViewId="0">
      <selection activeCell="L20" sqref="L20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7.7265625" style="2" customWidth="1"/>
    <col min="15" max="15" width="4.81640625" style="2" customWidth="1"/>
    <col min="16" max="16" width="11.36328125" style="2" customWidth="1"/>
    <col min="17" max="17" width="10.90625" style="2" customWidth="1"/>
    <col min="18" max="18" width="12.36328125" style="21" bestFit="1" customWidth="1"/>
    <col min="19" max="22" width="7.90625" style="2"/>
    <col min="23" max="23" width="12.90625" style="2"/>
    <col min="24" max="16384" width="7.90625" style="2"/>
  </cols>
  <sheetData>
    <row r="1" spans="1:26" ht="14.15" customHeight="1" x14ac:dyDescent="0.25">
      <c r="M1" s="46" t="s">
        <v>0</v>
      </c>
      <c r="N1" s="46"/>
      <c r="O1" s="46"/>
    </row>
    <row r="2" spans="1:26" ht="14.15" customHeight="1" x14ac:dyDescent="0.25">
      <c r="M2" s="7"/>
      <c r="N2" s="47" t="s">
        <v>1</v>
      </c>
      <c r="O2" s="47"/>
    </row>
    <row r="3" spans="1:26" ht="25" customHeight="1" x14ac:dyDescent="0.25">
      <c r="A3" s="48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26" ht="10" customHeight="1" x14ac:dyDescent="0.25">
      <c r="A4" s="50" t="s">
        <v>3</v>
      </c>
      <c r="B4" s="50"/>
      <c r="C4" s="51" t="s">
        <v>4</v>
      </c>
      <c r="D4" s="52"/>
      <c r="E4" s="52"/>
      <c r="F4" s="52"/>
      <c r="G4" s="52"/>
      <c r="H4" s="52"/>
      <c r="I4" s="52"/>
      <c r="J4" s="52"/>
      <c r="K4" s="38" t="s">
        <v>141</v>
      </c>
      <c r="L4" s="38"/>
      <c r="M4" s="38"/>
      <c r="N4" s="38"/>
      <c r="O4" s="38"/>
    </row>
    <row r="5" spans="1:26" s="1" customFormat="1" ht="15" customHeight="1" x14ac:dyDescent="0.25">
      <c r="A5" s="50"/>
      <c r="B5" s="50"/>
      <c r="C5" s="52"/>
      <c r="D5" s="52"/>
      <c r="E5" s="52"/>
      <c r="F5" s="52"/>
      <c r="G5" s="52"/>
      <c r="H5" s="52"/>
      <c r="I5" s="52"/>
      <c r="J5" s="52"/>
      <c r="K5" s="38"/>
      <c r="L5" s="38"/>
      <c r="M5" s="38"/>
      <c r="N5" s="38"/>
      <c r="O5" s="38"/>
      <c r="R5" s="27"/>
    </row>
    <row r="6" spans="1:26" ht="23" customHeight="1" x14ac:dyDescent="0.25">
      <c r="A6" s="39" t="s">
        <v>5</v>
      </c>
      <c r="B6" s="39"/>
      <c r="C6" s="39"/>
      <c r="D6" s="49" t="s">
        <v>140</v>
      </c>
      <c r="E6" s="49"/>
      <c r="F6" s="49"/>
      <c r="G6" s="49"/>
      <c r="H6" s="49"/>
      <c r="I6" s="49"/>
      <c r="J6" s="39"/>
      <c r="K6" s="39"/>
      <c r="L6" s="37" t="s">
        <v>6</v>
      </c>
      <c r="M6" s="37"/>
      <c r="N6" s="37"/>
      <c r="O6" s="37"/>
      <c r="R6" s="30">
        <f>(K15+K16+K17)/3</f>
        <v>619.37</v>
      </c>
      <c r="S6" s="2" t="s">
        <v>138</v>
      </c>
    </row>
    <row r="7" spans="1:26" ht="23" customHeight="1" x14ac:dyDescent="0.25">
      <c r="A7" s="39" t="s">
        <v>7</v>
      </c>
      <c r="B7" s="39"/>
      <c r="C7" s="39"/>
      <c r="D7" s="44" t="s">
        <v>8</v>
      </c>
      <c r="E7" s="44"/>
      <c r="F7" s="44"/>
      <c r="G7" s="44"/>
      <c r="H7" s="44"/>
      <c r="I7" s="44"/>
      <c r="J7" s="39" t="s">
        <v>9</v>
      </c>
      <c r="K7" s="39"/>
      <c r="L7" s="45" t="s">
        <v>142</v>
      </c>
      <c r="M7" s="45"/>
      <c r="N7" s="45"/>
      <c r="O7" s="45"/>
      <c r="P7" s="2" t="s">
        <v>10</v>
      </c>
      <c r="Q7" s="21" t="str">
        <f>RIGHT(L7,2)</f>
        <v>96</v>
      </c>
      <c r="R7" s="32">
        <f>(K18+K19+K20)/3</f>
        <v>630.78</v>
      </c>
    </row>
    <row r="8" spans="1:26" ht="23" customHeight="1" x14ac:dyDescent="0.25">
      <c r="A8" s="39" t="s">
        <v>11</v>
      </c>
      <c r="B8" s="39"/>
      <c r="C8" s="39"/>
      <c r="D8" s="44" t="s">
        <v>12</v>
      </c>
      <c r="E8" s="44"/>
      <c r="F8" s="44"/>
      <c r="G8" s="44"/>
      <c r="H8" s="44"/>
      <c r="I8" s="44"/>
      <c r="J8" s="39" t="s">
        <v>13</v>
      </c>
      <c r="K8" s="39"/>
      <c r="L8" s="37" t="s">
        <v>14</v>
      </c>
      <c r="M8" s="37"/>
      <c r="N8" s="37"/>
      <c r="O8" s="37"/>
    </row>
    <row r="9" spans="1:26" ht="23" customHeight="1" x14ac:dyDescent="0.25">
      <c r="A9" s="39" t="s">
        <v>15</v>
      </c>
      <c r="B9" s="39"/>
      <c r="C9" s="39"/>
      <c r="D9" s="44" t="s">
        <v>16</v>
      </c>
      <c r="E9" s="44"/>
      <c r="F9" s="44"/>
      <c r="G9" s="44"/>
      <c r="H9" s="44"/>
      <c r="I9" s="44"/>
      <c r="J9" s="39" t="s">
        <v>17</v>
      </c>
      <c r="K9" s="39"/>
      <c r="L9" s="45" t="s">
        <v>139</v>
      </c>
      <c r="M9" s="45"/>
      <c r="N9" s="45"/>
      <c r="O9" s="45"/>
      <c r="P9" s="2" t="s">
        <v>18</v>
      </c>
    </row>
    <row r="10" spans="1:26" ht="30" customHeight="1" x14ac:dyDescent="0.25">
      <c r="A10" s="39" t="s">
        <v>19</v>
      </c>
      <c r="B10" s="39"/>
      <c r="C10" s="39"/>
      <c r="D10" s="44" t="s">
        <v>20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1:26" ht="23" customHeight="1" x14ac:dyDescent="0.25">
      <c r="A11" s="39" t="s">
        <v>21</v>
      </c>
      <c r="B11" s="39"/>
      <c r="C11" s="39"/>
      <c r="D11" s="37" t="s">
        <v>22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26" ht="22.5" customHeight="1" x14ac:dyDescent="0.25">
      <c r="A12" s="39" t="s">
        <v>23</v>
      </c>
      <c r="B12" s="39" t="s">
        <v>24</v>
      </c>
      <c r="C12" s="39"/>
      <c r="D12" s="39" t="s">
        <v>25</v>
      </c>
      <c r="E12" s="39" t="s">
        <v>26</v>
      </c>
      <c r="F12" s="39" t="s">
        <v>27</v>
      </c>
      <c r="G12" s="39"/>
      <c r="H12" s="39"/>
      <c r="I12" s="39"/>
      <c r="J12" s="39" t="s">
        <v>28</v>
      </c>
      <c r="K12" s="39" t="s">
        <v>29</v>
      </c>
      <c r="L12" s="39" t="s">
        <v>30</v>
      </c>
      <c r="M12" s="39" t="s">
        <v>31</v>
      </c>
      <c r="N12" s="39" t="s">
        <v>32</v>
      </c>
      <c r="O12" s="39" t="s">
        <v>33</v>
      </c>
      <c r="P12" s="2" t="s">
        <v>34</v>
      </c>
    </row>
    <row r="13" spans="1:26" ht="27.75" customHeight="1" x14ac:dyDescent="0.25">
      <c r="A13" s="39"/>
      <c r="B13" s="39"/>
      <c r="C13" s="39"/>
      <c r="D13" s="39"/>
      <c r="E13" s="39"/>
      <c r="F13" s="39" t="s">
        <v>35</v>
      </c>
      <c r="G13" s="39"/>
      <c r="H13" s="39" t="s">
        <v>36</v>
      </c>
      <c r="I13" s="39"/>
      <c r="J13" s="39"/>
      <c r="K13" s="39"/>
      <c r="L13" s="39"/>
      <c r="M13" s="39"/>
      <c r="N13" s="39"/>
      <c r="O13" s="39"/>
      <c r="R13" s="21" t="s">
        <v>37</v>
      </c>
      <c r="S13" s="2" t="s">
        <v>38</v>
      </c>
    </row>
    <row r="14" spans="1:26" ht="27" customHeight="1" x14ac:dyDescent="0.25">
      <c r="A14" s="39"/>
      <c r="B14" s="39"/>
      <c r="C14" s="39"/>
      <c r="D14" s="39"/>
      <c r="E14" s="39"/>
      <c r="F14" s="34" t="s">
        <v>39</v>
      </c>
      <c r="G14" s="34" t="s">
        <v>40</v>
      </c>
      <c r="H14" s="34" t="s">
        <v>39</v>
      </c>
      <c r="I14" s="34" t="s">
        <v>40</v>
      </c>
      <c r="J14" s="39"/>
      <c r="K14" s="39"/>
      <c r="L14" s="39"/>
      <c r="M14" s="39"/>
      <c r="N14" s="39"/>
      <c r="O14" s="39"/>
      <c r="R14" s="28">
        <v>960</v>
      </c>
      <c r="S14" s="29" t="s">
        <v>41</v>
      </c>
      <c r="W14" s="21">
        <f>STDEV(T15:Z23)</f>
        <v>40.67422310601188</v>
      </c>
    </row>
    <row r="15" spans="1:26" ht="28" customHeight="1" x14ac:dyDescent="0.25">
      <c r="A15" s="35" t="str">
        <f>CONCATENATE(LEFT(L$7,P7),"-1")</f>
        <v>YP-2018-SHY-296-1</v>
      </c>
      <c r="B15" s="37" t="s">
        <v>143</v>
      </c>
      <c r="C15" s="37"/>
      <c r="D15" s="43" t="str">
        <f>LEFT(L9,P9)</f>
        <v>2018/06/03</v>
      </c>
      <c r="E15" s="37" t="s">
        <v>42</v>
      </c>
      <c r="F15" s="33" t="s">
        <v>43</v>
      </c>
      <c r="G15" s="33" t="s">
        <v>43</v>
      </c>
      <c r="H15" s="33" t="s">
        <v>43</v>
      </c>
      <c r="I15" s="33" t="s">
        <v>43</v>
      </c>
      <c r="J15" s="33" t="s">
        <v>44</v>
      </c>
      <c r="K15" s="24">
        <v>631.45000000000005</v>
      </c>
      <c r="L15" s="25">
        <f>K15/S6</f>
        <v>28.064444444444447</v>
      </c>
      <c r="M15" s="41">
        <f>R6/S6</f>
        <v>27.527555555555555</v>
      </c>
      <c r="N15" s="41">
        <f>M15</f>
        <v>27.527555555555555</v>
      </c>
      <c r="O15" s="37" t="s">
        <v>45</v>
      </c>
      <c r="P15" s="21">
        <f t="shared" ref="P15:P23" si="0">ROUND(K15/22.5,3)</f>
        <v>28.064</v>
      </c>
      <c r="Q15" s="40">
        <f>ROUND(AVERAGE(L15:L17),3)</f>
        <v>27.527999999999999</v>
      </c>
      <c r="R15" s="30">
        <f t="shared" ref="R15:R23" ca="1" si="1">ROUND(R$14+RAND()*S$14,2)</f>
        <v>1069.98</v>
      </c>
      <c r="T15" s="2" t="s">
        <v>46</v>
      </c>
      <c r="U15" s="2">
        <v>1002.68</v>
      </c>
      <c r="V15" s="2">
        <v>1021.86</v>
      </c>
      <c r="W15" s="2">
        <v>1024.92</v>
      </c>
      <c r="X15" s="2">
        <v>1003.66</v>
      </c>
      <c r="Y15" s="2">
        <v>988.31</v>
      </c>
      <c r="Z15" s="2">
        <v>962.36</v>
      </c>
    </row>
    <row r="16" spans="1:26" ht="28" customHeight="1" x14ac:dyDescent="0.25">
      <c r="A16" s="35" t="str">
        <f>CONCATENATE(LEFT(L$7,P7),"-2")</f>
        <v>YP-2018-SHY-296-2</v>
      </c>
      <c r="B16" s="37"/>
      <c r="C16" s="37"/>
      <c r="D16" s="43"/>
      <c r="E16" s="37"/>
      <c r="F16" s="33" t="s">
        <v>43</v>
      </c>
      <c r="G16" s="33" t="s">
        <v>43</v>
      </c>
      <c r="H16" s="33" t="s">
        <v>43</v>
      </c>
      <c r="I16" s="33" t="s">
        <v>43</v>
      </c>
      <c r="J16" s="33" t="s">
        <v>44</v>
      </c>
      <c r="K16" s="24">
        <v>639.63</v>
      </c>
      <c r="L16" s="25">
        <f>K16/S6</f>
        <v>28.428000000000001</v>
      </c>
      <c r="M16" s="41"/>
      <c r="N16" s="41"/>
      <c r="O16" s="37"/>
      <c r="P16" s="21">
        <f t="shared" si="0"/>
        <v>28.428000000000001</v>
      </c>
      <c r="Q16" s="40"/>
      <c r="R16" s="30">
        <f t="shared" ca="1" si="1"/>
        <v>1001.97</v>
      </c>
      <c r="T16" s="2">
        <v>908.12</v>
      </c>
      <c r="U16" s="2">
        <v>969.01</v>
      </c>
      <c r="V16" s="2">
        <v>927.5</v>
      </c>
      <c r="W16" s="2">
        <v>923.17</v>
      </c>
      <c r="X16" s="2">
        <v>915.22</v>
      </c>
      <c r="Y16" s="2">
        <v>909.98</v>
      </c>
      <c r="Z16" s="2">
        <v>914.94</v>
      </c>
    </row>
    <row r="17" spans="1:26" ht="28" customHeight="1" x14ac:dyDescent="0.25">
      <c r="A17" s="35" t="str">
        <f>CONCATENATE(LEFT(L$7,P7),"-3")</f>
        <v>YP-2018-SHY-296-3</v>
      </c>
      <c r="B17" s="37"/>
      <c r="C17" s="37"/>
      <c r="D17" s="43"/>
      <c r="E17" s="37"/>
      <c r="F17" s="33" t="s">
        <v>43</v>
      </c>
      <c r="G17" s="33" t="s">
        <v>43</v>
      </c>
      <c r="H17" s="33" t="s">
        <v>43</v>
      </c>
      <c r="I17" s="33" t="s">
        <v>43</v>
      </c>
      <c r="J17" s="33" t="s">
        <v>44</v>
      </c>
      <c r="K17" s="24">
        <v>587.03</v>
      </c>
      <c r="L17" s="25">
        <f>K17/S6</f>
        <v>26.09022222222222</v>
      </c>
      <c r="M17" s="41"/>
      <c r="N17" s="41"/>
      <c r="O17" s="37"/>
      <c r="P17" s="21">
        <f t="shared" si="0"/>
        <v>26.09</v>
      </c>
      <c r="Q17" s="40"/>
      <c r="R17" s="30">
        <f t="shared" ca="1" si="1"/>
        <v>1004.13</v>
      </c>
      <c r="T17" s="2">
        <v>1010.17</v>
      </c>
      <c r="U17" s="2">
        <v>954.73</v>
      </c>
      <c r="V17" s="2">
        <v>928.65</v>
      </c>
      <c r="W17" s="2">
        <v>998.62</v>
      </c>
      <c r="X17" s="2">
        <v>997.14</v>
      </c>
      <c r="Y17" s="2">
        <v>918.87</v>
      </c>
      <c r="Z17" s="2">
        <v>940.36</v>
      </c>
    </row>
    <row r="18" spans="1:26" ht="28" customHeight="1" x14ac:dyDescent="0.25">
      <c r="A18" s="35" t="str">
        <f>CONCATENATE(LEFT(L$7,P7),"-4")</f>
        <v>YP-2018-SHY-296-4</v>
      </c>
      <c r="B18" s="37" t="s">
        <v>143</v>
      </c>
      <c r="C18" s="37"/>
      <c r="D18" s="44" t="str">
        <f>D15</f>
        <v>2018/06/03</v>
      </c>
      <c r="E18" s="37" t="s">
        <v>42</v>
      </c>
      <c r="F18" s="33" t="s">
        <v>43</v>
      </c>
      <c r="G18" s="33" t="s">
        <v>43</v>
      </c>
      <c r="H18" s="33" t="s">
        <v>43</v>
      </c>
      <c r="I18" s="33" t="s">
        <v>43</v>
      </c>
      <c r="J18" s="33" t="s">
        <v>44</v>
      </c>
      <c r="K18" s="34" t="s">
        <v>144</v>
      </c>
      <c r="L18" s="25">
        <f>K18/S6</f>
        <v>29.149777777777778</v>
      </c>
      <c r="M18" s="41">
        <f>R7/S6</f>
        <v>28.034666666666666</v>
      </c>
      <c r="N18" s="41">
        <f>M18</f>
        <v>28.034666666666666</v>
      </c>
      <c r="O18" s="37" t="s">
        <v>45</v>
      </c>
      <c r="P18" s="21">
        <f>ROUND(K19/22.5,3)</f>
        <v>28.219000000000001</v>
      </c>
      <c r="Q18" s="40">
        <f>ROUND(AVERAGE(L18:L20),3)</f>
        <v>28.035</v>
      </c>
      <c r="R18" s="30">
        <f t="shared" ca="1" si="1"/>
        <v>1017.56</v>
      </c>
      <c r="T18" s="2">
        <v>955.06</v>
      </c>
      <c r="U18" s="2">
        <v>1001.68</v>
      </c>
      <c r="V18" s="2">
        <v>994.76</v>
      </c>
      <c r="W18" s="2">
        <v>990.59</v>
      </c>
      <c r="X18" s="2">
        <v>902.72</v>
      </c>
      <c r="Y18" s="2">
        <v>987.84</v>
      </c>
      <c r="Z18" s="2">
        <v>1017.74</v>
      </c>
    </row>
    <row r="19" spans="1:26" ht="28" customHeight="1" x14ac:dyDescent="0.25">
      <c r="A19" s="35" t="str">
        <f>CONCATENATE(LEFT(L$7,P7),"-5")</f>
        <v>YP-2018-SHY-296-5</v>
      </c>
      <c r="B19" s="37"/>
      <c r="C19" s="37"/>
      <c r="D19" s="44"/>
      <c r="E19" s="37"/>
      <c r="F19" s="33" t="s">
        <v>43</v>
      </c>
      <c r="G19" s="33" t="s">
        <v>43</v>
      </c>
      <c r="H19" s="33" t="s">
        <v>43</v>
      </c>
      <c r="I19" s="33" t="s">
        <v>43</v>
      </c>
      <c r="J19" s="33" t="s">
        <v>44</v>
      </c>
      <c r="K19" s="24">
        <v>634.92999999999995</v>
      </c>
      <c r="L19" s="25">
        <f>K19/S6</f>
        <v>28.219111111111108</v>
      </c>
      <c r="M19" s="41"/>
      <c r="N19" s="41"/>
      <c r="O19" s="37"/>
      <c r="P19" s="21" t="e">
        <f>ROUND(#REF!/22.5,3)</f>
        <v>#REF!</v>
      </c>
      <c r="Q19" s="40"/>
      <c r="R19" s="30">
        <f t="shared" ca="1" si="1"/>
        <v>1055.1400000000001</v>
      </c>
      <c r="T19" s="2">
        <v>1007.36</v>
      </c>
      <c r="U19" s="2">
        <v>991.17</v>
      </c>
      <c r="V19" s="2">
        <v>921.76</v>
      </c>
      <c r="W19" s="2">
        <v>934.98</v>
      </c>
      <c r="X19" s="2">
        <v>1024.05</v>
      </c>
      <c r="Y19" s="2">
        <v>915.96</v>
      </c>
      <c r="Z19" s="2">
        <v>1011.4</v>
      </c>
    </row>
    <row r="20" spans="1:26" ht="28" customHeight="1" x14ac:dyDescent="0.25">
      <c r="A20" s="35" t="str">
        <f>CONCATENATE(LEFT(L$7,P7),"-6")</f>
        <v>YP-2018-SHY-296-6</v>
      </c>
      <c r="B20" s="37"/>
      <c r="C20" s="37"/>
      <c r="D20" s="44"/>
      <c r="E20" s="37"/>
      <c r="F20" s="33" t="s">
        <v>43</v>
      </c>
      <c r="G20" s="33" t="s">
        <v>43</v>
      </c>
      <c r="H20" s="33" t="s">
        <v>43</v>
      </c>
      <c r="I20" s="33" t="s">
        <v>43</v>
      </c>
      <c r="J20" s="33" t="s">
        <v>44</v>
      </c>
      <c r="K20" s="24">
        <v>601.54</v>
      </c>
      <c r="L20" s="25">
        <f>K20/S6</f>
        <v>26.735111111111109</v>
      </c>
      <c r="M20" s="41"/>
      <c r="N20" s="41"/>
      <c r="O20" s="37"/>
      <c r="P20" s="21">
        <f t="shared" si="0"/>
        <v>26.734999999999999</v>
      </c>
      <c r="Q20" s="40"/>
      <c r="R20" s="30">
        <f t="shared" ca="1" si="1"/>
        <v>1113.28</v>
      </c>
      <c r="T20" s="2">
        <v>909.5</v>
      </c>
      <c r="U20" s="2">
        <v>964.53</v>
      </c>
      <c r="V20" s="2">
        <v>1021.88</v>
      </c>
      <c r="W20" s="2">
        <v>962.57</v>
      </c>
      <c r="X20" s="2">
        <v>949.47</v>
      </c>
      <c r="Y20" s="2">
        <v>922.12</v>
      </c>
      <c r="Z20" s="2">
        <v>1000.78</v>
      </c>
    </row>
    <row r="21" spans="1:26" ht="28" customHeight="1" x14ac:dyDescent="0.25">
      <c r="A21" s="36" t="s">
        <v>6</v>
      </c>
      <c r="B21" s="37" t="s">
        <v>6</v>
      </c>
      <c r="C21" s="37"/>
      <c r="D21" s="37" t="s">
        <v>6</v>
      </c>
      <c r="E21" s="37" t="s">
        <v>6</v>
      </c>
      <c r="F21" s="33" t="s">
        <v>6</v>
      </c>
      <c r="G21" s="33" t="s">
        <v>6</v>
      </c>
      <c r="H21" s="33" t="s">
        <v>6</v>
      </c>
      <c r="I21" s="33" t="s">
        <v>6</v>
      </c>
      <c r="J21" s="33" t="s">
        <v>6</v>
      </c>
      <c r="K21" s="24"/>
      <c r="L21" s="33" t="s">
        <v>6</v>
      </c>
      <c r="M21" s="37" t="s">
        <v>6</v>
      </c>
      <c r="N21" s="37" t="s">
        <v>6</v>
      </c>
      <c r="O21" s="37" t="s">
        <v>6</v>
      </c>
      <c r="P21" s="21">
        <f t="shared" si="0"/>
        <v>0</v>
      </c>
      <c r="Q21" s="40" t="e">
        <f>ROUND(AVERAGE(L21:L23),3)</f>
        <v>#DIV/0!</v>
      </c>
      <c r="R21" s="30">
        <f t="shared" ca="1" si="1"/>
        <v>995.69</v>
      </c>
      <c r="T21" s="2">
        <v>1027.1500000000001</v>
      </c>
      <c r="U21" s="2">
        <v>992.23</v>
      </c>
      <c r="V21" s="2">
        <v>982.18</v>
      </c>
      <c r="W21" s="2">
        <v>1000.35</v>
      </c>
      <c r="X21" s="2">
        <v>973.36</v>
      </c>
      <c r="Y21" s="2">
        <v>1002.89</v>
      </c>
      <c r="Z21" s="2">
        <v>976.37</v>
      </c>
    </row>
    <row r="22" spans="1:26" ht="28" customHeight="1" x14ac:dyDescent="0.25">
      <c r="A22" s="36" t="s">
        <v>6</v>
      </c>
      <c r="B22" s="37"/>
      <c r="C22" s="37"/>
      <c r="D22" s="37"/>
      <c r="E22" s="37"/>
      <c r="F22" s="33" t="s">
        <v>6</v>
      </c>
      <c r="G22" s="33" t="s">
        <v>6</v>
      </c>
      <c r="H22" s="33" t="s">
        <v>6</v>
      </c>
      <c r="I22" s="33" t="s">
        <v>6</v>
      </c>
      <c r="J22" s="33" t="s">
        <v>6</v>
      </c>
      <c r="K22" s="24"/>
      <c r="L22" s="33" t="s">
        <v>6</v>
      </c>
      <c r="M22" s="37"/>
      <c r="N22" s="37"/>
      <c r="O22" s="37"/>
      <c r="P22" s="21">
        <f t="shared" si="0"/>
        <v>0</v>
      </c>
      <c r="Q22" s="40"/>
      <c r="R22" s="30">
        <f t="shared" ca="1" si="1"/>
        <v>985.33</v>
      </c>
      <c r="T22" s="2">
        <v>960.73</v>
      </c>
      <c r="U22" s="2">
        <v>1023.32</v>
      </c>
      <c r="V22" s="2">
        <v>900.87</v>
      </c>
      <c r="W22" s="2">
        <v>1019.52</v>
      </c>
      <c r="X22" s="2">
        <v>957.62</v>
      </c>
      <c r="Y22" s="2">
        <v>911.85</v>
      </c>
      <c r="Z22" s="2">
        <v>1002.61</v>
      </c>
    </row>
    <row r="23" spans="1:26" ht="28" customHeight="1" x14ac:dyDescent="0.25">
      <c r="A23" s="36" t="s">
        <v>6</v>
      </c>
      <c r="B23" s="37"/>
      <c r="C23" s="37"/>
      <c r="D23" s="37"/>
      <c r="E23" s="37"/>
      <c r="F23" s="33" t="s">
        <v>6</v>
      </c>
      <c r="G23" s="33" t="s">
        <v>6</v>
      </c>
      <c r="H23" s="33" t="s">
        <v>6</v>
      </c>
      <c r="I23" s="33" t="s">
        <v>6</v>
      </c>
      <c r="J23" s="33" t="s">
        <v>6</v>
      </c>
      <c r="K23" s="24"/>
      <c r="L23" s="33" t="s">
        <v>6</v>
      </c>
      <c r="M23" s="37"/>
      <c r="N23" s="37"/>
      <c r="O23" s="37"/>
      <c r="P23" s="21">
        <f t="shared" si="0"/>
        <v>0</v>
      </c>
      <c r="Q23" s="40"/>
      <c r="R23" s="30">
        <f t="shared" ca="1" si="1"/>
        <v>1043.2</v>
      </c>
      <c r="T23" s="2">
        <v>947.16</v>
      </c>
      <c r="U23" s="2">
        <v>1003.98</v>
      </c>
      <c r="V23" s="2">
        <v>904.33</v>
      </c>
      <c r="W23" s="2">
        <v>1024.0999999999999</v>
      </c>
      <c r="X23" s="2">
        <v>983</v>
      </c>
      <c r="Y23" s="2">
        <v>947.6</v>
      </c>
      <c r="Z23" s="2">
        <v>907.45</v>
      </c>
    </row>
    <row r="24" spans="1:26" ht="28" customHeight="1" x14ac:dyDescent="0.25">
      <c r="A24" s="33" t="s">
        <v>6</v>
      </c>
      <c r="B24" s="37" t="s">
        <v>6</v>
      </c>
      <c r="C24" s="37"/>
      <c r="D24" s="37" t="s">
        <v>6</v>
      </c>
      <c r="E24" s="37" t="s">
        <v>6</v>
      </c>
      <c r="F24" s="33" t="s">
        <v>6</v>
      </c>
      <c r="G24" s="33" t="s">
        <v>6</v>
      </c>
      <c r="H24" s="33" t="s">
        <v>6</v>
      </c>
      <c r="I24" s="33" t="s">
        <v>6</v>
      </c>
      <c r="J24" s="33" t="s">
        <v>6</v>
      </c>
      <c r="K24" s="33"/>
      <c r="L24" s="33" t="s">
        <v>6</v>
      </c>
      <c r="M24" s="37" t="s">
        <v>6</v>
      </c>
      <c r="N24" s="37" t="s">
        <v>6</v>
      </c>
      <c r="O24" s="37" t="s">
        <v>6</v>
      </c>
      <c r="P24" s="26" t="s">
        <v>47</v>
      </c>
      <c r="Q24" s="26" t="s">
        <v>47</v>
      </c>
      <c r="R24" s="26" t="s">
        <v>48</v>
      </c>
    </row>
    <row r="25" spans="1:26" ht="28" customHeight="1" x14ac:dyDescent="0.25">
      <c r="A25" s="33" t="s">
        <v>6</v>
      </c>
      <c r="B25" s="37"/>
      <c r="C25" s="37"/>
      <c r="D25" s="37"/>
      <c r="E25" s="37"/>
      <c r="F25" s="33" t="s">
        <v>6</v>
      </c>
      <c r="G25" s="33" t="s">
        <v>6</v>
      </c>
      <c r="H25" s="33" t="s">
        <v>6</v>
      </c>
      <c r="I25" s="33" t="s">
        <v>6</v>
      </c>
      <c r="J25" s="33" t="s">
        <v>6</v>
      </c>
      <c r="K25" s="33"/>
      <c r="L25" s="33" t="s">
        <v>6</v>
      </c>
      <c r="M25" s="37"/>
      <c r="N25" s="37"/>
      <c r="O25" s="37"/>
    </row>
    <row r="26" spans="1:26" ht="28" customHeight="1" x14ac:dyDescent="0.25">
      <c r="A26" s="33" t="s">
        <v>6</v>
      </c>
      <c r="B26" s="37"/>
      <c r="C26" s="37"/>
      <c r="D26" s="37"/>
      <c r="E26" s="37"/>
      <c r="F26" s="33" t="s">
        <v>6</v>
      </c>
      <c r="G26" s="33" t="s">
        <v>6</v>
      </c>
      <c r="H26" s="33" t="s">
        <v>6</v>
      </c>
      <c r="I26" s="33" t="s">
        <v>6</v>
      </c>
      <c r="J26" s="33" t="s">
        <v>6</v>
      </c>
      <c r="K26" s="33"/>
      <c r="L26" s="33" t="s">
        <v>6</v>
      </c>
      <c r="M26" s="37"/>
      <c r="N26" s="37"/>
      <c r="O26" s="37"/>
    </row>
    <row r="27" spans="1:26" s="3" customFormat="1" ht="21" customHeight="1" x14ac:dyDescent="0.25">
      <c r="A27" s="39" t="s">
        <v>49</v>
      </c>
      <c r="B27" s="39"/>
      <c r="C27" s="39"/>
      <c r="D27" s="37" t="s">
        <v>6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R27" s="31"/>
    </row>
    <row r="28" spans="1:26" s="3" customFormat="1" ht="13" customHeight="1" x14ac:dyDescent="0.25">
      <c r="R28" s="31"/>
    </row>
    <row r="29" spans="1:26" s="3" customFormat="1" ht="10" customHeight="1" x14ac:dyDescent="0.25">
      <c r="A29" s="42" t="s">
        <v>50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R29" s="31"/>
    </row>
    <row r="30" spans="1:26" s="3" customFormat="1" ht="18" customHeight="1" x14ac:dyDescent="0.25">
      <c r="R30" s="31"/>
    </row>
    <row r="31" spans="1:26" s="3" customFormat="1" ht="18" customHeight="1" x14ac:dyDescent="0.25">
      <c r="R31" s="31"/>
    </row>
    <row r="32" spans="1:26" s="3" customFormat="1" ht="18" customHeight="1" x14ac:dyDescent="0.25">
      <c r="R32" s="31"/>
    </row>
    <row r="33" spans="1:18" s="3" customFormat="1" ht="18" customHeight="1" x14ac:dyDescent="0.25">
      <c r="R33" s="31"/>
    </row>
    <row r="34" spans="1:18" s="3" customFormat="1" ht="18" customHeight="1" x14ac:dyDescent="0.25">
      <c r="R34" s="31"/>
    </row>
    <row r="35" spans="1:18" s="3" customFormat="1" ht="18" customHeight="1" x14ac:dyDescent="0.25">
      <c r="R35" s="31"/>
    </row>
    <row r="36" spans="1:18" s="3" customFormat="1" ht="18" customHeight="1" x14ac:dyDescent="0.25">
      <c r="R36" s="31"/>
    </row>
    <row r="37" spans="1:18" s="3" customFormat="1" ht="18" customHeight="1" x14ac:dyDescent="0.25">
      <c r="R37" s="31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H13:I13"/>
    <mergeCell ref="L12:L14"/>
    <mergeCell ref="M12:M14"/>
    <mergeCell ref="O12:O14"/>
    <mergeCell ref="B12:C14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Q15:Q17"/>
    <mergeCell ref="Q18:Q20"/>
    <mergeCell ref="Q21:Q23"/>
    <mergeCell ref="M15:M17"/>
    <mergeCell ref="M18:M20"/>
    <mergeCell ref="M21:M23"/>
    <mergeCell ref="N15:N17"/>
    <mergeCell ref="N18:N20"/>
    <mergeCell ref="N21:N23"/>
    <mergeCell ref="B15:C17"/>
    <mergeCell ref="B18:C20"/>
    <mergeCell ref="B21:C23"/>
    <mergeCell ref="B24:C26"/>
    <mergeCell ref="K4:O5"/>
    <mergeCell ref="O15:O17"/>
    <mergeCell ref="O18:O20"/>
    <mergeCell ref="O21:O23"/>
    <mergeCell ref="O24:O26"/>
    <mergeCell ref="M24:M26"/>
    <mergeCell ref="N12:N14"/>
    <mergeCell ref="N24:N26"/>
    <mergeCell ref="A11:C11"/>
    <mergeCell ref="D11:O11"/>
    <mergeCell ref="F12:I12"/>
    <mergeCell ref="F13:G13"/>
  </mergeCells>
  <phoneticPr fontId="17" type="noConversion"/>
  <conditionalFormatting sqref="D7:D10">
    <cfRule type="cellIs" dxfId="1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"/>
  <sheetViews>
    <sheetView topLeftCell="A13" workbookViewId="0">
      <selection activeCell="D15" sqref="D15:P20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7.7265625" style="2" customWidth="1"/>
    <col min="15" max="15" width="4.81640625" style="2" customWidth="1"/>
    <col min="16" max="16" width="11.36328125" style="2" customWidth="1"/>
    <col min="17" max="17" width="10.90625" style="2" customWidth="1"/>
    <col min="18" max="18" width="9.6328125" style="21"/>
    <col min="19" max="16384" width="7.90625" style="2"/>
  </cols>
  <sheetData>
    <row r="1" spans="1:19" ht="14.15" customHeight="1" x14ac:dyDescent="0.25">
      <c r="M1" s="46" t="s">
        <v>51</v>
      </c>
      <c r="N1" s="46"/>
      <c r="O1" s="46"/>
    </row>
    <row r="2" spans="1:19" ht="14.15" customHeight="1" x14ac:dyDescent="0.25">
      <c r="M2" s="7"/>
      <c r="N2" s="47" t="s">
        <v>1</v>
      </c>
      <c r="O2" s="47"/>
    </row>
    <row r="3" spans="1:19" ht="25" customHeight="1" x14ac:dyDescent="0.25">
      <c r="A3" s="48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9" ht="10" customHeight="1" x14ac:dyDescent="0.25">
      <c r="A4" s="50" t="s">
        <v>3</v>
      </c>
      <c r="B4" s="50"/>
      <c r="C4" s="51"/>
      <c r="D4" s="52"/>
      <c r="E4" s="52"/>
      <c r="F4" s="52"/>
      <c r="G4" s="52"/>
      <c r="H4" s="52"/>
      <c r="I4" s="52"/>
      <c r="J4" s="52"/>
      <c r="K4" s="84" t="s">
        <v>52</v>
      </c>
      <c r="L4" s="52"/>
      <c r="M4" s="52"/>
      <c r="N4" s="52"/>
      <c r="O4" s="52"/>
    </row>
    <row r="5" spans="1:19" s="1" customFormat="1" ht="15" customHeight="1" x14ac:dyDescent="0.25">
      <c r="A5" s="50"/>
      <c r="B5" s="50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R5" s="27"/>
    </row>
    <row r="6" spans="1:19" ht="25" customHeight="1" x14ac:dyDescent="0.25">
      <c r="A6" s="79" t="s">
        <v>5</v>
      </c>
      <c r="B6" s="80"/>
      <c r="C6" s="80"/>
      <c r="D6" s="81" t="s">
        <v>53</v>
      </c>
      <c r="E6" s="81"/>
      <c r="F6" s="81"/>
      <c r="G6" s="81"/>
      <c r="H6" s="81"/>
      <c r="I6" s="81"/>
      <c r="J6" s="80" t="s">
        <v>54</v>
      </c>
      <c r="K6" s="80"/>
      <c r="L6" s="82"/>
      <c r="M6" s="82"/>
      <c r="N6" s="82"/>
      <c r="O6" s="83"/>
    </row>
    <row r="7" spans="1:19" ht="25" customHeight="1" x14ac:dyDescent="0.25">
      <c r="A7" s="65" t="s">
        <v>7</v>
      </c>
      <c r="B7" s="39"/>
      <c r="C7" s="39"/>
      <c r="D7" s="44"/>
      <c r="E7" s="44"/>
      <c r="F7" s="44"/>
      <c r="G7" s="44"/>
      <c r="H7" s="44"/>
      <c r="I7" s="44"/>
      <c r="J7" s="39" t="s">
        <v>9</v>
      </c>
      <c r="K7" s="39"/>
      <c r="L7" s="37" t="s">
        <v>55</v>
      </c>
      <c r="M7" s="37"/>
      <c r="N7" s="37"/>
      <c r="O7" s="59"/>
    </row>
    <row r="8" spans="1:19" ht="25" customHeight="1" x14ac:dyDescent="0.25">
      <c r="A8" s="65" t="s">
        <v>11</v>
      </c>
      <c r="B8" s="39"/>
      <c r="C8" s="39"/>
      <c r="D8" s="44"/>
      <c r="E8" s="44"/>
      <c r="F8" s="44"/>
      <c r="G8" s="44"/>
      <c r="H8" s="44"/>
      <c r="I8" s="44"/>
      <c r="J8" s="39" t="s">
        <v>13</v>
      </c>
      <c r="K8" s="39"/>
      <c r="L8" s="37"/>
      <c r="M8" s="37"/>
      <c r="N8" s="37"/>
      <c r="O8" s="59"/>
    </row>
    <row r="9" spans="1:19" ht="25" customHeight="1" x14ac:dyDescent="0.25">
      <c r="A9" s="65" t="s">
        <v>15</v>
      </c>
      <c r="B9" s="39"/>
      <c r="C9" s="39"/>
      <c r="D9" s="44"/>
      <c r="E9" s="44"/>
      <c r="F9" s="44"/>
      <c r="G9" s="44"/>
      <c r="H9" s="44"/>
      <c r="I9" s="44"/>
      <c r="J9" s="39" t="s">
        <v>17</v>
      </c>
      <c r="K9" s="39"/>
      <c r="L9" s="37" t="s">
        <v>56</v>
      </c>
      <c r="M9" s="37"/>
      <c r="N9" s="37"/>
      <c r="O9" s="59"/>
    </row>
    <row r="10" spans="1:19" ht="35.15" customHeight="1" x14ac:dyDescent="0.25">
      <c r="A10" s="60" t="s">
        <v>19</v>
      </c>
      <c r="B10" s="62"/>
      <c r="C10" s="62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8"/>
    </row>
    <row r="11" spans="1:19" ht="28.5" customHeight="1" x14ac:dyDescent="0.25">
      <c r="A11" s="66" t="s">
        <v>21</v>
      </c>
      <c r="B11" s="67"/>
      <c r="C11" s="68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70"/>
    </row>
    <row r="12" spans="1:19" ht="22.5" customHeight="1" x14ac:dyDescent="0.25">
      <c r="A12" s="65" t="s">
        <v>23</v>
      </c>
      <c r="B12" s="72" t="s">
        <v>24</v>
      </c>
      <c r="C12" s="73"/>
      <c r="D12" s="39" t="s">
        <v>25</v>
      </c>
      <c r="E12" s="39" t="s">
        <v>26</v>
      </c>
      <c r="F12" s="39" t="s">
        <v>27</v>
      </c>
      <c r="G12" s="39"/>
      <c r="H12" s="39"/>
      <c r="I12" s="39"/>
      <c r="J12" s="39" t="s">
        <v>28</v>
      </c>
      <c r="K12" s="39" t="s">
        <v>29</v>
      </c>
      <c r="L12" s="39" t="s">
        <v>30</v>
      </c>
      <c r="M12" s="39" t="s">
        <v>31</v>
      </c>
      <c r="N12" s="39" t="s">
        <v>32</v>
      </c>
      <c r="O12" s="71" t="s">
        <v>33</v>
      </c>
    </row>
    <row r="13" spans="1:19" ht="27.75" customHeight="1" x14ac:dyDescent="0.25">
      <c r="A13" s="65"/>
      <c r="B13" s="74"/>
      <c r="C13" s="75"/>
      <c r="D13" s="39"/>
      <c r="E13" s="39"/>
      <c r="F13" s="39" t="s">
        <v>35</v>
      </c>
      <c r="G13" s="39"/>
      <c r="H13" s="39" t="s">
        <v>36</v>
      </c>
      <c r="I13" s="39"/>
      <c r="J13" s="39"/>
      <c r="K13" s="39"/>
      <c r="L13" s="39"/>
      <c r="M13" s="39"/>
      <c r="N13" s="39"/>
      <c r="O13" s="71"/>
      <c r="R13" s="21" t="s">
        <v>37</v>
      </c>
      <c r="S13" s="2" t="s">
        <v>38</v>
      </c>
    </row>
    <row r="14" spans="1:19" ht="27" customHeight="1" x14ac:dyDescent="0.25">
      <c r="A14" s="65"/>
      <c r="B14" s="76"/>
      <c r="C14" s="67"/>
      <c r="D14" s="39"/>
      <c r="E14" s="39"/>
      <c r="F14" s="6" t="s">
        <v>39</v>
      </c>
      <c r="G14" s="6" t="s">
        <v>40</v>
      </c>
      <c r="H14" s="6" t="s">
        <v>39</v>
      </c>
      <c r="I14" s="6" t="s">
        <v>40</v>
      </c>
      <c r="J14" s="39"/>
      <c r="K14" s="39"/>
      <c r="L14" s="39"/>
      <c r="M14" s="39"/>
      <c r="N14" s="39"/>
      <c r="O14" s="71"/>
      <c r="R14" s="28">
        <v>950</v>
      </c>
      <c r="S14" s="29" t="s">
        <v>57</v>
      </c>
    </row>
    <row r="15" spans="1:19" ht="29.25" customHeight="1" x14ac:dyDescent="0.25">
      <c r="A15" s="22"/>
      <c r="B15" s="53"/>
      <c r="C15" s="54"/>
      <c r="D15" s="37"/>
      <c r="E15" s="37"/>
      <c r="F15" s="23"/>
      <c r="G15" s="23"/>
      <c r="H15" s="23"/>
      <c r="I15" s="23"/>
      <c r="J15" s="23"/>
      <c r="K15" s="24">
        <v>922.99</v>
      </c>
      <c r="L15" s="25">
        <v>41</v>
      </c>
      <c r="M15" s="41">
        <v>42.7</v>
      </c>
      <c r="N15" s="41"/>
      <c r="O15" s="59"/>
      <c r="P15" s="21">
        <f t="shared" ref="P15:P23" si="0">ROUND(K15/22.5,3)</f>
        <v>41.021999999999998</v>
      </c>
      <c r="Q15" s="40">
        <f>ROUND(AVERAGE(L15:L17),3)</f>
        <v>42.732999999999997</v>
      </c>
      <c r="R15" s="30">
        <f t="shared" ref="R15:R23" ca="1" si="1">ROUND(R$14+RAND()*S$14,2)</f>
        <v>1009.53</v>
      </c>
    </row>
    <row r="16" spans="1:19" ht="29.25" customHeight="1" x14ac:dyDescent="0.25">
      <c r="A16" s="22"/>
      <c r="B16" s="55"/>
      <c r="C16" s="56"/>
      <c r="D16" s="37"/>
      <c r="E16" s="37"/>
      <c r="F16" s="23"/>
      <c r="G16" s="23"/>
      <c r="H16" s="23"/>
      <c r="I16" s="23"/>
      <c r="J16" s="23"/>
      <c r="K16" s="24">
        <v>995.07</v>
      </c>
      <c r="L16" s="25">
        <v>44.2</v>
      </c>
      <c r="M16" s="41"/>
      <c r="N16" s="41"/>
      <c r="O16" s="59"/>
      <c r="P16" s="21">
        <f t="shared" si="0"/>
        <v>44.225000000000001</v>
      </c>
      <c r="Q16" s="40"/>
      <c r="R16" s="30">
        <f t="shared" ca="1" si="1"/>
        <v>960.92</v>
      </c>
    </row>
    <row r="17" spans="1:18" ht="29.25" customHeight="1" x14ac:dyDescent="0.25">
      <c r="A17" s="22"/>
      <c r="B17" s="57"/>
      <c r="C17" s="58"/>
      <c r="D17" s="37"/>
      <c r="E17" s="37"/>
      <c r="F17" s="23"/>
      <c r="G17" s="23"/>
      <c r="H17" s="23"/>
      <c r="I17" s="23"/>
      <c r="J17" s="23"/>
      <c r="K17" s="24">
        <v>966.68</v>
      </c>
      <c r="L17" s="25">
        <v>43</v>
      </c>
      <c r="M17" s="41"/>
      <c r="N17" s="41"/>
      <c r="O17" s="59"/>
      <c r="P17" s="21">
        <f t="shared" si="0"/>
        <v>42.963999999999999</v>
      </c>
      <c r="Q17" s="40"/>
      <c r="R17" s="30">
        <f t="shared" ca="1" si="1"/>
        <v>996.73</v>
      </c>
    </row>
    <row r="18" spans="1:18" ht="29.25" customHeight="1" x14ac:dyDescent="0.25">
      <c r="A18" s="22"/>
      <c r="B18" s="53"/>
      <c r="C18" s="54"/>
      <c r="D18" s="37"/>
      <c r="E18" s="37"/>
      <c r="F18" s="23"/>
      <c r="G18" s="23"/>
      <c r="H18" s="23"/>
      <c r="I18" s="23"/>
      <c r="J18" s="23"/>
      <c r="K18" s="24">
        <v>995.97</v>
      </c>
      <c r="L18" s="25">
        <v>44.3</v>
      </c>
      <c r="M18" s="41">
        <v>42.5</v>
      </c>
      <c r="N18" s="41"/>
      <c r="O18" s="59"/>
      <c r="P18" s="21">
        <f t="shared" si="0"/>
        <v>44.265000000000001</v>
      </c>
      <c r="Q18" s="40">
        <f>ROUND(AVERAGE(L18:L20),3)</f>
        <v>42.533000000000001</v>
      </c>
      <c r="R18" s="30">
        <f t="shared" ca="1" si="1"/>
        <v>1004.05</v>
      </c>
    </row>
    <row r="19" spans="1:18" ht="29.25" customHeight="1" x14ac:dyDescent="0.25">
      <c r="A19" s="22"/>
      <c r="B19" s="55"/>
      <c r="C19" s="56"/>
      <c r="D19" s="37"/>
      <c r="E19" s="37"/>
      <c r="F19" s="23"/>
      <c r="G19" s="23"/>
      <c r="H19" s="23"/>
      <c r="I19" s="23"/>
      <c r="J19" s="23"/>
      <c r="K19" s="24">
        <v>938.76</v>
      </c>
      <c r="L19" s="25">
        <v>41.7</v>
      </c>
      <c r="M19" s="41"/>
      <c r="N19" s="41"/>
      <c r="O19" s="59"/>
      <c r="P19" s="21">
        <f t="shared" si="0"/>
        <v>41.722999999999999</v>
      </c>
      <c r="Q19" s="40"/>
      <c r="R19" s="30">
        <f t="shared" ca="1" si="1"/>
        <v>990.99</v>
      </c>
    </row>
    <row r="20" spans="1:18" ht="29.25" customHeight="1" x14ac:dyDescent="0.25">
      <c r="A20" s="22"/>
      <c r="B20" s="57"/>
      <c r="C20" s="58"/>
      <c r="D20" s="37"/>
      <c r="E20" s="37"/>
      <c r="F20" s="23"/>
      <c r="G20" s="23"/>
      <c r="H20" s="23"/>
      <c r="I20" s="23"/>
      <c r="J20" s="23"/>
      <c r="K20" s="24">
        <v>935.35</v>
      </c>
      <c r="L20" s="25">
        <v>41.6</v>
      </c>
      <c r="M20" s="41"/>
      <c r="N20" s="41"/>
      <c r="O20" s="59"/>
      <c r="P20" s="21">
        <f t="shared" si="0"/>
        <v>41.570999999999998</v>
      </c>
      <c r="Q20" s="40"/>
      <c r="R20" s="30">
        <f t="shared" ca="1" si="1"/>
        <v>1013.35</v>
      </c>
    </row>
    <row r="21" spans="1:18" ht="29.25" customHeight="1" x14ac:dyDescent="0.25">
      <c r="A21" s="22"/>
      <c r="B21" s="53"/>
      <c r="C21" s="54"/>
      <c r="D21" s="37"/>
      <c r="E21" s="37"/>
      <c r="F21" s="23"/>
      <c r="G21" s="23"/>
      <c r="H21" s="23"/>
      <c r="I21" s="23"/>
      <c r="J21" s="23"/>
      <c r="K21" s="24"/>
      <c r="L21" s="25"/>
      <c r="M21" s="41"/>
      <c r="N21" s="41"/>
      <c r="O21" s="59"/>
      <c r="P21" s="21">
        <f t="shared" si="0"/>
        <v>0</v>
      </c>
      <c r="Q21" s="40" t="e">
        <f>ROUND(AVERAGE(L21:L23),3)</f>
        <v>#DIV/0!</v>
      </c>
      <c r="R21" s="30">
        <f t="shared" ca="1" si="1"/>
        <v>977.02</v>
      </c>
    </row>
    <row r="22" spans="1:18" ht="29.25" customHeight="1" x14ac:dyDescent="0.25">
      <c r="A22" s="22"/>
      <c r="B22" s="55"/>
      <c r="C22" s="56"/>
      <c r="D22" s="37"/>
      <c r="E22" s="37"/>
      <c r="F22" s="23"/>
      <c r="G22" s="23"/>
      <c r="H22" s="23"/>
      <c r="I22" s="23"/>
      <c r="J22" s="23"/>
      <c r="K22" s="24"/>
      <c r="L22" s="25"/>
      <c r="M22" s="41"/>
      <c r="N22" s="41"/>
      <c r="O22" s="59"/>
      <c r="P22" s="21">
        <f t="shared" si="0"/>
        <v>0</v>
      </c>
      <c r="Q22" s="40"/>
      <c r="R22" s="30">
        <f t="shared" ca="1" si="1"/>
        <v>987.99</v>
      </c>
    </row>
    <row r="23" spans="1:18" ht="29.25" customHeight="1" x14ac:dyDescent="0.25">
      <c r="A23" s="22"/>
      <c r="B23" s="57"/>
      <c r="C23" s="58"/>
      <c r="D23" s="37"/>
      <c r="E23" s="37"/>
      <c r="F23" s="23"/>
      <c r="G23" s="23"/>
      <c r="H23" s="23"/>
      <c r="I23" s="23"/>
      <c r="J23" s="23"/>
      <c r="K23" s="24"/>
      <c r="L23" s="25"/>
      <c r="M23" s="41"/>
      <c r="N23" s="41"/>
      <c r="O23" s="59"/>
      <c r="P23" s="21">
        <f t="shared" si="0"/>
        <v>0</v>
      </c>
      <c r="Q23" s="40"/>
      <c r="R23" s="30">
        <f t="shared" ca="1" si="1"/>
        <v>1015.48</v>
      </c>
    </row>
    <row r="24" spans="1:18" ht="29.25" customHeight="1" x14ac:dyDescent="0.25">
      <c r="A24" s="22" t="s">
        <v>6</v>
      </c>
      <c r="B24" s="53" t="s">
        <v>6</v>
      </c>
      <c r="C24" s="54"/>
      <c r="D24" s="37" t="s">
        <v>6</v>
      </c>
      <c r="E24" s="37" t="s">
        <v>6</v>
      </c>
      <c r="F24" s="23" t="s">
        <v>6</v>
      </c>
      <c r="G24" s="23" t="s">
        <v>6</v>
      </c>
      <c r="H24" s="23" t="s">
        <v>6</v>
      </c>
      <c r="I24" s="23" t="s">
        <v>6</v>
      </c>
      <c r="J24" s="23" t="s">
        <v>6</v>
      </c>
      <c r="K24" s="23" t="s">
        <v>6</v>
      </c>
      <c r="L24" s="23" t="s">
        <v>6</v>
      </c>
      <c r="M24" s="37" t="s">
        <v>6</v>
      </c>
      <c r="N24" s="37" t="s">
        <v>6</v>
      </c>
      <c r="O24" s="59" t="s">
        <v>6</v>
      </c>
      <c r="P24" s="26" t="s">
        <v>47</v>
      </c>
      <c r="Q24" s="26" t="s">
        <v>47</v>
      </c>
      <c r="R24" s="26" t="s">
        <v>48</v>
      </c>
    </row>
    <row r="25" spans="1:18" ht="29.25" customHeight="1" x14ac:dyDescent="0.25">
      <c r="A25" s="22" t="s">
        <v>6</v>
      </c>
      <c r="B25" s="55"/>
      <c r="C25" s="56"/>
      <c r="D25" s="37"/>
      <c r="E25" s="37"/>
      <c r="F25" s="23" t="s">
        <v>6</v>
      </c>
      <c r="G25" s="23" t="s">
        <v>6</v>
      </c>
      <c r="H25" s="23" t="s">
        <v>6</v>
      </c>
      <c r="I25" s="23" t="s">
        <v>6</v>
      </c>
      <c r="J25" s="23" t="s">
        <v>6</v>
      </c>
      <c r="K25" s="23" t="s">
        <v>6</v>
      </c>
      <c r="L25" s="23" t="s">
        <v>6</v>
      </c>
      <c r="M25" s="37"/>
      <c r="N25" s="37"/>
      <c r="O25" s="59"/>
    </row>
    <row r="26" spans="1:18" ht="29.25" customHeight="1" x14ac:dyDescent="0.25">
      <c r="A26" s="22" t="s">
        <v>6</v>
      </c>
      <c r="B26" s="57"/>
      <c r="C26" s="58"/>
      <c r="D26" s="37"/>
      <c r="E26" s="37"/>
      <c r="F26" s="23" t="s">
        <v>6</v>
      </c>
      <c r="G26" s="23" t="s">
        <v>6</v>
      </c>
      <c r="H26" s="23" t="s">
        <v>6</v>
      </c>
      <c r="I26" s="23" t="s">
        <v>6</v>
      </c>
      <c r="J26" s="23" t="s">
        <v>6</v>
      </c>
      <c r="K26" s="23" t="s">
        <v>6</v>
      </c>
      <c r="L26" s="23" t="s">
        <v>6</v>
      </c>
      <c r="M26" s="37"/>
      <c r="N26" s="37"/>
      <c r="O26" s="59"/>
    </row>
    <row r="27" spans="1:18" s="3" customFormat="1" ht="42.75" customHeight="1" x14ac:dyDescent="0.25">
      <c r="A27" s="60" t="s">
        <v>49</v>
      </c>
      <c r="B27" s="61"/>
      <c r="C27" s="62"/>
      <c r="D27" s="63" t="s">
        <v>6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R27" s="31"/>
    </row>
    <row r="28" spans="1:18" s="3" customFormat="1" ht="5.15" customHeight="1" x14ac:dyDescent="0.25">
      <c r="R28" s="31"/>
    </row>
    <row r="29" spans="1:18" s="3" customFormat="1" ht="18" customHeight="1" x14ac:dyDescent="0.25">
      <c r="A29" s="42" t="s">
        <v>50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R29" s="31"/>
    </row>
    <row r="30" spans="1:18" s="3" customFormat="1" ht="18" customHeight="1" x14ac:dyDescent="0.25">
      <c r="R30" s="31"/>
    </row>
    <row r="31" spans="1:18" s="3" customFormat="1" ht="18" customHeight="1" x14ac:dyDescent="0.25">
      <c r="R31" s="31"/>
    </row>
    <row r="32" spans="1:18" s="3" customFormat="1" ht="18" customHeight="1" x14ac:dyDescent="0.25">
      <c r="R32" s="31"/>
    </row>
    <row r="33" spans="1:18" s="3" customFormat="1" ht="18" customHeight="1" x14ac:dyDescent="0.25">
      <c r="R33" s="31"/>
    </row>
    <row r="34" spans="1:18" s="3" customFormat="1" ht="18" customHeight="1" x14ac:dyDescent="0.25">
      <c r="R34" s="31"/>
    </row>
    <row r="35" spans="1:18" s="3" customFormat="1" ht="18" customHeight="1" x14ac:dyDescent="0.25">
      <c r="R35" s="31"/>
    </row>
    <row r="36" spans="1:18" s="3" customFormat="1" ht="18" customHeight="1" x14ac:dyDescent="0.25">
      <c r="R36" s="31"/>
    </row>
    <row r="37" spans="1:18" s="3" customFormat="1" ht="18" customHeight="1" x14ac:dyDescent="0.25">
      <c r="R37" s="31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O5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L12:L14"/>
    <mergeCell ref="M12:M14"/>
    <mergeCell ref="O12:O14"/>
    <mergeCell ref="B12:C14"/>
    <mergeCell ref="N12:N14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N15:N17"/>
    <mergeCell ref="N18:N20"/>
    <mergeCell ref="N21:N23"/>
    <mergeCell ref="N24:N26"/>
    <mergeCell ref="Q15:Q17"/>
    <mergeCell ref="Q18:Q20"/>
    <mergeCell ref="Q21:Q23"/>
    <mergeCell ref="O15:O17"/>
    <mergeCell ref="O18:O20"/>
    <mergeCell ref="O21:O23"/>
    <mergeCell ref="O24:O26"/>
    <mergeCell ref="M15:M17"/>
    <mergeCell ref="M18:M20"/>
    <mergeCell ref="M21:M23"/>
    <mergeCell ref="B24:C26"/>
    <mergeCell ref="B15:C17"/>
    <mergeCell ref="B18:C20"/>
    <mergeCell ref="B21:C23"/>
    <mergeCell ref="M24:M26"/>
  </mergeCells>
  <phoneticPr fontId="17" type="noConversion"/>
  <conditionalFormatting sqref="D6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CR99"/>
  <sheetViews>
    <sheetView view="pageBreakPreview" zoomScaleNormal="100" zoomScaleSheetLayoutView="100" workbookViewId="0">
      <selection activeCell="BW32" sqref="BW32"/>
    </sheetView>
  </sheetViews>
  <sheetFormatPr defaultColWidth="1.26953125" defaultRowHeight="15" x14ac:dyDescent="0.25"/>
  <cols>
    <col min="1" max="3" width="6.36328125" style="10" customWidth="1"/>
    <col min="4" max="73" width="1.26953125" style="10"/>
    <col min="74" max="74" width="1.36328125" style="10" customWidth="1"/>
    <col min="75" max="16384" width="1.26953125" style="10"/>
  </cols>
  <sheetData>
    <row r="1" spans="4:78" s="9" customFormat="1" ht="14.25" customHeight="1" x14ac:dyDescent="0.25">
      <c r="BF1" s="15"/>
      <c r="BG1" s="15"/>
      <c r="BH1" s="93" t="s">
        <v>58</v>
      </c>
      <c r="BI1" s="93"/>
      <c r="BJ1" s="93" t="s">
        <v>59</v>
      </c>
      <c r="BK1" s="93"/>
      <c r="BL1" s="93"/>
      <c r="BM1" s="93" t="s">
        <v>60</v>
      </c>
      <c r="BN1" s="93"/>
      <c r="BP1" s="93" t="s">
        <v>61</v>
      </c>
      <c r="BQ1" s="93"/>
      <c r="BR1" s="93" t="s">
        <v>59</v>
      </c>
      <c r="BS1" s="93"/>
      <c r="BT1" s="93"/>
      <c r="BU1" s="93" t="s">
        <v>60</v>
      </c>
      <c r="BV1" s="93"/>
    </row>
    <row r="2" spans="4:78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101" t="s">
        <v>62</v>
      </c>
      <c r="BM2" s="101"/>
      <c r="BN2" s="101"/>
      <c r="BO2" s="101"/>
      <c r="BP2" s="101"/>
      <c r="BQ2" s="101"/>
      <c r="BR2" s="101"/>
      <c r="BS2" s="101"/>
      <c r="BT2" s="101"/>
      <c r="BU2" s="101"/>
      <c r="BV2" s="101"/>
    </row>
    <row r="3" spans="4:78" s="9" customFormat="1" ht="8.25" customHeight="1" x14ac:dyDescent="0.25">
      <c r="D3" s="102" t="s">
        <v>63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</row>
    <row r="4" spans="4:78" s="9" customFormat="1" ht="8.25" customHeight="1" x14ac:dyDescent="0.25">
      <c r="D4" s="102"/>
      <c r="E4" s="102"/>
      <c r="F4" s="102"/>
      <c r="G4" s="102"/>
      <c r="H4" s="102"/>
      <c r="I4" s="102"/>
      <c r="J4" s="102"/>
      <c r="K4" s="103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</row>
    <row r="5" spans="4:78" s="9" customFormat="1" ht="8.25" customHeight="1" x14ac:dyDescent="0.25"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</row>
    <row r="6" spans="4:78" s="9" customFormat="1" ht="6.65" customHeight="1" x14ac:dyDescent="0.25">
      <c r="D6" s="12" t="s">
        <v>53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8" s="9" customFormat="1" ht="12.75" customHeight="1" x14ac:dyDescent="0.25">
      <c r="D7" s="104" t="s">
        <v>64</v>
      </c>
      <c r="E7" s="104"/>
      <c r="F7" s="104"/>
      <c r="G7" s="104"/>
      <c r="H7" s="104"/>
      <c r="I7" s="104"/>
      <c r="J7" s="104"/>
      <c r="K7" s="104"/>
      <c r="L7" s="104"/>
      <c r="M7" s="105" t="s">
        <v>4</v>
      </c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7" t="str">
        <f>CONCATENATE("报告编号：BG-2018-SHY-",RIGHT(强度记录!K4,3))</f>
        <v>报告编号：BG-2018-SHY-296</v>
      </c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86" t="s">
        <v>65</v>
      </c>
      <c r="BX7" s="86"/>
      <c r="BY7" s="86"/>
      <c r="BZ7" s="86"/>
    </row>
    <row r="8" spans="4:78" s="9" customFormat="1" ht="12.75" customHeight="1" x14ac:dyDescent="0.25">
      <c r="D8" s="104"/>
      <c r="E8" s="104"/>
      <c r="F8" s="104"/>
      <c r="G8" s="104"/>
      <c r="H8" s="104"/>
      <c r="I8" s="104"/>
      <c r="J8" s="104"/>
      <c r="K8" s="104"/>
      <c r="L8" s="104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86"/>
      <c r="BX8" s="86"/>
      <c r="BY8" s="86"/>
      <c r="BZ8" s="86"/>
    </row>
    <row r="9" spans="4:78" s="9" customFormat="1" ht="6" customHeight="1" x14ac:dyDescent="0.25">
      <c r="D9" s="87" t="s">
        <v>66</v>
      </c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97" t="s">
        <v>6</v>
      </c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9" t="s">
        <v>54</v>
      </c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89" t="s">
        <v>6</v>
      </c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</row>
    <row r="10" spans="4:78" s="9" customFormat="1" ht="6" customHeight="1" x14ac:dyDescent="0.25"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</row>
    <row r="11" spans="4:78" s="9" customFormat="1" ht="6" customHeight="1" x14ac:dyDescent="0.25"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</row>
    <row r="12" spans="4:78" s="9" customFormat="1" ht="6" customHeight="1" x14ac:dyDescent="0.25"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</row>
    <row r="13" spans="4:78" s="9" customFormat="1" ht="6" customHeight="1" x14ac:dyDescent="0.25">
      <c r="D13" s="87" t="s">
        <v>67</v>
      </c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97" t="s">
        <v>68</v>
      </c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87" t="s">
        <v>9</v>
      </c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95" t="str">
        <f>强度记录!L7</f>
        <v>YP-2018-SHY-296</v>
      </c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</row>
    <row r="14" spans="4:78" s="9" customFormat="1" ht="6" customHeight="1" x14ac:dyDescent="0.25"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</row>
    <row r="15" spans="4:78" s="9" customFormat="1" ht="6" customHeight="1" x14ac:dyDescent="0.25"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</row>
    <row r="16" spans="4:78" s="9" customFormat="1" ht="6" customHeight="1" x14ac:dyDescent="0.25"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</row>
    <row r="17" spans="4:86" s="9" customFormat="1" ht="6" customHeight="1" x14ac:dyDescent="0.25">
      <c r="D17" s="87" t="s">
        <v>5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100" t="str">
        <f>强度记录!D6</f>
        <v>K21+134管涵</v>
      </c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87" t="s">
        <v>13</v>
      </c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9" t="s">
        <v>14</v>
      </c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</row>
    <row r="18" spans="4:86" s="9" customFormat="1" ht="6" customHeight="1" x14ac:dyDescent="0.25"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</row>
    <row r="19" spans="4:86" s="9" customFormat="1" ht="6" customHeight="1" x14ac:dyDescent="0.25"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</row>
    <row r="20" spans="4:86" s="9" customFormat="1" ht="6" customHeight="1" x14ac:dyDescent="0.25"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</row>
    <row r="21" spans="4:86" s="9" customFormat="1" ht="6" customHeight="1" x14ac:dyDescent="0.25">
      <c r="D21" s="87" t="s">
        <v>69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97" t="s">
        <v>70</v>
      </c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87" t="s">
        <v>11</v>
      </c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9" t="s">
        <v>12</v>
      </c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</row>
    <row r="22" spans="4:86" s="9" customFormat="1" ht="6" customHeight="1" x14ac:dyDescent="0.25"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</row>
    <row r="23" spans="4:86" s="9" customFormat="1" ht="6" customHeight="1" x14ac:dyDescent="0.25"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</row>
    <row r="24" spans="4:86" s="9" customFormat="1" ht="6" customHeight="1" x14ac:dyDescent="0.25"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9"/>
    </row>
    <row r="25" spans="4:86" s="9" customFormat="1" ht="6" customHeight="1" x14ac:dyDescent="0.25">
      <c r="D25" s="87" t="s">
        <v>7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97" t="s">
        <v>8</v>
      </c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87" t="s">
        <v>71</v>
      </c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9" t="s">
        <v>72</v>
      </c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  <c r="BT25" s="89"/>
      <c r="BU25" s="89"/>
      <c r="BV25" s="89"/>
    </row>
    <row r="26" spans="4:86" s="9" customFormat="1" ht="6" customHeight="1" x14ac:dyDescent="0.25"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</row>
    <row r="27" spans="4:86" s="9" customFormat="1" ht="6" customHeight="1" x14ac:dyDescent="0.25"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</row>
    <row r="28" spans="4:86" s="9" customFormat="1" ht="6" customHeight="1" x14ac:dyDescent="0.25"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</row>
    <row r="29" spans="4:86" s="9" customFormat="1" ht="12" customHeight="1" x14ac:dyDescent="0.25">
      <c r="D29" s="87" t="s">
        <v>19</v>
      </c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7" t="s">
        <v>20</v>
      </c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85">
        <v>20</v>
      </c>
      <c r="BX29" s="85"/>
      <c r="BY29" s="85"/>
      <c r="BZ29" s="85"/>
      <c r="CA29" s="86" t="s">
        <v>73</v>
      </c>
      <c r="CB29" s="86"/>
      <c r="CC29" s="86"/>
      <c r="CD29" s="86"/>
      <c r="CE29" s="86"/>
      <c r="CF29" s="86"/>
      <c r="CG29" s="86"/>
      <c r="CH29" s="86"/>
    </row>
    <row r="30" spans="4:86" s="9" customFormat="1" ht="12" customHeight="1" x14ac:dyDescent="0.25"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85"/>
      <c r="BX30" s="85"/>
      <c r="BY30" s="85"/>
      <c r="BZ30" s="85"/>
      <c r="CA30" s="86"/>
      <c r="CB30" s="86"/>
      <c r="CC30" s="86"/>
      <c r="CD30" s="86"/>
      <c r="CE30" s="86"/>
      <c r="CF30" s="86"/>
      <c r="CG30" s="86"/>
      <c r="CH30" s="86"/>
    </row>
    <row r="31" spans="4:86" s="9" customFormat="1" ht="12" customHeight="1" x14ac:dyDescent="0.25"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85"/>
      <c r="BX31" s="85"/>
      <c r="BY31" s="85"/>
      <c r="BZ31" s="85"/>
      <c r="CA31" s="86"/>
      <c r="CB31" s="86"/>
      <c r="CC31" s="86"/>
      <c r="CD31" s="86"/>
      <c r="CE31" s="86"/>
      <c r="CF31" s="86"/>
      <c r="CG31" s="86"/>
      <c r="CH31" s="86"/>
    </row>
    <row r="32" spans="4:86" s="9" customFormat="1" ht="7.4" customHeight="1" x14ac:dyDescent="0.25">
      <c r="D32" s="87" t="s">
        <v>74</v>
      </c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</row>
    <row r="33" spans="4:96" s="9" customFormat="1" ht="7.4" customHeight="1" x14ac:dyDescent="0.25"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</row>
    <row r="34" spans="4:96" s="9" customFormat="1" ht="7.4" customHeight="1" x14ac:dyDescent="0.25"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</row>
    <row r="35" spans="4:96" s="9" customFormat="1" ht="7.4" customHeight="1" x14ac:dyDescent="0.25">
      <c r="D35" s="87" t="s">
        <v>23</v>
      </c>
      <c r="E35" s="87"/>
      <c r="F35" s="87"/>
      <c r="G35" s="87"/>
      <c r="H35" s="87"/>
      <c r="I35" s="87"/>
      <c r="J35" s="87"/>
      <c r="K35" s="87"/>
      <c r="L35" s="87"/>
      <c r="M35" s="87" t="s">
        <v>75</v>
      </c>
      <c r="N35" s="87"/>
      <c r="O35" s="87"/>
      <c r="P35" s="87"/>
      <c r="Q35" s="87"/>
      <c r="R35" s="87"/>
      <c r="S35" s="87"/>
      <c r="T35" s="87" t="s">
        <v>26</v>
      </c>
      <c r="U35" s="87"/>
      <c r="V35" s="87"/>
      <c r="W35" s="87"/>
      <c r="X35" s="87"/>
      <c r="Y35" s="87"/>
      <c r="Z35" s="87" t="s">
        <v>33</v>
      </c>
      <c r="AA35" s="87"/>
      <c r="AB35" s="87"/>
      <c r="AC35" s="87"/>
      <c r="AD35" s="87"/>
      <c r="AE35" s="87"/>
      <c r="AF35" s="87"/>
      <c r="AG35" s="87"/>
      <c r="AH35" s="96" t="s">
        <v>76</v>
      </c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87" t="s">
        <v>77</v>
      </c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 t="s">
        <v>78</v>
      </c>
      <c r="BH35" s="87"/>
      <c r="BI35" s="87"/>
      <c r="BJ35" s="87"/>
      <c r="BK35" s="87"/>
      <c r="BL35" s="87"/>
      <c r="BM35" s="87"/>
      <c r="BN35" s="87"/>
      <c r="BO35" s="87" t="s">
        <v>49</v>
      </c>
      <c r="BP35" s="87"/>
      <c r="BQ35" s="87"/>
      <c r="BR35" s="87"/>
      <c r="BS35" s="87"/>
      <c r="BT35" s="87"/>
      <c r="BU35" s="87"/>
      <c r="BV35" s="87"/>
    </row>
    <row r="36" spans="4:96" s="9" customFormat="1" ht="7.4" customHeight="1" x14ac:dyDescent="0.25"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</row>
    <row r="37" spans="4:96" s="9" customFormat="1" ht="7.4" customHeight="1" x14ac:dyDescent="0.25"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</row>
    <row r="38" spans="4:96" s="9" customFormat="1" ht="7.5" customHeight="1" x14ac:dyDescent="0.25">
      <c r="D38" s="90" t="str">
        <f>强度记录!A15</f>
        <v>YP-2018-SHY-296-1</v>
      </c>
      <c r="E38" s="90"/>
      <c r="F38" s="90"/>
      <c r="G38" s="90"/>
      <c r="H38" s="90"/>
      <c r="I38" s="90"/>
      <c r="J38" s="90"/>
      <c r="K38" s="90"/>
      <c r="L38" s="90"/>
      <c r="M38" s="95" t="str">
        <f>强度记录!L9</f>
        <v>2018/06/03-2018/07/01</v>
      </c>
      <c r="N38" s="95"/>
      <c r="O38" s="95"/>
      <c r="P38" s="95"/>
      <c r="Q38" s="95"/>
      <c r="R38" s="95"/>
      <c r="S38" s="95"/>
      <c r="T38" s="89" t="s">
        <v>42</v>
      </c>
      <c r="U38" s="89"/>
      <c r="V38" s="89"/>
      <c r="W38" s="89"/>
      <c r="X38" s="89"/>
      <c r="Y38" s="89"/>
      <c r="Z38" s="89" t="s">
        <v>45</v>
      </c>
      <c r="AA38" s="89"/>
      <c r="AB38" s="89"/>
      <c r="AC38" s="89"/>
      <c r="AD38" s="89"/>
      <c r="AE38" s="89"/>
      <c r="AF38" s="89"/>
      <c r="AG38" s="89"/>
      <c r="AH38" s="91" t="s">
        <v>145</v>
      </c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2">
        <f>强度记录!L15</f>
        <v>28.064444444444447</v>
      </c>
      <c r="AT38" s="92"/>
      <c r="AU38" s="92"/>
      <c r="AV38" s="92"/>
      <c r="AW38" s="92"/>
      <c r="AX38" s="92"/>
      <c r="AY38" s="92"/>
      <c r="AZ38" s="92"/>
      <c r="BA38" s="92">
        <f>强度记录!M15</f>
        <v>27.527555555555555</v>
      </c>
      <c r="BB38" s="92"/>
      <c r="BC38" s="92"/>
      <c r="BD38" s="92"/>
      <c r="BE38" s="92"/>
      <c r="BF38" s="92"/>
      <c r="BG38" s="89" t="s">
        <v>79</v>
      </c>
      <c r="BH38" s="89"/>
      <c r="BI38" s="89"/>
      <c r="BJ38" s="89"/>
      <c r="BK38" s="89"/>
      <c r="BL38" s="89"/>
      <c r="BM38" s="89"/>
      <c r="BN38" s="89"/>
      <c r="BO38" s="92">
        <f>ROUND(BA38/BW$29*100,1)</f>
        <v>137.6</v>
      </c>
      <c r="BP38" s="92"/>
      <c r="BQ38" s="92"/>
      <c r="BR38" s="92"/>
      <c r="BS38" s="92"/>
      <c r="BT38" s="92"/>
      <c r="BU38" s="92"/>
      <c r="BV38" s="92"/>
      <c r="CR38" s="9" t="s">
        <v>80</v>
      </c>
    </row>
    <row r="39" spans="4:96" s="9" customFormat="1" ht="7.5" customHeight="1" x14ac:dyDescent="0.25">
      <c r="D39" s="90"/>
      <c r="E39" s="90"/>
      <c r="F39" s="90"/>
      <c r="G39" s="90"/>
      <c r="H39" s="90"/>
      <c r="I39" s="90"/>
      <c r="J39" s="90"/>
      <c r="K39" s="90"/>
      <c r="L39" s="90"/>
      <c r="M39" s="95"/>
      <c r="N39" s="95"/>
      <c r="O39" s="95"/>
      <c r="P39" s="95"/>
      <c r="Q39" s="95"/>
      <c r="R39" s="95"/>
      <c r="S39" s="95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89"/>
      <c r="BH39" s="89"/>
      <c r="BI39" s="89"/>
      <c r="BJ39" s="89"/>
      <c r="BK39" s="89"/>
      <c r="BL39" s="89"/>
      <c r="BM39" s="89"/>
      <c r="BN39" s="89"/>
      <c r="BO39" s="92"/>
      <c r="BP39" s="92"/>
      <c r="BQ39" s="92"/>
      <c r="BR39" s="92"/>
      <c r="BS39" s="92"/>
      <c r="BT39" s="92"/>
      <c r="BU39" s="92"/>
      <c r="BV39" s="92"/>
    </row>
    <row r="40" spans="4:96" s="9" customFormat="1" ht="7.5" customHeight="1" x14ac:dyDescent="0.25">
      <c r="D40" s="90"/>
      <c r="E40" s="90"/>
      <c r="F40" s="90"/>
      <c r="G40" s="90"/>
      <c r="H40" s="90"/>
      <c r="I40" s="90"/>
      <c r="J40" s="90"/>
      <c r="K40" s="90"/>
      <c r="L40" s="90"/>
      <c r="M40" s="95"/>
      <c r="N40" s="95"/>
      <c r="O40" s="95"/>
      <c r="P40" s="95"/>
      <c r="Q40" s="95"/>
      <c r="R40" s="95"/>
      <c r="S40" s="95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89"/>
      <c r="BH40" s="89"/>
      <c r="BI40" s="89"/>
      <c r="BJ40" s="89"/>
      <c r="BK40" s="89"/>
      <c r="BL40" s="89"/>
      <c r="BM40" s="89"/>
      <c r="BN40" s="89"/>
      <c r="BO40" s="92"/>
      <c r="BP40" s="92"/>
      <c r="BQ40" s="92"/>
      <c r="BR40" s="92"/>
      <c r="BS40" s="92"/>
      <c r="BT40" s="92"/>
      <c r="BU40" s="92"/>
      <c r="BV40" s="92"/>
    </row>
    <row r="41" spans="4:96" s="9" customFormat="1" ht="7.5" customHeight="1" x14ac:dyDescent="0.25">
      <c r="D41" s="90" t="str">
        <f>强度记录!A16</f>
        <v>YP-2018-SHY-296-2</v>
      </c>
      <c r="E41" s="90"/>
      <c r="F41" s="90"/>
      <c r="G41" s="90"/>
      <c r="H41" s="90"/>
      <c r="I41" s="90"/>
      <c r="J41" s="90"/>
      <c r="K41" s="90"/>
      <c r="L41" s="90"/>
      <c r="M41" s="95"/>
      <c r="N41" s="95"/>
      <c r="O41" s="95"/>
      <c r="P41" s="95"/>
      <c r="Q41" s="95"/>
      <c r="R41" s="95"/>
      <c r="S41" s="95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2">
        <f>强度记录!L16</f>
        <v>28.428000000000001</v>
      </c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89"/>
      <c r="BH41" s="89"/>
      <c r="BI41" s="89"/>
      <c r="BJ41" s="89"/>
      <c r="BK41" s="89"/>
      <c r="BL41" s="89"/>
      <c r="BM41" s="89"/>
      <c r="BN41" s="89"/>
      <c r="BO41" s="92"/>
      <c r="BP41" s="92"/>
      <c r="BQ41" s="92"/>
      <c r="BR41" s="92"/>
      <c r="BS41" s="92"/>
      <c r="BT41" s="92"/>
      <c r="BU41" s="92"/>
      <c r="BV41" s="92"/>
    </row>
    <row r="42" spans="4:96" s="9" customFormat="1" ht="7.5" customHeight="1" x14ac:dyDescent="0.25">
      <c r="D42" s="90"/>
      <c r="E42" s="90"/>
      <c r="F42" s="90"/>
      <c r="G42" s="90"/>
      <c r="H42" s="90"/>
      <c r="I42" s="90"/>
      <c r="J42" s="90"/>
      <c r="K42" s="90"/>
      <c r="L42" s="90"/>
      <c r="M42" s="95"/>
      <c r="N42" s="95"/>
      <c r="O42" s="95"/>
      <c r="P42" s="95"/>
      <c r="Q42" s="95"/>
      <c r="R42" s="95"/>
      <c r="S42" s="95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89"/>
      <c r="BH42" s="89"/>
      <c r="BI42" s="89"/>
      <c r="BJ42" s="89"/>
      <c r="BK42" s="89"/>
      <c r="BL42" s="89"/>
      <c r="BM42" s="89"/>
      <c r="BN42" s="89"/>
      <c r="BO42" s="92"/>
      <c r="BP42" s="92"/>
      <c r="BQ42" s="92"/>
      <c r="BR42" s="92"/>
      <c r="BS42" s="92"/>
      <c r="BT42" s="92"/>
      <c r="BU42" s="92"/>
      <c r="BV42" s="92"/>
    </row>
    <row r="43" spans="4:96" s="9" customFormat="1" ht="7.5" customHeight="1" x14ac:dyDescent="0.25">
      <c r="D43" s="90"/>
      <c r="E43" s="90"/>
      <c r="F43" s="90"/>
      <c r="G43" s="90"/>
      <c r="H43" s="90"/>
      <c r="I43" s="90"/>
      <c r="J43" s="90"/>
      <c r="K43" s="90"/>
      <c r="L43" s="90"/>
      <c r="M43" s="95"/>
      <c r="N43" s="95"/>
      <c r="O43" s="95"/>
      <c r="P43" s="95"/>
      <c r="Q43" s="95"/>
      <c r="R43" s="95"/>
      <c r="S43" s="95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89"/>
      <c r="BH43" s="89"/>
      <c r="BI43" s="89"/>
      <c r="BJ43" s="89"/>
      <c r="BK43" s="89"/>
      <c r="BL43" s="89"/>
      <c r="BM43" s="89"/>
      <c r="BN43" s="89"/>
      <c r="BO43" s="92"/>
      <c r="BP43" s="92"/>
      <c r="BQ43" s="92"/>
      <c r="BR43" s="92"/>
      <c r="BS43" s="92"/>
      <c r="BT43" s="92"/>
      <c r="BU43" s="92"/>
      <c r="BV43" s="92"/>
    </row>
    <row r="44" spans="4:96" s="9" customFormat="1" ht="7.5" customHeight="1" x14ac:dyDescent="0.25">
      <c r="D44" s="90" t="str">
        <f>强度记录!A17</f>
        <v>YP-2018-SHY-296-3</v>
      </c>
      <c r="E44" s="90"/>
      <c r="F44" s="90"/>
      <c r="G44" s="90"/>
      <c r="H44" s="90"/>
      <c r="I44" s="90"/>
      <c r="J44" s="90"/>
      <c r="K44" s="90"/>
      <c r="L44" s="90"/>
      <c r="M44" s="95"/>
      <c r="N44" s="95"/>
      <c r="O44" s="95"/>
      <c r="P44" s="95"/>
      <c r="Q44" s="95"/>
      <c r="R44" s="95"/>
      <c r="S44" s="95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2">
        <f>强度记录!L17</f>
        <v>26.09022222222222</v>
      </c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89"/>
      <c r="BH44" s="89"/>
      <c r="BI44" s="89"/>
      <c r="BJ44" s="89"/>
      <c r="BK44" s="89"/>
      <c r="BL44" s="89"/>
      <c r="BM44" s="89"/>
      <c r="BN44" s="89"/>
      <c r="BO44" s="92"/>
      <c r="BP44" s="92"/>
      <c r="BQ44" s="92"/>
      <c r="BR44" s="92"/>
      <c r="BS44" s="92"/>
      <c r="BT44" s="92"/>
      <c r="BU44" s="92"/>
      <c r="BV44" s="92"/>
    </row>
    <row r="45" spans="4:96" s="9" customFormat="1" ht="7.5" customHeight="1" x14ac:dyDescent="0.25">
      <c r="D45" s="90"/>
      <c r="E45" s="90"/>
      <c r="F45" s="90"/>
      <c r="G45" s="90"/>
      <c r="H45" s="90"/>
      <c r="I45" s="90"/>
      <c r="J45" s="90"/>
      <c r="K45" s="90"/>
      <c r="L45" s="90"/>
      <c r="M45" s="95"/>
      <c r="N45" s="95"/>
      <c r="O45" s="95"/>
      <c r="P45" s="95"/>
      <c r="Q45" s="95"/>
      <c r="R45" s="95"/>
      <c r="S45" s="95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89"/>
      <c r="BH45" s="89"/>
      <c r="BI45" s="89"/>
      <c r="BJ45" s="89"/>
      <c r="BK45" s="89"/>
      <c r="BL45" s="89"/>
      <c r="BM45" s="89"/>
      <c r="BN45" s="89"/>
      <c r="BO45" s="92"/>
      <c r="BP45" s="92"/>
      <c r="BQ45" s="92"/>
      <c r="BR45" s="92"/>
      <c r="BS45" s="92"/>
      <c r="BT45" s="92"/>
      <c r="BU45" s="92"/>
      <c r="BV45" s="92"/>
    </row>
    <row r="46" spans="4:96" s="9" customFormat="1" ht="7.5" customHeight="1" x14ac:dyDescent="0.25">
      <c r="D46" s="90"/>
      <c r="E46" s="90"/>
      <c r="F46" s="90"/>
      <c r="G46" s="90"/>
      <c r="H46" s="90"/>
      <c r="I46" s="90"/>
      <c r="J46" s="90"/>
      <c r="K46" s="90"/>
      <c r="L46" s="90"/>
      <c r="M46" s="95"/>
      <c r="N46" s="95"/>
      <c r="O46" s="95"/>
      <c r="P46" s="95"/>
      <c r="Q46" s="95"/>
      <c r="R46" s="95"/>
      <c r="S46" s="95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89"/>
      <c r="BH46" s="89"/>
      <c r="BI46" s="89"/>
      <c r="BJ46" s="89"/>
      <c r="BK46" s="89"/>
      <c r="BL46" s="89"/>
      <c r="BM46" s="89"/>
      <c r="BN46" s="89"/>
      <c r="BO46" s="92"/>
      <c r="BP46" s="92"/>
      <c r="BQ46" s="92"/>
      <c r="BR46" s="92"/>
      <c r="BS46" s="92"/>
      <c r="BT46" s="92"/>
      <c r="BU46" s="92"/>
      <c r="BV46" s="92"/>
    </row>
    <row r="47" spans="4:96" s="9" customFormat="1" ht="7.5" customHeight="1" x14ac:dyDescent="0.25">
      <c r="D47" s="90" t="str">
        <f>强度记录!A18</f>
        <v>YP-2018-SHY-296-4</v>
      </c>
      <c r="E47" s="90"/>
      <c r="F47" s="90"/>
      <c r="G47" s="90"/>
      <c r="H47" s="90"/>
      <c r="I47" s="90"/>
      <c r="J47" s="90"/>
      <c r="K47" s="90"/>
      <c r="L47" s="90"/>
      <c r="M47" s="95" t="str">
        <f>M38</f>
        <v>2018/06/03-2018/07/01</v>
      </c>
      <c r="N47" s="95"/>
      <c r="O47" s="95"/>
      <c r="P47" s="95"/>
      <c r="Q47" s="95"/>
      <c r="R47" s="95"/>
      <c r="S47" s="95"/>
      <c r="T47" s="89" t="s">
        <v>42</v>
      </c>
      <c r="U47" s="89"/>
      <c r="V47" s="89"/>
      <c r="W47" s="89"/>
      <c r="X47" s="89"/>
      <c r="Y47" s="89"/>
      <c r="Z47" s="89" t="s">
        <v>45</v>
      </c>
      <c r="AA47" s="89"/>
      <c r="AB47" s="89"/>
      <c r="AC47" s="89"/>
      <c r="AD47" s="89"/>
      <c r="AE47" s="89"/>
      <c r="AF47" s="89"/>
      <c r="AG47" s="89"/>
      <c r="AH47" s="91" t="s">
        <v>145</v>
      </c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2">
        <f>强度记录!L18</f>
        <v>29.149777777777778</v>
      </c>
      <c r="AT47" s="92"/>
      <c r="AU47" s="92"/>
      <c r="AV47" s="92"/>
      <c r="AW47" s="92"/>
      <c r="AX47" s="92"/>
      <c r="AY47" s="92"/>
      <c r="AZ47" s="92"/>
      <c r="BA47" s="92">
        <f>强度记录!M18</f>
        <v>28.034666666666666</v>
      </c>
      <c r="BB47" s="92"/>
      <c r="BC47" s="92"/>
      <c r="BD47" s="92"/>
      <c r="BE47" s="92"/>
      <c r="BF47" s="92"/>
      <c r="BG47" s="89" t="s">
        <v>79</v>
      </c>
      <c r="BH47" s="89"/>
      <c r="BI47" s="89"/>
      <c r="BJ47" s="89"/>
      <c r="BK47" s="89"/>
      <c r="BL47" s="89"/>
      <c r="BM47" s="89"/>
      <c r="BN47" s="89"/>
      <c r="BO47" s="92">
        <f>ROUND(BA47/BW$29*100,1)</f>
        <v>140.19999999999999</v>
      </c>
      <c r="BP47" s="92"/>
      <c r="BQ47" s="92"/>
      <c r="BR47" s="92"/>
      <c r="BS47" s="92"/>
      <c r="BT47" s="92"/>
      <c r="BU47" s="92"/>
      <c r="BV47" s="92"/>
    </row>
    <row r="48" spans="4:96" s="9" customFormat="1" ht="7.5" customHeight="1" x14ac:dyDescent="0.25">
      <c r="D48" s="90"/>
      <c r="E48" s="90"/>
      <c r="F48" s="90"/>
      <c r="G48" s="90"/>
      <c r="H48" s="90"/>
      <c r="I48" s="90"/>
      <c r="J48" s="90"/>
      <c r="K48" s="90"/>
      <c r="L48" s="90"/>
      <c r="M48" s="95"/>
      <c r="N48" s="95"/>
      <c r="O48" s="95"/>
      <c r="P48" s="95"/>
      <c r="Q48" s="95"/>
      <c r="R48" s="95"/>
      <c r="S48" s="95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89"/>
      <c r="BH48" s="89"/>
      <c r="BI48" s="89"/>
      <c r="BJ48" s="89"/>
      <c r="BK48" s="89"/>
      <c r="BL48" s="89"/>
      <c r="BM48" s="89"/>
      <c r="BN48" s="89"/>
      <c r="BO48" s="92"/>
      <c r="BP48" s="92"/>
      <c r="BQ48" s="92"/>
      <c r="BR48" s="92"/>
      <c r="BS48" s="92"/>
      <c r="BT48" s="92"/>
      <c r="BU48" s="92"/>
      <c r="BV48" s="92"/>
    </row>
    <row r="49" spans="4:74" s="9" customFormat="1" ht="7.5" customHeight="1" x14ac:dyDescent="0.25">
      <c r="D49" s="90"/>
      <c r="E49" s="90"/>
      <c r="F49" s="90"/>
      <c r="G49" s="90"/>
      <c r="H49" s="90"/>
      <c r="I49" s="90"/>
      <c r="J49" s="90"/>
      <c r="K49" s="90"/>
      <c r="L49" s="90"/>
      <c r="M49" s="95"/>
      <c r="N49" s="95"/>
      <c r="O49" s="95"/>
      <c r="P49" s="95"/>
      <c r="Q49" s="95"/>
      <c r="R49" s="95"/>
      <c r="S49" s="95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89"/>
      <c r="BH49" s="89"/>
      <c r="BI49" s="89"/>
      <c r="BJ49" s="89"/>
      <c r="BK49" s="89"/>
      <c r="BL49" s="89"/>
      <c r="BM49" s="89"/>
      <c r="BN49" s="89"/>
      <c r="BO49" s="92"/>
      <c r="BP49" s="92"/>
      <c r="BQ49" s="92"/>
      <c r="BR49" s="92"/>
      <c r="BS49" s="92"/>
      <c r="BT49" s="92"/>
      <c r="BU49" s="92"/>
      <c r="BV49" s="92"/>
    </row>
    <row r="50" spans="4:74" s="9" customFormat="1" ht="7.5" customHeight="1" x14ac:dyDescent="0.25">
      <c r="D50" s="90" t="str">
        <f>强度记录!A19</f>
        <v>YP-2018-SHY-296-5</v>
      </c>
      <c r="E50" s="90"/>
      <c r="F50" s="90"/>
      <c r="G50" s="90"/>
      <c r="H50" s="90"/>
      <c r="I50" s="90"/>
      <c r="J50" s="90"/>
      <c r="K50" s="90"/>
      <c r="L50" s="90"/>
      <c r="M50" s="95"/>
      <c r="N50" s="95"/>
      <c r="O50" s="95"/>
      <c r="P50" s="95"/>
      <c r="Q50" s="95"/>
      <c r="R50" s="95"/>
      <c r="S50" s="95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2">
        <f>强度记录!L19</f>
        <v>28.219111111111108</v>
      </c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89"/>
      <c r="BH50" s="89"/>
      <c r="BI50" s="89"/>
      <c r="BJ50" s="89"/>
      <c r="BK50" s="89"/>
      <c r="BL50" s="89"/>
      <c r="BM50" s="89"/>
      <c r="BN50" s="89"/>
      <c r="BO50" s="92"/>
      <c r="BP50" s="92"/>
      <c r="BQ50" s="92"/>
      <c r="BR50" s="92"/>
      <c r="BS50" s="92"/>
      <c r="BT50" s="92"/>
      <c r="BU50" s="92"/>
      <c r="BV50" s="92"/>
    </row>
    <row r="51" spans="4:74" s="9" customFormat="1" ht="7.5" customHeight="1" x14ac:dyDescent="0.25">
      <c r="D51" s="90"/>
      <c r="E51" s="90"/>
      <c r="F51" s="90"/>
      <c r="G51" s="90"/>
      <c r="H51" s="90"/>
      <c r="I51" s="90"/>
      <c r="J51" s="90"/>
      <c r="K51" s="90"/>
      <c r="L51" s="90"/>
      <c r="M51" s="95"/>
      <c r="N51" s="95"/>
      <c r="O51" s="95"/>
      <c r="P51" s="95"/>
      <c r="Q51" s="95"/>
      <c r="R51" s="95"/>
      <c r="S51" s="95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89"/>
      <c r="BH51" s="89"/>
      <c r="BI51" s="89"/>
      <c r="BJ51" s="89"/>
      <c r="BK51" s="89"/>
      <c r="BL51" s="89"/>
      <c r="BM51" s="89"/>
      <c r="BN51" s="89"/>
      <c r="BO51" s="92"/>
      <c r="BP51" s="92"/>
      <c r="BQ51" s="92"/>
      <c r="BR51" s="92"/>
      <c r="BS51" s="92"/>
      <c r="BT51" s="92"/>
      <c r="BU51" s="92"/>
      <c r="BV51" s="92"/>
    </row>
    <row r="52" spans="4:74" s="9" customFormat="1" ht="7.5" customHeight="1" x14ac:dyDescent="0.25">
      <c r="D52" s="90"/>
      <c r="E52" s="90"/>
      <c r="F52" s="90"/>
      <c r="G52" s="90"/>
      <c r="H52" s="90"/>
      <c r="I52" s="90"/>
      <c r="J52" s="90"/>
      <c r="K52" s="90"/>
      <c r="L52" s="90"/>
      <c r="M52" s="95"/>
      <c r="N52" s="95"/>
      <c r="O52" s="95"/>
      <c r="P52" s="95"/>
      <c r="Q52" s="95"/>
      <c r="R52" s="95"/>
      <c r="S52" s="95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89"/>
      <c r="BH52" s="89"/>
      <c r="BI52" s="89"/>
      <c r="BJ52" s="89"/>
      <c r="BK52" s="89"/>
      <c r="BL52" s="89"/>
      <c r="BM52" s="89"/>
      <c r="BN52" s="89"/>
      <c r="BO52" s="92"/>
      <c r="BP52" s="92"/>
      <c r="BQ52" s="92"/>
      <c r="BR52" s="92"/>
      <c r="BS52" s="92"/>
      <c r="BT52" s="92"/>
      <c r="BU52" s="92"/>
      <c r="BV52" s="92"/>
    </row>
    <row r="53" spans="4:74" s="9" customFormat="1" ht="7.5" customHeight="1" x14ac:dyDescent="0.25">
      <c r="D53" s="90" t="str">
        <f>强度记录!A20</f>
        <v>YP-2018-SHY-296-6</v>
      </c>
      <c r="E53" s="90"/>
      <c r="F53" s="90"/>
      <c r="G53" s="90"/>
      <c r="H53" s="90"/>
      <c r="I53" s="90"/>
      <c r="J53" s="90"/>
      <c r="K53" s="90"/>
      <c r="L53" s="90"/>
      <c r="M53" s="95"/>
      <c r="N53" s="95"/>
      <c r="O53" s="95"/>
      <c r="P53" s="95"/>
      <c r="Q53" s="95"/>
      <c r="R53" s="95"/>
      <c r="S53" s="95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2">
        <f>强度记录!L20</f>
        <v>26.735111111111109</v>
      </c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89"/>
      <c r="BH53" s="89"/>
      <c r="BI53" s="89"/>
      <c r="BJ53" s="89"/>
      <c r="BK53" s="89"/>
      <c r="BL53" s="89"/>
      <c r="BM53" s="89"/>
      <c r="BN53" s="89"/>
      <c r="BO53" s="92"/>
      <c r="BP53" s="92"/>
      <c r="BQ53" s="92"/>
      <c r="BR53" s="92"/>
      <c r="BS53" s="92"/>
      <c r="BT53" s="92"/>
      <c r="BU53" s="92"/>
      <c r="BV53" s="92"/>
    </row>
    <row r="54" spans="4:74" s="9" customFormat="1" ht="7.5" customHeight="1" x14ac:dyDescent="0.25">
      <c r="D54" s="90"/>
      <c r="E54" s="90"/>
      <c r="F54" s="90"/>
      <c r="G54" s="90"/>
      <c r="H54" s="90"/>
      <c r="I54" s="90"/>
      <c r="J54" s="90"/>
      <c r="K54" s="90"/>
      <c r="L54" s="90"/>
      <c r="M54" s="95"/>
      <c r="N54" s="95"/>
      <c r="O54" s="95"/>
      <c r="P54" s="95"/>
      <c r="Q54" s="95"/>
      <c r="R54" s="95"/>
      <c r="S54" s="95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89"/>
      <c r="BH54" s="89"/>
      <c r="BI54" s="89"/>
      <c r="BJ54" s="89"/>
      <c r="BK54" s="89"/>
      <c r="BL54" s="89"/>
      <c r="BM54" s="89"/>
      <c r="BN54" s="89"/>
      <c r="BO54" s="92"/>
      <c r="BP54" s="92"/>
      <c r="BQ54" s="92"/>
      <c r="BR54" s="92"/>
      <c r="BS54" s="92"/>
      <c r="BT54" s="92"/>
      <c r="BU54" s="92"/>
      <c r="BV54" s="92"/>
    </row>
    <row r="55" spans="4:74" s="9" customFormat="1" ht="7.5" customHeight="1" x14ac:dyDescent="0.25">
      <c r="D55" s="90"/>
      <c r="E55" s="90"/>
      <c r="F55" s="90"/>
      <c r="G55" s="90"/>
      <c r="H55" s="90"/>
      <c r="I55" s="90"/>
      <c r="J55" s="90"/>
      <c r="K55" s="90"/>
      <c r="L55" s="90"/>
      <c r="M55" s="95"/>
      <c r="N55" s="95"/>
      <c r="O55" s="95"/>
      <c r="P55" s="95"/>
      <c r="Q55" s="95"/>
      <c r="R55" s="95"/>
      <c r="S55" s="95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89"/>
      <c r="BH55" s="89"/>
      <c r="BI55" s="89"/>
      <c r="BJ55" s="89"/>
      <c r="BK55" s="89"/>
      <c r="BL55" s="89"/>
      <c r="BM55" s="89"/>
      <c r="BN55" s="89"/>
      <c r="BO55" s="92"/>
      <c r="BP55" s="92"/>
      <c r="BQ55" s="92"/>
      <c r="BR55" s="92"/>
      <c r="BS55" s="92"/>
      <c r="BT55" s="92"/>
      <c r="BU55" s="92"/>
      <c r="BV55" s="92"/>
    </row>
    <row r="56" spans="4:74" s="9" customFormat="1" ht="7.5" customHeight="1" x14ac:dyDescent="0.25">
      <c r="D56" s="90" t="str">
        <f>强度记录!A21</f>
        <v>/</v>
      </c>
      <c r="E56" s="90"/>
      <c r="F56" s="90"/>
      <c r="G56" s="90"/>
      <c r="H56" s="90"/>
      <c r="I56" s="90"/>
      <c r="J56" s="90"/>
      <c r="K56" s="90"/>
      <c r="L56" s="90"/>
      <c r="M56" s="89" t="s">
        <v>6</v>
      </c>
      <c r="N56" s="89"/>
      <c r="O56" s="89"/>
      <c r="P56" s="89"/>
      <c r="Q56" s="89"/>
      <c r="R56" s="89"/>
      <c r="S56" s="89"/>
      <c r="T56" s="89" t="s">
        <v>6</v>
      </c>
      <c r="U56" s="89"/>
      <c r="V56" s="89"/>
      <c r="W56" s="89"/>
      <c r="X56" s="89"/>
      <c r="Y56" s="89"/>
      <c r="Z56" s="89" t="s">
        <v>6</v>
      </c>
      <c r="AA56" s="89"/>
      <c r="AB56" s="89"/>
      <c r="AC56" s="89"/>
      <c r="AD56" s="89"/>
      <c r="AE56" s="89"/>
      <c r="AF56" s="89"/>
      <c r="AG56" s="89"/>
      <c r="AH56" s="91" t="s">
        <v>6</v>
      </c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89" t="s">
        <v>6</v>
      </c>
      <c r="AT56" s="89"/>
      <c r="AU56" s="89"/>
      <c r="AV56" s="89"/>
      <c r="AW56" s="89"/>
      <c r="AX56" s="89"/>
      <c r="AY56" s="89"/>
      <c r="AZ56" s="89"/>
      <c r="BA56" s="89" t="s">
        <v>6</v>
      </c>
      <c r="BB56" s="89"/>
      <c r="BC56" s="89"/>
      <c r="BD56" s="89"/>
      <c r="BE56" s="89"/>
      <c r="BF56" s="89"/>
      <c r="BG56" s="89" t="s">
        <v>6</v>
      </c>
      <c r="BH56" s="89"/>
      <c r="BI56" s="89"/>
      <c r="BJ56" s="89"/>
      <c r="BK56" s="89"/>
      <c r="BL56" s="89"/>
      <c r="BM56" s="89"/>
      <c r="BN56" s="89"/>
      <c r="BO56" s="89" t="s">
        <v>6</v>
      </c>
      <c r="BP56" s="89"/>
      <c r="BQ56" s="89"/>
      <c r="BR56" s="89"/>
      <c r="BS56" s="89"/>
      <c r="BT56" s="89"/>
      <c r="BU56" s="89"/>
      <c r="BV56" s="89"/>
    </row>
    <row r="57" spans="4:74" s="9" customFormat="1" ht="7.5" customHeight="1" x14ac:dyDescent="0.25">
      <c r="D57" s="90"/>
      <c r="E57" s="90"/>
      <c r="F57" s="90"/>
      <c r="G57" s="90"/>
      <c r="H57" s="90"/>
      <c r="I57" s="90"/>
      <c r="J57" s="90"/>
      <c r="K57" s="90"/>
      <c r="L57" s="90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89"/>
      <c r="BJ57" s="89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89"/>
    </row>
    <row r="58" spans="4:74" s="9" customFormat="1" ht="7.5" customHeight="1" x14ac:dyDescent="0.25">
      <c r="D58" s="90"/>
      <c r="E58" s="90"/>
      <c r="F58" s="90"/>
      <c r="G58" s="90"/>
      <c r="H58" s="90"/>
      <c r="I58" s="90"/>
      <c r="J58" s="90"/>
      <c r="K58" s="90"/>
      <c r="L58" s="90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89"/>
    </row>
    <row r="59" spans="4:74" s="9" customFormat="1" ht="7.5" customHeight="1" x14ac:dyDescent="0.25">
      <c r="D59" s="90" t="str">
        <f>强度记录!A22</f>
        <v>/</v>
      </c>
      <c r="E59" s="90"/>
      <c r="F59" s="90"/>
      <c r="G59" s="90"/>
      <c r="H59" s="90"/>
      <c r="I59" s="90"/>
      <c r="J59" s="90"/>
      <c r="K59" s="90"/>
      <c r="L59" s="90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89" t="s">
        <v>6</v>
      </c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</row>
    <row r="60" spans="4:74" s="9" customFormat="1" ht="7.5" customHeight="1" x14ac:dyDescent="0.25">
      <c r="D60" s="90"/>
      <c r="E60" s="90"/>
      <c r="F60" s="90"/>
      <c r="G60" s="90"/>
      <c r="H60" s="90"/>
      <c r="I60" s="90"/>
      <c r="J60" s="90"/>
      <c r="K60" s="90"/>
      <c r="L60" s="90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89"/>
      <c r="AT60" s="89"/>
      <c r="AU60" s="89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</row>
    <row r="61" spans="4:74" s="9" customFormat="1" ht="7.5" customHeight="1" x14ac:dyDescent="0.25">
      <c r="D61" s="90"/>
      <c r="E61" s="90"/>
      <c r="F61" s="90"/>
      <c r="G61" s="90"/>
      <c r="H61" s="90"/>
      <c r="I61" s="90"/>
      <c r="J61" s="90"/>
      <c r="K61" s="90"/>
      <c r="L61" s="90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</row>
    <row r="62" spans="4:74" s="9" customFormat="1" ht="7.5" customHeight="1" x14ac:dyDescent="0.25">
      <c r="D62" s="90" t="str">
        <f>强度记录!A23</f>
        <v>/</v>
      </c>
      <c r="E62" s="90"/>
      <c r="F62" s="90"/>
      <c r="G62" s="90"/>
      <c r="H62" s="90"/>
      <c r="I62" s="90"/>
      <c r="J62" s="90"/>
      <c r="K62" s="90"/>
      <c r="L62" s="90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89" t="s">
        <v>6</v>
      </c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</row>
    <row r="63" spans="4:74" s="9" customFormat="1" ht="7.5" customHeight="1" x14ac:dyDescent="0.25">
      <c r="D63" s="90"/>
      <c r="E63" s="90"/>
      <c r="F63" s="90"/>
      <c r="G63" s="90"/>
      <c r="H63" s="90"/>
      <c r="I63" s="90"/>
      <c r="J63" s="90"/>
      <c r="K63" s="90"/>
      <c r="L63" s="90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89"/>
      <c r="AT63" s="89"/>
      <c r="AU63" s="89"/>
      <c r="AV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</row>
    <row r="64" spans="4:74" s="9" customFormat="1" ht="7.5" customHeight="1" x14ac:dyDescent="0.25">
      <c r="D64" s="90"/>
      <c r="E64" s="90"/>
      <c r="F64" s="90"/>
      <c r="G64" s="90"/>
      <c r="H64" s="90"/>
      <c r="I64" s="90"/>
      <c r="J64" s="90"/>
      <c r="K64" s="90"/>
      <c r="L64" s="90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</row>
    <row r="65" spans="4:74" s="9" customFormat="1" ht="7.5" customHeight="1" x14ac:dyDescent="0.25">
      <c r="D65" s="89" t="s">
        <v>6</v>
      </c>
      <c r="E65" s="89"/>
      <c r="F65" s="89"/>
      <c r="G65" s="89"/>
      <c r="H65" s="89"/>
      <c r="I65" s="89"/>
      <c r="J65" s="89"/>
      <c r="K65" s="89"/>
      <c r="L65" s="89"/>
      <c r="M65" s="89" t="s">
        <v>6</v>
      </c>
      <c r="N65" s="89"/>
      <c r="O65" s="89"/>
      <c r="P65" s="89"/>
      <c r="Q65" s="89"/>
      <c r="R65" s="89"/>
      <c r="S65" s="89"/>
      <c r="T65" s="89" t="s">
        <v>6</v>
      </c>
      <c r="U65" s="89"/>
      <c r="V65" s="89"/>
      <c r="W65" s="89"/>
      <c r="X65" s="89"/>
      <c r="Y65" s="89"/>
      <c r="Z65" s="89" t="s">
        <v>6</v>
      </c>
      <c r="AA65" s="89"/>
      <c r="AB65" s="89"/>
      <c r="AC65" s="89"/>
      <c r="AD65" s="89"/>
      <c r="AE65" s="89"/>
      <c r="AF65" s="89"/>
      <c r="AG65" s="89"/>
      <c r="AH65" s="91" t="s">
        <v>6</v>
      </c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89" t="s">
        <v>6</v>
      </c>
      <c r="AT65" s="89"/>
      <c r="AU65" s="89"/>
      <c r="AV65" s="89"/>
      <c r="AW65" s="89"/>
      <c r="AX65" s="89"/>
      <c r="AY65" s="89"/>
      <c r="AZ65" s="89"/>
      <c r="BA65" s="89" t="s">
        <v>6</v>
      </c>
      <c r="BB65" s="89"/>
      <c r="BC65" s="89"/>
      <c r="BD65" s="89"/>
      <c r="BE65" s="89"/>
      <c r="BF65" s="89"/>
      <c r="BG65" s="89" t="s">
        <v>6</v>
      </c>
      <c r="BH65" s="89"/>
      <c r="BI65" s="89"/>
      <c r="BJ65" s="89"/>
      <c r="BK65" s="89"/>
      <c r="BL65" s="89"/>
      <c r="BM65" s="89"/>
      <c r="BN65" s="89"/>
      <c r="BO65" s="89" t="s">
        <v>6</v>
      </c>
      <c r="BP65" s="89"/>
      <c r="BQ65" s="89"/>
      <c r="BR65" s="89"/>
      <c r="BS65" s="89"/>
      <c r="BT65" s="89"/>
      <c r="BU65" s="89"/>
      <c r="BV65" s="89"/>
    </row>
    <row r="66" spans="4:74" s="9" customFormat="1" ht="7.5" customHeight="1" x14ac:dyDescent="0.25"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89"/>
      <c r="AT66" s="89"/>
      <c r="AU66" s="89"/>
      <c r="AV66" s="89"/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89"/>
      <c r="BJ66" s="89"/>
      <c r="BK66" s="89"/>
      <c r="BL66" s="89"/>
      <c r="BM66" s="89"/>
      <c r="BN66" s="89"/>
      <c r="BO66" s="89"/>
      <c r="BP66" s="89"/>
      <c r="BQ66" s="89"/>
      <c r="BR66" s="89"/>
      <c r="BS66" s="89"/>
      <c r="BT66" s="89"/>
      <c r="BU66" s="89"/>
      <c r="BV66" s="89"/>
    </row>
    <row r="67" spans="4:74" s="9" customFormat="1" ht="7.5" customHeight="1" x14ac:dyDescent="0.25"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89"/>
      <c r="BN67" s="89"/>
      <c r="BO67" s="89"/>
      <c r="BP67" s="89"/>
      <c r="BQ67" s="89"/>
      <c r="BR67" s="89"/>
      <c r="BS67" s="89"/>
      <c r="BT67" s="89"/>
      <c r="BU67" s="89"/>
      <c r="BV67" s="89"/>
    </row>
    <row r="68" spans="4:74" s="9" customFormat="1" ht="7.5" customHeight="1" x14ac:dyDescent="0.25">
      <c r="D68" s="89" t="s">
        <v>6</v>
      </c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89" t="s">
        <v>6</v>
      </c>
      <c r="AT68" s="89"/>
      <c r="AU68" s="89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89"/>
      <c r="BJ68" s="89"/>
      <c r="BK68" s="89"/>
      <c r="BL68" s="89"/>
      <c r="BM68" s="89"/>
      <c r="BN68" s="89"/>
      <c r="BO68" s="89"/>
      <c r="BP68" s="89"/>
      <c r="BQ68" s="89"/>
      <c r="BR68" s="89"/>
      <c r="BS68" s="89"/>
      <c r="BT68" s="89"/>
      <c r="BU68" s="89"/>
      <c r="BV68" s="89"/>
    </row>
    <row r="69" spans="4:74" s="9" customFormat="1" ht="7.5" customHeight="1" x14ac:dyDescent="0.25"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89"/>
      <c r="BN69" s="89"/>
      <c r="BO69" s="89"/>
      <c r="BP69" s="89"/>
      <c r="BQ69" s="89"/>
      <c r="BR69" s="89"/>
      <c r="BS69" s="89"/>
      <c r="BT69" s="89"/>
      <c r="BU69" s="89"/>
      <c r="BV69" s="89"/>
    </row>
    <row r="70" spans="4:74" s="9" customFormat="1" ht="7.5" customHeight="1" x14ac:dyDescent="0.25"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89"/>
      <c r="AT70" s="89"/>
      <c r="AU70" s="89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89"/>
      <c r="BK70" s="89"/>
      <c r="BL70" s="89"/>
      <c r="BM70" s="89"/>
      <c r="BN70" s="89"/>
      <c r="BO70" s="89"/>
      <c r="BP70" s="89"/>
      <c r="BQ70" s="89"/>
      <c r="BR70" s="89"/>
      <c r="BS70" s="89"/>
      <c r="BT70" s="89"/>
      <c r="BU70" s="89"/>
      <c r="BV70" s="89"/>
    </row>
    <row r="71" spans="4:74" s="9" customFormat="1" ht="7.5" customHeight="1" x14ac:dyDescent="0.25">
      <c r="D71" s="89" t="s">
        <v>6</v>
      </c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89" t="s">
        <v>6</v>
      </c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</row>
    <row r="72" spans="4:74" s="9" customFormat="1" ht="7.5" customHeight="1" x14ac:dyDescent="0.25"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89"/>
      <c r="BN72" s="89"/>
      <c r="BO72" s="89"/>
      <c r="BP72" s="89"/>
      <c r="BQ72" s="89"/>
      <c r="BR72" s="89"/>
      <c r="BS72" s="89"/>
      <c r="BT72" s="89"/>
      <c r="BU72" s="89"/>
      <c r="BV72" s="89"/>
    </row>
    <row r="73" spans="4:74" s="9" customFormat="1" ht="7.5" customHeight="1" x14ac:dyDescent="0.25"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  <c r="BJ73" s="89"/>
      <c r="BK73" s="89"/>
      <c r="BL73" s="89"/>
      <c r="BM73" s="89"/>
      <c r="BN73" s="89"/>
      <c r="BO73" s="89"/>
      <c r="BP73" s="89"/>
      <c r="BQ73" s="89"/>
      <c r="BR73" s="89"/>
      <c r="BS73" s="89"/>
      <c r="BT73" s="89"/>
      <c r="BU73" s="89"/>
      <c r="BV73" s="89"/>
    </row>
    <row r="74" spans="4:74" s="9" customFormat="1" ht="7" customHeight="1" x14ac:dyDescent="0.25">
      <c r="D74" s="87" t="s">
        <v>81</v>
      </c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8" t="s">
        <v>82</v>
      </c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</row>
    <row r="75" spans="4:74" s="9" customFormat="1" ht="7" customHeight="1" x14ac:dyDescent="0.25"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</row>
    <row r="76" spans="4:74" s="9" customFormat="1" ht="7" customHeight="1" x14ac:dyDescent="0.25"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</row>
    <row r="77" spans="4:74" s="9" customFormat="1" ht="7" customHeight="1" x14ac:dyDescent="0.25"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</row>
    <row r="78" spans="4:74" s="9" customFormat="1" ht="7" customHeight="1" x14ac:dyDescent="0.25"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8"/>
      <c r="BP78" s="88"/>
      <c r="BQ78" s="88"/>
      <c r="BR78" s="88"/>
      <c r="BS78" s="88"/>
      <c r="BT78" s="88"/>
      <c r="BU78" s="88"/>
      <c r="BV78" s="88"/>
    </row>
    <row r="79" spans="4:74" s="9" customFormat="1" ht="7" customHeight="1" x14ac:dyDescent="0.25"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88"/>
      <c r="BN79" s="88"/>
      <c r="BO79" s="88"/>
      <c r="BP79" s="88"/>
      <c r="BQ79" s="88"/>
      <c r="BR79" s="88"/>
      <c r="BS79" s="88"/>
      <c r="BT79" s="88"/>
      <c r="BU79" s="88"/>
      <c r="BV79" s="88"/>
    </row>
    <row r="80" spans="4:74" s="9" customFormat="1" ht="7" customHeight="1" x14ac:dyDescent="0.25"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</row>
    <row r="81" spans="4:74" s="9" customFormat="1" ht="7" customHeight="1" x14ac:dyDescent="0.25"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</row>
    <row r="82" spans="4:74" s="9" customFormat="1" ht="7" customHeight="1" x14ac:dyDescent="0.25">
      <c r="D82" s="87" t="s">
        <v>83</v>
      </c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9" t="s">
        <v>6</v>
      </c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</row>
    <row r="83" spans="4:74" s="9" customFormat="1" ht="7" customHeight="1" x14ac:dyDescent="0.25"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</row>
    <row r="84" spans="4:74" s="9" customFormat="1" ht="7" customHeight="1" x14ac:dyDescent="0.25"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</row>
    <row r="85" spans="4:74" s="9" customFormat="1" ht="7" customHeight="1" x14ac:dyDescent="0.25"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89"/>
      <c r="AY85" s="89"/>
      <c r="AZ85" s="89"/>
      <c r="BA85" s="89"/>
      <c r="BB85" s="89"/>
      <c r="BC85" s="89"/>
      <c r="BD85" s="89"/>
      <c r="BE85" s="89"/>
      <c r="BF85" s="89"/>
      <c r="BG85" s="89"/>
      <c r="BH85" s="89"/>
      <c r="BI85" s="89"/>
      <c r="BJ85" s="89"/>
      <c r="BK85" s="89"/>
      <c r="BL85" s="89"/>
      <c r="BM85" s="89"/>
      <c r="BN85" s="89"/>
      <c r="BO85" s="89"/>
      <c r="BP85" s="89"/>
      <c r="BQ85" s="89"/>
      <c r="BR85" s="89"/>
      <c r="BS85" s="89"/>
      <c r="BT85" s="89"/>
      <c r="BU85" s="89"/>
      <c r="BV85" s="89"/>
    </row>
    <row r="86" spans="4:74" s="9" customFormat="1" ht="7" customHeight="1" x14ac:dyDescent="0.25"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  <c r="BL86" s="89"/>
      <c r="BM86" s="89"/>
      <c r="BN86" s="89"/>
      <c r="BO86" s="89"/>
      <c r="BP86" s="89"/>
      <c r="BQ86" s="89"/>
      <c r="BR86" s="89"/>
      <c r="BS86" s="89"/>
      <c r="BT86" s="89"/>
      <c r="BU86" s="89"/>
      <c r="BV86" s="89"/>
    </row>
    <row r="87" spans="4:74" s="9" customFormat="1" ht="7" customHeight="1" x14ac:dyDescent="0.25"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89"/>
      <c r="BD87" s="89"/>
      <c r="BE87" s="89"/>
      <c r="BF87" s="89"/>
      <c r="BG87" s="89"/>
      <c r="BH87" s="89"/>
      <c r="BI87" s="89"/>
      <c r="BJ87" s="89"/>
      <c r="BK87" s="89"/>
      <c r="BL87" s="89"/>
      <c r="BM87" s="89"/>
      <c r="BN87" s="89"/>
      <c r="BO87" s="89"/>
      <c r="BP87" s="89"/>
      <c r="BQ87" s="89"/>
      <c r="BR87" s="89"/>
      <c r="BS87" s="89"/>
      <c r="BT87" s="89"/>
      <c r="BU87" s="89"/>
      <c r="BV87" s="89"/>
    </row>
    <row r="88" spans="4:74" s="9" customFormat="1" ht="7" customHeight="1" x14ac:dyDescent="0.25"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/>
      <c r="BL88" s="89"/>
      <c r="BM88" s="89"/>
      <c r="BN88" s="89"/>
      <c r="BO88" s="89"/>
      <c r="BP88" s="89"/>
      <c r="BQ88" s="89"/>
      <c r="BR88" s="89"/>
      <c r="BS88" s="89"/>
      <c r="BT88" s="89"/>
      <c r="BU88" s="89"/>
      <c r="BV88" s="89"/>
    </row>
    <row r="89" spans="4:74" s="9" customFormat="1" ht="7" customHeight="1" x14ac:dyDescent="0.25">
      <c r="D89" s="87" t="s">
        <v>84</v>
      </c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8" t="s">
        <v>85</v>
      </c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88"/>
      <c r="BN89" s="88"/>
      <c r="BO89" s="88"/>
      <c r="BP89" s="88"/>
      <c r="BQ89" s="88"/>
      <c r="BR89" s="88"/>
      <c r="BS89" s="88"/>
      <c r="BT89" s="88"/>
      <c r="BU89" s="88"/>
      <c r="BV89" s="88"/>
    </row>
    <row r="90" spans="4:74" s="9" customFormat="1" ht="7" customHeight="1" x14ac:dyDescent="0.25"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88"/>
      <c r="BF90" s="88"/>
      <c r="BG90" s="88"/>
      <c r="BH90" s="88"/>
      <c r="BI90" s="88"/>
      <c r="BJ90" s="88"/>
      <c r="BK90" s="88"/>
      <c r="BL90" s="88"/>
      <c r="BM90" s="88"/>
      <c r="BN90" s="88"/>
      <c r="BO90" s="88"/>
      <c r="BP90" s="88"/>
      <c r="BQ90" s="88"/>
      <c r="BR90" s="88"/>
      <c r="BS90" s="88"/>
      <c r="BT90" s="88"/>
      <c r="BU90" s="88"/>
      <c r="BV90" s="88"/>
    </row>
    <row r="91" spans="4:74" s="9" customFormat="1" ht="7" customHeight="1" x14ac:dyDescent="0.25"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88"/>
      <c r="BF91" s="88"/>
      <c r="BG91" s="88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</row>
    <row r="92" spans="4:74" s="9" customFormat="1" ht="7" customHeight="1" x14ac:dyDescent="0.25"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88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</row>
    <row r="93" spans="4:74" s="9" customFormat="1" ht="7" customHeight="1" x14ac:dyDescent="0.25"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88"/>
      <c r="BF93" s="88"/>
      <c r="BG93" s="88"/>
      <c r="BH93" s="88"/>
      <c r="BI93" s="88"/>
      <c r="BJ93" s="88"/>
      <c r="BK93" s="88"/>
      <c r="BL93" s="88"/>
      <c r="BM93" s="88"/>
      <c r="BN93" s="88"/>
      <c r="BO93" s="88"/>
      <c r="BP93" s="88"/>
      <c r="BQ93" s="88"/>
      <c r="BR93" s="88"/>
      <c r="BS93" s="88"/>
      <c r="BT93" s="88"/>
      <c r="BU93" s="88"/>
      <c r="BV93" s="88"/>
    </row>
    <row r="94" spans="4:74" s="9" customFormat="1" ht="7" customHeight="1" x14ac:dyDescent="0.25"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8"/>
      <c r="BG94" s="88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/>
      <c r="BT94" s="88"/>
      <c r="BU94" s="88"/>
      <c r="BV94" s="88"/>
    </row>
    <row r="95" spans="4:74" s="9" customFormat="1" ht="7" customHeight="1" x14ac:dyDescent="0.25"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/>
      <c r="BT95" s="88"/>
      <c r="BU95" s="88"/>
      <c r="BV95" s="88"/>
    </row>
    <row r="96" spans="4:74" s="9" customFormat="1" ht="7" customHeight="1" x14ac:dyDescent="0.25"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8"/>
      <c r="BI96" s="88"/>
      <c r="BJ96" s="88"/>
      <c r="BK96" s="88"/>
      <c r="BL96" s="88"/>
      <c r="BM96" s="88"/>
      <c r="BN96" s="88"/>
      <c r="BO96" s="88"/>
      <c r="BP96" s="88"/>
      <c r="BQ96" s="88"/>
      <c r="BR96" s="88"/>
      <c r="BS96" s="88"/>
      <c r="BT96" s="88"/>
      <c r="BU96" s="88"/>
      <c r="BV96" s="88"/>
    </row>
    <row r="97" spans="4:74" s="9" customFormat="1" ht="6" customHeight="1" x14ac:dyDescent="0.25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spans="4:74" s="9" customFormat="1" ht="6" customHeight="1" x14ac:dyDescent="0.25">
      <c r="D98" s="93" t="s">
        <v>86</v>
      </c>
      <c r="E98" s="93"/>
      <c r="F98" s="93"/>
      <c r="G98" s="93"/>
      <c r="H98" s="93"/>
      <c r="I98" s="93"/>
      <c r="J98" s="94"/>
      <c r="K98" s="94"/>
      <c r="L98" s="94"/>
      <c r="M98" s="94"/>
      <c r="N98" s="94"/>
      <c r="O98" s="94"/>
      <c r="P98" s="94" t="s">
        <v>87</v>
      </c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 t="s">
        <v>88</v>
      </c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3" t="s">
        <v>89</v>
      </c>
      <c r="AQ98" s="93"/>
      <c r="AR98" s="93"/>
      <c r="AS98" s="93"/>
      <c r="AT98" s="93"/>
      <c r="AU98" s="93"/>
      <c r="AV98" s="93"/>
      <c r="AW98" s="93"/>
      <c r="AX98" s="93"/>
      <c r="AY98" s="93" t="s">
        <v>90</v>
      </c>
      <c r="AZ98" s="93"/>
      <c r="BA98" s="93"/>
      <c r="BB98" s="93"/>
      <c r="BC98" s="93"/>
      <c r="BD98" s="93"/>
      <c r="BE98" s="93" t="s">
        <v>91</v>
      </c>
      <c r="BF98" s="93"/>
      <c r="BG98" s="93"/>
      <c r="BH98" s="93"/>
      <c r="BI98" s="93"/>
      <c r="BJ98" s="93"/>
      <c r="BK98" s="93" t="s">
        <v>92</v>
      </c>
      <c r="BL98" s="93"/>
      <c r="BM98" s="93"/>
      <c r="BN98" s="15"/>
      <c r="BO98" s="93" t="s">
        <v>93</v>
      </c>
      <c r="BP98" s="93"/>
      <c r="BQ98" s="93"/>
      <c r="BR98" s="93"/>
      <c r="BS98" s="93"/>
      <c r="BT98" s="93"/>
      <c r="BU98" s="93"/>
      <c r="BV98" s="93"/>
    </row>
    <row r="99" spans="4:74" s="9" customFormat="1" ht="6" customHeight="1" x14ac:dyDescent="0.25">
      <c r="D99" s="93"/>
      <c r="E99" s="93"/>
      <c r="F99" s="93"/>
      <c r="G99" s="93"/>
      <c r="H99" s="93"/>
      <c r="I99" s="93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15"/>
      <c r="BO99" s="93"/>
      <c r="BP99" s="93"/>
      <c r="BQ99" s="93"/>
      <c r="BR99" s="93"/>
      <c r="BS99" s="93"/>
      <c r="BT99" s="93"/>
      <c r="BU99" s="93"/>
      <c r="BV99" s="93"/>
    </row>
  </sheetData>
  <mergeCells count="117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Z47:AG55"/>
    <mergeCell ref="AH47:AR55"/>
    <mergeCell ref="AC98:AH99"/>
    <mergeCell ref="AI98:AO99"/>
    <mergeCell ref="D38:L40"/>
    <mergeCell ref="M38:S46"/>
    <mergeCell ref="T38:Y46"/>
    <mergeCell ref="Z38:AG46"/>
    <mergeCell ref="AH38:AR46"/>
    <mergeCell ref="D53:L55"/>
    <mergeCell ref="D47:L49"/>
    <mergeCell ref="M47:S55"/>
    <mergeCell ref="D65:L67"/>
    <mergeCell ref="M65:S73"/>
    <mergeCell ref="T65:Y73"/>
    <mergeCell ref="Z65:AG73"/>
    <mergeCell ref="D68:L70"/>
    <mergeCell ref="D71:L73"/>
    <mergeCell ref="D98:I99"/>
    <mergeCell ref="J98:O99"/>
    <mergeCell ref="P98:U99"/>
    <mergeCell ref="V98:AB99"/>
    <mergeCell ref="BG47:BN55"/>
    <mergeCell ref="BO47:BV55"/>
    <mergeCell ref="AS62:AZ64"/>
    <mergeCell ref="AP98:AT99"/>
    <mergeCell ref="AU98:AX99"/>
    <mergeCell ref="AY98:BA99"/>
    <mergeCell ref="BB98:BD99"/>
    <mergeCell ref="BE98:BG99"/>
    <mergeCell ref="BH98:BJ99"/>
    <mergeCell ref="BK98:BM99"/>
    <mergeCell ref="AS53:AZ55"/>
    <mergeCell ref="BO98:BV99"/>
    <mergeCell ref="AH65:AR73"/>
    <mergeCell ref="AS65:AZ67"/>
    <mergeCell ref="BA65:BF73"/>
    <mergeCell ref="BG65:BN73"/>
    <mergeCell ref="BO65:BV73"/>
    <mergeCell ref="AS68:AZ70"/>
    <mergeCell ref="AS71:AZ73"/>
    <mergeCell ref="AS47:AZ49"/>
    <mergeCell ref="BA47:BF55"/>
    <mergeCell ref="BW29:BZ31"/>
    <mergeCell ref="CA29:CH31"/>
    <mergeCell ref="BW7:BZ8"/>
    <mergeCell ref="D74:Q81"/>
    <mergeCell ref="R74:BV81"/>
    <mergeCell ref="D82:Q88"/>
    <mergeCell ref="R82:BV88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T47:Y55"/>
    <mergeCell ref="D50:L52"/>
    <mergeCell ref="AS50:AZ52"/>
  </mergeCells>
  <phoneticPr fontId="17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BV99"/>
  <sheetViews>
    <sheetView topLeftCell="A10" workbookViewId="0">
      <selection activeCell="D17" sqref="D17:P20"/>
    </sheetView>
  </sheetViews>
  <sheetFormatPr defaultColWidth="1.26953125" defaultRowHeight="15" x14ac:dyDescent="0.25"/>
  <cols>
    <col min="1" max="3" width="6.36328125" style="10" customWidth="1"/>
    <col min="4" max="73" width="1.26953125" style="10"/>
    <col min="74" max="74" width="1.36328125" style="10" customWidth="1"/>
    <col min="75" max="16384" width="1.26953125" style="10"/>
  </cols>
  <sheetData>
    <row r="1" spans="4:74" s="9" customFormat="1" ht="14.25" customHeight="1" x14ac:dyDescent="0.25">
      <c r="BF1" s="15"/>
      <c r="BG1" s="15"/>
      <c r="BH1" s="93" t="s">
        <v>58</v>
      </c>
      <c r="BI1" s="93"/>
      <c r="BJ1" s="174"/>
      <c r="BK1" s="174"/>
      <c r="BL1" s="174"/>
      <c r="BM1" s="93" t="s">
        <v>60</v>
      </c>
      <c r="BN1" s="93"/>
      <c r="BP1" s="93" t="s">
        <v>61</v>
      </c>
      <c r="BQ1" s="93"/>
      <c r="BR1" s="93"/>
      <c r="BS1" s="93"/>
      <c r="BT1" s="93"/>
      <c r="BU1" s="93" t="s">
        <v>60</v>
      </c>
      <c r="BV1" s="93"/>
    </row>
    <row r="2" spans="4:74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101" t="s">
        <v>94</v>
      </c>
      <c r="BM2" s="101"/>
      <c r="BN2" s="101"/>
      <c r="BO2" s="101"/>
      <c r="BP2" s="101"/>
      <c r="BQ2" s="101"/>
      <c r="BR2" s="101"/>
      <c r="BS2" s="101"/>
      <c r="BT2" s="101"/>
      <c r="BU2" s="101"/>
      <c r="BV2" s="101"/>
    </row>
    <row r="3" spans="4:74" s="9" customFormat="1" ht="8.25" customHeight="1" x14ac:dyDescent="0.25">
      <c r="D3" s="102" t="s">
        <v>95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</row>
    <row r="4" spans="4:74" s="9" customFormat="1" ht="8.25" customHeight="1" x14ac:dyDescent="0.25">
      <c r="D4" s="102"/>
      <c r="E4" s="102"/>
      <c r="F4" s="102"/>
      <c r="G4" s="102"/>
      <c r="H4" s="102"/>
      <c r="I4" s="102"/>
      <c r="J4" s="102"/>
      <c r="K4" s="103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</row>
    <row r="5" spans="4:74" s="9" customFormat="1" ht="8.25" customHeight="1" x14ac:dyDescent="0.25"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</row>
    <row r="6" spans="4:74" s="9" customFormat="1" ht="6.65" customHeight="1" x14ac:dyDescent="0.25">
      <c r="D6" s="12" t="s">
        <v>53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4" s="9" customFormat="1" ht="12.75" customHeight="1" x14ac:dyDescent="0.25">
      <c r="D7" s="104" t="s">
        <v>64</v>
      </c>
      <c r="E7" s="104"/>
      <c r="F7" s="104"/>
      <c r="G7" s="104"/>
      <c r="H7" s="104"/>
      <c r="I7" s="104"/>
      <c r="J7" s="104"/>
      <c r="K7" s="104"/>
      <c r="L7" s="104"/>
      <c r="M7" s="94" t="s">
        <v>4</v>
      </c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75"/>
      <c r="AW7" s="175" t="s">
        <v>96</v>
      </c>
      <c r="AX7" s="175"/>
      <c r="AY7" s="175"/>
      <c r="AZ7" s="175"/>
      <c r="BA7" s="175"/>
      <c r="BB7" s="175"/>
      <c r="BC7" s="175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</row>
    <row r="8" spans="4:74" s="9" customFormat="1" ht="12.75" customHeight="1" x14ac:dyDescent="0.25">
      <c r="D8" s="104"/>
      <c r="E8" s="104"/>
      <c r="F8" s="104"/>
      <c r="G8" s="104"/>
      <c r="H8" s="104"/>
      <c r="I8" s="104"/>
      <c r="J8" s="104"/>
      <c r="K8" s="104"/>
      <c r="L8" s="104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/>
      <c r="BC8" s="175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</row>
    <row r="9" spans="4:74" s="9" customFormat="1" ht="6" customHeight="1" x14ac:dyDescent="0.25">
      <c r="D9" s="164" t="s">
        <v>66</v>
      </c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70" t="s">
        <v>54</v>
      </c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65"/>
      <c r="BB9" s="165"/>
      <c r="BC9" s="165"/>
      <c r="BD9" s="165"/>
      <c r="BE9" s="165"/>
      <c r="BF9" s="165"/>
      <c r="BG9" s="165"/>
      <c r="BH9" s="165"/>
      <c r="BI9" s="165"/>
      <c r="BJ9" s="165"/>
      <c r="BK9" s="165"/>
      <c r="BL9" s="165"/>
      <c r="BM9" s="165"/>
      <c r="BN9" s="165"/>
      <c r="BO9" s="165"/>
      <c r="BP9" s="165"/>
      <c r="BQ9" s="165"/>
      <c r="BR9" s="165"/>
      <c r="BS9" s="165"/>
      <c r="BT9" s="165"/>
      <c r="BU9" s="165"/>
      <c r="BV9" s="172"/>
    </row>
    <row r="10" spans="4:74" s="9" customFormat="1" ht="6" customHeight="1" x14ac:dyDescent="0.25"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73"/>
    </row>
    <row r="11" spans="4:74" s="9" customFormat="1" ht="6" customHeight="1" x14ac:dyDescent="0.25">
      <c r="D11" s="108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151"/>
    </row>
    <row r="12" spans="4:74" s="9" customFormat="1" ht="6" customHeight="1" x14ac:dyDescent="0.25">
      <c r="D12" s="108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151"/>
    </row>
    <row r="13" spans="4:74" s="9" customFormat="1" ht="6" customHeight="1" x14ac:dyDescent="0.25">
      <c r="D13" s="108" t="s">
        <v>67</v>
      </c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87" t="s">
        <v>9</v>
      </c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151"/>
    </row>
    <row r="14" spans="4:74" s="9" customFormat="1" ht="6" customHeight="1" x14ac:dyDescent="0.25">
      <c r="D14" s="108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151"/>
    </row>
    <row r="15" spans="4:74" s="9" customFormat="1" ht="6" customHeight="1" x14ac:dyDescent="0.25">
      <c r="D15" s="108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151"/>
    </row>
    <row r="16" spans="4:74" s="9" customFormat="1" ht="6" customHeight="1" x14ac:dyDescent="0.25">
      <c r="D16" s="108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151"/>
    </row>
    <row r="17" spans="4:74" s="9" customFormat="1" ht="6" customHeight="1" x14ac:dyDescent="0.25">
      <c r="D17" s="108" t="s">
        <v>5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87" t="s">
        <v>13</v>
      </c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151"/>
    </row>
    <row r="18" spans="4:74" s="9" customFormat="1" ht="6" customHeight="1" x14ac:dyDescent="0.25">
      <c r="D18" s="108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151"/>
    </row>
    <row r="19" spans="4:74" s="9" customFormat="1" ht="6" customHeight="1" x14ac:dyDescent="0.25">
      <c r="D19" s="108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151"/>
    </row>
    <row r="20" spans="4:74" s="9" customFormat="1" ht="6" customHeight="1" x14ac:dyDescent="0.25">
      <c r="D20" s="108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151"/>
    </row>
    <row r="21" spans="4:74" s="9" customFormat="1" ht="6" customHeight="1" x14ac:dyDescent="0.25">
      <c r="D21" s="108" t="s">
        <v>69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87" t="s">
        <v>11</v>
      </c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151"/>
    </row>
    <row r="22" spans="4:74" s="9" customFormat="1" ht="6" customHeight="1" x14ac:dyDescent="0.25">
      <c r="D22" s="108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151"/>
    </row>
    <row r="23" spans="4:74" s="9" customFormat="1" ht="6" customHeight="1" x14ac:dyDescent="0.25">
      <c r="D23" s="108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151"/>
    </row>
    <row r="24" spans="4:74" s="9" customFormat="1" ht="6" customHeight="1" x14ac:dyDescent="0.25">
      <c r="D24" s="108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151"/>
    </row>
    <row r="25" spans="4:74" s="9" customFormat="1" ht="6" customHeight="1" x14ac:dyDescent="0.25">
      <c r="D25" s="108" t="s">
        <v>7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87" t="s">
        <v>71</v>
      </c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151"/>
    </row>
    <row r="26" spans="4:74" s="9" customFormat="1" ht="6" customHeight="1" x14ac:dyDescent="0.25">
      <c r="D26" s="108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151"/>
    </row>
    <row r="27" spans="4:74" s="9" customFormat="1" ht="6" customHeight="1" x14ac:dyDescent="0.25">
      <c r="D27" s="108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151"/>
    </row>
    <row r="28" spans="4:74" s="9" customFormat="1" ht="6" customHeight="1" x14ac:dyDescent="0.25">
      <c r="D28" s="108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151"/>
    </row>
    <row r="29" spans="4:74" s="9" customFormat="1" ht="12" customHeight="1" x14ac:dyDescent="0.25">
      <c r="D29" s="152" t="s">
        <v>97</v>
      </c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155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/>
      <c r="AP29" s="156"/>
      <c r="AQ29" s="156"/>
      <c r="AR29" s="156"/>
      <c r="AS29" s="156"/>
      <c r="AT29" s="156"/>
      <c r="AU29" s="156"/>
      <c r="AV29" s="156"/>
      <c r="AW29" s="156"/>
      <c r="AX29" s="156"/>
      <c r="AY29" s="156"/>
      <c r="AZ29" s="156"/>
      <c r="BA29" s="156"/>
      <c r="BB29" s="156"/>
      <c r="BC29" s="156"/>
      <c r="BD29" s="156"/>
      <c r="BE29" s="156"/>
      <c r="BF29" s="156"/>
      <c r="BG29" s="156"/>
      <c r="BH29" s="156"/>
      <c r="BI29" s="156"/>
      <c r="BJ29" s="156"/>
      <c r="BK29" s="156"/>
      <c r="BL29" s="156"/>
      <c r="BM29" s="156"/>
      <c r="BN29" s="156"/>
      <c r="BO29" s="156"/>
      <c r="BP29" s="156"/>
      <c r="BQ29" s="156"/>
      <c r="BR29" s="156"/>
      <c r="BS29" s="156"/>
      <c r="BT29" s="156"/>
      <c r="BU29" s="156"/>
      <c r="BV29" s="157"/>
    </row>
    <row r="30" spans="4:74" s="9" customFormat="1" ht="12" customHeight="1" x14ac:dyDescent="0.25">
      <c r="D30" s="152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158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60"/>
    </row>
    <row r="31" spans="4:74" s="9" customFormat="1" ht="12" customHeight="1" x14ac:dyDescent="0.25">
      <c r="D31" s="153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61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  <c r="BP31" s="162"/>
      <c r="BQ31" s="162"/>
      <c r="BR31" s="162"/>
      <c r="BS31" s="162"/>
      <c r="BT31" s="162"/>
      <c r="BU31" s="162"/>
      <c r="BV31" s="163"/>
    </row>
    <row r="32" spans="4:74" s="9" customFormat="1" ht="7.4" customHeight="1" x14ac:dyDescent="0.25">
      <c r="D32" s="147" t="s">
        <v>74</v>
      </c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9"/>
    </row>
    <row r="33" spans="4:74" s="9" customFormat="1" ht="7.4" customHeight="1" x14ac:dyDescent="0.25">
      <c r="D33" s="126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145"/>
    </row>
    <row r="34" spans="4:74" s="9" customFormat="1" ht="7.4" customHeight="1" x14ac:dyDescent="0.25">
      <c r="D34" s="127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46"/>
    </row>
    <row r="35" spans="4:74" s="9" customFormat="1" ht="7.4" customHeight="1" x14ac:dyDescent="0.25">
      <c r="D35" s="124" t="s">
        <v>98</v>
      </c>
      <c r="E35" s="125"/>
      <c r="F35" s="125"/>
      <c r="G35" s="125"/>
      <c r="H35" s="125"/>
      <c r="I35" s="125"/>
      <c r="J35" s="125"/>
      <c r="K35" s="125"/>
      <c r="L35" s="125"/>
      <c r="M35" s="129" t="s">
        <v>75</v>
      </c>
      <c r="N35" s="125"/>
      <c r="O35" s="125"/>
      <c r="P35" s="125"/>
      <c r="Q35" s="125"/>
      <c r="R35" s="125"/>
      <c r="S35" s="130"/>
      <c r="T35" s="87" t="s">
        <v>26</v>
      </c>
      <c r="U35" s="87"/>
      <c r="V35" s="87"/>
      <c r="W35" s="87"/>
      <c r="X35" s="87"/>
      <c r="Y35" s="87"/>
      <c r="Z35" s="87" t="s">
        <v>33</v>
      </c>
      <c r="AA35" s="87"/>
      <c r="AB35" s="87"/>
      <c r="AC35" s="87"/>
      <c r="AD35" s="87"/>
      <c r="AE35" s="87"/>
      <c r="AF35" s="87"/>
      <c r="AG35" s="87"/>
      <c r="AH35" s="96" t="s">
        <v>76</v>
      </c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125" t="s">
        <v>77</v>
      </c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  <c r="BD35" s="125"/>
      <c r="BE35" s="125"/>
      <c r="BF35" s="130"/>
      <c r="BG35" s="87" t="s">
        <v>78</v>
      </c>
      <c r="BH35" s="87"/>
      <c r="BI35" s="87"/>
      <c r="BJ35" s="87"/>
      <c r="BK35" s="87"/>
      <c r="BL35" s="87"/>
      <c r="BM35" s="87"/>
      <c r="BN35" s="87"/>
      <c r="BO35" s="129" t="s">
        <v>49</v>
      </c>
      <c r="BP35" s="125"/>
      <c r="BQ35" s="125"/>
      <c r="BR35" s="125"/>
      <c r="BS35" s="125"/>
      <c r="BT35" s="125"/>
      <c r="BU35" s="125"/>
      <c r="BV35" s="144"/>
    </row>
    <row r="36" spans="4:74" s="9" customFormat="1" ht="7.4" customHeight="1" x14ac:dyDescent="0.25">
      <c r="D36" s="126"/>
      <c r="E36" s="93"/>
      <c r="F36" s="93"/>
      <c r="G36" s="93"/>
      <c r="H36" s="93"/>
      <c r="I36" s="93"/>
      <c r="J36" s="93"/>
      <c r="K36" s="93"/>
      <c r="L36" s="93"/>
      <c r="M36" s="131"/>
      <c r="N36" s="93"/>
      <c r="O36" s="93"/>
      <c r="P36" s="93"/>
      <c r="Q36" s="93"/>
      <c r="R36" s="93"/>
      <c r="S36" s="132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132"/>
      <c r="BG36" s="87"/>
      <c r="BH36" s="87"/>
      <c r="BI36" s="87"/>
      <c r="BJ36" s="87"/>
      <c r="BK36" s="87"/>
      <c r="BL36" s="87"/>
      <c r="BM36" s="87"/>
      <c r="BN36" s="87"/>
      <c r="BO36" s="131"/>
      <c r="BP36" s="93"/>
      <c r="BQ36" s="93"/>
      <c r="BR36" s="93"/>
      <c r="BS36" s="93"/>
      <c r="BT36" s="93"/>
      <c r="BU36" s="93"/>
      <c r="BV36" s="145"/>
    </row>
    <row r="37" spans="4:74" s="9" customFormat="1" ht="7.4" customHeight="1" x14ac:dyDescent="0.25">
      <c r="D37" s="127"/>
      <c r="E37" s="128"/>
      <c r="F37" s="128"/>
      <c r="G37" s="128"/>
      <c r="H37" s="128"/>
      <c r="I37" s="128"/>
      <c r="J37" s="128"/>
      <c r="K37" s="128"/>
      <c r="L37" s="128"/>
      <c r="M37" s="133"/>
      <c r="N37" s="128"/>
      <c r="O37" s="128"/>
      <c r="P37" s="128"/>
      <c r="Q37" s="128"/>
      <c r="R37" s="128"/>
      <c r="S37" s="134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34"/>
      <c r="BG37" s="87"/>
      <c r="BH37" s="87"/>
      <c r="BI37" s="87"/>
      <c r="BJ37" s="87"/>
      <c r="BK37" s="87"/>
      <c r="BL37" s="87"/>
      <c r="BM37" s="87"/>
      <c r="BN37" s="87"/>
      <c r="BO37" s="133"/>
      <c r="BP37" s="128"/>
      <c r="BQ37" s="128"/>
      <c r="BR37" s="128"/>
      <c r="BS37" s="128"/>
      <c r="BT37" s="128"/>
      <c r="BU37" s="128"/>
      <c r="BV37" s="146"/>
    </row>
    <row r="38" spans="4:74" s="9" customFormat="1" ht="7.4" customHeight="1" x14ac:dyDescent="0.25">
      <c r="D38" s="124"/>
      <c r="E38" s="125"/>
      <c r="F38" s="125"/>
      <c r="G38" s="125"/>
      <c r="H38" s="125"/>
      <c r="I38" s="125"/>
      <c r="J38" s="125"/>
      <c r="K38" s="125"/>
      <c r="L38" s="125"/>
      <c r="M38" s="129"/>
      <c r="N38" s="125"/>
      <c r="O38" s="125"/>
      <c r="P38" s="125"/>
      <c r="Q38" s="125"/>
      <c r="R38" s="125"/>
      <c r="S38" s="130"/>
      <c r="T38" s="129"/>
      <c r="U38" s="125"/>
      <c r="V38" s="125"/>
      <c r="W38" s="125"/>
      <c r="X38" s="125"/>
      <c r="Y38" s="130"/>
      <c r="Z38" s="129"/>
      <c r="AA38" s="125"/>
      <c r="AB38" s="125"/>
      <c r="AC38" s="125"/>
      <c r="AD38" s="125"/>
      <c r="AE38" s="125"/>
      <c r="AF38" s="125"/>
      <c r="AG38" s="130"/>
      <c r="AH38" s="135"/>
      <c r="AI38" s="136"/>
      <c r="AJ38" s="136"/>
      <c r="AK38" s="136"/>
      <c r="AL38" s="136"/>
      <c r="AM38" s="136"/>
      <c r="AN38" s="136"/>
      <c r="AO38" s="136"/>
      <c r="AP38" s="136"/>
      <c r="AQ38" s="136"/>
      <c r="AR38" s="137"/>
      <c r="AS38" s="87"/>
      <c r="AT38" s="87"/>
      <c r="AU38" s="87"/>
      <c r="AV38" s="87"/>
      <c r="AW38" s="87"/>
      <c r="AX38" s="87"/>
      <c r="AY38" s="87"/>
      <c r="AZ38" s="87"/>
      <c r="BA38" s="129"/>
      <c r="BB38" s="125"/>
      <c r="BC38" s="125"/>
      <c r="BD38" s="125"/>
      <c r="BE38" s="125"/>
      <c r="BF38" s="130"/>
      <c r="BG38" s="129"/>
      <c r="BH38" s="125"/>
      <c r="BI38" s="125"/>
      <c r="BJ38" s="125"/>
      <c r="BK38" s="125"/>
      <c r="BL38" s="125"/>
      <c r="BM38" s="125"/>
      <c r="BN38" s="130"/>
      <c r="BO38" s="129"/>
      <c r="BP38" s="125"/>
      <c r="BQ38" s="125"/>
      <c r="BR38" s="125"/>
      <c r="BS38" s="125"/>
      <c r="BT38" s="125"/>
      <c r="BU38" s="125"/>
      <c r="BV38" s="144"/>
    </row>
    <row r="39" spans="4:74" s="9" customFormat="1" ht="7.4" customHeight="1" x14ac:dyDescent="0.25">
      <c r="D39" s="126"/>
      <c r="E39" s="93"/>
      <c r="F39" s="93"/>
      <c r="G39" s="93"/>
      <c r="H39" s="93"/>
      <c r="I39" s="93"/>
      <c r="J39" s="93"/>
      <c r="K39" s="93"/>
      <c r="L39" s="93"/>
      <c r="M39" s="131"/>
      <c r="N39" s="93"/>
      <c r="O39" s="93"/>
      <c r="P39" s="93"/>
      <c r="Q39" s="93"/>
      <c r="R39" s="93"/>
      <c r="S39" s="132"/>
      <c r="T39" s="131"/>
      <c r="U39" s="93"/>
      <c r="V39" s="93"/>
      <c r="W39" s="93"/>
      <c r="X39" s="93"/>
      <c r="Y39" s="132"/>
      <c r="Z39" s="131"/>
      <c r="AA39" s="93"/>
      <c r="AB39" s="93"/>
      <c r="AC39" s="93"/>
      <c r="AD39" s="93"/>
      <c r="AE39" s="93"/>
      <c r="AF39" s="93"/>
      <c r="AG39" s="132"/>
      <c r="AH39" s="138"/>
      <c r="AI39" s="139"/>
      <c r="AJ39" s="139"/>
      <c r="AK39" s="139"/>
      <c r="AL39" s="139"/>
      <c r="AM39" s="139"/>
      <c r="AN39" s="139"/>
      <c r="AO39" s="139"/>
      <c r="AP39" s="139"/>
      <c r="AQ39" s="139"/>
      <c r="AR39" s="140"/>
      <c r="AS39" s="87"/>
      <c r="AT39" s="87"/>
      <c r="AU39" s="87"/>
      <c r="AV39" s="87"/>
      <c r="AW39" s="87"/>
      <c r="AX39" s="87"/>
      <c r="AY39" s="87"/>
      <c r="AZ39" s="87"/>
      <c r="BA39" s="131"/>
      <c r="BB39" s="93"/>
      <c r="BC39" s="93"/>
      <c r="BD39" s="93"/>
      <c r="BE39" s="93"/>
      <c r="BF39" s="132"/>
      <c r="BG39" s="131"/>
      <c r="BH39" s="93"/>
      <c r="BI39" s="93"/>
      <c r="BJ39" s="93"/>
      <c r="BK39" s="93"/>
      <c r="BL39" s="93"/>
      <c r="BM39" s="93"/>
      <c r="BN39" s="132"/>
      <c r="BO39" s="131"/>
      <c r="BP39" s="93"/>
      <c r="BQ39" s="93"/>
      <c r="BR39" s="93"/>
      <c r="BS39" s="93"/>
      <c r="BT39" s="93"/>
      <c r="BU39" s="93"/>
      <c r="BV39" s="145"/>
    </row>
    <row r="40" spans="4:74" s="9" customFormat="1" ht="7.4" customHeight="1" x14ac:dyDescent="0.25">
      <c r="D40" s="127"/>
      <c r="E40" s="128"/>
      <c r="F40" s="128"/>
      <c r="G40" s="128"/>
      <c r="H40" s="128"/>
      <c r="I40" s="128"/>
      <c r="J40" s="128"/>
      <c r="K40" s="128"/>
      <c r="L40" s="128"/>
      <c r="M40" s="131"/>
      <c r="N40" s="93"/>
      <c r="O40" s="93"/>
      <c r="P40" s="93"/>
      <c r="Q40" s="93"/>
      <c r="R40" s="93"/>
      <c r="S40" s="132"/>
      <c r="T40" s="131"/>
      <c r="U40" s="93"/>
      <c r="V40" s="93"/>
      <c r="W40" s="93"/>
      <c r="X40" s="93"/>
      <c r="Y40" s="132"/>
      <c r="Z40" s="131"/>
      <c r="AA40" s="93"/>
      <c r="AB40" s="93"/>
      <c r="AC40" s="93"/>
      <c r="AD40" s="93"/>
      <c r="AE40" s="93"/>
      <c r="AF40" s="93"/>
      <c r="AG40" s="132"/>
      <c r="AH40" s="138"/>
      <c r="AI40" s="139"/>
      <c r="AJ40" s="139"/>
      <c r="AK40" s="139"/>
      <c r="AL40" s="139"/>
      <c r="AM40" s="139"/>
      <c r="AN40" s="139"/>
      <c r="AO40" s="139"/>
      <c r="AP40" s="139"/>
      <c r="AQ40" s="139"/>
      <c r="AR40" s="140"/>
      <c r="AS40" s="87"/>
      <c r="AT40" s="87"/>
      <c r="AU40" s="87"/>
      <c r="AV40" s="87"/>
      <c r="AW40" s="87"/>
      <c r="AX40" s="87"/>
      <c r="AY40" s="87"/>
      <c r="AZ40" s="87"/>
      <c r="BA40" s="131"/>
      <c r="BB40" s="93"/>
      <c r="BC40" s="93"/>
      <c r="BD40" s="93"/>
      <c r="BE40" s="93"/>
      <c r="BF40" s="132"/>
      <c r="BG40" s="131"/>
      <c r="BH40" s="93"/>
      <c r="BI40" s="93"/>
      <c r="BJ40" s="93"/>
      <c r="BK40" s="93"/>
      <c r="BL40" s="93"/>
      <c r="BM40" s="93"/>
      <c r="BN40" s="132"/>
      <c r="BO40" s="131"/>
      <c r="BP40" s="93"/>
      <c r="BQ40" s="93"/>
      <c r="BR40" s="93"/>
      <c r="BS40" s="93"/>
      <c r="BT40" s="93"/>
      <c r="BU40" s="93"/>
      <c r="BV40" s="145"/>
    </row>
    <row r="41" spans="4:74" s="9" customFormat="1" ht="7.4" customHeight="1" x14ac:dyDescent="0.25">
      <c r="D41" s="124"/>
      <c r="E41" s="125"/>
      <c r="F41" s="125"/>
      <c r="G41" s="125"/>
      <c r="H41" s="125"/>
      <c r="I41" s="125"/>
      <c r="J41" s="125"/>
      <c r="K41" s="125"/>
      <c r="L41" s="125"/>
      <c r="M41" s="131"/>
      <c r="N41" s="93"/>
      <c r="O41" s="93"/>
      <c r="P41" s="93"/>
      <c r="Q41" s="93"/>
      <c r="R41" s="93"/>
      <c r="S41" s="132"/>
      <c r="T41" s="131"/>
      <c r="U41" s="93"/>
      <c r="V41" s="93"/>
      <c r="W41" s="93"/>
      <c r="X41" s="93"/>
      <c r="Y41" s="132"/>
      <c r="Z41" s="131"/>
      <c r="AA41" s="93"/>
      <c r="AB41" s="93"/>
      <c r="AC41" s="93"/>
      <c r="AD41" s="93"/>
      <c r="AE41" s="93"/>
      <c r="AF41" s="93"/>
      <c r="AG41" s="132"/>
      <c r="AH41" s="138"/>
      <c r="AI41" s="139"/>
      <c r="AJ41" s="139"/>
      <c r="AK41" s="139"/>
      <c r="AL41" s="139"/>
      <c r="AM41" s="139"/>
      <c r="AN41" s="139"/>
      <c r="AO41" s="139"/>
      <c r="AP41" s="139"/>
      <c r="AQ41" s="139"/>
      <c r="AR41" s="140"/>
      <c r="AS41" s="87"/>
      <c r="AT41" s="87"/>
      <c r="AU41" s="87"/>
      <c r="AV41" s="87"/>
      <c r="AW41" s="87"/>
      <c r="AX41" s="87"/>
      <c r="AY41" s="87"/>
      <c r="AZ41" s="87"/>
      <c r="BA41" s="131"/>
      <c r="BB41" s="93"/>
      <c r="BC41" s="93"/>
      <c r="BD41" s="93"/>
      <c r="BE41" s="93"/>
      <c r="BF41" s="132"/>
      <c r="BG41" s="131"/>
      <c r="BH41" s="93"/>
      <c r="BI41" s="93"/>
      <c r="BJ41" s="93"/>
      <c r="BK41" s="93"/>
      <c r="BL41" s="93"/>
      <c r="BM41" s="93"/>
      <c r="BN41" s="132"/>
      <c r="BO41" s="131"/>
      <c r="BP41" s="93"/>
      <c r="BQ41" s="93"/>
      <c r="BR41" s="93"/>
      <c r="BS41" s="93"/>
      <c r="BT41" s="93"/>
      <c r="BU41" s="93"/>
      <c r="BV41" s="145"/>
    </row>
    <row r="42" spans="4:74" s="9" customFormat="1" ht="7.4" customHeight="1" x14ac:dyDescent="0.25">
      <c r="D42" s="126"/>
      <c r="E42" s="93"/>
      <c r="F42" s="93"/>
      <c r="G42" s="93"/>
      <c r="H42" s="93"/>
      <c r="I42" s="93"/>
      <c r="J42" s="93"/>
      <c r="K42" s="93"/>
      <c r="L42" s="93"/>
      <c r="M42" s="131"/>
      <c r="N42" s="93"/>
      <c r="O42" s="93"/>
      <c r="P42" s="93"/>
      <c r="Q42" s="93"/>
      <c r="R42" s="93"/>
      <c r="S42" s="132"/>
      <c r="T42" s="131"/>
      <c r="U42" s="93"/>
      <c r="V42" s="93"/>
      <c r="W42" s="93"/>
      <c r="X42" s="93"/>
      <c r="Y42" s="132"/>
      <c r="Z42" s="131"/>
      <c r="AA42" s="93"/>
      <c r="AB42" s="93"/>
      <c r="AC42" s="93"/>
      <c r="AD42" s="93"/>
      <c r="AE42" s="93"/>
      <c r="AF42" s="93"/>
      <c r="AG42" s="132"/>
      <c r="AH42" s="138"/>
      <c r="AI42" s="139"/>
      <c r="AJ42" s="139"/>
      <c r="AK42" s="139"/>
      <c r="AL42" s="139"/>
      <c r="AM42" s="139"/>
      <c r="AN42" s="139"/>
      <c r="AO42" s="139"/>
      <c r="AP42" s="139"/>
      <c r="AQ42" s="139"/>
      <c r="AR42" s="140"/>
      <c r="AS42" s="87"/>
      <c r="AT42" s="87"/>
      <c r="AU42" s="87"/>
      <c r="AV42" s="87"/>
      <c r="AW42" s="87"/>
      <c r="AX42" s="87"/>
      <c r="AY42" s="87"/>
      <c r="AZ42" s="87"/>
      <c r="BA42" s="131"/>
      <c r="BB42" s="93"/>
      <c r="BC42" s="93"/>
      <c r="BD42" s="93"/>
      <c r="BE42" s="93"/>
      <c r="BF42" s="132"/>
      <c r="BG42" s="131"/>
      <c r="BH42" s="93"/>
      <c r="BI42" s="93"/>
      <c r="BJ42" s="93"/>
      <c r="BK42" s="93"/>
      <c r="BL42" s="93"/>
      <c r="BM42" s="93"/>
      <c r="BN42" s="132"/>
      <c r="BO42" s="131"/>
      <c r="BP42" s="93"/>
      <c r="BQ42" s="93"/>
      <c r="BR42" s="93"/>
      <c r="BS42" s="93"/>
      <c r="BT42" s="93"/>
      <c r="BU42" s="93"/>
      <c r="BV42" s="145"/>
    </row>
    <row r="43" spans="4:74" s="9" customFormat="1" ht="7.4" customHeight="1" x14ac:dyDescent="0.25">
      <c r="D43" s="127"/>
      <c r="E43" s="128"/>
      <c r="F43" s="128"/>
      <c r="G43" s="128"/>
      <c r="H43" s="128"/>
      <c r="I43" s="128"/>
      <c r="J43" s="128"/>
      <c r="K43" s="128"/>
      <c r="L43" s="128"/>
      <c r="M43" s="131"/>
      <c r="N43" s="93"/>
      <c r="O43" s="93"/>
      <c r="P43" s="93"/>
      <c r="Q43" s="93"/>
      <c r="R43" s="93"/>
      <c r="S43" s="132"/>
      <c r="T43" s="131"/>
      <c r="U43" s="93"/>
      <c r="V43" s="93"/>
      <c r="W43" s="93"/>
      <c r="X43" s="93"/>
      <c r="Y43" s="132"/>
      <c r="Z43" s="131"/>
      <c r="AA43" s="93"/>
      <c r="AB43" s="93"/>
      <c r="AC43" s="93"/>
      <c r="AD43" s="93"/>
      <c r="AE43" s="93"/>
      <c r="AF43" s="93"/>
      <c r="AG43" s="132"/>
      <c r="AH43" s="138"/>
      <c r="AI43" s="139"/>
      <c r="AJ43" s="139"/>
      <c r="AK43" s="139"/>
      <c r="AL43" s="139"/>
      <c r="AM43" s="139"/>
      <c r="AN43" s="139"/>
      <c r="AO43" s="139"/>
      <c r="AP43" s="139"/>
      <c r="AQ43" s="139"/>
      <c r="AR43" s="140"/>
      <c r="AS43" s="87"/>
      <c r="AT43" s="87"/>
      <c r="AU43" s="87"/>
      <c r="AV43" s="87"/>
      <c r="AW43" s="87"/>
      <c r="AX43" s="87"/>
      <c r="AY43" s="87"/>
      <c r="AZ43" s="87"/>
      <c r="BA43" s="131"/>
      <c r="BB43" s="93"/>
      <c r="BC43" s="93"/>
      <c r="BD43" s="93"/>
      <c r="BE43" s="93"/>
      <c r="BF43" s="132"/>
      <c r="BG43" s="131"/>
      <c r="BH43" s="93"/>
      <c r="BI43" s="93"/>
      <c r="BJ43" s="93"/>
      <c r="BK43" s="93"/>
      <c r="BL43" s="93"/>
      <c r="BM43" s="93"/>
      <c r="BN43" s="132"/>
      <c r="BO43" s="131"/>
      <c r="BP43" s="93"/>
      <c r="BQ43" s="93"/>
      <c r="BR43" s="93"/>
      <c r="BS43" s="93"/>
      <c r="BT43" s="93"/>
      <c r="BU43" s="93"/>
      <c r="BV43" s="145"/>
    </row>
    <row r="44" spans="4:74" s="9" customFormat="1" ht="7.4" customHeight="1" x14ac:dyDescent="0.25">
      <c r="D44" s="124"/>
      <c r="E44" s="125"/>
      <c r="F44" s="125"/>
      <c r="G44" s="125"/>
      <c r="H44" s="125"/>
      <c r="I44" s="125"/>
      <c r="J44" s="125"/>
      <c r="K44" s="125"/>
      <c r="L44" s="125"/>
      <c r="M44" s="131"/>
      <c r="N44" s="93"/>
      <c r="O44" s="93"/>
      <c r="P44" s="93"/>
      <c r="Q44" s="93"/>
      <c r="R44" s="93"/>
      <c r="S44" s="132"/>
      <c r="T44" s="131"/>
      <c r="U44" s="93"/>
      <c r="V44" s="93"/>
      <c r="W44" s="93"/>
      <c r="X44" s="93"/>
      <c r="Y44" s="132"/>
      <c r="Z44" s="131"/>
      <c r="AA44" s="93"/>
      <c r="AB44" s="93"/>
      <c r="AC44" s="93"/>
      <c r="AD44" s="93"/>
      <c r="AE44" s="93"/>
      <c r="AF44" s="93"/>
      <c r="AG44" s="132"/>
      <c r="AH44" s="138"/>
      <c r="AI44" s="139"/>
      <c r="AJ44" s="139"/>
      <c r="AK44" s="139"/>
      <c r="AL44" s="139"/>
      <c r="AM44" s="139"/>
      <c r="AN44" s="139"/>
      <c r="AO44" s="139"/>
      <c r="AP44" s="139"/>
      <c r="AQ44" s="139"/>
      <c r="AR44" s="140"/>
      <c r="AS44" s="87"/>
      <c r="AT44" s="87"/>
      <c r="AU44" s="87"/>
      <c r="AV44" s="87"/>
      <c r="AW44" s="87"/>
      <c r="AX44" s="87"/>
      <c r="AY44" s="87"/>
      <c r="AZ44" s="87"/>
      <c r="BA44" s="131"/>
      <c r="BB44" s="93"/>
      <c r="BC44" s="93"/>
      <c r="BD44" s="93"/>
      <c r="BE44" s="93"/>
      <c r="BF44" s="132"/>
      <c r="BG44" s="131"/>
      <c r="BH44" s="93"/>
      <c r="BI44" s="93"/>
      <c r="BJ44" s="93"/>
      <c r="BK44" s="93"/>
      <c r="BL44" s="93"/>
      <c r="BM44" s="93"/>
      <c r="BN44" s="132"/>
      <c r="BO44" s="131"/>
      <c r="BP44" s="93"/>
      <c r="BQ44" s="93"/>
      <c r="BR44" s="93"/>
      <c r="BS44" s="93"/>
      <c r="BT44" s="93"/>
      <c r="BU44" s="93"/>
      <c r="BV44" s="145"/>
    </row>
    <row r="45" spans="4:74" s="9" customFormat="1" ht="7.4" customHeight="1" x14ac:dyDescent="0.25">
      <c r="D45" s="126"/>
      <c r="E45" s="93"/>
      <c r="F45" s="93"/>
      <c r="G45" s="93"/>
      <c r="H45" s="93"/>
      <c r="I45" s="93"/>
      <c r="J45" s="93"/>
      <c r="K45" s="93"/>
      <c r="L45" s="93"/>
      <c r="M45" s="131"/>
      <c r="N45" s="93"/>
      <c r="O45" s="93"/>
      <c r="P45" s="93"/>
      <c r="Q45" s="93"/>
      <c r="R45" s="93"/>
      <c r="S45" s="132"/>
      <c r="T45" s="131"/>
      <c r="U45" s="93"/>
      <c r="V45" s="93"/>
      <c r="W45" s="93"/>
      <c r="X45" s="93"/>
      <c r="Y45" s="132"/>
      <c r="Z45" s="131"/>
      <c r="AA45" s="93"/>
      <c r="AB45" s="93"/>
      <c r="AC45" s="93"/>
      <c r="AD45" s="93"/>
      <c r="AE45" s="93"/>
      <c r="AF45" s="93"/>
      <c r="AG45" s="132"/>
      <c r="AH45" s="138"/>
      <c r="AI45" s="139"/>
      <c r="AJ45" s="139"/>
      <c r="AK45" s="139"/>
      <c r="AL45" s="139"/>
      <c r="AM45" s="139"/>
      <c r="AN45" s="139"/>
      <c r="AO45" s="139"/>
      <c r="AP45" s="139"/>
      <c r="AQ45" s="139"/>
      <c r="AR45" s="140"/>
      <c r="AS45" s="87"/>
      <c r="AT45" s="87"/>
      <c r="AU45" s="87"/>
      <c r="AV45" s="87"/>
      <c r="AW45" s="87"/>
      <c r="AX45" s="87"/>
      <c r="AY45" s="87"/>
      <c r="AZ45" s="87"/>
      <c r="BA45" s="131"/>
      <c r="BB45" s="93"/>
      <c r="BC45" s="93"/>
      <c r="BD45" s="93"/>
      <c r="BE45" s="93"/>
      <c r="BF45" s="132"/>
      <c r="BG45" s="131"/>
      <c r="BH45" s="93"/>
      <c r="BI45" s="93"/>
      <c r="BJ45" s="93"/>
      <c r="BK45" s="93"/>
      <c r="BL45" s="93"/>
      <c r="BM45" s="93"/>
      <c r="BN45" s="132"/>
      <c r="BO45" s="131"/>
      <c r="BP45" s="93"/>
      <c r="BQ45" s="93"/>
      <c r="BR45" s="93"/>
      <c r="BS45" s="93"/>
      <c r="BT45" s="93"/>
      <c r="BU45" s="93"/>
      <c r="BV45" s="145"/>
    </row>
    <row r="46" spans="4:74" s="9" customFormat="1" ht="7.4" customHeight="1" x14ac:dyDescent="0.25">
      <c r="D46" s="127"/>
      <c r="E46" s="128"/>
      <c r="F46" s="128"/>
      <c r="G46" s="128"/>
      <c r="H46" s="128"/>
      <c r="I46" s="128"/>
      <c r="J46" s="128"/>
      <c r="K46" s="128"/>
      <c r="L46" s="128"/>
      <c r="M46" s="133"/>
      <c r="N46" s="128"/>
      <c r="O46" s="128"/>
      <c r="P46" s="128"/>
      <c r="Q46" s="128"/>
      <c r="R46" s="128"/>
      <c r="S46" s="134"/>
      <c r="T46" s="133"/>
      <c r="U46" s="128"/>
      <c r="V46" s="128"/>
      <c r="W46" s="128"/>
      <c r="X46" s="128"/>
      <c r="Y46" s="134"/>
      <c r="Z46" s="133"/>
      <c r="AA46" s="128"/>
      <c r="AB46" s="128"/>
      <c r="AC46" s="128"/>
      <c r="AD46" s="128"/>
      <c r="AE46" s="128"/>
      <c r="AF46" s="128"/>
      <c r="AG46" s="134"/>
      <c r="AH46" s="141"/>
      <c r="AI46" s="142"/>
      <c r="AJ46" s="142"/>
      <c r="AK46" s="142"/>
      <c r="AL46" s="142"/>
      <c r="AM46" s="142"/>
      <c r="AN46" s="142"/>
      <c r="AO46" s="142"/>
      <c r="AP46" s="142"/>
      <c r="AQ46" s="142"/>
      <c r="AR46" s="143"/>
      <c r="AS46" s="87"/>
      <c r="AT46" s="87"/>
      <c r="AU46" s="87"/>
      <c r="AV46" s="87"/>
      <c r="AW46" s="87"/>
      <c r="AX46" s="87"/>
      <c r="AY46" s="87"/>
      <c r="AZ46" s="87"/>
      <c r="BA46" s="133"/>
      <c r="BB46" s="128"/>
      <c r="BC46" s="128"/>
      <c r="BD46" s="128"/>
      <c r="BE46" s="128"/>
      <c r="BF46" s="134"/>
      <c r="BG46" s="133"/>
      <c r="BH46" s="128"/>
      <c r="BI46" s="128"/>
      <c r="BJ46" s="128"/>
      <c r="BK46" s="128"/>
      <c r="BL46" s="128"/>
      <c r="BM46" s="128"/>
      <c r="BN46" s="134"/>
      <c r="BO46" s="133"/>
      <c r="BP46" s="128"/>
      <c r="BQ46" s="128"/>
      <c r="BR46" s="128"/>
      <c r="BS46" s="128"/>
      <c r="BT46" s="128"/>
      <c r="BU46" s="128"/>
      <c r="BV46" s="146"/>
    </row>
    <row r="47" spans="4:74" s="9" customFormat="1" ht="7.4" customHeight="1" x14ac:dyDescent="0.25">
      <c r="D47" s="124"/>
      <c r="E47" s="125"/>
      <c r="F47" s="125"/>
      <c r="G47" s="125"/>
      <c r="H47" s="125"/>
      <c r="I47" s="125"/>
      <c r="J47" s="125"/>
      <c r="K47" s="125"/>
      <c r="L47" s="125"/>
      <c r="M47" s="129"/>
      <c r="N47" s="125"/>
      <c r="O47" s="125"/>
      <c r="P47" s="125"/>
      <c r="Q47" s="125"/>
      <c r="R47" s="125"/>
      <c r="S47" s="130"/>
      <c r="T47" s="129"/>
      <c r="U47" s="125"/>
      <c r="V47" s="125"/>
      <c r="W47" s="125"/>
      <c r="X47" s="125"/>
      <c r="Y47" s="130"/>
      <c r="Z47" s="129"/>
      <c r="AA47" s="125"/>
      <c r="AB47" s="125"/>
      <c r="AC47" s="125"/>
      <c r="AD47" s="125"/>
      <c r="AE47" s="125"/>
      <c r="AF47" s="125"/>
      <c r="AG47" s="130"/>
      <c r="AH47" s="135"/>
      <c r="AI47" s="136"/>
      <c r="AJ47" s="136"/>
      <c r="AK47" s="136"/>
      <c r="AL47" s="136"/>
      <c r="AM47" s="136"/>
      <c r="AN47" s="136"/>
      <c r="AO47" s="136"/>
      <c r="AP47" s="136"/>
      <c r="AQ47" s="136"/>
      <c r="AR47" s="137"/>
      <c r="AS47" s="87"/>
      <c r="AT47" s="87"/>
      <c r="AU47" s="87"/>
      <c r="AV47" s="87"/>
      <c r="AW47" s="87"/>
      <c r="AX47" s="87"/>
      <c r="AY47" s="87"/>
      <c r="AZ47" s="87"/>
      <c r="BA47" s="129"/>
      <c r="BB47" s="125"/>
      <c r="BC47" s="125"/>
      <c r="BD47" s="125"/>
      <c r="BE47" s="125"/>
      <c r="BF47" s="130"/>
      <c r="BG47" s="129"/>
      <c r="BH47" s="125"/>
      <c r="BI47" s="125"/>
      <c r="BJ47" s="125"/>
      <c r="BK47" s="125"/>
      <c r="BL47" s="125"/>
      <c r="BM47" s="125"/>
      <c r="BN47" s="130"/>
      <c r="BO47" s="129"/>
      <c r="BP47" s="125"/>
      <c r="BQ47" s="125"/>
      <c r="BR47" s="125"/>
      <c r="BS47" s="125"/>
      <c r="BT47" s="125"/>
      <c r="BU47" s="125"/>
      <c r="BV47" s="144"/>
    </row>
    <row r="48" spans="4:74" s="9" customFormat="1" ht="7.4" customHeight="1" x14ac:dyDescent="0.25">
      <c r="D48" s="126"/>
      <c r="E48" s="93"/>
      <c r="F48" s="93"/>
      <c r="G48" s="93"/>
      <c r="H48" s="93"/>
      <c r="I48" s="93"/>
      <c r="J48" s="93"/>
      <c r="K48" s="93"/>
      <c r="L48" s="93"/>
      <c r="M48" s="131"/>
      <c r="N48" s="93"/>
      <c r="O48" s="93"/>
      <c r="P48" s="93"/>
      <c r="Q48" s="93"/>
      <c r="R48" s="93"/>
      <c r="S48" s="132"/>
      <c r="T48" s="131"/>
      <c r="U48" s="93"/>
      <c r="V48" s="93"/>
      <c r="W48" s="93"/>
      <c r="X48" s="93"/>
      <c r="Y48" s="132"/>
      <c r="Z48" s="131"/>
      <c r="AA48" s="93"/>
      <c r="AB48" s="93"/>
      <c r="AC48" s="93"/>
      <c r="AD48" s="93"/>
      <c r="AE48" s="93"/>
      <c r="AF48" s="93"/>
      <c r="AG48" s="132"/>
      <c r="AH48" s="138"/>
      <c r="AI48" s="139"/>
      <c r="AJ48" s="139"/>
      <c r="AK48" s="139"/>
      <c r="AL48" s="139"/>
      <c r="AM48" s="139"/>
      <c r="AN48" s="139"/>
      <c r="AO48" s="139"/>
      <c r="AP48" s="139"/>
      <c r="AQ48" s="139"/>
      <c r="AR48" s="140"/>
      <c r="AS48" s="87"/>
      <c r="AT48" s="87"/>
      <c r="AU48" s="87"/>
      <c r="AV48" s="87"/>
      <c r="AW48" s="87"/>
      <c r="AX48" s="87"/>
      <c r="AY48" s="87"/>
      <c r="AZ48" s="87"/>
      <c r="BA48" s="131"/>
      <c r="BB48" s="93"/>
      <c r="BC48" s="93"/>
      <c r="BD48" s="93"/>
      <c r="BE48" s="93"/>
      <c r="BF48" s="132"/>
      <c r="BG48" s="131"/>
      <c r="BH48" s="93"/>
      <c r="BI48" s="93"/>
      <c r="BJ48" s="93"/>
      <c r="BK48" s="93"/>
      <c r="BL48" s="93"/>
      <c r="BM48" s="93"/>
      <c r="BN48" s="132"/>
      <c r="BO48" s="131"/>
      <c r="BP48" s="93"/>
      <c r="BQ48" s="93"/>
      <c r="BR48" s="93"/>
      <c r="BS48" s="93"/>
      <c r="BT48" s="93"/>
      <c r="BU48" s="93"/>
      <c r="BV48" s="145"/>
    </row>
    <row r="49" spans="4:74" s="9" customFormat="1" ht="7.4" customHeight="1" x14ac:dyDescent="0.25">
      <c r="D49" s="127"/>
      <c r="E49" s="128"/>
      <c r="F49" s="128"/>
      <c r="G49" s="128"/>
      <c r="H49" s="128"/>
      <c r="I49" s="128"/>
      <c r="J49" s="128"/>
      <c r="K49" s="128"/>
      <c r="L49" s="128"/>
      <c r="M49" s="131"/>
      <c r="N49" s="93"/>
      <c r="O49" s="93"/>
      <c r="P49" s="93"/>
      <c r="Q49" s="93"/>
      <c r="R49" s="93"/>
      <c r="S49" s="132"/>
      <c r="T49" s="131"/>
      <c r="U49" s="93"/>
      <c r="V49" s="93"/>
      <c r="W49" s="93"/>
      <c r="X49" s="93"/>
      <c r="Y49" s="132"/>
      <c r="Z49" s="131"/>
      <c r="AA49" s="93"/>
      <c r="AB49" s="93"/>
      <c r="AC49" s="93"/>
      <c r="AD49" s="93"/>
      <c r="AE49" s="93"/>
      <c r="AF49" s="93"/>
      <c r="AG49" s="132"/>
      <c r="AH49" s="138"/>
      <c r="AI49" s="139"/>
      <c r="AJ49" s="139"/>
      <c r="AK49" s="139"/>
      <c r="AL49" s="139"/>
      <c r="AM49" s="139"/>
      <c r="AN49" s="139"/>
      <c r="AO49" s="139"/>
      <c r="AP49" s="139"/>
      <c r="AQ49" s="139"/>
      <c r="AR49" s="140"/>
      <c r="AS49" s="87"/>
      <c r="AT49" s="87"/>
      <c r="AU49" s="87"/>
      <c r="AV49" s="87"/>
      <c r="AW49" s="87"/>
      <c r="AX49" s="87"/>
      <c r="AY49" s="87"/>
      <c r="AZ49" s="87"/>
      <c r="BA49" s="131"/>
      <c r="BB49" s="93"/>
      <c r="BC49" s="93"/>
      <c r="BD49" s="93"/>
      <c r="BE49" s="93"/>
      <c r="BF49" s="132"/>
      <c r="BG49" s="131"/>
      <c r="BH49" s="93"/>
      <c r="BI49" s="93"/>
      <c r="BJ49" s="93"/>
      <c r="BK49" s="93"/>
      <c r="BL49" s="93"/>
      <c r="BM49" s="93"/>
      <c r="BN49" s="132"/>
      <c r="BO49" s="131"/>
      <c r="BP49" s="93"/>
      <c r="BQ49" s="93"/>
      <c r="BR49" s="93"/>
      <c r="BS49" s="93"/>
      <c r="BT49" s="93"/>
      <c r="BU49" s="93"/>
      <c r="BV49" s="145"/>
    </row>
    <row r="50" spans="4:74" s="9" customFormat="1" ht="7.4" customHeight="1" x14ac:dyDescent="0.25">
      <c r="D50" s="124"/>
      <c r="E50" s="125"/>
      <c r="F50" s="125"/>
      <c r="G50" s="125"/>
      <c r="H50" s="125"/>
      <c r="I50" s="125"/>
      <c r="J50" s="125"/>
      <c r="K50" s="125"/>
      <c r="L50" s="125"/>
      <c r="M50" s="131"/>
      <c r="N50" s="93"/>
      <c r="O50" s="93"/>
      <c r="P50" s="93"/>
      <c r="Q50" s="93"/>
      <c r="R50" s="93"/>
      <c r="S50" s="132"/>
      <c r="T50" s="131"/>
      <c r="U50" s="93"/>
      <c r="V50" s="93"/>
      <c r="W50" s="93"/>
      <c r="X50" s="93"/>
      <c r="Y50" s="132"/>
      <c r="Z50" s="131"/>
      <c r="AA50" s="93"/>
      <c r="AB50" s="93"/>
      <c r="AC50" s="93"/>
      <c r="AD50" s="93"/>
      <c r="AE50" s="93"/>
      <c r="AF50" s="93"/>
      <c r="AG50" s="132"/>
      <c r="AH50" s="138"/>
      <c r="AI50" s="139"/>
      <c r="AJ50" s="139"/>
      <c r="AK50" s="139"/>
      <c r="AL50" s="139"/>
      <c r="AM50" s="139"/>
      <c r="AN50" s="139"/>
      <c r="AO50" s="139"/>
      <c r="AP50" s="139"/>
      <c r="AQ50" s="139"/>
      <c r="AR50" s="140"/>
      <c r="AS50" s="87"/>
      <c r="AT50" s="87"/>
      <c r="AU50" s="87"/>
      <c r="AV50" s="87"/>
      <c r="AW50" s="87"/>
      <c r="AX50" s="87"/>
      <c r="AY50" s="87"/>
      <c r="AZ50" s="87"/>
      <c r="BA50" s="131"/>
      <c r="BB50" s="93"/>
      <c r="BC50" s="93"/>
      <c r="BD50" s="93"/>
      <c r="BE50" s="93"/>
      <c r="BF50" s="132"/>
      <c r="BG50" s="131"/>
      <c r="BH50" s="93"/>
      <c r="BI50" s="93"/>
      <c r="BJ50" s="93"/>
      <c r="BK50" s="93"/>
      <c r="BL50" s="93"/>
      <c r="BM50" s="93"/>
      <c r="BN50" s="132"/>
      <c r="BO50" s="131"/>
      <c r="BP50" s="93"/>
      <c r="BQ50" s="93"/>
      <c r="BR50" s="93"/>
      <c r="BS50" s="93"/>
      <c r="BT50" s="93"/>
      <c r="BU50" s="93"/>
      <c r="BV50" s="145"/>
    </row>
    <row r="51" spans="4:74" s="9" customFormat="1" ht="7.4" customHeight="1" x14ac:dyDescent="0.25">
      <c r="D51" s="126"/>
      <c r="E51" s="93"/>
      <c r="F51" s="93"/>
      <c r="G51" s="93"/>
      <c r="H51" s="93"/>
      <c r="I51" s="93"/>
      <c r="J51" s="93"/>
      <c r="K51" s="93"/>
      <c r="L51" s="93"/>
      <c r="M51" s="131"/>
      <c r="N51" s="93"/>
      <c r="O51" s="93"/>
      <c r="P51" s="93"/>
      <c r="Q51" s="93"/>
      <c r="R51" s="93"/>
      <c r="S51" s="132"/>
      <c r="T51" s="131"/>
      <c r="U51" s="93"/>
      <c r="V51" s="93"/>
      <c r="W51" s="93"/>
      <c r="X51" s="93"/>
      <c r="Y51" s="132"/>
      <c r="Z51" s="131"/>
      <c r="AA51" s="93"/>
      <c r="AB51" s="93"/>
      <c r="AC51" s="93"/>
      <c r="AD51" s="93"/>
      <c r="AE51" s="93"/>
      <c r="AF51" s="93"/>
      <c r="AG51" s="132"/>
      <c r="AH51" s="138"/>
      <c r="AI51" s="139"/>
      <c r="AJ51" s="139"/>
      <c r="AK51" s="139"/>
      <c r="AL51" s="139"/>
      <c r="AM51" s="139"/>
      <c r="AN51" s="139"/>
      <c r="AO51" s="139"/>
      <c r="AP51" s="139"/>
      <c r="AQ51" s="139"/>
      <c r="AR51" s="140"/>
      <c r="AS51" s="87"/>
      <c r="AT51" s="87"/>
      <c r="AU51" s="87"/>
      <c r="AV51" s="87"/>
      <c r="AW51" s="87"/>
      <c r="AX51" s="87"/>
      <c r="AY51" s="87"/>
      <c r="AZ51" s="87"/>
      <c r="BA51" s="131"/>
      <c r="BB51" s="93"/>
      <c r="BC51" s="93"/>
      <c r="BD51" s="93"/>
      <c r="BE51" s="93"/>
      <c r="BF51" s="132"/>
      <c r="BG51" s="131"/>
      <c r="BH51" s="93"/>
      <c r="BI51" s="93"/>
      <c r="BJ51" s="93"/>
      <c r="BK51" s="93"/>
      <c r="BL51" s="93"/>
      <c r="BM51" s="93"/>
      <c r="BN51" s="132"/>
      <c r="BO51" s="131"/>
      <c r="BP51" s="93"/>
      <c r="BQ51" s="93"/>
      <c r="BR51" s="93"/>
      <c r="BS51" s="93"/>
      <c r="BT51" s="93"/>
      <c r="BU51" s="93"/>
      <c r="BV51" s="145"/>
    </row>
    <row r="52" spans="4:74" s="9" customFormat="1" ht="7.4" customHeight="1" x14ac:dyDescent="0.25">
      <c r="D52" s="127"/>
      <c r="E52" s="128"/>
      <c r="F52" s="128"/>
      <c r="G52" s="128"/>
      <c r="H52" s="128"/>
      <c r="I52" s="128"/>
      <c r="J52" s="128"/>
      <c r="K52" s="128"/>
      <c r="L52" s="128"/>
      <c r="M52" s="131"/>
      <c r="N52" s="93"/>
      <c r="O52" s="93"/>
      <c r="P52" s="93"/>
      <c r="Q52" s="93"/>
      <c r="R52" s="93"/>
      <c r="S52" s="132"/>
      <c r="T52" s="131"/>
      <c r="U52" s="93"/>
      <c r="V52" s="93"/>
      <c r="W52" s="93"/>
      <c r="X52" s="93"/>
      <c r="Y52" s="132"/>
      <c r="Z52" s="131"/>
      <c r="AA52" s="93"/>
      <c r="AB52" s="93"/>
      <c r="AC52" s="93"/>
      <c r="AD52" s="93"/>
      <c r="AE52" s="93"/>
      <c r="AF52" s="93"/>
      <c r="AG52" s="132"/>
      <c r="AH52" s="138"/>
      <c r="AI52" s="139"/>
      <c r="AJ52" s="139"/>
      <c r="AK52" s="139"/>
      <c r="AL52" s="139"/>
      <c r="AM52" s="139"/>
      <c r="AN52" s="139"/>
      <c r="AO52" s="139"/>
      <c r="AP52" s="139"/>
      <c r="AQ52" s="139"/>
      <c r="AR52" s="140"/>
      <c r="AS52" s="87"/>
      <c r="AT52" s="87"/>
      <c r="AU52" s="87"/>
      <c r="AV52" s="87"/>
      <c r="AW52" s="87"/>
      <c r="AX52" s="87"/>
      <c r="AY52" s="87"/>
      <c r="AZ52" s="87"/>
      <c r="BA52" s="131"/>
      <c r="BB52" s="93"/>
      <c r="BC52" s="93"/>
      <c r="BD52" s="93"/>
      <c r="BE52" s="93"/>
      <c r="BF52" s="132"/>
      <c r="BG52" s="131"/>
      <c r="BH52" s="93"/>
      <c r="BI52" s="93"/>
      <c r="BJ52" s="93"/>
      <c r="BK52" s="93"/>
      <c r="BL52" s="93"/>
      <c r="BM52" s="93"/>
      <c r="BN52" s="132"/>
      <c r="BO52" s="131"/>
      <c r="BP52" s="93"/>
      <c r="BQ52" s="93"/>
      <c r="BR52" s="93"/>
      <c r="BS52" s="93"/>
      <c r="BT52" s="93"/>
      <c r="BU52" s="93"/>
      <c r="BV52" s="145"/>
    </row>
    <row r="53" spans="4:74" s="9" customFormat="1" ht="7.4" customHeight="1" x14ac:dyDescent="0.25">
      <c r="D53" s="124"/>
      <c r="E53" s="125"/>
      <c r="F53" s="125"/>
      <c r="G53" s="125"/>
      <c r="H53" s="125"/>
      <c r="I53" s="125"/>
      <c r="J53" s="125"/>
      <c r="K53" s="125"/>
      <c r="L53" s="125"/>
      <c r="M53" s="131"/>
      <c r="N53" s="93"/>
      <c r="O53" s="93"/>
      <c r="P53" s="93"/>
      <c r="Q53" s="93"/>
      <c r="R53" s="93"/>
      <c r="S53" s="132"/>
      <c r="T53" s="131"/>
      <c r="U53" s="93"/>
      <c r="V53" s="93"/>
      <c r="W53" s="93"/>
      <c r="X53" s="93"/>
      <c r="Y53" s="132"/>
      <c r="Z53" s="131"/>
      <c r="AA53" s="93"/>
      <c r="AB53" s="93"/>
      <c r="AC53" s="93"/>
      <c r="AD53" s="93"/>
      <c r="AE53" s="93"/>
      <c r="AF53" s="93"/>
      <c r="AG53" s="132"/>
      <c r="AH53" s="138"/>
      <c r="AI53" s="139"/>
      <c r="AJ53" s="139"/>
      <c r="AK53" s="139"/>
      <c r="AL53" s="139"/>
      <c r="AM53" s="139"/>
      <c r="AN53" s="139"/>
      <c r="AO53" s="139"/>
      <c r="AP53" s="139"/>
      <c r="AQ53" s="139"/>
      <c r="AR53" s="140"/>
      <c r="AS53" s="87"/>
      <c r="AT53" s="87"/>
      <c r="AU53" s="87"/>
      <c r="AV53" s="87"/>
      <c r="AW53" s="87"/>
      <c r="AX53" s="87"/>
      <c r="AY53" s="87"/>
      <c r="AZ53" s="87"/>
      <c r="BA53" s="131"/>
      <c r="BB53" s="93"/>
      <c r="BC53" s="93"/>
      <c r="BD53" s="93"/>
      <c r="BE53" s="93"/>
      <c r="BF53" s="132"/>
      <c r="BG53" s="131"/>
      <c r="BH53" s="93"/>
      <c r="BI53" s="93"/>
      <c r="BJ53" s="93"/>
      <c r="BK53" s="93"/>
      <c r="BL53" s="93"/>
      <c r="BM53" s="93"/>
      <c r="BN53" s="132"/>
      <c r="BO53" s="131"/>
      <c r="BP53" s="93"/>
      <c r="BQ53" s="93"/>
      <c r="BR53" s="93"/>
      <c r="BS53" s="93"/>
      <c r="BT53" s="93"/>
      <c r="BU53" s="93"/>
      <c r="BV53" s="145"/>
    </row>
    <row r="54" spans="4:74" s="9" customFormat="1" ht="7.4" customHeight="1" x14ac:dyDescent="0.25">
      <c r="D54" s="126"/>
      <c r="E54" s="93"/>
      <c r="F54" s="93"/>
      <c r="G54" s="93"/>
      <c r="H54" s="93"/>
      <c r="I54" s="93"/>
      <c r="J54" s="93"/>
      <c r="K54" s="93"/>
      <c r="L54" s="93"/>
      <c r="M54" s="131"/>
      <c r="N54" s="93"/>
      <c r="O54" s="93"/>
      <c r="P54" s="93"/>
      <c r="Q54" s="93"/>
      <c r="R54" s="93"/>
      <c r="S54" s="132"/>
      <c r="T54" s="131"/>
      <c r="U54" s="93"/>
      <c r="V54" s="93"/>
      <c r="W54" s="93"/>
      <c r="X54" s="93"/>
      <c r="Y54" s="132"/>
      <c r="Z54" s="131"/>
      <c r="AA54" s="93"/>
      <c r="AB54" s="93"/>
      <c r="AC54" s="93"/>
      <c r="AD54" s="93"/>
      <c r="AE54" s="93"/>
      <c r="AF54" s="93"/>
      <c r="AG54" s="132"/>
      <c r="AH54" s="138"/>
      <c r="AI54" s="139"/>
      <c r="AJ54" s="139"/>
      <c r="AK54" s="139"/>
      <c r="AL54" s="139"/>
      <c r="AM54" s="139"/>
      <c r="AN54" s="139"/>
      <c r="AO54" s="139"/>
      <c r="AP54" s="139"/>
      <c r="AQ54" s="139"/>
      <c r="AR54" s="140"/>
      <c r="AS54" s="87"/>
      <c r="AT54" s="87"/>
      <c r="AU54" s="87"/>
      <c r="AV54" s="87"/>
      <c r="AW54" s="87"/>
      <c r="AX54" s="87"/>
      <c r="AY54" s="87"/>
      <c r="AZ54" s="87"/>
      <c r="BA54" s="131"/>
      <c r="BB54" s="93"/>
      <c r="BC54" s="93"/>
      <c r="BD54" s="93"/>
      <c r="BE54" s="93"/>
      <c r="BF54" s="132"/>
      <c r="BG54" s="131"/>
      <c r="BH54" s="93"/>
      <c r="BI54" s="93"/>
      <c r="BJ54" s="93"/>
      <c r="BK54" s="93"/>
      <c r="BL54" s="93"/>
      <c r="BM54" s="93"/>
      <c r="BN54" s="132"/>
      <c r="BO54" s="131"/>
      <c r="BP54" s="93"/>
      <c r="BQ54" s="93"/>
      <c r="BR54" s="93"/>
      <c r="BS54" s="93"/>
      <c r="BT54" s="93"/>
      <c r="BU54" s="93"/>
      <c r="BV54" s="145"/>
    </row>
    <row r="55" spans="4:74" s="9" customFormat="1" ht="7.4" customHeight="1" x14ac:dyDescent="0.25">
      <c r="D55" s="127"/>
      <c r="E55" s="128"/>
      <c r="F55" s="128"/>
      <c r="G55" s="128"/>
      <c r="H55" s="128"/>
      <c r="I55" s="128"/>
      <c r="J55" s="128"/>
      <c r="K55" s="128"/>
      <c r="L55" s="128"/>
      <c r="M55" s="133"/>
      <c r="N55" s="128"/>
      <c r="O55" s="128"/>
      <c r="P55" s="128"/>
      <c r="Q55" s="128"/>
      <c r="R55" s="128"/>
      <c r="S55" s="134"/>
      <c r="T55" s="133"/>
      <c r="U55" s="128"/>
      <c r="V55" s="128"/>
      <c r="W55" s="128"/>
      <c r="X55" s="128"/>
      <c r="Y55" s="134"/>
      <c r="Z55" s="133"/>
      <c r="AA55" s="128"/>
      <c r="AB55" s="128"/>
      <c r="AC55" s="128"/>
      <c r="AD55" s="128"/>
      <c r="AE55" s="128"/>
      <c r="AF55" s="128"/>
      <c r="AG55" s="134"/>
      <c r="AH55" s="141"/>
      <c r="AI55" s="142"/>
      <c r="AJ55" s="142"/>
      <c r="AK55" s="142"/>
      <c r="AL55" s="142"/>
      <c r="AM55" s="142"/>
      <c r="AN55" s="142"/>
      <c r="AO55" s="142"/>
      <c r="AP55" s="142"/>
      <c r="AQ55" s="142"/>
      <c r="AR55" s="143"/>
      <c r="AS55" s="87"/>
      <c r="AT55" s="87"/>
      <c r="AU55" s="87"/>
      <c r="AV55" s="87"/>
      <c r="AW55" s="87"/>
      <c r="AX55" s="87"/>
      <c r="AY55" s="87"/>
      <c r="AZ55" s="87"/>
      <c r="BA55" s="133"/>
      <c r="BB55" s="128"/>
      <c r="BC55" s="128"/>
      <c r="BD55" s="128"/>
      <c r="BE55" s="128"/>
      <c r="BF55" s="134"/>
      <c r="BG55" s="133"/>
      <c r="BH55" s="128"/>
      <c r="BI55" s="128"/>
      <c r="BJ55" s="128"/>
      <c r="BK55" s="128"/>
      <c r="BL55" s="128"/>
      <c r="BM55" s="128"/>
      <c r="BN55" s="134"/>
      <c r="BO55" s="133"/>
      <c r="BP55" s="128"/>
      <c r="BQ55" s="128"/>
      <c r="BR55" s="128"/>
      <c r="BS55" s="128"/>
      <c r="BT55" s="128"/>
      <c r="BU55" s="128"/>
      <c r="BV55" s="146"/>
    </row>
    <row r="56" spans="4:74" s="9" customFormat="1" ht="7.4" customHeight="1" x14ac:dyDescent="0.25">
      <c r="D56" s="124"/>
      <c r="E56" s="125"/>
      <c r="F56" s="125"/>
      <c r="G56" s="125"/>
      <c r="H56" s="125"/>
      <c r="I56" s="125"/>
      <c r="J56" s="125"/>
      <c r="K56" s="125"/>
      <c r="L56" s="125"/>
      <c r="M56" s="129"/>
      <c r="N56" s="125"/>
      <c r="O56" s="125"/>
      <c r="P56" s="125"/>
      <c r="Q56" s="125"/>
      <c r="R56" s="125"/>
      <c r="S56" s="130"/>
      <c r="T56" s="129"/>
      <c r="U56" s="125"/>
      <c r="V56" s="125"/>
      <c r="W56" s="125"/>
      <c r="X56" s="125"/>
      <c r="Y56" s="130"/>
      <c r="Z56" s="129"/>
      <c r="AA56" s="125"/>
      <c r="AB56" s="125"/>
      <c r="AC56" s="125"/>
      <c r="AD56" s="125"/>
      <c r="AE56" s="125"/>
      <c r="AF56" s="125"/>
      <c r="AG56" s="130"/>
      <c r="AH56" s="135"/>
      <c r="AI56" s="136"/>
      <c r="AJ56" s="136"/>
      <c r="AK56" s="136"/>
      <c r="AL56" s="136"/>
      <c r="AM56" s="136"/>
      <c r="AN56" s="136"/>
      <c r="AO56" s="136"/>
      <c r="AP56" s="136"/>
      <c r="AQ56" s="136"/>
      <c r="AR56" s="137"/>
      <c r="AS56" s="87"/>
      <c r="AT56" s="87"/>
      <c r="AU56" s="87"/>
      <c r="AV56" s="87"/>
      <c r="AW56" s="87"/>
      <c r="AX56" s="87"/>
      <c r="AY56" s="87"/>
      <c r="AZ56" s="87"/>
      <c r="BA56" s="129"/>
      <c r="BB56" s="125"/>
      <c r="BC56" s="125"/>
      <c r="BD56" s="125"/>
      <c r="BE56" s="125"/>
      <c r="BF56" s="130"/>
      <c r="BG56" s="129"/>
      <c r="BH56" s="125"/>
      <c r="BI56" s="125"/>
      <c r="BJ56" s="125"/>
      <c r="BK56" s="125"/>
      <c r="BL56" s="125"/>
      <c r="BM56" s="125"/>
      <c r="BN56" s="130"/>
      <c r="BO56" s="129"/>
      <c r="BP56" s="125"/>
      <c r="BQ56" s="125"/>
      <c r="BR56" s="125"/>
      <c r="BS56" s="125"/>
      <c r="BT56" s="125"/>
      <c r="BU56" s="125"/>
      <c r="BV56" s="144"/>
    </row>
    <row r="57" spans="4:74" s="9" customFormat="1" ht="7.4" customHeight="1" x14ac:dyDescent="0.25">
      <c r="D57" s="126"/>
      <c r="E57" s="93"/>
      <c r="F57" s="93"/>
      <c r="G57" s="93"/>
      <c r="H57" s="93"/>
      <c r="I57" s="93"/>
      <c r="J57" s="93"/>
      <c r="K57" s="93"/>
      <c r="L57" s="93"/>
      <c r="M57" s="131"/>
      <c r="N57" s="93"/>
      <c r="O57" s="93"/>
      <c r="P57" s="93"/>
      <c r="Q57" s="93"/>
      <c r="R57" s="93"/>
      <c r="S57" s="132"/>
      <c r="T57" s="131"/>
      <c r="U57" s="93"/>
      <c r="V57" s="93"/>
      <c r="W57" s="93"/>
      <c r="X57" s="93"/>
      <c r="Y57" s="132"/>
      <c r="Z57" s="131"/>
      <c r="AA57" s="93"/>
      <c r="AB57" s="93"/>
      <c r="AC57" s="93"/>
      <c r="AD57" s="93"/>
      <c r="AE57" s="93"/>
      <c r="AF57" s="93"/>
      <c r="AG57" s="132"/>
      <c r="AH57" s="138"/>
      <c r="AI57" s="139"/>
      <c r="AJ57" s="139"/>
      <c r="AK57" s="139"/>
      <c r="AL57" s="139"/>
      <c r="AM57" s="139"/>
      <c r="AN57" s="139"/>
      <c r="AO57" s="139"/>
      <c r="AP57" s="139"/>
      <c r="AQ57" s="139"/>
      <c r="AR57" s="140"/>
      <c r="AS57" s="87"/>
      <c r="AT57" s="87"/>
      <c r="AU57" s="87"/>
      <c r="AV57" s="87"/>
      <c r="AW57" s="87"/>
      <c r="AX57" s="87"/>
      <c r="AY57" s="87"/>
      <c r="AZ57" s="87"/>
      <c r="BA57" s="131"/>
      <c r="BB57" s="93"/>
      <c r="BC57" s="93"/>
      <c r="BD57" s="93"/>
      <c r="BE57" s="93"/>
      <c r="BF57" s="132"/>
      <c r="BG57" s="131"/>
      <c r="BH57" s="93"/>
      <c r="BI57" s="93"/>
      <c r="BJ57" s="93"/>
      <c r="BK57" s="93"/>
      <c r="BL57" s="93"/>
      <c r="BM57" s="93"/>
      <c r="BN57" s="132"/>
      <c r="BO57" s="131"/>
      <c r="BP57" s="93"/>
      <c r="BQ57" s="93"/>
      <c r="BR57" s="93"/>
      <c r="BS57" s="93"/>
      <c r="BT57" s="93"/>
      <c r="BU57" s="93"/>
      <c r="BV57" s="145"/>
    </row>
    <row r="58" spans="4:74" s="9" customFormat="1" ht="7.4" customHeight="1" x14ac:dyDescent="0.25">
      <c r="D58" s="127"/>
      <c r="E58" s="128"/>
      <c r="F58" s="128"/>
      <c r="G58" s="128"/>
      <c r="H58" s="128"/>
      <c r="I58" s="128"/>
      <c r="J58" s="128"/>
      <c r="K58" s="128"/>
      <c r="L58" s="128"/>
      <c r="M58" s="131"/>
      <c r="N58" s="93"/>
      <c r="O58" s="93"/>
      <c r="P58" s="93"/>
      <c r="Q58" s="93"/>
      <c r="R58" s="93"/>
      <c r="S58" s="132"/>
      <c r="T58" s="131"/>
      <c r="U58" s="93"/>
      <c r="V58" s="93"/>
      <c r="W58" s="93"/>
      <c r="X58" s="93"/>
      <c r="Y58" s="132"/>
      <c r="Z58" s="131"/>
      <c r="AA58" s="93"/>
      <c r="AB58" s="93"/>
      <c r="AC58" s="93"/>
      <c r="AD58" s="93"/>
      <c r="AE58" s="93"/>
      <c r="AF58" s="93"/>
      <c r="AG58" s="132"/>
      <c r="AH58" s="138"/>
      <c r="AI58" s="139"/>
      <c r="AJ58" s="139"/>
      <c r="AK58" s="139"/>
      <c r="AL58" s="139"/>
      <c r="AM58" s="139"/>
      <c r="AN58" s="139"/>
      <c r="AO58" s="139"/>
      <c r="AP58" s="139"/>
      <c r="AQ58" s="139"/>
      <c r="AR58" s="140"/>
      <c r="AS58" s="87"/>
      <c r="AT58" s="87"/>
      <c r="AU58" s="87"/>
      <c r="AV58" s="87"/>
      <c r="AW58" s="87"/>
      <c r="AX58" s="87"/>
      <c r="AY58" s="87"/>
      <c r="AZ58" s="87"/>
      <c r="BA58" s="131"/>
      <c r="BB58" s="93"/>
      <c r="BC58" s="93"/>
      <c r="BD58" s="93"/>
      <c r="BE58" s="93"/>
      <c r="BF58" s="132"/>
      <c r="BG58" s="131"/>
      <c r="BH58" s="93"/>
      <c r="BI58" s="93"/>
      <c r="BJ58" s="93"/>
      <c r="BK58" s="93"/>
      <c r="BL58" s="93"/>
      <c r="BM58" s="93"/>
      <c r="BN58" s="132"/>
      <c r="BO58" s="131"/>
      <c r="BP58" s="93"/>
      <c r="BQ58" s="93"/>
      <c r="BR58" s="93"/>
      <c r="BS58" s="93"/>
      <c r="BT58" s="93"/>
      <c r="BU58" s="93"/>
      <c r="BV58" s="145"/>
    </row>
    <row r="59" spans="4:74" s="9" customFormat="1" ht="7.4" customHeight="1" x14ac:dyDescent="0.25">
      <c r="D59" s="124"/>
      <c r="E59" s="125"/>
      <c r="F59" s="125"/>
      <c r="G59" s="125"/>
      <c r="H59" s="125"/>
      <c r="I59" s="125"/>
      <c r="J59" s="125"/>
      <c r="K59" s="125"/>
      <c r="L59" s="125"/>
      <c r="M59" s="131"/>
      <c r="N59" s="93"/>
      <c r="O59" s="93"/>
      <c r="P59" s="93"/>
      <c r="Q59" s="93"/>
      <c r="R59" s="93"/>
      <c r="S59" s="132"/>
      <c r="T59" s="131"/>
      <c r="U59" s="93"/>
      <c r="V59" s="93"/>
      <c r="W59" s="93"/>
      <c r="X59" s="93"/>
      <c r="Y59" s="132"/>
      <c r="Z59" s="131"/>
      <c r="AA59" s="93"/>
      <c r="AB59" s="93"/>
      <c r="AC59" s="93"/>
      <c r="AD59" s="93"/>
      <c r="AE59" s="93"/>
      <c r="AF59" s="93"/>
      <c r="AG59" s="132"/>
      <c r="AH59" s="138"/>
      <c r="AI59" s="139"/>
      <c r="AJ59" s="139"/>
      <c r="AK59" s="139"/>
      <c r="AL59" s="139"/>
      <c r="AM59" s="139"/>
      <c r="AN59" s="139"/>
      <c r="AO59" s="139"/>
      <c r="AP59" s="139"/>
      <c r="AQ59" s="139"/>
      <c r="AR59" s="140"/>
      <c r="AS59" s="87"/>
      <c r="AT59" s="87"/>
      <c r="AU59" s="87"/>
      <c r="AV59" s="87"/>
      <c r="AW59" s="87"/>
      <c r="AX59" s="87"/>
      <c r="AY59" s="87"/>
      <c r="AZ59" s="87"/>
      <c r="BA59" s="131"/>
      <c r="BB59" s="93"/>
      <c r="BC59" s="93"/>
      <c r="BD59" s="93"/>
      <c r="BE59" s="93"/>
      <c r="BF59" s="132"/>
      <c r="BG59" s="131"/>
      <c r="BH59" s="93"/>
      <c r="BI59" s="93"/>
      <c r="BJ59" s="93"/>
      <c r="BK59" s="93"/>
      <c r="BL59" s="93"/>
      <c r="BM59" s="93"/>
      <c r="BN59" s="132"/>
      <c r="BO59" s="131"/>
      <c r="BP59" s="93"/>
      <c r="BQ59" s="93"/>
      <c r="BR59" s="93"/>
      <c r="BS59" s="93"/>
      <c r="BT59" s="93"/>
      <c r="BU59" s="93"/>
      <c r="BV59" s="145"/>
    </row>
    <row r="60" spans="4:74" s="9" customFormat="1" ht="7.4" customHeight="1" x14ac:dyDescent="0.25">
      <c r="D60" s="126"/>
      <c r="E60" s="93"/>
      <c r="F60" s="93"/>
      <c r="G60" s="93"/>
      <c r="H60" s="93"/>
      <c r="I60" s="93"/>
      <c r="J60" s="93"/>
      <c r="K60" s="93"/>
      <c r="L60" s="93"/>
      <c r="M60" s="131"/>
      <c r="N60" s="93"/>
      <c r="O60" s="93"/>
      <c r="P60" s="93"/>
      <c r="Q60" s="93"/>
      <c r="R60" s="93"/>
      <c r="S60" s="132"/>
      <c r="T60" s="131"/>
      <c r="U60" s="93"/>
      <c r="V60" s="93"/>
      <c r="W60" s="93"/>
      <c r="X60" s="93"/>
      <c r="Y60" s="132"/>
      <c r="Z60" s="131"/>
      <c r="AA60" s="93"/>
      <c r="AB60" s="93"/>
      <c r="AC60" s="93"/>
      <c r="AD60" s="93"/>
      <c r="AE60" s="93"/>
      <c r="AF60" s="93"/>
      <c r="AG60" s="132"/>
      <c r="AH60" s="138"/>
      <c r="AI60" s="139"/>
      <c r="AJ60" s="139"/>
      <c r="AK60" s="139"/>
      <c r="AL60" s="139"/>
      <c r="AM60" s="139"/>
      <c r="AN60" s="139"/>
      <c r="AO60" s="139"/>
      <c r="AP60" s="139"/>
      <c r="AQ60" s="139"/>
      <c r="AR60" s="140"/>
      <c r="AS60" s="87"/>
      <c r="AT60" s="87"/>
      <c r="AU60" s="87"/>
      <c r="AV60" s="87"/>
      <c r="AW60" s="87"/>
      <c r="AX60" s="87"/>
      <c r="AY60" s="87"/>
      <c r="AZ60" s="87"/>
      <c r="BA60" s="131"/>
      <c r="BB60" s="93"/>
      <c r="BC60" s="93"/>
      <c r="BD60" s="93"/>
      <c r="BE60" s="93"/>
      <c r="BF60" s="132"/>
      <c r="BG60" s="131"/>
      <c r="BH60" s="93"/>
      <c r="BI60" s="93"/>
      <c r="BJ60" s="93"/>
      <c r="BK60" s="93"/>
      <c r="BL60" s="93"/>
      <c r="BM60" s="93"/>
      <c r="BN60" s="132"/>
      <c r="BO60" s="131"/>
      <c r="BP60" s="93"/>
      <c r="BQ60" s="93"/>
      <c r="BR60" s="93"/>
      <c r="BS60" s="93"/>
      <c r="BT60" s="93"/>
      <c r="BU60" s="93"/>
      <c r="BV60" s="145"/>
    </row>
    <row r="61" spans="4:74" s="9" customFormat="1" ht="7.4" customHeight="1" x14ac:dyDescent="0.25">
      <c r="D61" s="127"/>
      <c r="E61" s="128"/>
      <c r="F61" s="128"/>
      <c r="G61" s="128"/>
      <c r="H61" s="128"/>
      <c r="I61" s="128"/>
      <c r="J61" s="128"/>
      <c r="K61" s="128"/>
      <c r="L61" s="128"/>
      <c r="M61" s="131"/>
      <c r="N61" s="93"/>
      <c r="O61" s="93"/>
      <c r="P61" s="93"/>
      <c r="Q61" s="93"/>
      <c r="R61" s="93"/>
      <c r="S61" s="132"/>
      <c r="T61" s="131"/>
      <c r="U61" s="93"/>
      <c r="V61" s="93"/>
      <c r="W61" s="93"/>
      <c r="X61" s="93"/>
      <c r="Y61" s="132"/>
      <c r="Z61" s="131"/>
      <c r="AA61" s="93"/>
      <c r="AB61" s="93"/>
      <c r="AC61" s="93"/>
      <c r="AD61" s="93"/>
      <c r="AE61" s="93"/>
      <c r="AF61" s="93"/>
      <c r="AG61" s="132"/>
      <c r="AH61" s="138"/>
      <c r="AI61" s="139"/>
      <c r="AJ61" s="139"/>
      <c r="AK61" s="139"/>
      <c r="AL61" s="139"/>
      <c r="AM61" s="139"/>
      <c r="AN61" s="139"/>
      <c r="AO61" s="139"/>
      <c r="AP61" s="139"/>
      <c r="AQ61" s="139"/>
      <c r="AR61" s="140"/>
      <c r="AS61" s="87"/>
      <c r="AT61" s="87"/>
      <c r="AU61" s="87"/>
      <c r="AV61" s="87"/>
      <c r="AW61" s="87"/>
      <c r="AX61" s="87"/>
      <c r="AY61" s="87"/>
      <c r="AZ61" s="87"/>
      <c r="BA61" s="131"/>
      <c r="BB61" s="93"/>
      <c r="BC61" s="93"/>
      <c r="BD61" s="93"/>
      <c r="BE61" s="93"/>
      <c r="BF61" s="132"/>
      <c r="BG61" s="131"/>
      <c r="BH61" s="93"/>
      <c r="BI61" s="93"/>
      <c r="BJ61" s="93"/>
      <c r="BK61" s="93"/>
      <c r="BL61" s="93"/>
      <c r="BM61" s="93"/>
      <c r="BN61" s="132"/>
      <c r="BO61" s="131"/>
      <c r="BP61" s="93"/>
      <c r="BQ61" s="93"/>
      <c r="BR61" s="93"/>
      <c r="BS61" s="93"/>
      <c r="BT61" s="93"/>
      <c r="BU61" s="93"/>
      <c r="BV61" s="145"/>
    </row>
    <row r="62" spans="4:74" s="9" customFormat="1" ht="7.4" customHeight="1" x14ac:dyDescent="0.25">
      <c r="D62" s="124"/>
      <c r="E62" s="125"/>
      <c r="F62" s="125"/>
      <c r="G62" s="125"/>
      <c r="H62" s="125"/>
      <c r="I62" s="125"/>
      <c r="J62" s="125"/>
      <c r="K62" s="125"/>
      <c r="L62" s="125"/>
      <c r="M62" s="131"/>
      <c r="N62" s="93"/>
      <c r="O62" s="93"/>
      <c r="P62" s="93"/>
      <c r="Q62" s="93"/>
      <c r="R62" s="93"/>
      <c r="S62" s="132"/>
      <c r="T62" s="131"/>
      <c r="U62" s="93"/>
      <c r="V62" s="93"/>
      <c r="W62" s="93"/>
      <c r="X62" s="93"/>
      <c r="Y62" s="132"/>
      <c r="Z62" s="131"/>
      <c r="AA62" s="93"/>
      <c r="AB62" s="93"/>
      <c r="AC62" s="93"/>
      <c r="AD62" s="93"/>
      <c r="AE62" s="93"/>
      <c r="AF62" s="93"/>
      <c r="AG62" s="132"/>
      <c r="AH62" s="138"/>
      <c r="AI62" s="139"/>
      <c r="AJ62" s="139"/>
      <c r="AK62" s="139"/>
      <c r="AL62" s="139"/>
      <c r="AM62" s="139"/>
      <c r="AN62" s="139"/>
      <c r="AO62" s="139"/>
      <c r="AP62" s="139"/>
      <c r="AQ62" s="139"/>
      <c r="AR62" s="140"/>
      <c r="AS62" s="87"/>
      <c r="AT62" s="87"/>
      <c r="AU62" s="87"/>
      <c r="AV62" s="87"/>
      <c r="AW62" s="87"/>
      <c r="AX62" s="87"/>
      <c r="AY62" s="87"/>
      <c r="AZ62" s="87"/>
      <c r="BA62" s="131"/>
      <c r="BB62" s="93"/>
      <c r="BC62" s="93"/>
      <c r="BD62" s="93"/>
      <c r="BE62" s="93"/>
      <c r="BF62" s="132"/>
      <c r="BG62" s="131"/>
      <c r="BH62" s="93"/>
      <c r="BI62" s="93"/>
      <c r="BJ62" s="93"/>
      <c r="BK62" s="93"/>
      <c r="BL62" s="93"/>
      <c r="BM62" s="93"/>
      <c r="BN62" s="132"/>
      <c r="BO62" s="131"/>
      <c r="BP62" s="93"/>
      <c r="BQ62" s="93"/>
      <c r="BR62" s="93"/>
      <c r="BS62" s="93"/>
      <c r="BT62" s="93"/>
      <c r="BU62" s="93"/>
      <c r="BV62" s="145"/>
    </row>
    <row r="63" spans="4:74" s="9" customFormat="1" ht="7.4" customHeight="1" x14ac:dyDescent="0.25">
      <c r="D63" s="126"/>
      <c r="E63" s="93"/>
      <c r="F63" s="93"/>
      <c r="G63" s="93"/>
      <c r="H63" s="93"/>
      <c r="I63" s="93"/>
      <c r="J63" s="93"/>
      <c r="K63" s="93"/>
      <c r="L63" s="93"/>
      <c r="M63" s="131"/>
      <c r="N63" s="93"/>
      <c r="O63" s="93"/>
      <c r="P63" s="93"/>
      <c r="Q63" s="93"/>
      <c r="R63" s="93"/>
      <c r="S63" s="132"/>
      <c r="T63" s="131"/>
      <c r="U63" s="93"/>
      <c r="V63" s="93"/>
      <c r="W63" s="93"/>
      <c r="X63" s="93"/>
      <c r="Y63" s="132"/>
      <c r="Z63" s="131"/>
      <c r="AA63" s="93"/>
      <c r="AB63" s="93"/>
      <c r="AC63" s="93"/>
      <c r="AD63" s="93"/>
      <c r="AE63" s="93"/>
      <c r="AF63" s="93"/>
      <c r="AG63" s="132"/>
      <c r="AH63" s="138"/>
      <c r="AI63" s="139"/>
      <c r="AJ63" s="139"/>
      <c r="AK63" s="139"/>
      <c r="AL63" s="139"/>
      <c r="AM63" s="139"/>
      <c r="AN63" s="139"/>
      <c r="AO63" s="139"/>
      <c r="AP63" s="139"/>
      <c r="AQ63" s="139"/>
      <c r="AR63" s="140"/>
      <c r="AS63" s="87"/>
      <c r="AT63" s="87"/>
      <c r="AU63" s="87"/>
      <c r="AV63" s="87"/>
      <c r="AW63" s="87"/>
      <c r="AX63" s="87"/>
      <c r="AY63" s="87"/>
      <c r="AZ63" s="87"/>
      <c r="BA63" s="131"/>
      <c r="BB63" s="93"/>
      <c r="BC63" s="93"/>
      <c r="BD63" s="93"/>
      <c r="BE63" s="93"/>
      <c r="BF63" s="132"/>
      <c r="BG63" s="131"/>
      <c r="BH63" s="93"/>
      <c r="BI63" s="93"/>
      <c r="BJ63" s="93"/>
      <c r="BK63" s="93"/>
      <c r="BL63" s="93"/>
      <c r="BM63" s="93"/>
      <c r="BN63" s="132"/>
      <c r="BO63" s="131"/>
      <c r="BP63" s="93"/>
      <c r="BQ63" s="93"/>
      <c r="BR63" s="93"/>
      <c r="BS63" s="93"/>
      <c r="BT63" s="93"/>
      <c r="BU63" s="93"/>
      <c r="BV63" s="145"/>
    </row>
    <row r="64" spans="4:74" s="9" customFormat="1" ht="7.4" customHeight="1" x14ac:dyDescent="0.25">
      <c r="D64" s="127"/>
      <c r="E64" s="128"/>
      <c r="F64" s="128"/>
      <c r="G64" s="128"/>
      <c r="H64" s="128"/>
      <c r="I64" s="128"/>
      <c r="J64" s="128"/>
      <c r="K64" s="128"/>
      <c r="L64" s="128"/>
      <c r="M64" s="133"/>
      <c r="N64" s="128"/>
      <c r="O64" s="128"/>
      <c r="P64" s="128"/>
      <c r="Q64" s="128"/>
      <c r="R64" s="128"/>
      <c r="S64" s="134"/>
      <c r="T64" s="133"/>
      <c r="U64" s="128"/>
      <c r="V64" s="128"/>
      <c r="W64" s="128"/>
      <c r="X64" s="128"/>
      <c r="Y64" s="134"/>
      <c r="Z64" s="133"/>
      <c r="AA64" s="128"/>
      <c r="AB64" s="128"/>
      <c r="AC64" s="128"/>
      <c r="AD64" s="128"/>
      <c r="AE64" s="128"/>
      <c r="AF64" s="128"/>
      <c r="AG64" s="134"/>
      <c r="AH64" s="141"/>
      <c r="AI64" s="142"/>
      <c r="AJ64" s="142"/>
      <c r="AK64" s="142"/>
      <c r="AL64" s="142"/>
      <c r="AM64" s="142"/>
      <c r="AN64" s="142"/>
      <c r="AO64" s="142"/>
      <c r="AP64" s="142"/>
      <c r="AQ64" s="142"/>
      <c r="AR64" s="143"/>
      <c r="AS64" s="87"/>
      <c r="AT64" s="87"/>
      <c r="AU64" s="87"/>
      <c r="AV64" s="87"/>
      <c r="AW64" s="87"/>
      <c r="AX64" s="87"/>
      <c r="AY64" s="87"/>
      <c r="AZ64" s="87"/>
      <c r="BA64" s="133"/>
      <c r="BB64" s="128"/>
      <c r="BC64" s="128"/>
      <c r="BD64" s="128"/>
      <c r="BE64" s="128"/>
      <c r="BF64" s="134"/>
      <c r="BG64" s="133"/>
      <c r="BH64" s="128"/>
      <c r="BI64" s="128"/>
      <c r="BJ64" s="128"/>
      <c r="BK64" s="128"/>
      <c r="BL64" s="128"/>
      <c r="BM64" s="128"/>
      <c r="BN64" s="134"/>
      <c r="BO64" s="133"/>
      <c r="BP64" s="128"/>
      <c r="BQ64" s="128"/>
      <c r="BR64" s="128"/>
      <c r="BS64" s="128"/>
      <c r="BT64" s="128"/>
      <c r="BU64" s="128"/>
      <c r="BV64" s="146"/>
    </row>
    <row r="65" spans="4:74" s="9" customFormat="1" ht="7.4" customHeight="1" x14ac:dyDescent="0.25">
      <c r="D65" s="124"/>
      <c r="E65" s="125"/>
      <c r="F65" s="125"/>
      <c r="G65" s="125"/>
      <c r="H65" s="125"/>
      <c r="I65" s="125"/>
      <c r="J65" s="125"/>
      <c r="K65" s="125"/>
      <c r="L65" s="125"/>
      <c r="M65" s="129"/>
      <c r="N65" s="125"/>
      <c r="O65" s="125"/>
      <c r="P65" s="125"/>
      <c r="Q65" s="125"/>
      <c r="R65" s="125"/>
      <c r="S65" s="130"/>
      <c r="T65" s="129"/>
      <c r="U65" s="125"/>
      <c r="V65" s="125"/>
      <c r="W65" s="125"/>
      <c r="X65" s="125"/>
      <c r="Y65" s="130"/>
      <c r="Z65" s="129"/>
      <c r="AA65" s="125"/>
      <c r="AB65" s="125"/>
      <c r="AC65" s="125"/>
      <c r="AD65" s="125"/>
      <c r="AE65" s="125"/>
      <c r="AF65" s="125"/>
      <c r="AG65" s="130"/>
      <c r="AH65" s="135"/>
      <c r="AI65" s="136"/>
      <c r="AJ65" s="136"/>
      <c r="AK65" s="136"/>
      <c r="AL65" s="136"/>
      <c r="AM65" s="136"/>
      <c r="AN65" s="136"/>
      <c r="AO65" s="136"/>
      <c r="AP65" s="136"/>
      <c r="AQ65" s="136"/>
      <c r="AR65" s="137"/>
      <c r="AS65" s="87"/>
      <c r="AT65" s="87"/>
      <c r="AU65" s="87"/>
      <c r="AV65" s="87"/>
      <c r="AW65" s="87"/>
      <c r="AX65" s="87"/>
      <c r="AY65" s="87"/>
      <c r="AZ65" s="87"/>
      <c r="BA65" s="129"/>
      <c r="BB65" s="125"/>
      <c r="BC65" s="125"/>
      <c r="BD65" s="125"/>
      <c r="BE65" s="125"/>
      <c r="BF65" s="130"/>
      <c r="BG65" s="129"/>
      <c r="BH65" s="125"/>
      <c r="BI65" s="125"/>
      <c r="BJ65" s="125"/>
      <c r="BK65" s="125"/>
      <c r="BL65" s="125"/>
      <c r="BM65" s="125"/>
      <c r="BN65" s="130"/>
      <c r="BO65" s="129"/>
      <c r="BP65" s="125"/>
      <c r="BQ65" s="125"/>
      <c r="BR65" s="125"/>
      <c r="BS65" s="125"/>
      <c r="BT65" s="125"/>
      <c r="BU65" s="125"/>
      <c r="BV65" s="144"/>
    </row>
    <row r="66" spans="4:74" s="9" customFormat="1" ht="7.4" customHeight="1" x14ac:dyDescent="0.25">
      <c r="D66" s="126"/>
      <c r="E66" s="93"/>
      <c r="F66" s="93"/>
      <c r="G66" s="93"/>
      <c r="H66" s="93"/>
      <c r="I66" s="93"/>
      <c r="J66" s="93"/>
      <c r="K66" s="93"/>
      <c r="L66" s="93"/>
      <c r="M66" s="131"/>
      <c r="N66" s="93"/>
      <c r="O66" s="93"/>
      <c r="P66" s="93"/>
      <c r="Q66" s="93"/>
      <c r="R66" s="93"/>
      <c r="S66" s="132"/>
      <c r="T66" s="131"/>
      <c r="U66" s="93"/>
      <c r="V66" s="93"/>
      <c r="W66" s="93"/>
      <c r="X66" s="93"/>
      <c r="Y66" s="132"/>
      <c r="Z66" s="131"/>
      <c r="AA66" s="93"/>
      <c r="AB66" s="93"/>
      <c r="AC66" s="93"/>
      <c r="AD66" s="93"/>
      <c r="AE66" s="93"/>
      <c r="AF66" s="93"/>
      <c r="AG66" s="132"/>
      <c r="AH66" s="138"/>
      <c r="AI66" s="139"/>
      <c r="AJ66" s="139"/>
      <c r="AK66" s="139"/>
      <c r="AL66" s="139"/>
      <c r="AM66" s="139"/>
      <c r="AN66" s="139"/>
      <c r="AO66" s="139"/>
      <c r="AP66" s="139"/>
      <c r="AQ66" s="139"/>
      <c r="AR66" s="140"/>
      <c r="AS66" s="87"/>
      <c r="AT66" s="87"/>
      <c r="AU66" s="87"/>
      <c r="AV66" s="87"/>
      <c r="AW66" s="87"/>
      <c r="AX66" s="87"/>
      <c r="AY66" s="87"/>
      <c r="AZ66" s="87"/>
      <c r="BA66" s="131"/>
      <c r="BB66" s="93"/>
      <c r="BC66" s="93"/>
      <c r="BD66" s="93"/>
      <c r="BE66" s="93"/>
      <c r="BF66" s="132"/>
      <c r="BG66" s="131"/>
      <c r="BH66" s="93"/>
      <c r="BI66" s="93"/>
      <c r="BJ66" s="93"/>
      <c r="BK66" s="93"/>
      <c r="BL66" s="93"/>
      <c r="BM66" s="93"/>
      <c r="BN66" s="132"/>
      <c r="BO66" s="131"/>
      <c r="BP66" s="93"/>
      <c r="BQ66" s="93"/>
      <c r="BR66" s="93"/>
      <c r="BS66" s="93"/>
      <c r="BT66" s="93"/>
      <c r="BU66" s="93"/>
      <c r="BV66" s="145"/>
    </row>
    <row r="67" spans="4:74" s="9" customFormat="1" ht="7.4" customHeight="1" x14ac:dyDescent="0.25">
      <c r="D67" s="127"/>
      <c r="E67" s="128"/>
      <c r="F67" s="128"/>
      <c r="G67" s="128"/>
      <c r="H67" s="128"/>
      <c r="I67" s="128"/>
      <c r="J67" s="128"/>
      <c r="K67" s="128"/>
      <c r="L67" s="128"/>
      <c r="M67" s="131"/>
      <c r="N67" s="93"/>
      <c r="O67" s="93"/>
      <c r="P67" s="93"/>
      <c r="Q67" s="93"/>
      <c r="R67" s="93"/>
      <c r="S67" s="132"/>
      <c r="T67" s="131"/>
      <c r="U67" s="93"/>
      <c r="V67" s="93"/>
      <c r="W67" s="93"/>
      <c r="X67" s="93"/>
      <c r="Y67" s="132"/>
      <c r="Z67" s="131"/>
      <c r="AA67" s="93"/>
      <c r="AB67" s="93"/>
      <c r="AC67" s="93"/>
      <c r="AD67" s="93"/>
      <c r="AE67" s="93"/>
      <c r="AF67" s="93"/>
      <c r="AG67" s="132"/>
      <c r="AH67" s="138"/>
      <c r="AI67" s="139"/>
      <c r="AJ67" s="139"/>
      <c r="AK67" s="139"/>
      <c r="AL67" s="139"/>
      <c r="AM67" s="139"/>
      <c r="AN67" s="139"/>
      <c r="AO67" s="139"/>
      <c r="AP67" s="139"/>
      <c r="AQ67" s="139"/>
      <c r="AR67" s="140"/>
      <c r="AS67" s="87"/>
      <c r="AT67" s="87"/>
      <c r="AU67" s="87"/>
      <c r="AV67" s="87"/>
      <c r="AW67" s="87"/>
      <c r="AX67" s="87"/>
      <c r="AY67" s="87"/>
      <c r="AZ67" s="87"/>
      <c r="BA67" s="131"/>
      <c r="BB67" s="93"/>
      <c r="BC67" s="93"/>
      <c r="BD67" s="93"/>
      <c r="BE67" s="93"/>
      <c r="BF67" s="132"/>
      <c r="BG67" s="131"/>
      <c r="BH67" s="93"/>
      <c r="BI67" s="93"/>
      <c r="BJ67" s="93"/>
      <c r="BK67" s="93"/>
      <c r="BL67" s="93"/>
      <c r="BM67" s="93"/>
      <c r="BN67" s="132"/>
      <c r="BO67" s="131"/>
      <c r="BP67" s="93"/>
      <c r="BQ67" s="93"/>
      <c r="BR67" s="93"/>
      <c r="BS67" s="93"/>
      <c r="BT67" s="93"/>
      <c r="BU67" s="93"/>
      <c r="BV67" s="145"/>
    </row>
    <row r="68" spans="4:74" s="9" customFormat="1" ht="7.4" customHeight="1" x14ac:dyDescent="0.25">
      <c r="D68" s="124"/>
      <c r="E68" s="125"/>
      <c r="F68" s="125"/>
      <c r="G68" s="125"/>
      <c r="H68" s="125"/>
      <c r="I68" s="125"/>
      <c r="J68" s="125"/>
      <c r="K68" s="125"/>
      <c r="L68" s="125"/>
      <c r="M68" s="131"/>
      <c r="N68" s="93"/>
      <c r="O68" s="93"/>
      <c r="P68" s="93"/>
      <c r="Q68" s="93"/>
      <c r="R68" s="93"/>
      <c r="S68" s="132"/>
      <c r="T68" s="131"/>
      <c r="U68" s="93"/>
      <c r="V68" s="93"/>
      <c r="W68" s="93"/>
      <c r="X68" s="93"/>
      <c r="Y68" s="132"/>
      <c r="Z68" s="131"/>
      <c r="AA68" s="93"/>
      <c r="AB68" s="93"/>
      <c r="AC68" s="93"/>
      <c r="AD68" s="93"/>
      <c r="AE68" s="93"/>
      <c r="AF68" s="93"/>
      <c r="AG68" s="132"/>
      <c r="AH68" s="138"/>
      <c r="AI68" s="139"/>
      <c r="AJ68" s="139"/>
      <c r="AK68" s="139"/>
      <c r="AL68" s="139"/>
      <c r="AM68" s="139"/>
      <c r="AN68" s="139"/>
      <c r="AO68" s="139"/>
      <c r="AP68" s="139"/>
      <c r="AQ68" s="139"/>
      <c r="AR68" s="140"/>
      <c r="AS68" s="87"/>
      <c r="AT68" s="87"/>
      <c r="AU68" s="87"/>
      <c r="AV68" s="87"/>
      <c r="AW68" s="87"/>
      <c r="AX68" s="87"/>
      <c r="AY68" s="87"/>
      <c r="AZ68" s="87"/>
      <c r="BA68" s="131"/>
      <c r="BB68" s="93"/>
      <c r="BC68" s="93"/>
      <c r="BD68" s="93"/>
      <c r="BE68" s="93"/>
      <c r="BF68" s="132"/>
      <c r="BG68" s="131"/>
      <c r="BH68" s="93"/>
      <c r="BI68" s="93"/>
      <c r="BJ68" s="93"/>
      <c r="BK68" s="93"/>
      <c r="BL68" s="93"/>
      <c r="BM68" s="93"/>
      <c r="BN68" s="132"/>
      <c r="BO68" s="131"/>
      <c r="BP68" s="93"/>
      <c r="BQ68" s="93"/>
      <c r="BR68" s="93"/>
      <c r="BS68" s="93"/>
      <c r="BT68" s="93"/>
      <c r="BU68" s="93"/>
      <c r="BV68" s="145"/>
    </row>
    <row r="69" spans="4:74" s="9" customFormat="1" ht="7.4" customHeight="1" x14ac:dyDescent="0.25">
      <c r="D69" s="126"/>
      <c r="E69" s="93"/>
      <c r="F69" s="93"/>
      <c r="G69" s="93"/>
      <c r="H69" s="93"/>
      <c r="I69" s="93"/>
      <c r="J69" s="93"/>
      <c r="K69" s="93"/>
      <c r="L69" s="93"/>
      <c r="M69" s="131"/>
      <c r="N69" s="93"/>
      <c r="O69" s="93"/>
      <c r="P69" s="93"/>
      <c r="Q69" s="93"/>
      <c r="R69" s="93"/>
      <c r="S69" s="132"/>
      <c r="T69" s="131"/>
      <c r="U69" s="93"/>
      <c r="V69" s="93"/>
      <c r="W69" s="93"/>
      <c r="X69" s="93"/>
      <c r="Y69" s="132"/>
      <c r="Z69" s="131"/>
      <c r="AA69" s="93"/>
      <c r="AB69" s="93"/>
      <c r="AC69" s="93"/>
      <c r="AD69" s="93"/>
      <c r="AE69" s="93"/>
      <c r="AF69" s="93"/>
      <c r="AG69" s="132"/>
      <c r="AH69" s="138"/>
      <c r="AI69" s="139"/>
      <c r="AJ69" s="139"/>
      <c r="AK69" s="139"/>
      <c r="AL69" s="139"/>
      <c r="AM69" s="139"/>
      <c r="AN69" s="139"/>
      <c r="AO69" s="139"/>
      <c r="AP69" s="139"/>
      <c r="AQ69" s="139"/>
      <c r="AR69" s="140"/>
      <c r="AS69" s="87"/>
      <c r="AT69" s="87"/>
      <c r="AU69" s="87"/>
      <c r="AV69" s="87"/>
      <c r="AW69" s="87"/>
      <c r="AX69" s="87"/>
      <c r="AY69" s="87"/>
      <c r="AZ69" s="87"/>
      <c r="BA69" s="131"/>
      <c r="BB69" s="93"/>
      <c r="BC69" s="93"/>
      <c r="BD69" s="93"/>
      <c r="BE69" s="93"/>
      <c r="BF69" s="132"/>
      <c r="BG69" s="131"/>
      <c r="BH69" s="93"/>
      <c r="BI69" s="93"/>
      <c r="BJ69" s="93"/>
      <c r="BK69" s="93"/>
      <c r="BL69" s="93"/>
      <c r="BM69" s="93"/>
      <c r="BN69" s="132"/>
      <c r="BO69" s="131"/>
      <c r="BP69" s="93"/>
      <c r="BQ69" s="93"/>
      <c r="BR69" s="93"/>
      <c r="BS69" s="93"/>
      <c r="BT69" s="93"/>
      <c r="BU69" s="93"/>
      <c r="BV69" s="145"/>
    </row>
    <row r="70" spans="4:74" s="9" customFormat="1" ht="7.4" customHeight="1" x14ac:dyDescent="0.25">
      <c r="D70" s="127"/>
      <c r="E70" s="128"/>
      <c r="F70" s="128"/>
      <c r="G70" s="128"/>
      <c r="H70" s="128"/>
      <c r="I70" s="128"/>
      <c r="J70" s="128"/>
      <c r="K70" s="128"/>
      <c r="L70" s="128"/>
      <c r="M70" s="131"/>
      <c r="N70" s="93"/>
      <c r="O70" s="93"/>
      <c r="P70" s="93"/>
      <c r="Q70" s="93"/>
      <c r="R70" s="93"/>
      <c r="S70" s="132"/>
      <c r="T70" s="131"/>
      <c r="U70" s="93"/>
      <c r="V70" s="93"/>
      <c r="W70" s="93"/>
      <c r="X70" s="93"/>
      <c r="Y70" s="132"/>
      <c r="Z70" s="131"/>
      <c r="AA70" s="93"/>
      <c r="AB70" s="93"/>
      <c r="AC70" s="93"/>
      <c r="AD70" s="93"/>
      <c r="AE70" s="93"/>
      <c r="AF70" s="93"/>
      <c r="AG70" s="132"/>
      <c r="AH70" s="138"/>
      <c r="AI70" s="139"/>
      <c r="AJ70" s="139"/>
      <c r="AK70" s="139"/>
      <c r="AL70" s="139"/>
      <c r="AM70" s="139"/>
      <c r="AN70" s="139"/>
      <c r="AO70" s="139"/>
      <c r="AP70" s="139"/>
      <c r="AQ70" s="139"/>
      <c r="AR70" s="140"/>
      <c r="AS70" s="87"/>
      <c r="AT70" s="87"/>
      <c r="AU70" s="87"/>
      <c r="AV70" s="87"/>
      <c r="AW70" s="87"/>
      <c r="AX70" s="87"/>
      <c r="AY70" s="87"/>
      <c r="AZ70" s="87"/>
      <c r="BA70" s="131"/>
      <c r="BB70" s="93"/>
      <c r="BC70" s="93"/>
      <c r="BD70" s="93"/>
      <c r="BE70" s="93"/>
      <c r="BF70" s="132"/>
      <c r="BG70" s="131"/>
      <c r="BH70" s="93"/>
      <c r="BI70" s="93"/>
      <c r="BJ70" s="93"/>
      <c r="BK70" s="93"/>
      <c r="BL70" s="93"/>
      <c r="BM70" s="93"/>
      <c r="BN70" s="132"/>
      <c r="BO70" s="131"/>
      <c r="BP70" s="93"/>
      <c r="BQ70" s="93"/>
      <c r="BR70" s="93"/>
      <c r="BS70" s="93"/>
      <c r="BT70" s="93"/>
      <c r="BU70" s="93"/>
      <c r="BV70" s="145"/>
    </row>
    <row r="71" spans="4:74" s="9" customFormat="1" ht="7.4" customHeight="1" x14ac:dyDescent="0.25">
      <c r="D71" s="124"/>
      <c r="E71" s="125"/>
      <c r="F71" s="125"/>
      <c r="G71" s="125"/>
      <c r="H71" s="125"/>
      <c r="I71" s="125"/>
      <c r="J71" s="125"/>
      <c r="K71" s="125"/>
      <c r="L71" s="125"/>
      <c r="M71" s="131"/>
      <c r="N71" s="93"/>
      <c r="O71" s="93"/>
      <c r="P71" s="93"/>
      <c r="Q71" s="93"/>
      <c r="R71" s="93"/>
      <c r="S71" s="132"/>
      <c r="T71" s="131"/>
      <c r="U71" s="93"/>
      <c r="V71" s="93"/>
      <c r="W71" s="93"/>
      <c r="X71" s="93"/>
      <c r="Y71" s="132"/>
      <c r="Z71" s="131"/>
      <c r="AA71" s="93"/>
      <c r="AB71" s="93"/>
      <c r="AC71" s="93"/>
      <c r="AD71" s="93"/>
      <c r="AE71" s="93"/>
      <c r="AF71" s="93"/>
      <c r="AG71" s="132"/>
      <c r="AH71" s="138"/>
      <c r="AI71" s="139"/>
      <c r="AJ71" s="139"/>
      <c r="AK71" s="139"/>
      <c r="AL71" s="139"/>
      <c r="AM71" s="139"/>
      <c r="AN71" s="139"/>
      <c r="AO71" s="139"/>
      <c r="AP71" s="139"/>
      <c r="AQ71" s="139"/>
      <c r="AR71" s="140"/>
      <c r="AS71" s="87"/>
      <c r="AT71" s="87"/>
      <c r="AU71" s="87"/>
      <c r="AV71" s="87"/>
      <c r="AW71" s="87"/>
      <c r="AX71" s="87"/>
      <c r="AY71" s="87"/>
      <c r="AZ71" s="87"/>
      <c r="BA71" s="131"/>
      <c r="BB71" s="93"/>
      <c r="BC71" s="93"/>
      <c r="BD71" s="93"/>
      <c r="BE71" s="93"/>
      <c r="BF71" s="132"/>
      <c r="BG71" s="131"/>
      <c r="BH71" s="93"/>
      <c r="BI71" s="93"/>
      <c r="BJ71" s="93"/>
      <c r="BK71" s="93"/>
      <c r="BL71" s="93"/>
      <c r="BM71" s="93"/>
      <c r="BN71" s="132"/>
      <c r="BO71" s="131"/>
      <c r="BP71" s="93"/>
      <c r="BQ71" s="93"/>
      <c r="BR71" s="93"/>
      <c r="BS71" s="93"/>
      <c r="BT71" s="93"/>
      <c r="BU71" s="93"/>
      <c r="BV71" s="145"/>
    </row>
    <row r="72" spans="4:74" s="9" customFormat="1" ht="7.4" customHeight="1" x14ac:dyDescent="0.25">
      <c r="D72" s="126"/>
      <c r="E72" s="93"/>
      <c r="F72" s="93"/>
      <c r="G72" s="93"/>
      <c r="H72" s="93"/>
      <c r="I72" s="93"/>
      <c r="J72" s="93"/>
      <c r="K72" s="93"/>
      <c r="L72" s="93"/>
      <c r="M72" s="131"/>
      <c r="N72" s="93"/>
      <c r="O72" s="93"/>
      <c r="P72" s="93"/>
      <c r="Q72" s="93"/>
      <c r="R72" s="93"/>
      <c r="S72" s="132"/>
      <c r="T72" s="131"/>
      <c r="U72" s="93"/>
      <c r="V72" s="93"/>
      <c r="W72" s="93"/>
      <c r="X72" s="93"/>
      <c r="Y72" s="132"/>
      <c r="Z72" s="131"/>
      <c r="AA72" s="93"/>
      <c r="AB72" s="93"/>
      <c r="AC72" s="93"/>
      <c r="AD72" s="93"/>
      <c r="AE72" s="93"/>
      <c r="AF72" s="93"/>
      <c r="AG72" s="132"/>
      <c r="AH72" s="138"/>
      <c r="AI72" s="139"/>
      <c r="AJ72" s="139"/>
      <c r="AK72" s="139"/>
      <c r="AL72" s="139"/>
      <c r="AM72" s="139"/>
      <c r="AN72" s="139"/>
      <c r="AO72" s="139"/>
      <c r="AP72" s="139"/>
      <c r="AQ72" s="139"/>
      <c r="AR72" s="140"/>
      <c r="AS72" s="87"/>
      <c r="AT72" s="87"/>
      <c r="AU72" s="87"/>
      <c r="AV72" s="87"/>
      <c r="AW72" s="87"/>
      <c r="AX72" s="87"/>
      <c r="AY72" s="87"/>
      <c r="AZ72" s="87"/>
      <c r="BA72" s="131"/>
      <c r="BB72" s="93"/>
      <c r="BC72" s="93"/>
      <c r="BD72" s="93"/>
      <c r="BE72" s="93"/>
      <c r="BF72" s="132"/>
      <c r="BG72" s="131"/>
      <c r="BH72" s="93"/>
      <c r="BI72" s="93"/>
      <c r="BJ72" s="93"/>
      <c r="BK72" s="93"/>
      <c r="BL72" s="93"/>
      <c r="BM72" s="93"/>
      <c r="BN72" s="132"/>
      <c r="BO72" s="131"/>
      <c r="BP72" s="93"/>
      <c r="BQ72" s="93"/>
      <c r="BR72" s="93"/>
      <c r="BS72" s="93"/>
      <c r="BT72" s="93"/>
      <c r="BU72" s="93"/>
      <c r="BV72" s="145"/>
    </row>
    <row r="73" spans="4:74" s="9" customFormat="1" ht="7.4" customHeight="1" x14ac:dyDescent="0.25">
      <c r="D73" s="127"/>
      <c r="E73" s="128"/>
      <c r="F73" s="128"/>
      <c r="G73" s="128"/>
      <c r="H73" s="128"/>
      <c r="I73" s="128"/>
      <c r="J73" s="128"/>
      <c r="K73" s="128"/>
      <c r="L73" s="128"/>
      <c r="M73" s="133"/>
      <c r="N73" s="128"/>
      <c r="O73" s="128"/>
      <c r="P73" s="128"/>
      <c r="Q73" s="128"/>
      <c r="R73" s="128"/>
      <c r="S73" s="134"/>
      <c r="T73" s="133"/>
      <c r="U73" s="128"/>
      <c r="V73" s="128"/>
      <c r="W73" s="128"/>
      <c r="X73" s="128"/>
      <c r="Y73" s="134"/>
      <c r="Z73" s="133"/>
      <c r="AA73" s="128"/>
      <c r="AB73" s="128"/>
      <c r="AC73" s="128"/>
      <c r="AD73" s="128"/>
      <c r="AE73" s="128"/>
      <c r="AF73" s="128"/>
      <c r="AG73" s="134"/>
      <c r="AH73" s="141"/>
      <c r="AI73" s="142"/>
      <c r="AJ73" s="142"/>
      <c r="AK73" s="142"/>
      <c r="AL73" s="142"/>
      <c r="AM73" s="142"/>
      <c r="AN73" s="142"/>
      <c r="AO73" s="142"/>
      <c r="AP73" s="142"/>
      <c r="AQ73" s="142"/>
      <c r="AR73" s="143"/>
      <c r="AS73" s="87"/>
      <c r="AT73" s="87"/>
      <c r="AU73" s="87"/>
      <c r="AV73" s="87"/>
      <c r="AW73" s="87"/>
      <c r="AX73" s="87"/>
      <c r="AY73" s="87"/>
      <c r="AZ73" s="87"/>
      <c r="BA73" s="133"/>
      <c r="BB73" s="128"/>
      <c r="BC73" s="128"/>
      <c r="BD73" s="128"/>
      <c r="BE73" s="128"/>
      <c r="BF73" s="134"/>
      <c r="BG73" s="133"/>
      <c r="BH73" s="128"/>
      <c r="BI73" s="128"/>
      <c r="BJ73" s="128"/>
      <c r="BK73" s="128"/>
      <c r="BL73" s="128"/>
      <c r="BM73" s="128"/>
      <c r="BN73" s="134"/>
      <c r="BO73" s="133"/>
      <c r="BP73" s="128"/>
      <c r="BQ73" s="128"/>
      <c r="BR73" s="128"/>
      <c r="BS73" s="128"/>
      <c r="BT73" s="128"/>
      <c r="BU73" s="128"/>
      <c r="BV73" s="146"/>
    </row>
    <row r="74" spans="4:74" s="9" customFormat="1" ht="7.4" customHeight="1" x14ac:dyDescent="0.25">
      <c r="D74" s="108" t="s">
        <v>81</v>
      </c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9"/>
      <c r="AW74" s="109"/>
      <c r="AX74" s="109"/>
      <c r="AY74" s="109"/>
      <c r="AZ74" s="109"/>
      <c r="BA74" s="109"/>
      <c r="BB74" s="109"/>
      <c r="BC74" s="109"/>
      <c r="BD74" s="109"/>
      <c r="BE74" s="109"/>
      <c r="BF74" s="109"/>
      <c r="BG74" s="109"/>
      <c r="BH74" s="109"/>
      <c r="BI74" s="109"/>
      <c r="BJ74" s="109"/>
      <c r="BK74" s="109"/>
      <c r="BL74" s="109"/>
      <c r="BM74" s="109"/>
      <c r="BN74" s="109"/>
      <c r="BO74" s="109"/>
      <c r="BP74" s="109"/>
      <c r="BQ74" s="109"/>
      <c r="BR74" s="109"/>
      <c r="BS74" s="109"/>
      <c r="BT74" s="109"/>
      <c r="BU74" s="109"/>
      <c r="BV74" s="110"/>
    </row>
    <row r="75" spans="4:74" s="9" customFormat="1" ht="7.4" customHeight="1" x14ac:dyDescent="0.25">
      <c r="D75" s="108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9"/>
      <c r="AW75" s="109"/>
      <c r="AX75" s="109"/>
      <c r="AY75" s="109"/>
      <c r="AZ75" s="109"/>
      <c r="BA75" s="109"/>
      <c r="BB75" s="109"/>
      <c r="BC75" s="109"/>
      <c r="BD75" s="109"/>
      <c r="BE75" s="109"/>
      <c r="BF75" s="109"/>
      <c r="BG75" s="109"/>
      <c r="BH75" s="109"/>
      <c r="BI75" s="109"/>
      <c r="BJ75" s="109"/>
      <c r="BK75" s="109"/>
      <c r="BL75" s="109"/>
      <c r="BM75" s="109"/>
      <c r="BN75" s="109"/>
      <c r="BO75" s="109"/>
      <c r="BP75" s="109"/>
      <c r="BQ75" s="109"/>
      <c r="BR75" s="109"/>
      <c r="BS75" s="109"/>
      <c r="BT75" s="109"/>
      <c r="BU75" s="109"/>
      <c r="BV75" s="110"/>
    </row>
    <row r="76" spans="4:74" s="9" customFormat="1" ht="7.4" customHeight="1" x14ac:dyDescent="0.25">
      <c r="D76" s="108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09"/>
      <c r="AW76" s="109"/>
      <c r="AX76" s="109"/>
      <c r="AY76" s="109"/>
      <c r="AZ76" s="109"/>
      <c r="BA76" s="109"/>
      <c r="BB76" s="109"/>
      <c r="BC76" s="109"/>
      <c r="BD76" s="109"/>
      <c r="BE76" s="109"/>
      <c r="BF76" s="109"/>
      <c r="BG76" s="109"/>
      <c r="BH76" s="109"/>
      <c r="BI76" s="109"/>
      <c r="BJ76" s="109"/>
      <c r="BK76" s="109"/>
      <c r="BL76" s="109"/>
      <c r="BM76" s="109"/>
      <c r="BN76" s="109"/>
      <c r="BO76" s="109"/>
      <c r="BP76" s="109"/>
      <c r="BQ76" s="109"/>
      <c r="BR76" s="109"/>
      <c r="BS76" s="109"/>
      <c r="BT76" s="109"/>
      <c r="BU76" s="109"/>
      <c r="BV76" s="110"/>
    </row>
    <row r="77" spans="4:74" s="9" customFormat="1" ht="7.4" customHeight="1" x14ac:dyDescent="0.25">
      <c r="D77" s="108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  <c r="BJ77" s="109"/>
      <c r="BK77" s="109"/>
      <c r="BL77" s="109"/>
      <c r="BM77" s="109"/>
      <c r="BN77" s="109"/>
      <c r="BO77" s="109"/>
      <c r="BP77" s="109"/>
      <c r="BQ77" s="109"/>
      <c r="BR77" s="109"/>
      <c r="BS77" s="109"/>
      <c r="BT77" s="109"/>
      <c r="BU77" s="109"/>
      <c r="BV77" s="110"/>
    </row>
    <row r="78" spans="4:74" s="9" customFormat="1" ht="7.4" customHeight="1" x14ac:dyDescent="0.25">
      <c r="D78" s="108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9"/>
      <c r="AW78" s="109"/>
      <c r="AX78" s="109"/>
      <c r="AY78" s="109"/>
      <c r="AZ78" s="109"/>
      <c r="BA78" s="109"/>
      <c r="BB78" s="109"/>
      <c r="BC78" s="109"/>
      <c r="BD78" s="109"/>
      <c r="BE78" s="109"/>
      <c r="BF78" s="109"/>
      <c r="BG78" s="109"/>
      <c r="BH78" s="109"/>
      <c r="BI78" s="109"/>
      <c r="BJ78" s="109"/>
      <c r="BK78" s="109"/>
      <c r="BL78" s="109"/>
      <c r="BM78" s="109"/>
      <c r="BN78" s="109"/>
      <c r="BO78" s="109"/>
      <c r="BP78" s="109"/>
      <c r="BQ78" s="109"/>
      <c r="BR78" s="109"/>
      <c r="BS78" s="109"/>
      <c r="BT78" s="109"/>
      <c r="BU78" s="109"/>
      <c r="BV78" s="110"/>
    </row>
    <row r="79" spans="4:74" s="9" customFormat="1" ht="7.4" customHeight="1" x14ac:dyDescent="0.25">
      <c r="D79" s="108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09"/>
      <c r="BE79" s="109"/>
      <c r="BF79" s="109"/>
      <c r="BG79" s="109"/>
      <c r="BH79" s="109"/>
      <c r="BI79" s="109"/>
      <c r="BJ79" s="109"/>
      <c r="BK79" s="109"/>
      <c r="BL79" s="109"/>
      <c r="BM79" s="109"/>
      <c r="BN79" s="109"/>
      <c r="BO79" s="109"/>
      <c r="BP79" s="109"/>
      <c r="BQ79" s="109"/>
      <c r="BR79" s="109"/>
      <c r="BS79" s="109"/>
      <c r="BT79" s="109"/>
      <c r="BU79" s="109"/>
      <c r="BV79" s="110"/>
    </row>
    <row r="80" spans="4:74" s="9" customFormat="1" ht="7.4" customHeight="1" x14ac:dyDescent="0.25">
      <c r="D80" s="108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  <c r="BJ80" s="109"/>
      <c r="BK80" s="109"/>
      <c r="BL80" s="109"/>
      <c r="BM80" s="109"/>
      <c r="BN80" s="109"/>
      <c r="BO80" s="109"/>
      <c r="BP80" s="109"/>
      <c r="BQ80" s="109"/>
      <c r="BR80" s="109"/>
      <c r="BS80" s="109"/>
      <c r="BT80" s="109"/>
      <c r="BU80" s="109"/>
      <c r="BV80" s="110"/>
    </row>
    <row r="81" spans="4:74" s="9" customFormat="1" ht="7.4" customHeight="1" x14ac:dyDescent="0.25">
      <c r="D81" s="108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  <c r="BJ81" s="109"/>
      <c r="BK81" s="109"/>
      <c r="BL81" s="109"/>
      <c r="BM81" s="109"/>
      <c r="BN81" s="109"/>
      <c r="BO81" s="109"/>
      <c r="BP81" s="109"/>
      <c r="BQ81" s="109"/>
      <c r="BR81" s="109"/>
      <c r="BS81" s="109"/>
      <c r="BT81" s="109"/>
      <c r="BU81" s="109"/>
      <c r="BV81" s="110"/>
    </row>
    <row r="82" spans="4:74" s="9" customFormat="1" ht="7.4" customHeight="1" x14ac:dyDescent="0.25">
      <c r="D82" s="108" t="s">
        <v>83</v>
      </c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111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3"/>
    </row>
    <row r="83" spans="4:74" s="9" customFormat="1" ht="7.4" customHeight="1" x14ac:dyDescent="0.25">
      <c r="D83" s="108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114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5"/>
      <c r="AG83" s="115"/>
      <c r="AH83" s="115"/>
      <c r="AI83" s="115"/>
      <c r="AJ83" s="115"/>
      <c r="AK83" s="115"/>
      <c r="AL83" s="115"/>
      <c r="AM83" s="115"/>
      <c r="AN83" s="115"/>
      <c r="AO83" s="115"/>
      <c r="AP83" s="115"/>
      <c r="AQ83" s="115"/>
      <c r="AR83" s="115"/>
      <c r="AS83" s="115"/>
      <c r="AT83" s="115"/>
      <c r="AU83" s="115"/>
      <c r="AV83" s="115"/>
      <c r="AW83" s="115"/>
      <c r="AX83" s="115"/>
      <c r="AY83" s="115"/>
      <c r="AZ83" s="115"/>
      <c r="BA83" s="115"/>
      <c r="BB83" s="115"/>
      <c r="BC83" s="115"/>
      <c r="BD83" s="115"/>
      <c r="BE83" s="115"/>
      <c r="BF83" s="115"/>
      <c r="BG83" s="115"/>
      <c r="BH83" s="115"/>
      <c r="BI83" s="115"/>
      <c r="BJ83" s="115"/>
      <c r="BK83" s="115"/>
      <c r="BL83" s="115"/>
      <c r="BM83" s="115"/>
      <c r="BN83" s="115"/>
      <c r="BO83" s="115"/>
      <c r="BP83" s="115"/>
      <c r="BQ83" s="115"/>
      <c r="BR83" s="115"/>
      <c r="BS83" s="115"/>
      <c r="BT83" s="115"/>
      <c r="BU83" s="115"/>
      <c r="BV83" s="116"/>
    </row>
    <row r="84" spans="4:74" s="9" customFormat="1" ht="7.4" customHeight="1" x14ac:dyDescent="0.25">
      <c r="D84" s="108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114"/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5"/>
      <c r="AN84" s="115"/>
      <c r="AO84" s="115"/>
      <c r="AP84" s="115"/>
      <c r="AQ84" s="115"/>
      <c r="AR84" s="115"/>
      <c r="AS84" s="115"/>
      <c r="AT84" s="115"/>
      <c r="AU84" s="115"/>
      <c r="AV84" s="115"/>
      <c r="AW84" s="115"/>
      <c r="AX84" s="115"/>
      <c r="AY84" s="115"/>
      <c r="AZ84" s="115"/>
      <c r="BA84" s="115"/>
      <c r="BB84" s="115"/>
      <c r="BC84" s="115"/>
      <c r="BD84" s="115"/>
      <c r="BE84" s="115"/>
      <c r="BF84" s="115"/>
      <c r="BG84" s="115"/>
      <c r="BH84" s="115"/>
      <c r="BI84" s="115"/>
      <c r="BJ84" s="115"/>
      <c r="BK84" s="115"/>
      <c r="BL84" s="115"/>
      <c r="BM84" s="115"/>
      <c r="BN84" s="115"/>
      <c r="BO84" s="115"/>
      <c r="BP84" s="115"/>
      <c r="BQ84" s="115"/>
      <c r="BR84" s="115"/>
      <c r="BS84" s="115"/>
      <c r="BT84" s="115"/>
      <c r="BU84" s="115"/>
      <c r="BV84" s="116"/>
    </row>
    <row r="85" spans="4:74" s="9" customFormat="1" ht="7.4" customHeight="1" x14ac:dyDescent="0.25">
      <c r="D85" s="108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114"/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  <c r="AQ85" s="115"/>
      <c r="AR85" s="115"/>
      <c r="AS85" s="115"/>
      <c r="AT85" s="115"/>
      <c r="AU85" s="115"/>
      <c r="AV85" s="115"/>
      <c r="AW85" s="115"/>
      <c r="AX85" s="115"/>
      <c r="AY85" s="115"/>
      <c r="AZ85" s="115"/>
      <c r="BA85" s="115"/>
      <c r="BB85" s="115"/>
      <c r="BC85" s="115"/>
      <c r="BD85" s="115"/>
      <c r="BE85" s="115"/>
      <c r="BF85" s="115"/>
      <c r="BG85" s="115"/>
      <c r="BH85" s="115"/>
      <c r="BI85" s="115"/>
      <c r="BJ85" s="115"/>
      <c r="BK85" s="115"/>
      <c r="BL85" s="115"/>
      <c r="BM85" s="115"/>
      <c r="BN85" s="115"/>
      <c r="BO85" s="115"/>
      <c r="BP85" s="115"/>
      <c r="BQ85" s="115"/>
      <c r="BR85" s="115"/>
      <c r="BS85" s="115"/>
      <c r="BT85" s="115"/>
      <c r="BU85" s="115"/>
      <c r="BV85" s="116"/>
    </row>
    <row r="86" spans="4:74" s="9" customFormat="1" ht="7.4" customHeight="1" x14ac:dyDescent="0.25">
      <c r="D86" s="108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114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  <c r="AQ86" s="115"/>
      <c r="AR86" s="115"/>
      <c r="AS86" s="115"/>
      <c r="AT86" s="115"/>
      <c r="AU86" s="115"/>
      <c r="AV86" s="115"/>
      <c r="AW86" s="115"/>
      <c r="AX86" s="115"/>
      <c r="AY86" s="115"/>
      <c r="AZ86" s="115"/>
      <c r="BA86" s="115"/>
      <c r="BB86" s="115"/>
      <c r="BC86" s="115"/>
      <c r="BD86" s="115"/>
      <c r="BE86" s="115"/>
      <c r="BF86" s="115"/>
      <c r="BG86" s="115"/>
      <c r="BH86" s="115"/>
      <c r="BI86" s="115"/>
      <c r="BJ86" s="115"/>
      <c r="BK86" s="115"/>
      <c r="BL86" s="115"/>
      <c r="BM86" s="115"/>
      <c r="BN86" s="115"/>
      <c r="BO86" s="115"/>
      <c r="BP86" s="115"/>
      <c r="BQ86" s="115"/>
      <c r="BR86" s="115"/>
      <c r="BS86" s="115"/>
      <c r="BT86" s="115"/>
      <c r="BU86" s="115"/>
      <c r="BV86" s="116"/>
    </row>
    <row r="87" spans="4:74" s="9" customFormat="1" ht="7.4" customHeight="1" x14ac:dyDescent="0.25">
      <c r="D87" s="108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114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15"/>
      <c r="AO87" s="115"/>
      <c r="AP87" s="115"/>
      <c r="AQ87" s="115"/>
      <c r="AR87" s="115"/>
      <c r="AS87" s="115"/>
      <c r="AT87" s="115"/>
      <c r="AU87" s="115"/>
      <c r="AV87" s="115"/>
      <c r="AW87" s="115"/>
      <c r="AX87" s="115"/>
      <c r="AY87" s="115"/>
      <c r="AZ87" s="115"/>
      <c r="BA87" s="115"/>
      <c r="BB87" s="115"/>
      <c r="BC87" s="115"/>
      <c r="BD87" s="115"/>
      <c r="BE87" s="115"/>
      <c r="BF87" s="115"/>
      <c r="BG87" s="115"/>
      <c r="BH87" s="115"/>
      <c r="BI87" s="115"/>
      <c r="BJ87" s="115"/>
      <c r="BK87" s="115"/>
      <c r="BL87" s="115"/>
      <c r="BM87" s="115"/>
      <c r="BN87" s="115"/>
      <c r="BO87" s="115"/>
      <c r="BP87" s="115"/>
      <c r="BQ87" s="115"/>
      <c r="BR87" s="115"/>
      <c r="BS87" s="115"/>
      <c r="BT87" s="115"/>
      <c r="BU87" s="115"/>
      <c r="BV87" s="116"/>
    </row>
    <row r="88" spans="4:74" s="9" customFormat="1" ht="7.4" customHeight="1" x14ac:dyDescent="0.25">
      <c r="D88" s="108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117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  <c r="AE88" s="118"/>
      <c r="AF88" s="118"/>
      <c r="AG88" s="118"/>
      <c r="AH88" s="118"/>
      <c r="AI88" s="118"/>
      <c r="AJ88" s="118"/>
      <c r="AK88" s="118"/>
      <c r="AL88" s="118"/>
      <c r="AM88" s="118"/>
      <c r="AN88" s="118"/>
      <c r="AO88" s="118"/>
      <c r="AP88" s="118"/>
      <c r="AQ88" s="118"/>
      <c r="AR88" s="118"/>
      <c r="AS88" s="118"/>
      <c r="AT88" s="118"/>
      <c r="AU88" s="118"/>
      <c r="AV88" s="118"/>
      <c r="AW88" s="118"/>
      <c r="AX88" s="118"/>
      <c r="AY88" s="118"/>
      <c r="AZ88" s="118"/>
      <c r="BA88" s="118"/>
      <c r="BB88" s="118"/>
      <c r="BC88" s="118"/>
      <c r="BD88" s="118"/>
      <c r="BE88" s="118"/>
      <c r="BF88" s="118"/>
      <c r="BG88" s="118"/>
      <c r="BH88" s="118"/>
      <c r="BI88" s="118"/>
      <c r="BJ88" s="118"/>
      <c r="BK88" s="118"/>
      <c r="BL88" s="118"/>
      <c r="BM88" s="118"/>
      <c r="BN88" s="118"/>
      <c r="BO88" s="118"/>
      <c r="BP88" s="118"/>
      <c r="BQ88" s="118"/>
      <c r="BR88" s="118"/>
      <c r="BS88" s="118"/>
      <c r="BT88" s="118"/>
      <c r="BU88" s="118"/>
      <c r="BV88" s="119"/>
    </row>
    <row r="89" spans="4:74" s="9" customFormat="1" ht="7.4" customHeight="1" x14ac:dyDescent="0.25">
      <c r="D89" s="108" t="s">
        <v>84</v>
      </c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09"/>
      <c r="AX89" s="109"/>
      <c r="AY89" s="109"/>
      <c r="AZ89" s="109"/>
      <c r="BA89" s="109"/>
      <c r="BB89" s="109"/>
      <c r="BC89" s="109"/>
      <c r="BD89" s="109"/>
      <c r="BE89" s="109"/>
      <c r="BF89" s="109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10"/>
    </row>
    <row r="90" spans="4:74" s="9" customFormat="1" ht="7.4" customHeight="1" x14ac:dyDescent="0.25">
      <c r="D90" s="108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09"/>
      <c r="AR90" s="109"/>
      <c r="AS90" s="109"/>
      <c r="AT90" s="109"/>
      <c r="AU90" s="109"/>
      <c r="AV90" s="109"/>
      <c r="AW90" s="109"/>
      <c r="AX90" s="109"/>
      <c r="AY90" s="109"/>
      <c r="AZ90" s="109"/>
      <c r="BA90" s="109"/>
      <c r="BB90" s="109"/>
      <c r="BC90" s="109"/>
      <c r="BD90" s="109"/>
      <c r="BE90" s="109"/>
      <c r="BF90" s="109"/>
      <c r="BG90" s="109"/>
      <c r="BH90" s="109"/>
      <c r="BI90" s="109"/>
      <c r="BJ90" s="109"/>
      <c r="BK90" s="109"/>
      <c r="BL90" s="109"/>
      <c r="BM90" s="109"/>
      <c r="BN90" s="109"/>
      <c r="BO90" s="109"/>
      <c r="BP90" s="109"/>
      <c r="BQ90" s="109"/>
      <c r="BR90" s="109"/>
      <c r="BS90" s="109"/>
      <c r="BT90" s="109"/>
      <c r="BU90" s="109"/>
      <c r="BV90" s="110"/>
    </row>
    <row r="91" spans="4:74" s="9" customFormat="1" ht="7.4" customHeight="1" x14ac:dyDescent="0.25">
      <c r="D91" s="108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  <c r="BB91" s="109"/>
      <c r="BC91" s="109"/>
      <c r="BD91" s="109"/>
      <c r="BE91" s="109"/>
      <c r="BF91" s="109"/>
      <c r="BG91" s="109"/>
      <c r="BH91" s="109"/>
      <c r="BI91" s="109"/>
      <c r="BJ91" s="109"/>
      <c r="BK91" s="109"/>
      <c r="BL91" s="109"/>
      <c r="BM91" s="109"/>
      <c r="BN91" s="109"/>
      <c r="BO91" s="109"/>
      <c r="BP91" s="109"/>
      <c r="BQ91" s="109"/>
      <c r="BR91" s="109"/>
      <c r="BS91" s="109"/>
      <c r="BT91" s="109"/>
      <c r="BU91" s="109"/>
      <c r="BV91" s="110"/>
    </row>
    <row r="92" spans="4:74" s="9" customFormat="1" ht="7.4" customHeight="1" x14ac:dyDescent="0.25">
      <c r="D92" s="108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09"/>
      <c r="AX92" s="109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09"/>
      <c r="BK92" s="109"/>
      <c r="BL92" s="109"/>
      <c r="BM92" s="109"/>
      <c r="BN92" s="109"/>
      <c r="BO92" s="109"/>
      <c r="BP92" s="109"/>
      <c r="BQ92" s="109"/>
      <c r="BR92" s="109"/>
      <c r="BS92" s="109"/>
      <c r="BT92" s="109"/>
      <c r="BU92" s="109"/>
      <c r="BV92" s="110"/>
    </row>
    <row r="93" spans="4:74" s="9" customFormat="1" ht="7.4" customHeight="1" x14ac:dyDescent="0.25">
      <c r="D93" s="108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09"/>
      <c r="AR93" s="109"/>
      <c r="AS93" s="109"/>
      <c r="AT93" s="109"/>
      <c r="AU93" s="109"/>
      <c r="AV93" s="109"/>
      <c r="AW93" s="109"/>
      <c r="AX93" s="109"/>
      <c r="AY93" s="109"/>
      <c r="AZ93" s="109"/>
      <c r="BA93" s="109"/>
      <c r="BB93" s="109"/>
      <c r="BC93" s="109"/>
      <c r="BD93" s="109"/>
      <c r="BE93" s="109"/>
      <c r="BF93" s="109"/>
      <c r="BG93" s="109"/>
      <c r="BH93" s="109"/>
      <c r="BI93" s="109"/>
      <c r="BJ93" s="109"/>
      <c r="BK93" s="109"/>
      <c r="BL93" s="109"/>
      <c r="BM93" s="109"/>
      <c r="BN93" s="109"/>
      <c r="BO93" s="109"/>
      <c r="BP93" s="109"/>
      <c r="BQ93" s="109"/>
      <c r="BR93" s="109"/>
      <c r="BS93" s="109"/>
      <c r="BT93" s="109"/>
      <c r="BU93" s="109"/>
      <c r="BV93" s="110"/>
    </row>
    <row r="94" spans="4:74" s="9" customFormat="1" ht="7.4" customHeight="1" x14ac:dyDescent="0.25">
      <c r="D94" s="108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109"/>
      <c r="AT94" s="109"/>
      <c r="AU94" s="109"/>
      <c r="AV94" s="109"/>
      <c r="AW94" s="109"/>
      <c r="AX94" s="109"/>
      <c r="AY94" s="109"/>
      <c r="AZ94" s="109"/>
      <c r="BA94" s="109"/>
      <c r="BB94" s="109"/>
      <c r="BC94" s="109"/>
      <c r="BD94" s="109"/>
      <c r="BE94" s="109"/>
      <c r="BF94" s="109"/>
      <c r="BG94" s="109"/>
      <c r="BH94" s="109"/>
      <c r="BI94" s="109"/>
      <c r="BJ94" s="109"/>
      <c r="BK94" s="109"/>
      <c r="BL94" s="109"/>
      <c r="BM94" s="109"/>
      <c r="BN94" s="109"/>
      <c r="BO94" s="109"/>
      <c r="BP94" s="109"/>
      <c r="BQ94" s="109"/>
      <c r="BR94" s="109"/>
      <c r="BS94" s="109"/>
      <c r="BT94" s="109"/>
      <c r="BU94" s="109"/>
      <c r="BV94" s="110"/>
    </row>
    <row r="95" spans="4:74" s="9" customFormat="1" ht="7.4" customHeight="1" x14ac:dyDescent="0.25">
      <c r="D95" s="108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  <c r="AN95" s="109"/>
      <c r="AO95" s="109"/>
      <c r="AP95" s="109"/>
      <c r="AQ95" s="109"/>
      <c r="AR95" s="109"/>
      <c r="AS95" s="109"/>
      <c r="AT95" s="109"/>
      <c r="AU95" s="109"/>
      <c r="AV95" s="109"/>
      <c r="AW95" s="109"/>
      <c r="AX95" s="109"/>
      <c r="AY95" s="109"/>
      <c r="AZ95" s="109"/>
      <c r="BA95" s="109"/>
      <c r="BB95" s="109"/>
      <c r="BC95" s="109"/>
      <c r="BD95" s="109"/>
      <c r="BE95" s="109"/>
      <c r="BF95" s="109"/>
      <c r="BG95" s="109"/>
      <c r="BH95" s="109"/>
      <c r="BI95" s="109"/>
      <c r="BJ95" s="109"/>
      <c r="BK95" s="109"/>
      <c r="BL95" s="109"/>
      <c r="BM95" s="109"/>
      <c r="BN95" s="109"/>
      <c r="BO95" s="109"/>
      <c r="BP95" s="109"/>
      <c r="BQ95" s="109"/>
      <c r="BR95" s="109"/>
      <c r="BS95" s="109"/>
      <c r="BT95" s="109"/>
      <c r="BU95" s="109"/>
      <c r="BV95" s="110"/>
    </row>
    <row r="96" spans="4:74" s="9" customFormat="1" ht="7.4" customHeight="1" x14ac:dyDescent="0.25">
      <c r="D96" s="120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  <c r="AI96" s="122"/>
      <c r="AJ96" s="122"/>
      <c r="AK96" s="122"/>
      <c r="AL96" s="122"/>
      <c r="AM96" s="122"/>
      <c r="AN96" s="122"/>
      <c r="AO96" s="122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3"/>
    </row>
    <row r="97" spans="4:74" s="9" customFormat="1" ht="6" customHeight="1" x14ac:dyDescent="0.25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</row>
    <row r="98" spans="4:74" s="9" customFormat="1" ht="6" customHeight="1" x14ac:dyDescent="0.25">
      <c r="D98" s="93" t="s">
        <v>86</v>
      </c>
      <c r="E98" s="93"/>
      <c r="F98" s="93"/>
      <c r="G98" s="93"/>
      <c r="H98" s="93"/>
      <c r="I98" s="93"/>
      <c r="J98" s="94"/>
      <c r="K98" s="94"/>
      <c r="L98" s="94"/>
      <c r="M98" s="94"/>
      <c r="N98" s="94"/>
      <c r="O98" s="94"/>
      <c r="P98" s="94" t="s">
        <v>87</v>
      </c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 t="s">
        <v>88</v>
      </c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3" t="s">
        <v>89</v>
      </c>
      <c r="AQ98" s="93"/>
      <c r="AR98" s="93"/>
      <c r="AS98" s="93"/>
      <c r="AT98" s="93"/>
      <c r="AU98" s="93"/>
      <c r="AV98" s="93"/>
      <c r="AW98" s="93"/>
      <c r="AX98" s="93"/>
      <c r="AY98" s="93" t="s">
        <v>90</v>
      </c>
      <c r="AZ98" s="93"/>
      <c r="BA98" s="93"/>
      <c r="BB98" s="93"/>
      <c r="BC98" s="93"/>
      <c r="BD98" s="93"/>
      <c r="BE98" s="93" t="s">
        <v>91</v>
      </c>
      <c r="BF98" s="93"/>
      <c r="BG98" s="93"/>
      <c r="BH98" s="93"/>
      <c r="BI98" s="93"/>
      <c r="BJ98" s="93"/>
      <c r="BK98" s="93" t="s">
        <v>92</v>
      </c>
      <c r="BL98" s="93"/>
      <c r="BM98" s="93"/>
      <c r="BN98" s="15"/>
      <c r="BO98" s="93" t="s">
        <v>93</v>
      </c>
      <c r="BP98" s="93"/>
      <c r="BQ98" s="93"/>
      <c r="BR98" s="93"/>
      <c r="BS98" s="93"/>
      <c r="BT98" s="93"/>
      <c r="BU98" s="93"/>
      <c r="BV98" s="93"/>
    </row>
    <row r="99" spans="4:74" s="9" customFormat="1" ht="6" customHeight="1" x14ac:dyDescent="0.25">
      <c r="D99" s="93"/>
      <c r="E99" s="93"/>
      <c r="F99" s="93"/>
      <c r="G99" s="93"/>
      <c r="H99" s="93"/>
      <c r="I99" s="93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15"/>
      <c r="BO99" s="93"/>
      <c r="BP99" s="93"/>
      <c r="BQ99" s="93"/>
      <c r="BR99" s="93"/>
      <c r="BS99" s="93"/>
      <c r="BT99" s="93"/>
      <c r="BU99" s="93"/>
      <c r="BV99" s="93"/>
    </row>
  </sheetData>
  <mergeCells count="115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</mergeCells>
  <phoneticPr fontId="17" type="noConversion"/>
  <pageMargins left="0.86527777777777803" right="0.59027777777777801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2"/>
  <sheetViews>
    <sheetView workbookViewId="0">
      <selection activeCell="P6" sqref="P6"/>
    </sheetView>
  </sheetViews>
  <sheetFormatPr defaultColWidth="7.90625" defaultRowHeight="18" customHeight="1" x14ac:dyDescent="0.25"/>
  <cols>
    <col min="1" max="1" width="4.26953125" style="2" customWidth="1"/>
    <col min="2" max="2" width="8.1796875" style="2" customWidth="1"/>
    <col min="3" max="3" width="5" style="2" customWidth="1"/>
    <col min="4" max="4" width="5.26953125" style="2" customWidth="1"/>
    <col min="5" max="6" width="4.453125" style="2" customWidth="1"/>
    <col min="7" max="7" width="6.08984375" style="2" customWidth="1"/>
    <col min="8" max="8" width="7.90625" style="2" customWidth="1"/>
    <col min="9" max="9" width="8.1796875" style="2" customWidth="1"/>
    <col min="10" max="10" width="6.36328125" style="2" customWidth="1"/>
    <col min="11" max="11" width="6.54296875" style="2" customWidth="1"/>
    <col min="12" max="12" width="8.08984375" style="2" customWidth="1"/>
    <col min="13" max="13" width="7.7265625" style="2" customWidth="1"/>
    <col min="14" max="14" width="6" style="2" customWidth="1"/>
    <col min="15" max="16384" width="7.90625" style="2"/>
  </cols>
  <sheetData>
    <row r="1" spans="1:15" ht="14.15" customHeight="1" x14ac:dyDescent="0.25">
      <c r="L1" s="46" t="s">
        <v>99</v>
      </c>
      <c r="M1" s="46"/>
      <c r="N1" s="46"/>
    </row>
    <row r="2" spans="1:15" ht="14.15" customHeight="1" x14ac:dyDescent="0.25">
      <c r="L2" s="7"/>
      <c r="M2" s="47" t="s">
        <v>100</v>
      </c>
      <c r="N2" s="47"/>
    </row>
    <row r="3" spans="1:15" ht="25" customHeight="1" x14ac:dyDescent="0.25">
      <c r="A3" s="48" t="s">
        <v>101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19"/>
    </row>
    <row r="4" spans="1:15" ht="10" customHeight="1" x14ac:dyDescent="0.25">
      <c r="A4" s="50" t="s">
        <v>3</v>
      </c>
      <c r="B4" s="50"/>
      <c r="C4" s="52" t="s">
        <v>4</v>
      </c>
      <c r="D4" s="182"/>
      <c r="E4" s="182"/>
      <c r="F4" s="182"/>
      <c r="G4" s="182"/>
      <c r="H4" s="182"/>
      <c r="I4" s="182"/>
      <c r="J4" s="183" t="s">
        <v>102</v>
      </c>
      <c r="K4" s="183"/>
      <c r="L4" s="183"/>
      <c r="M4" s="183"/>
      <c r="N4" s="183"/>
      <c r="O4" s="17"/>
    </row>
    <row r="5" spans="1:15" s="1" customFormat="1" ht="15" customHeight="1" x14ac:dyDescent="0.25">
      <c r="A5" s="50"/>
      <c r="B5" s="50"/>
      <c r="C5" s="182"/>
      <c r="D5" s="182"/>
      <c r="E5" s="182"/>
      <c r="F5" s="182"/>
      <c r="G5" s="182"/>
      <c r="H5" s="182"/>
      <c r="I5" s="182"/>
      <c r="J5" s="183"/>
      <c r="K5" s="183"/>
      <c r="L5" s="183"/>
      <c r="M5" s="183"/>
      <c r="N5" s="183"/>
      <c r="O5" s="20"/>
    </row>
    <row r="6" spans="1:15" ht="25" customHeight="1" x14ac:dyDescent="0.25">
      <c r="A6" s="79" t="s">
        <v>5</v>
      </c>
      <c r="B6" s="80"/>
      <c r="C6" s="80"/>
      <c r="D6" s="80"/>
      <c r="E6" s="80"/>
      <c r="F6" s="80"/>
      <c r="G6" s="80"/>
      <c r="H6" s="80"/>
      <c r="I6" s="80" t="s">
        <v>54</v>
      </c>
      <c r="J6" s="80"/>
      <c r="K6" s="80"/>
      <c r="L6" s="80"/>
      <c r="M6" s="80"/>
      <c r="N6" s="181"/>
    </row>
    <row r="7" spans="1:15" ht="25" customHeight="1" x14ac:dyDescent="0.25">
      <c r="A7" s="65" t="s">
        <v>7</v>
      </c>
      <c r="B7" s="39"/>
      <c r="C7" s="39"/>
      <c r="D7" s="39"/>
      <c r="E7" s="39"/>
      <c r="F7" s="39"/>
      <c r="G7" s="39"/>
      <c r="H7" s="39"/>
      <c r="I7" s="39" t="s">
        <v>9</v>
      </c>
      <c r="J7" s="39"/>
      <c r="K7" s="39"/>
      <c r="L7" s="39"/>
      <c r="M7" s="39"/>
      <c r="N7" s="71"/>
    </row>
    <row r="8" spans="1:15" ht="25" customHeight="1" x14ac:dyDescent="0.25">
      <c r="A8" s="65" t="s">
        <v>11</v>
      </c>
      <c r="B8" s="39"/>
      <c r="C8" s="39"/>
      <c r="D8" s="39"/>
      <c r="E8" s="39"/>
      <c r="F8" s="39"/>
      <c r="G8" s="39"/>
      <c r="H8" s="39"/>
      <c r="I8" s="39" t="s">
        <v>13</v>
      </c>
      <c r="J8" s="39"/>
      <c r="K8" s="39"/>
      <c r="L8" s="39"/>
      <c r="M8" s="39"/>
      <c r="N8" s="71"/>
    </row>
    <row r="9" spans="1:15" ht="25" customHeight="1" x14ac:dyDescent="0.25">
      <c r="A9" s="65" t="s">
        <v>15</v>
      </c>
      <c r="B9" s="39"/>
      <c r="C9" s="39"/>
      <c r="D9" s="39"/>
      <c r="E9" s="39"/>
      <c r="F9" s="39"/>
      <c r="G9" s="39"/>
      <c r="H9" s="39"/>
      <c r="I9" s="39" t="s">
        <v>17</v>
      </c>
      <c r="J9" s="39"/>
      <c r="K9" s="39"/>
      <c r="L9" s="39"/>
      <c r="M9" s="39"/>
      <c r="N9" s="71"/>
    </row>
    <row r="10" spans="1:15" ht="35.15" customHeight="1" x14ac:dyDescent="0.25">
      <c r="A10" s="60" t="s">
        <v>97</v>
      </c>
      <c r="B10" s="62"/>
      <c r="C10" s="62"/>
      <c r="D10" s="178"/>
      <c r="E10" s="179"/>
      <c r="F10" s="179"/>
      <c r="G10" s="179"/>
      <c r="H10" s="179"/>
      <c r="I10" s="179"/>
      <c r="J10" s="179"/>
      <c r="K10" s="179"/>
      <c r="L10" s="179"/>
      <c r="M10" s="179"/>
      <c r="N10" s="180"/>
    </row>
    <row r="11" spans="1:15" ht="20.25" customHeight="1" x14ac:dyDescent="0.25">
      <c r="A11" s="66" t="s">
        <v>23</v>
      </c>
      <c r="B11" s="68" t="s">
        <v>24</v>
      </c>
      <c r="C11" s="68" t="s">
        <v>25</v>
      </c>
      <c r="D11" s="68" t="s">
        <v>26</v>
      </c>
      <c r="E11" s="39" t="s">
        <v>27</v>
      </c>
      <c r="F11" s="39"/>
      <c r="G11" s="39"/>
      <c r="H11" s="39"/>
      <c r="I11" s="68" t="s">
        <v>103</v>
      </c>
      <c r="J11" s="68" t="s">
        <v>104</v>
      </c>
      <c r="K11" s="68" t="s">
        <v>105</v>
      </c>
      <c r="L11" s="68" t="s">
        <v>106</v>
      </c>
      <c r="M11" s="68" t="s">
        <v>107</v>
      </c>
      <c r="N11" s="176" t="s">
        <v>108</v>
      </c>
    </row>
    <row r="12" spans="1:15" ht="20.25" customHeight="1" x14ac:dyDescent="0.25">
      <c r="A12" s="66"/>
      <c r="B12" s="68"/>
      <c r="C12" s="68"/>
      <c r="D12" s="68"/>
      <c r="E12" s="39" t="s">
        <v>35</v>
      </c>
      <c r="F12" s="39"/>
      <c r="G12" s="39" t="s">
        <v>36</v>
      </c>
      <c r="H12" s="39"/>
      <c r="I12" s="68"/>
      <c r="J12" s="68"/>
      <c r="K12" s="68"/>
      <c r="L12" s="68"/>
      <c r="M12" s="68"/>
      <c r="N12" s="176"/>
    </row>
    <row r="13" spans="1:15" ht="20.25" customHeight="1" x14ac:dyDescent="0.25">
      <c r="A13" s="65"/>
      <c r="B13" s="39"/>
      <c r="C13" s="39"/>
      <c r="D13" s="39"/>
      <c r="E13" s="6" t="s">
        <v>39</v>
      </c>
      <c r="F13" s="6" t="s">
        <v>40</v>
      </c>
      <c r="G13" s="6" t="s">
        <v>39</v>
      </c>
      <c r="H13" s="6" t="s">
        <v>40</v>
      </c>
      <c r="I13" s="39"/>
      <c r="J13" s="39"/>
      <c r="K13" s="39"/>
      <c r="L13" s="39"/>
      <c r="M13" s="39"/>
      <c r="N13" s="71"/>
    </row>
    <row r="14" spans="1:15" ht="33" customHeight="1" x14ac:dyDescent="0.25">
      <c r="A14" s="5"/>
      <c r="B14" s="39"/>
      <c r="C14" s="39"/>
      <c r="D14" s="39"/>
      <c r="E14" s="6"/>
      <c r="F14" s="6"/>
      <c r="G14" s="6"/>
      <c r="H14" s="6"/>
      <c r="I14" s="6"/>
      <c r="J14" s="6"/>
      <c r="K14" s="6"/>
      <c r="L14" s="39"/>
      <c r="M14" s="39"/>
      <c r="N14" s="71"/>
    </row>
    <row r="15" spans="1:15" ht="33" customHeight="1" x14ac:dyDescent="0.25">
      <c r="A15" s="5"/>
      <c r="B15" s="39"/>
      <c r="C15" s="39"/>
      <c r="D15" s="39"/>
      <c r="E15" s="6"/>
      <c r="F15" s="6"/>
      <c r="G15" s="6"/>
      <c r="H15" s="6"/>
      <c r="I15" s="6"/>
      <c r="J15" s="6"/>
      <c r="K15" s="6"/>
      <c r="L15" s="39"/>
      <c r="M15" s="39"/>
      <c r="N15" s="71"/>
    </row>
    <row r="16" spans="1:15" ht="33" customHeight="1" x14ac:dyDescent="0.25">
      <c r="A16" s="5"/>
      <c r="B16" s="39"/>
      <c r="C16" s="39"/>
      <c r="D16" s="39"/>
      <c r="E16" s="6"/>
      <c r="F16" s="6"/>
      <c r="G16" s="6"/>
      <c r="H16" s="6"/>
      <c r="I16" s="6"/>
      <c r="J16" s="6"/>
      <c r="K16" s="6"/>
      <c r="L16" s="39"/>
      <c r="M16" s="39"/>
      <c r="N16" s="71"/>
    </row>
    <row r="17" spans="1:14" ht="33" customHeight="1" x14ac:dyDescent="0.25">
      <c r="A17" s="5"/>
      <c r="B17" s="39"/>
      <c r="C17" s="39"/>
      <c r="D17" s="39"/>
      <c r="E17" s="6"/>
      <c r="F17" s="6"/>
      <c r="G17" s="6"/>
      <c r="H17" s="6"/>
      <c r="I17" s="6"/>
      <c r="J17" s="6"/>
      <c r="K17" s="6"/>
      <c r="L17" s="39"/>
      <c r="M17" s="39"/>
      <c r="N17" s="71"/>
    </row>
    <row r="18" spans="1:14" ht="33" customHeight="1" x14ac:dyDescent="0.25">
      <c r="A18" s="5"/>
      <c r="B18" s="39"/>
      <c r="C18" s="39"/>
      <c r="D18" s="39"/>
      <c r="E18" s="6"/>
      <c r="F18" s="6"/>
      <c r="G18" s="6"/>
      <c r="H18" s="6"/>
      <c r="I18" s="6"/>
      <c r="J18" s="6"/>
      <c r="K18" s="6"/>
      <c r="L18" s="39"/>
      <c r="M18" s="39"/>
      <c r="N18" s="71"/>
    </row>
    <row r="19" spans="1:14" ht="33" customHeight="1" x14ac:dyDescent="0.25">
      <c r="A19" s="5"/>
      <c r="B19" s="39"/>
      <c r="C19" s="39"/>
      <c r="D19" s="39"/>
      <c r="E19" s="6"/>
      <c r="F19" s="6"/>
      <c r="G19" s="6"/>
      <c r="H19" s="6"/>
      <c r="I19" s="6"/>
      <c r="J19" s="6"/>
      <c r="K19" s="6"/>
      <c r="L19" s="39"/>
      <c r="M19" s="39"/>
      <c r="N19" s="71"/>
    </row>
    <row r="20" spans="1:14" ht="33" customHeight="1" x14ac:dyDescent="0.25">
      <c r="A20" s="5"/>
      <c r="B20" s="39"/>
      <c r="C20" s="39"/>
      <c r="D20" s="39"/>
      <c r="E20" s="6"/>
      <c r="F20" s="6"/>
      <c r="G20" s="6"/>
      <c r="H20" s="6"/>
      <c r="I20" s="6"/>
      <c r="J20" s="6"/>
      <c r="K20" s="6"/>
      <c r="L20" s="39"/>
      <c r="M20" s="39"/>
      <c r="N20" s="71"/>
    </row>
    <row r="21" spans="1:14" ht="33" customHeight="1" x14ac:dyDescent="0.25">
      <c r="A21" s="5"/>
      <c r="B21" s="39"/>
      <c r="C21" s="39"/>
      <c r="D21" s="39"/>
      <c r="E21" s="6"/>
      <c r="F21" s="6"/>
      <c r="G21" s="6"/>
      <c r="H21" s="6"/>
      <c r="I21" s="6"/>
      <c r="J21" s="6"/>
      <c r="K21" s="6"/>
      <c r="L21" s="39"/>
      <c r="M21" s="39"/>
      <c r="N21" s="71"/>
    </row>
    <row r="22" spans="1:14" ht="33" customHeight="1" x14ac:dyDescent="0.25">
      <c r="A22" s="5"/>
      <c r="B22" s="39"/>
      <c r="C22" s="39"/>
      <c r="D22" s="39"/>
      <c r="E22" s="6"/>
      <c r="F22" s="6"/>
      <c r="G22" s="6"/>
      <c r="H22" s="6"/>
      <c r="I22" s="6"/>
      <c r="J22" s="6"/>
      <c r="K22" s="6"/>
      <c r="L22" s="39"/>
      <c r="M22" s="39"/>
      <c r="N22" s="71"/>
    </row>
    <row r="23" spans="1:14" ht="33" customHeight="1" x14ac:dyDescent="0.25">
      <c r="A23" s="5"/>
      <c r="B23" s="39"/>
      <c r="C23" s="39"/>
      <c r="D23" s="39"/>
      <c r="E23" s="6"/>
      <c r="F23" s="6"/>
      <c r="G23" s="6"/>
      <c r="H23" s="6"/>
      <c r="I23" s="6"/>
      <c r="J23" s="6"/>
      <c r="K23" s="6"/>
      <c r="L23" s="39"/>
      <c r="M23" s="39"/>
      <c r="N23" s="71"/>
    </row>
    <row r="24" spans="1:14" ht="33" customHeight="1" x14ac:dyDescent="0.25">
      <c r="A24" s="5"/>
      <c r="B24" s="39"/>
      <c r="C24" s="39"/>
      <c r="D24" s="39"/>
      <c r="E24" s="6"/>
      <c r="F24" s="6"/>
      <c r="G24" s="6"/>
      <c r="H24" s="6"/>
      <c r="I24" s="6"/>
      <c r="J24" s="6"/>
      <c r="K24" s="6"/>
      <c r="L24" s="39"/>
      <c r="M24" s="39"/>
      <c r="N24" s="71"/>
    </row>
    <row r="25" spans="1:14" ht="33" customHeight="1" x14ac:dyDescent="0.25">
      <c r="A25" s="5"/>
      <c r="B25" s="39"/>
      <c r="C25" s="39"/>
      <c r="D25" s="39"/>
      <c r="E25" s="6"/>
      <c r="F25" s="6"/>
      <c r="G25" s="6"/>
      <c r="H25" s="6"/>
      <c r="I25" s="6"/>
      <c r="J25" s="6"/>
      <c r="K25" s="6"/>
      <c r="L25" s="39"/>
      <c r="M25" s="39"/>
      <c r="N25" s="71"/>
    </row>
    <row r="26" spans="1:14" s="3" customFormat="1" ht="42.75" customHeight="1" x14ac:dyDescent="0.25">
      <c r="A26" s="60" t="s">
        <v>49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77"/>
    </row>
    <row r="27" spans="1:14" s="3" customFormat="1" ht="5.1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3" customFormat="1" ht="18" customHeight="1" x14ac:dyDescent="0.25">
      <c r="A28" s="42" t="s">
        <v>109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</row>
    <row r="29" spans="1:14" s="3" customFormat="1" ht="18" customHeight="1" x14ac:dyDescent="0.25"/>
    <row r="30" spans="1:14" s="3" customFormat="1" ht="18" customHeight="1" x14ac:dyDescent="0.25"/>
    <row r="31" spans="1:14" s="3" customFormat="1" ht="18" customHeight="1" x14ac:dyDescent="0.25"/>
    <row r="32" spans="1:14" s="3" customFormat="1" ht="18" customHeight="1" x14ac:dyDescent="0.25"/>
    <row r="33" spans="1:14" s="3" customFormat="1" ht="18" customHeight="1" x14ac:dyDescent="0.25"/>
    <row r="34" spans="1:14" s="3" customFormat="1" ht="18" customHeight="1" x14ac:dyDescent="0.25"/>
    <row r="35" spans="1:14" s="3" customFormat="1" ht="18" customHeight="1" x14ac:dyDescent="0.25"/>
    <row r="36" spans="1:14" s="3" customFormat="1" ht="18" customHeight="1" x14ac:dyDescent="0.25"/>
    <row r="37" spans="1:14" ht="18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mergeCells count="64">
    <mergeCell ref="L1:N1"/>
    <mergeCell ref="M2:N2"/>
    <mergeCell ref="A3:N3"/>
    <mergeCell ref="A6:C6"/>
    <mergeCell ref="D6:H6"/>
    <mergeCell ref="I6:J6"/>
    <mergeCell ref="K6:N6"/>
    <mergeCell ref="A4:B5"/>
    <mergeCell ref="C4:I5"/>
    <mergeCell ref="J4:N5"/>
    <mergeCell ref="A7:C7"/>
    <mergeCell ref="D7:H7"/>
    <mergeCell ref="I7:J7"/>
    <mergeCell ref="K7:N7"/>
    <mergeCell ref="A8:C8"/>
    <mergeCell ref="D8:H8"/>
    <mergeCell ref="I8:J8"/>
    <mergeCell ref="K8:N8"/>
    <mergeCell ref="A9:C9"/>
    <mergeCell ref="D9:H9"/>
    <mergeCell ref="I9:J9"/>
    <mergeCell ref="K9:N9"/>
    <mergeCell ref="A10:C10"/>
    <mergeCell ref="D10:N10"/>
    <mergeCell ref="E11:H11"/>
    <mergeCell ref="E12:F12"/>
    <mergeCell ref="G12:H12"/>
    <mergeCell ref="A26:B26"/>
    <mergeCell ref="C26:N26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M17:M19"/>
    <mergeCell ref="M20:M22"/>
    <mergeCell ref="M23:M25"/>
    <mergeCell ref="N11:N13"/>
    <mergeCell ref="N14:N16"/>
    <mergeCell ref="N17:N19"/>
    <mergeCell ref="N20:N22"/>
    <mergeCell ref="N23:N25"/>
  </mergeCells>
  <phoneticPr fontId="17" type="noConversion"/>
  <pageMargins left="0.82638888888888895" right="0.55000000000000004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BV101"/>
  <sheetViews>
    <sheetView workbookViewId="0">
      <selection activeCell="CC39" sqref="CC39"/>
    </sheetView>
  </sheetViews>
  <sheetFormatPr defaultColWidth="1.26953125" defaultRowHeight="15" x14ac:dyDescent="0.25"/>
  <cols>
    <col min="1" max="3" width="6.36328125" style="10" customWidth="1"/>
    <col min="4" max="4" width="1.81640625" style="10" customWidth="1"/>
    <col min="5" max="73" width="1.26953125" style="10"/>
    <col min="74" max="74" width="1.36328125" style="10" customWidth="1"/>
    <col min="75" max="16384" width="1.26953125" style="10"/>
  </cols>
  <sheetData>
    <row r="1" spans="4:74" s="9" customFormat="1" ht="14.25" customHeight="1" x14ac:dyDescent="0.25">
      <c r="BF1" s="15"/>
      <c r="BG1" s="15"/>
      <c r="BH1" s="93" t="s">
        <v>58</v>
      </c>
      <c r="BI1" s="93"/>
      <c r="BJ1" s="174"/>
      <c r="BK1" s="174"/>
      <c r="BL1" s="174"/>
      <c r="BM1" s="93" t="s">
        <v>60</v>
      </c>
      <c r="BN1" s="93"/>
      <c r="BP1" s="93" t="s">
        <v>61</v>
      </c>
      <c r="BQ1" s="93"/>
      <c r="BR1" s="93"/>
      <c r="BS1" s="93"/>
      <c r="BT1" s="93"/>
      <c r="BU1" s="93" t="s">
        <v>60</v>
      </c>
      <c r="BV1" s="93"/>
    </row>
    <row r="2" spans="4:74" s="9" customFormat="1" ht="14.2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L2" s="101" t="s">
        <v>110</v>
      </c>
      <c r="BM2" s="101"/>
      <c r="BN2" s="101"/>
      <c r="BO2" s="101"/>
      <c r="BP2" s="101"/>
      <c r="BQ2" s="101"/>
      <c r="BR2" s="101"/>
      <c r="BS2" s="101"/>
      <c r="BT2" s="101"/>
      <c r="BU2" s="101"/>
      <c r="BV2" s="101"/>
    </row>
    <row r="3" spans="4:74" s="9" customFormat="1" ht="8.25" customHeight="1" x14ac:dyDescent="0.25">
      <c r="D3" s="102" t="s">
        <v>111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</row>
    <row r="4" spans="4:74" s="9" customFormat="1" ht="8.25" customHeight="1" x14ac:dyDescent="0.25"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</row>
    <row r="5" spans="4:74" s="9" customFormat="1" ht="8.25" customHeight="1" x14ac:dyDescent="0.25"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</row>
    <row r="6" spans="4:74" s="9" customFormat="1" ht="6.65" customHeight="1" x14ac:dyDescent="0.25"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4:74" s="9" customFormat="1" ht="12.75" customHeight="1" x14ac:dyDescent="0.25">
      <c r="D7" s="104" t="s">
        <v>64</v>
      </c>
      <c r="E7" s="104"/>
      <c r="F7" s="104"/>
      <c r="G7" s="104"/>
      <c r="H7" s="104"/>
      <c r="I7" s="104"/>
      <c r="J7" s="104"/>
      <c r="K7" s="104"/>
      <c r="L7" s="104"/>
      <c r="M7" s="94" t="s">
        <v>4</v>
      </c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75"/>
      <c r="AW7" s="184" t="s">
        <v>112</v>
      </c>
      <c r="AX7" s="184"/>
      <c r="AY7" s="184"/>
      <c r="AZ7" s="184"/>
      <c r="BA7" s="184"/>
      <c r="BB7" s="184"/>
      <c r="BC7" s="184"/>
      <c r="BD7" s="184"/>
      <c r="BE7" s="184"/>
      <c r="BF7" s="184"/>
      <c r="BG7" s="184"/>
      <c r="BH7" s="184"/>
      <c r="BI7" s="184"/>
      <c r="BJ7" s="184"/>
      <c r="BK7" s="184"/>
      <c r="BL7" s="184"/>
      <c r="BM7" s="184"/>
      <c r="BN7" s="184"/>
      <c r="BO7" s="184"/>
      <c r="BP7" s="184"/>
      <c r="BQ7" s="184"/>
      <c r="BR7" s="184"/>
      <c r="BS7" s="184"/>
      <c r="BT7" s="184"/>
      <c r="BU7" s="184"/>
      <c r="BV7" s="184"/>
    </row>
    <row r="8" spans="4:74" s="9" customFormat="1" ht="12.75" customHeight="1" x14ac:dyDescent="0.25">
      <c r="D8" s="104"/>
      <c r="E8" s="104"/>
      <c r="F8" s="104"/>
      <c r="G8" s="104"/>
      <c r="H8" s="104"/>
      <c r="I8" s="104"/>
      <c r="J8" s="104"/>
      <c r="K8" s="104"/>
      <c r="L8" s="104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84"/>
      <c r="AX8" s="184"/>
      <c r="AY8" s="184"/>
      <c r="AZ8" s="184"/>
      <c r="BA8" s="184"/>
      <c r="BB8" s="184"/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</row>
    <row r="9" spans="4:74" s="9" customFormat="1" ht="6" customHeight="1" x14ac:dyDescent="0.25">
      <c r="D9" s="164" t="s">
        <v>66</v>
      </c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8" t="s">
        <v>6</v>
      </c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70" t="s">
        <v>54</v>
      </c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65" t="s">
        <v>6</v>
      </c>
      <c r="BB9" s="165"/>
      <c r="BC9" s="165"/>
      <c r="BD9" s="165"/>
      <c r="BE9" s="165"/>
      <c r="BF9" s="165"/>
      <c r="BG9" s="165"/>
      <c r="BH9" s="165"/>
      <c r="BI9" s="165"/>
      <c r="BJ9" s="165"/>
      <c r="BK9" s="165"/>
      <c r="BL9" s="165"/>
      <c r="BM9" s="165"/>
      <c r="BN9" s="165"/>
      <c r="BO9" s="165"/>
      <c r="BP9" s="165"/>
      <c r="BQ9" s="165"/>
      <c r="BR9" s="165"/>
      <c r="BS9" s="165"/>
      <c r="BT9" s="165"/>
      <c r="BU9" s="165"/>
      <c r="BV9" s="172"/>
    </row>
    <row r="10" spans="4:74" s="9" customFormat="1" ht="6" customHeight="1" x14ac:dyDescent="0.25"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73"/>
    </row>
    <row r="11" spans="4:74" s="9" customFormat="1" ht="6" customHeight="1" x14ac:dyDescent="0.25">
      <c r="D11" s="108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151"/>
    </row>
    <row r="12" spans="4:74" s="9" customFormat="1" ht="6" customHeight="1" x14ac:dyDescent="0.25">
      <c r="D12" s="108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151"/>
    </row>
    <row r="13" spans="4:74" s="9" customFormat="1" ht="6" customHeight="1" x14ac:dyDescent="0.25">
      <c r="D13" s="108" t="s">
        <v>67</v>
      </c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87" t="s">
        <v>9</v>
      </c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151"/>
    </row>
    <row r="14" spans="4:74" s="9" customFormat="1" ht="6" customHeight="1" x14ac:dyDescent="0.25">
      <c r="D14" s="108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151"/>
    </row>
    <row r="15" spans="4:74" s="9" customFormat="1" ht="6" customHeight="1" x14ac:dyDescent="0.25">
      <c r="D15" s="108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151"/>
    </row>
    <row r="16" spans="4:74" s="9" customFormat="1" ht="6" customHeight="1" x14ac:dyDescent="0.25">
      <c r="D16" s="108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151"/>
    </row>
    <row r="17" spans="4:74" s="9" customFormat="1" ht="6" customHeight="1" x14ac:dyDescent="0.25">
      <c r="D17" s="108" t="s">
        <v>5</v>
      </c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87" t="s">
        <v>13</v>
      </c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151"/>
    </row>
    <row r="18" spans="4:74" s="9" customFormat="1" ht="6" customHeight="1" x14ac:dyDescent="0.25">
      <c r="D18" s="108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151"/>
    </row>
    <row r="19" spans="4:74" s="9" customFormat="1" ht="6" customHeight="1" x14ac:dyDescent="0.25">
      <c r="D19" s="108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151"/>
    </row>
    <row r="20" spans="4:74" s="9" customFormat="1" ht="6" customHeight="1" x14ac:dyDescent="0.25">
      <c r="D20" s="108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151"/>
    </row>
    <row r="21" spans="4:74" s="9" customFormat="1" ht="6" customHeight="1" x14ac:dyDescent="0.25">
      <c r="D21" s="108" t="s">
        <v>69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87" t="s">
        <v>11</v>
      </c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151"/>
    </row>
    <row r="22" spans="4:74" s="9" customFormat="1" ht="6" customHeight="1" x14ac:dyDescent="0.25">
      <c r="D22" s="108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151"/>
    </row>
    <row r="23" spans="4:74" s="9" customFormat="1" ht="6" customHeight="1" x14ac:dyDescent="0.25">
      <c r="D23" s="108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151"/>
    </row>
    <row r="24" spans="4:74" s="9" customFormat="1" ht="6" customHeight="1" x14ac:dyDescent="0.25">
      <c r="D24" s="108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151"/>
    </row>
    <row r="25" spans="4:74" s="9" customFormat="1" ht="6" customHeight="1" x14ac:dyDescent="0.25">
      <c r="D25" s="108" t="s">
        <v>7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87" t="s">
        <v>71</v>
      </c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151"/>
    </row>
    <row r="26" spans="4:74" s="9" customFormat="1" ht="6" customHeight="1" x14ac:dyDescent="0.25">
      <c r="D26" s="108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151"/>
    </row>
    <row r="27" spans="4:74" s="9" customFormat="1" ht="6" customHeight="1" x14ac:dyDescent="0.25">
      <c r="D27" s="108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151"/>
    </row>
    <row r="28" spans="4:74" s="9" customFormat="1" ht="6" customHeight="1" x14ac:dyDescent="0.25">
      <c r="D28" s="108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151"/>
    </row>
    <row r="29" spans="4:74" s="9" customFormat="1" ht="12" customHeight="1" x14ac:dyDescent="0.25">
      <c r="D29" s="152" t="s">
        <v>97</v>
      </c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155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/>
      <c r="AP29" s="156"/>
      <c r="AQ29" s="156"/>
      <c r="AR29" s="156"/>
      <c r="AS29" s="156"/>
      <c r="AT29" s="156"/>
      <c r="AU29" s="156"/>
      <c r="AV29" s="156"/>
      <c r="AW29" s="156"/>
      <c r="AX29" s="156"/>
      <c r="AY29" s="156"/>
      <c r="AZ29" s="156"/>
      <c r="BA29" s="156"/>
      <c r="BB29" s="156"/>
      <c r="BC29" s="156"/>
      <c r="BD29" s="156"/>
      <c r="BE29" s="156"/>
      <c r="BF29" s="156"/>
      <c r="BG29" s="156"/>
      <c r="BH29" s="156"/>
      <c r="BI29" s="156"/>
      <c r="BJ29" s="156"/>
      <c r="BK29" s="156"/>
      <c r="BL29" s="156"/>
      <c r="BM29" s="156"/>
      <c r="BN29" s="156"/>
      <c r="BO29" s="156"/>
      <c r="BP29" s="156"/>
      <c r="BQ29" s="156"/>
      <c r="BR29" s="156"/>
      <c r="BS29" s="156"/>
      <c r="BT29" s="156"/>
      <c r="BU29" s="156"/>
      <c r="BV29" s="157"/>
    </row>
    <row r="30" spans="4:74" s="9" customFormat="1" ht="12" customHeight="1" x14ac:dyDescent="0.25">
      <c r="D30" s="152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158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60"/>
    </row>
    <row r="31" spans="4:74" s="9" customFormat="1" ht="12" customHeight="1" x14ac:dyDescent="0.25">
      <c r="D31" s="153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61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  <c r="BP31" s="162"/>
      <c r="BQ31" s="162"/>
      <c r="BR31" s="162"/>
      <c r="BS31" s="162"/>
      <c r="BT31" s="162"/>
      <c r="BU31" s="162"/>
      <c r="BV31" s="163"/>
    </row>
    <row r="32" spans="4:74" s="9" customFormat="1" ht="7.4" customHeight="1" x14ac:dyDescent="0.25">
      <c r="D32" s="147" t="s">
        <v>74</v>
      </c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9"/>
    </row>
    <row r="33" spans="4:74" s="9" customFormat="1" ht="7.4" customHeight="1" x14ac:dyDescent="0.25">
      <c r="D33" s="126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145"/>
    </row>
    <row r="34" spans="4:74" s="9" customFormat="1" ht="7.4" customHeight="1" x14ac:dyDescent="0.25">
      <c r="D34" s="127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46"/>
    </row>
    <row r="35" spans="4:74" s="9" customFormat="1" ht="7.4" customHeight="1" x14ac:dyDescent="0.25">
      <c r="D35" s="124" t="s">
        <v>98</v>
      </c>
      <c r="E35" s="125"/>
      <c r="F35" s="125"/>
      <c r="G35" s="125"/>
      <c r="H35" s="125"/>
      <c r="I35" s="125"/>
      <c r="J35" s="125"/>
      <c r="K35" s="125"/>
      <c r="L35" s="125"/>
      <c r="M35" s="129" t="s">
        <v>75</v>
      </c>
      <c r="N35" s="125"/>
      <c r="O35" s="125"/>
      <c r="P35" s="125"/>
      <c r="Q35" s="125"/>
      <c r="R35" s="125"/>
      <c r="S35" s="130"/>
      <c r="T35" s="87" t="s">
        <v>26</v>
      </c>
      <c r="U35" s="87"/>
      <c r="V35" s="87"/>
      <c r="W35" s="87"/>
      <c r="X35" s="87"/>
      <c r="Y35" s="87"/>
      <c r="Z35" s="87" t="s">
        <v>33</v>
      </c>
      <c r="AA35" s="87"/>
      <c r="AB35" s="87"/>
      <c r="AC35" s="87"/>
      <c r="AD35" s="87"/>
      <c r="AE35" s="87"/>
      <c r="AF35" s="87"/>
      <c r="AG35" s="87"/>
      <c r="AH35" s="96" t="s">
        <v>113</v>
      </c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125" t="s">
        <v>114</v>
      </c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  <c r="BD35" s="125"/>
      <c r="BE35" s="125"/>
      <c r="BF35" s="130"/>
      <c r="BG35" s="87" t="s">
        <v>78</v>
      </c>
      <c r="BH35" s="87"/>
      <c r="BI35" s="87"/>
      <c r="BJ35" s="87"/>
      <c r="BK35" s="87"/>
      <c r="BL35" s="87"/>
      <c r="BM35" s="87"/>
      <c r="BN35" s="87"/>
      <c r="BO35" s="129" t="s">
        <v>49</v>
      </c>
      <c r="BP35" s="125"/>
      <c r="BQ35" s="125"/>
      <c r="BR35" s="125"/>
      <c r="BS35" s="125"/>
      <c r="BT35" s="125"/>
      <c r="BU35" s="125"/>
      <c r="BV35" s="144"/>
    </row>
    <row r="36" spans="4:74" s="9" customFormat="1" ht="7.4" customHeight="1" x14ac:dyDescent="0.25">
      <c r="D36" s="126"/>
      <c r="E36" s="93"/>
      <c r="F36" s="93"/>
      <c r="G36" s="93"/>
      <c r="H36" s="93"/>
      <c r="I36" s="93"/>
      <c r="J36" s="93"/>
      <c r="K36" s="93"/>
      <c r="L36" s="93"/>
      <c r="M36" s="131"/>
      <c r="N36" s="93"/>
      <c r="O36" s="93"/>
      <c r="P36" s="93"/>
      <c r="Q36" s="93"/>
      <c r="R36" s="93"/>
      <c r="S36" s="132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132"/>
      <c r="BG36" s="87"/>
      <c r="BH36" s="87"/>
      <c r="BI36" s="87"/>
      <c r="BJ36" s="87"/>
      <c r="BK36" s="87"/>
      <c r="BL36" s="87"/>
      <c r="BM36" s="87"/>
      <c r="BN36" s="87"/>
      <c r="BO36" s="131"/>
      <c r="BP36" s="93"/>
      <c r="BQ36" s="93"/>
      <c r="BR36" s="93"/>
      <c r="BS36" s="93"/>
      <c r="BT36" s="93"/>
      <c r="BU36" s="93"/>
      <c r="BV36" s="145"/>
    </row>
    <row r="37" spans="4:74" s="9" customFormat="1" ht="7.4" customHeight="1" x14ac:dyDescent="0.25">
      <c r="D37" s="126"/>
      <c r="E37" s="93"/>
      <c r="F37" s="93"/>
      <c r="G37" s="93"/>
      <c r="H37" s="93"/>
      <c r="I37" s="93"/>
      <c r="J37" s="93"/>
      <c r="K37" s="93"/>
      <c r="L37" s="93"/>
      <c r="M37" s="131"/>
      <c r="N37" s="93"/>
      <c r="O37" s="93"/>
      <c r="P37" s="93"/>
      <c r="Q37" s="93"/>
      <c r="R37" s="93"/>
      <c r="S37" s="132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132"/>
      <c r="BG37" s="87"/>
      <c r="BH37" s="87"/>
      <c r="BI37" s="87"/>
      <c r="BJ37" s="87"/>
      <c r="BK37" s="87"/>
      <c r="BL37" s="87"/>
      <c r="BM37" s="87"/>
      <c r="BN37" s="87"/>
      <c r="BO37" s="131"/>
      <c r="BP37" s="93"/>
      <c r="BQ37" s="93"/>
      <c r="BR37" s="93"/>
      <c r="BS37" s="93"/>
      <c r="BT37" s="93"/>
      <c r="BU37" s="93"/>
      <c r="BV37" s="145"/>
    </row>
    <row r="38" spans="4:74" s="9" customFormat="1" ht="7.4" customHeight="1" x14ac:dyDescent="0.25">
      <c r="D38" s="126"/>
      <c r="E38" s="93"/>
      <c r="F38" s="93"/>
      <c r="G38" s="93"/>
      <c r="H38" s="93"/>
      <c r="I38" s="93"/>
      <c r="J38" s="93"/>
      <c r="K38" s="93"/>
      <c r="L38" s="93"/>
      <c r="M38" s="131"/>
      <c r="N38" s="93"/>
      <c r="O38" s="93"/>
      <c r="P38" s="93"/>
      <c r="Q38" s="93"/>
      <c r="R38" s="93"/>
      <c r="S38" s="132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132"/>
      <c r="BG38" s="87"/>
      <c r="BH38" s="87"/>
      <c r="BI38" s="87"/>
      <c r="BJ38" s="87"/>
      <c r="BK38" s="87"/>
      <c r="BL38" s="87"/>
      <c r="BM38" s="87"/>
      <c r="BN38" s="87"/>
      <c r="BO38" s="131"/>
      <c r="BP38" s="93"/>
      <c r="BQ38" s="93"/>
      <c r="BR38" s="93"/>
      <c r="BS38" s="93"/>
      <c r="BT38" s="93"/>
      <c r="BU38" s="93"/>
      <c r="BV38" s="145"/>
    </row>
    <row r="39" spans="4:74" s="9" customFormat="1" ht="7.4" customHeight="1" x14ac:dyDescent="0.25">
      <c r="D39" s="127"/>
      <c r="E39" s="128"/>
      <c r="F39" s="128"/>
      <c r="G39" s="128"/>
      <c r="H39" s="128"/>
      <c r="I39" s="128"/>
      <c r="J39" s="128"/>
      <c r="K39" s="128"/>
      <c r="L39" s="128"/>
      <c r="M39" s="133"/>
      <c r="N39" s="128"/>
      <c r="O39" s="128"/>
      <c r="P39" s="128"/>
      <c r="Q39" s="128"/>
      <c r="R39" s="128"/>
      <c r="S39" s="134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34"/>
      <c r="BG39" s="87"/>
      <c r="BH39" s="87"/>
      <c r="BI39" s="87"/>
      <c r="BJ39" s="87"/>
      <c r="BK39" s="87"/>
      <c r="BL39" s="87"/>
      <c r="BM39" s="87"/>
      <c r="BN39" s="87"/>
      <c r="BO39" s="133"/>
      <c r="BP39" s="128"/>
      <c r="BQ39" s="128"/>
      <c r="BR39" s="128"/>
      <c r="BS39" s="128"/>
      <c r="BT39" s="128"/>
      <c r="BU39" s="128"/>
      <c r="BV39" s="146"/>
    </row>
    <row r="40" spans="4:74" s="9" customFormat="1" ht="7" customHeight="1" x14ac:dyDescent="0.25">
      <c r="D40" s="124"/>
      <c r="E40" s="125"/>
      <c r="F40" s="125"/>
      <c r="G40" s="125"/>
      <c r="H40" s="125"/>
      <c r="I40" s="125"/>
      <c r="J40" s="125"/>
      <c r="K40" s="125"/>
      <c r="L40" s="130"/>
      <c r="M40" s="129"/>
      <c r="N40" s="125"/>
      <c r="O40" s="125"/>
      <c r="P40" s="125"/>
      <c r="Q40" s="125"/>
      <c r="R40" s="125"/>
      <c r="S40" s="130"/>
      <c r="T40" s="129"/>
      <c r="U40" s="125"/>
      <c r="V40" s="125"/>
      <c r="W40" s="125"/>
      <c r="X40" s="125"/>
      <c r="Y40" s="130"/>
      <c r="Z40" s="129"/>
      <c r="AA40" s="125"/>
      <c r="AB40" s="125"/>
      <c r="AC40" s="125"/>
      <c r="AD40" s="125"/>
      <c r="AE40" s="125"/>
      <c r="AF40" s="125"/>
      <c r="AG40" s="130"/>
      <c r="AH40" s="135"/>
      <c r="AI40" s="136"/>
      <c r="AJ40" s="136"/>
      <c r="AK40" s="136"/>
      <c r="AL40" s="136"/>
      <c r="AM40" s="136"/>
      <c r="AN40" s="136"/>
      <c r="AO40" s="136"/>
      <c r="AP40" s="136"/>
      <c r="AQ40" s="136"/>
      <c r="AR40" s="137"/>
      <c r="AS40" s="129"/>
      <c r="AT40" s="125"/>
      <c r="AU40" s="125"/>
      <c r="AV40" s="125"/>
      <c r="AW40" s="125"/>
      <c r="AX40" s="125"/>
      <c r="AY40" s="125"/>
      <c r="AZ40" s="125"/>
      <c r="BA40" s="125"/>
      <c r="BB40" s="125"/>
      <c r="BC40" s="125"/>
      <c r="BD40" s="125"/>
      <c r="BE40" s="125"/>
      <c r="BF40" s="130"/>
      <c r="BG40" s="129"/>
      <c r="BH40" s="125"/>
      <c r="BI40" s="125"/>
      <c r="BJ40" s="125"/>
      <c r="BK40" s="125"/>
      <c r="BL40" s="125"/>
      <c r="BM40" s="125"/>
      <c r="BN40" s="130"/>
      <c r="BO40" s="129"/>
      <c r="BP40" s="125"/>
      <c r="BQ40" s="125"/>
      <c r="BR40" s="125"/>
      <c r="BS40" s="125"/>
      <c r="BT40" s="125"/>
      <c r="BU40" s="125"/>
      <c r="BV40" s="144"/>
    </row>
    <row r="41" spans="4:74" s="9" customFormat="1" ht="7" customHeight="1" x14ac:dyDescent="0.25">
      <c r="D41" s="126"/>
      <c r="E41" s="93"/>
      <c r="F41" s="93"/>
      <c r="G41" s="93"/>
      <c r="H41" s="93"/>
      <c r="I41" s="93"/>
      <c r="J41" s="93"/>
      <c r="K41" s="93"/>
      <c r="L41" s="132"/>
      <c r="M41" s="131"/>
      <c r="N41" s="93"/>
      <c r="O41" s="93"/>
      <c r="P41" s="93"/>
      <c r="Q41" s="93"/>
      <c r="R41" s="93"/>
      <c r="S41" s="132"/>
      <c r="T41" s="131"/>
      <c r="U41" s="93"/>
      <c r="V41" s="93"/>
      <c r="W41" s="93"/>
      <c r="X41" s="93"/>
      <c r="Y41" s="132"/>
      <c r="Z41" s="131"/>
      <c r="AA41" s="93"/>
      <c r="AB41" s="93"/>
      <c r="AC41" s="93"/>
      <c r="AD41" s="93"/>
      <c r="AE41" s="93"/>
      <c r="AF41" s="93"/>
      <c r="AG41" s="132"/>
      <c r="AH41" s="138"/>
      <c r="AI41" s="139"/>
      <c r="AJ41" s="139"/>
      <c r="AK41" s="139"/>
      <c r="AL41" s="139"/>
      <c r="AM41" s="139"/>
      <c r="AN41" s="139"/>
      <c r="AO41" s="139"/>
      <c r="AP41" s="139"/>
      <c r="AQ41" s="139"/>
      <c r="AR41" s="140"/>
      <c r="AS41" s="131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132"/>
      <c r="BG41" s="131"/>
      <c r="BH41" s="93"/>
      <c r="BI41" s="93"/>
      <c r="BJ41" s="93"/>
      <c r="BK41" s="93"/>
      <c r="BL41" s="93"/>
      <c r="BM41" s="93"/>
      <c r="BN41" s="132"/>
      <c r="BO41" s="131"/>
      <c r="BP41" s="93"/>
      <c r="BQ41" s="93"/>
      <c r="BR41" s="93"/>
      <c r="BS41" s="93"/>
      <c r="BT41" s="93"/>
      <c r="BU41" s="93"/>
      <c r="BV41" s="145"/>
    </row>
    <row r="42" spans="4:74" s="9" customFormat="1" ht="7" customHeight="1" x14ac:dyDescent="0.25">
      <c r="D42" s="126"/>
      <c r="E42" s="93"/>
      <c r="F42" s="93"/>
      <c r="G42" s="93"/>
      <c r="H42" s="93"/>
      <c r="I42" s="93"/>
      <c r="J42" s="93"/>
      <c r="K42" s="93"/>
      <c r="L42" s="132"/>
      <c r="M42" s="131"/>
      <c r="N42" s="93"/>
      <c r="O42" s="93"/>
      <c r="P42" s="93"/>
      <c r="Q42" s="93"/>
      <c r="R42" s="93"/>
      <c r="S42" s="132"/>
      <c r="T42" s="131"/>
      <c r="U42" s="93"/>
      <c r="V42" s="93"/>
      <c r="W42" s="93"/>
      <c r="X42" s="93"/>
      <c r="Y42" s="132"/>
      <c r="Z42" s="131"/>
      <c r="AA42" s="93"/>
      <c r="AB42" s="93"/>
      <c r="AC42" s="93"/>
      <c r="AD42" s="93"/>
      <c r="AE42" s="93"/>
      <c r="AF42" s="93"/>
      <c r="AG42" s="132"/>
      <c r="AH42" s="138"/>
      <c r="AI42" s="139"/>
      <c r="AJ42" s="139"/>
      <c r="AK42" s="139"/>
      <c r="AL42" s="139"/>
      <c r="AM42" s="139"/>
      <c r="AN42" s="139"/>
      <c r="AO42" s="139"/>
      <c r="AP42" s="139"/>
      <c r="AQ42" s="139"/>
      <c r="AR42" s="140"/>
      <c r="AS42" s="131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132"/>
      <c r="BG42" s="131"/>
      <c r="BH42" s="93"/>
      <c r="BI42" s="93"/>
      <c r="BJ42" s="93"/>
      <c r="BK42" s="93"/>
      <c r="BL42" s="93"/>
      <c r="BM42" s="93"/>
      <c r="BN42" s="132"/>
      <c r="BO42" s="131"/>
      <c r="BP42" s="93"/>
      <c r="BQ42" s="93"/>
      <c r="BR42" s="93"/>
      <c r="BS42" s="93"/>
      <c r="BT42" s="93"/>
      <c r="BU42" s="93"/>
      <c r="BV42" s="145"/>
    </row>
    <row r="43" spans="4:74" s="9" customFormat="1" ht="7" customHeight="1" x14ac:dyDescent="0.25">
      <c r="D43" s="126"/>
      <c r="E43" s="93"/>
      <c r="F43" s="93"/>
      <c r="G43" s="93"/>
      <c r="H43" s="93"/>
      <c r="I43" s="93"/>
      <c r="J43" s="93"/>
      <c r="K43" s="93"/>
      <c r="L43" s="132"/>
      <c r="M43" s="131"/>
      <c r="N43" s="93"/>
      <c r="O43" s="93"/>
      <c r="P43" s="93"/>
      <c r="Q43" s="93"/>
      <c r="R43" s="93"/>
      <c r="S43" s="132"/>
      <c r="T43" s="131"/>
      <c r="U43" s="93"/>
      <c r="V43" s="93"/>
      <c r="W43" s="93"/>
      <c r="X43" s="93"/>
      <c r="Y43" s="132"/>
      <c r="Z43" s="131"/>
      <c r="AA43" s="93"/>
      <c r="AB43" s="93"/>
      <c r="AC43" s="93"/>
      <c r="AD43" s="93"/>
      <c r="AE43" s="93"/>
      <c r="AF43" s="93"/>
      <c r="AG43" s="132"/>
      <c r="AH43" s="138"/>
      <c r="AI43" s="139"/>
      <c r="AJ43" s="139"/>
      <c r="AK43" s="139"/>
      <c r="AL43" s="139"/>
      <c r="AM43" s="139"/>
      <c r="AN43" s="139"/>
      <c r="AO43" s="139"/>
      <c r="AP43" s="139"/>
      <c r="AQ43" s="139"/>
      <c r="AR43" s="140"/>
      <c r="AS43" s="131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132"/>
      <c r="BG43" s="131"/>
      <c r="BH43" s="93"/>
      <c r="BI43" s="93"/>
      <c r="BJ43" s="93"/>
      <c r="BK43" s="93"/>
      <c r="BL43" s="93"/>
      <c r="BM43" s="93"/>
      <c r="BN43" s="132"/>
      <c r="BO43" s="131"/>
      <c r="BP43" s="93"/>
      <c r="BQ43" s="93"/>
      <c r="BR43" s="93"/>
      <c r="BS43" s="93"/>
      <c r="BT43" s="93"/>
      <c r="BU43" s="93"/>
      <c r="BV43" s="145"/>
    </row>
    <row r="44" spans="4:74" s="9" customFormat="1" ht="7" customHeight="1" x14ac:dyDescent="0.25">
      <c r="D44" s="126"/>
      <c r="E44" s="93"/>
      <c r="F44" s="93"/>
      <c r="G44" s="93"/>
      <c r="H44" s="93"/>
      <c r="I44" s="93"/>
      <c r="J44" s="93"/>
      <c r="K44" s="93"/>
      <c r="L44" s="132"/>
      <c r="M44" s="131"/>
      <c r="N44" s="93"/>
      <c r="O44" s="93"/>
      <c r="P44" s="93"/>
      <c r="Q44" s="93"/>
      <c r="R44" s="93"/>
      <c r="S44" s="132"/>
      <c r="T44" s="131"/>
      <c r="U44" s="93"/>
      <c r="V44" s="93"/>
      <c r="W44" s="93"/>
      <c r="X44" s="93"/>
      <c r="Y44" s="132"/>
      <c r="Z44" s="131"/>
      <c r="AA44" s="93"/>
      <c r="AB44" s="93"/>
      <c r="AC44" s="93"/>
      <c r="AD44" s="93"/>
      <c r="AE44" s="93"/>
      <c r="AF44" s="93"/>
      <c r="AG44" s="132"/>
      <c r="AH44" s="138"/>
      <c r="AI44" s="139"/>
      <c r="AJ44" s="139"/>
      <c r="AK44" s="139"/>
      <c r="AL44" s="139"/>
      <c r="AM44" s="139"/>
      <c r="AN44" s="139"/>
      <c r="AO44" s="139"/>
      <c r="AP44" s="139"/>
      <c r="AQ44" s="139"/>
      <c r="AR44" s="140"/>
      <c r="AS44" s="131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132"/>
      <c r="BG44" s="131"/>
      <c r="BH44" s="93"/>
      <c r="BI44" s="93"/>
      <c r="BJ44" s="93"/>
      <c r="BK44" s="93"/>
      <c r="BL44" s="93"/>
      <c r="BM44" s="93"/>
      <c r="BN44" s="132"/>
      <c r="BO44" s="131"/>
      <c r="BP44" s="93"/>
      <c r="BQ44" s="93"/>
      <c r="BR44" s="93"/>
      <c r="BS44" s="93"/>
      <c r="BT44" s="93"/>
      <c r="BU44" s="93"/>
      <c r="BV44" s="145"/>
    </row>
    <row r="45" spans="4:74" s="9" customFormat="1" ht="7" customHeight="1" x14ac:dyDescent="0.25">
      <c r="D45" s="126"/>
      <c r="E45" s="93"/>
      <c r="F45" s="93"/>
      <c r="G45" s="93"/>
      <c r="H45" s="93"/>
      <c r="I45" s="93"/>
      <c r="J45" s="93"/>
      <c r="K45" s="93"/>
      <c r="L45" s="132"/>
      <c r="M45" s="131"/>
      <c r="N45" s="93"/>
      <c r="O45" s="93"/>
      <c r="P45" s="93"/>
      <c r="Q45" s="93"/>
      <c r="R45" s="93"/>
      <c r="S45" s="132"/>
      <c r="T45" s="131"/>
      <c r="U45" s="93"/>
      <c r="V45" s="93"/>
      <c r="W45" s="93"/>
      <c r="X45" s="93"/>
      <c r="Y45" s="132"/>
      <c r="Z45" s="131"/>
      <c r="AA45" s="93"/>
      <c r="AB45" s="93"/>
      <c r="AC45" s="93"/>
      <c r="AD45" s="93"/>
      <c r="AE45" s="93"/>
      <c r="AF45" s="93"/>
      <c r="AG45" s="132"/>
      <c r="AH45" s="138"/>
      <c r="AI45" s="139"/>
      <c r="AJ45" s="139"/>
      <c r="AK45" s="139"/>
      <c r="AL45" s="139"/>
      <c r="AM45" s="139"/>
      <c r="AN45" s="139"/>
      <c r="AO45" s="139"/>
      <c r="AP45" s="139"/>
      <c r="AQ45" s="139"/>
      <c r="AR45" s="140"/>
      <c r="AS45" s="131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132"/>
      <c r="BG45" s="131"/>
      <c r="BH45" s="93"/>
      <c r="BI45" s="93"/>
      <c r="BJ45" s="93"/>
      <c r="BK45" s="93"/>
      <c r="BL45" s="93"/>
      <c r="BM45" s="93"/>
      <c r="BN45" s="132"/>
      <c r="BO45" s="131"/>
      <c r="BP45" s="93"/>
      <c r="BQ45" s="93"/>
      <c r="BR45" s="93"/>
      <c r="BS45" s="93"/>
      <c r="BT45" s="93"/>
      <c r="BU45" s="93"/>
      <c r="BV45" s="145"/>
    </row>
    <row r="46" spans="4:74" s="9" customFormat="1" ht="7" customHeight="1" x14ac:dyDescent="0.25">
      <c r="D46" s="126"/>
      <c r="E46" s="93"/>
      <c r="F46" s="93"/>
      <c r="G46" s="93"/>
      <c r="H46" s="93"/>
      <c r="I46" s="93"/>
      <c r="J46" s="93"/>
      <c r="K46" s="93"/>
      <c r="L46" s="132"/>
      <c r="M46" s="131"/>
      <c r="N46" s="93"/>
      <c r="O46" s="93"/>
      <c r="P46" s="93"/>
      <c r="Q46" s="93"/>
      <c r="R46" s="93"/>
      <c r="S46" s="132"/>
      <c r="T46" s="131"/>
      <c r="U46" s="93"/>
      <c r="V46" s="93"/>
      <c r="W46" s="93"/>
      <c r="X46" s="93"/>
      <c r="Y46" s="132"/>
      <c r="Z46" s="131"/>
      <c r="AA46" s="93"/>
      <c r="AB46" s="93"/>
      <c r="AC46" s="93"/>
      <c r="AD46" s="93"/>
      <c r="AE46" s="93"/>
      <c r="AF46" s="93"/>
      <c r="AG46" s="132"/>
      <c r="AH46" s="138"/>
      <c r="AI46" s="139"/>
      <c r="AJ46" s="139"/>
      <c r="AK46" s="139"/>
      <c r="AL46" s="139"/>
      <c r="AM46" s="139"/>
      <c r="AN46" s="139"/>
      <c r="AO46" s="139"/>
      <c r="AP46" s="139"/>
      <c r="AQ46" s="139"/>
      <c r="AR46" s="140"/>
      <c r="AS46" s="131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132"/>
      <c r="BG46" s="131"/>
      <c r="BH46" s="93"/>
      <c r="BI46" s="93"/>
      <c r="BJ46" s="93"/>
      <c r="BK46" s="93"/>
      <c r="BL46" s="93"/>
      <c r="BM46" s="93"/>
      <c r="BN46" s="132"/>
      <c r="BO46" s="131"/>
      <c r="BP46" s="93"/>
      <c r="BQ46" s="93"/>
      <c r="BR46" s="93"/>
      <c r="BS46" s="93"/>
      <c r="BT46" s="93"/>
      <c r="BU46" s="93"/>
      <c r="BV46" s="145"/>
    </row>
    <row r="47" spans="4:74" s="9" customFormat="1" ht="7" customHeight="1" x14ac:dyDescent="0.25">
      <c r="D47" s="126"/>
      <c r="E47" s="93"/>
      <c r="F47" s="93"/>
      <c r="G47" s="93"/>
      <c r="H47" s="93"/>
      <c r="I47" s="93"/>
      <c r="J47" s="93"/>
      <c r="K47" s="93"/>
      <c r="L47" s="132"/>
      <c r="M47" s="131"/>
      <c r="N47" s="93"/>
      <c r="O47" s="93"/>
      <c r="P47" s="93"/>
      <c r="Q47" s="93"/>
      <c r="R47" s="93"/>
      <c r="S47" s="132"/>
      <c r="T47" s="131"/>
      <c r="U47" s="93"/>
      <c r="V47" s="93"/>
      <c r="W47" s="93"/>
      <c r="X47" s="93"/>
      <c r="Y47" s="132"/>
      <c r="Z47" s="131"/>
      <c r="AA47" s="93"/>
      <c r="AB47" s="93"/>
      <c r="AC47" s="93"/>
      <c r="AD47" s="93"/>
      <c r="AE47" s="93"/>
      <c r="AF47" s="93"/>
      <c r="AG47" s="132"/>
      <c r="AH47" s="138"/>
      <c r="AI47" s="139"/>
      <c r="AJ47" s="139"/>
      <c r="AK47" s="139"/>
      <c r="AL47" s="139"/>
      <c r="AM47" s="139"/>
      <c r="AN47" s="139"/>
      <c r="AO47" s="139"/>
      <c r="AP47" s="139"/>
      <c r="AQ47" s="139"/>
      <c r="AR47" s="140"/>
      <c r="AS47" s="131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132"/>
      <c r="BG47" s="131"/>
      <c r="BH47" s="93"/>
      <c r="BI47" s="93"/>
      <c r="BJ47" s="93"/>
      <c r="BK47" s="93"/>
      <c r="BL47" s="93"/>
      <c r="BM47" s="93"/>
      <c r="BN47" s="132"/>
      <c r="BO47" s="131"/>
      <c r="BP47" s="93"/>
      <c r="BQ47" s="93"/>
      <c r="BR47" s="93"/>
      <c r="BS47" s="93"/>
      <c r="BT47" s="93"/>
      <c r="BU47" s="93"/>
      <c r="BV47" s="145"/>
    </row>
    <row r="48" spans="4:74" s="9" customFormat="1" ht="7" customHeight="1" x14ac:dyDescent="0.25">
      <c r="D48" s="127"/>
      <c r="E48" s="128"/>
      <c r="F48" s="128"/>
      <c r="G48" s="128"/>
      <c r="H48" s="128"/>
      <c r="I48" s="128"/>
      <c r="J48" s="128"/>
      <c r="K48" s="128"/>
      <c r="L48" s="134"/>
      <c r="M48" s="133"/>
      <c r="N48" s="128"/>
      <c r="O48" s="128"/>
      <c r="P48" s="128"/>
      <c r="Q48" s="128"/>
      <c r="R48" s="128"/>
      <c r="S48" s="134"/>
      <c r="T48" s="133"/>
      <c r="U48" s="128"/>
      <c r="V48" s="128"/>
      <c r="W48" s="128"/>
      <c r="X48" s="128"/>
      <c r="Y48" s="134"/>
      <c r="Z48" s="133"/>
      <c r="AA48" s="128"/>
      <c r="AB48" s="128"/>
      <c r="AC48" s="128"/>
      <c r="AD48" s="128"/>
      <c r="AE48" s="128"/>
      <c r="AF48" s="128"/>
      <c r="AG48" s="134"/>
      <c r="AH48" s="141"/>
      <c r="AI48" s="142"/>
      <c r="AJ48" s="142"/>
      <c r="AK48" s="142"/>
      <c r="AL48" s="142"/>
      <c r="AM48" s="142"/>
      <c r="AN48" s="142"/>
      <c r="AO48" s="142"/>
      <c r="AP48" s="142"/>
      <c r="AQ48" s="142"/>
      <c r="AR48" s="143"/>
      <c r="AS48" s="133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34"/>
      <c r="BG48" s="133"/>
      <c r="BH48" s="128"/>
      <c r="BI48" s="128"/>
      <c r="BJ48" s="128"/>
      <c r="BK48" s="128"/>
      <c r="BL48" s="128"/>
      <c r="BM48" s="128"/>
      <c r="BN48" s="134"/>
      <c r="BO48" s="133"/>
      <c r="BP48" s="128"/>
      <c r="BQ48" s="128"/>
      <c r="BR48" s="128"/>
      <c r="BS48" s="128"/>
      <c r="BT48" s="128"/>
      <c r="BU48" s="128"/>
      <c r="BV48" s="146"/>
    </row>
    <row r="49" spans="4:74" s="9" customFormat="1" ht="7" customHeight="1" x14ac:dyDescent="0.25">
      <c r="D49" s="124"/>
      <c r="E49" s="125"/>
      <c r="F49" s="125"/>
      <c r="G49" s="125"/>
      <c r="H49" s="125"/>
      <c r="I49" s="125"/>
      <c r="J49" s="125"/>
      <c r="K49" s="125"/>
      <c r="L49" s="130"/>
      <c r="M49" s="129"/>
      <c r="N49" s="125"/>
      <c r="O49" s="125"/>
      <c r="P49" s="125"/>
      <c r="Q49" s="125"/>
      <c r="R49" s="125"/>
      <c r="S49" s="130"/>
      <c r="T49" s="129"/>
      <c r="U49" s="125"/>
      <c r="V49" s="125"/>
      <c r="W49" s="125"/>
      <c r="X49" s="125"/>
      <c r="Y49" s="130"/>
      <c r="Z49" s="129"/>
      <c r="AA49" s="125"/>
      <c r="AB49" s="125"/>
      <c r="AC49" s="125"/>
      <c r="AD49" s="125"/>
      <c r="AE49" s="125"/>
      <c r="AF49" s="125"/>
      <c r="AG49" s="130"/>
      <c r="AH49" s="135"/>
      <c r="AI49" s="136"/>
      <c r="AJ49" s="136"/>
      <c r="AK49" s="136"/>
      <c r="AL49" s="136"/>
      <c r="AM49" s="136"/>
      <c r="AN49" s="136"/>
      <c r="AO49" s="136"/>
      <c r="AP49" s="136"/>
      <c r="AQ49" s="136"/>
      <c r="AR49" s="137"/>
      <c r="AS49" s="129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125"/>
      <c r="BF49" s="130"/>
      <c r="BG49" s="129"/>
      <c r="BH49" s="125"/>
      <c r="BI49" s="125"/>
      <c r="BJ49" s="125"/>
      <c r="BK49" s="125"/>
      <c r="BL49" s="125"/>
      <c r="BM49" s="125"/>
      <c r="BN49" s="130"/>
      <c r="BO49" s="129"/>
      <c r="BP49" s="125"/>
      <c r="BQ49" s="125"/>
      <c r="BR49" s="125"/>
      <c r="BS49" s="125"/>
      <c r="BT49" s="125"/>
      <c r="BU49" s="125"/>
      <c r="BV49" s="144"/>
    </row>
    <row r="50" spans="4:74" s="9" customFormat="1" ht="7" customHeight="1" x14ac:dyDescent="0.25">
      <c r="D50" s="126"/>
      <c r="E50" s="93"/>
      <c r="F50" s="93"/>
      <c r="G50" s="93"/>
      <c r="H50" s="93"/>
      <c r="I50" s="93"/>
      <c r="J50" s="93"/>
      <c r="K50" s="93"/>
      <c r="L50" s="132"/>
      <c r="M50" s="131"/>
      <c r="N50" s="93"/>
      <c r="O50" s="93"/>
      <c r="P50" s="93"/>
      <c r="Q50" s="93"/>
      <c r="R50" s="93"/>
      <c r="S50" s="132"/>
      <c r="T50" s="131"/>
      <c r="U50" s="93"/>
      <c r="V50" s="93"/>
      <c r="W50" s="93"/>
      <c r="X50" s="93"/>
      <c r="Y50" s="132"/>
      <c r="Z50" s="131"/>
      <c r="AA50" s="93"/>
      <c r="AB50" s="93"/>
      <c r="AC50" s="93"/>
      <c r="AD50" s="93"/>
      <c r="AE50" s="93"/>
      <c r="AF50" s="93"/>
      <c r="AG50" s="132"/>
      <c r="AH50" s="138"/>
      <c r="AI50" s="139"/>
      <c r="AJ50" s="139"/>
      <c r="AK50" s="139"/>
      <c r="AL50" s="139"/>
      <c r="AM50" s="139"/>
      <c r="AN50" s="139"/>
      <c r="AO50" s="139"/>
      <c r="AP50" s="139"/>
      <c r="AQ50" s="139"/>
      <c r="AR50" s="140"/>
      <c r="AS50" s="131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132"/>
      <c r="BG50" s="131"/>
      <c r="BH50" s="93"/>
      <c r="BI50" s="93"/>
      <c r="BJ50" s="93"/>
      <c r="BK50" s="93"/>
      <c r="BL50" s="93"/>
      <c r="BM50" s="93"/>
      <c r="BN50" s="132"/>
      <c r="BO50" s="131"/>
      <c r="BP50" s="93"/>
      <c r="BQ50" s="93"/>
      <c r="BR50" s="93"/>
      <c r="BS50" s="93"/>
      <c r="BT50" s="93"/>
      <c r="BU50" s="93"/>
      <c r="BV50" s="145"/>
    </row>
    <row r="51" spans="4:74" s="9" customFormat="1" ht="7" customHeight="1" x14ac:dyDescent="0.25">
      <c r="D51" s="126"/>
      <c r="E51" s="93"/>
      <c r="F51" s="93"/>
      <c r="G51" s="93"/>
      <c r="H51" s="93"/>
      <c r="I51" s="93"/>
      <c r="J51" s="93"/>
      <c r="K51" s="93"/>
      <c r="L51" s="132"/>
      <c r="M51" s="131"/>
      <c r="N51" s="93"/>
      <c r="O51" s="93"/>
      <c r="P51" s="93"/>
      <c r="Q51" s="93"/>
      <c r="R51" s="93"/>
      <c r="S51" s="132"/>
      <c r="T51" s="131"/>
      <c r="U51" s="93"/>
      <c r="V51" s="93"/>
      <c r="W51" s="93"/>
      <c r="X51" s="93"/>
      <c r="Y51" s="132"/>
      <c r="Z51" s="131"/>
      <c r="AA51" s="93"/>
      <c r="AB51" s="93"/>
      <c r="AC51" s="93"/>
      <c r="AD51" s="93"/>
      <c r="AE51" s="93"/>
      <c r="AF51" s="93"/>
      <c r="AG51" s="132"/>
      <c r="AH51" s="138"/>
      <c r="AI51" s="139"/>
      <c r="AJ51" s="139"/>
      <c r="AK51" s="139"/>
      <c r="AL51" s="139"/>
      <c r="AM51" s="139"/>
      <c r="AN51" s="139"/>
      <c r="AO51" s="139"/>
      <c r="AP51" s="139"/>
      <c r="AQ51" s="139"/>
      <c r="AR51" s="140"/>
      <c r="AS51" s="131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132"/>
      <c r="BG51" s="131"/>
      <c r="BH51" s="93"/>
      <c r="BI51" s="93"/>
      <c r="BJ51" s="93"/>
      <c r="BK51" s="93"/>
      <c r="BL51" s="93"/>
      <c r="BM51" s="93"/>
      <c r="BN51" s="132"/>
      <c r="BO51" s="131"/>
      <c r="BP51" s="93"/>
      <c r="BQ51" s="93"/>
      <c r="BR51" s="93"/>
      <c r="BS51" s="93"/>
      <c r="BT51" s="93"/>
      <c r="BU51" s="93"/>
      <c r="BV51" s="145"/>
    </row>
    <row r="52" spans="4:74" s="9" customFormat="1" ht="7" customHeight="1" x14ac:dyDescent="0.25">
      <c r="D52" s="126"/>
      <c r="E52" s="93"/>
      <c r="F52" s="93"/>
      <c r="G52" s="93"/>
      <c r="H52" s="93"/>
      <c r="I52" s="93"/>
      <c r="J52" s="93"/>
      <c r="K52" s="93"/>
      <c r="L52" s="132"/>
      <c r="M52" s="131"/>
      <c r="N52" s="93"/>
      <c r="O52" s="93"/>
      <c r="P52" s="93"/>
      <c r="Q52" s="93"/>
      <c r="R52" s="93"/>
      <c r="S52" s="132"/>
      <c r="T52" s="131"/>
      <c r="U52" s="93"/>
      <c r="V52" s="93"/>
      <c r="W52" s="93"/>
      <c r="X52" s="93"/>
      <c r="Y52" s="132"/>
      <c r="Z52" s="131"/>
      <c r="AA52" s="93"/>
      <c r="AB52" s="93"/>
      <c r="AC52" s="93"/>
      <c r="AD52" s="93"/>
      <c r="AE52" s="93"/>
      <c r="AF52" s="93"/>
      <c r="AG52" s="132"/>
      <c r="AH52" s="138"/>
      <c r="AI52" s="139"/>
      <c r="AJ52" s="139"/>
      <c r="AK52" s="139"/>
      <c r="AL52" s="139"/>
      <c r="AM52" s="139"/>
      <c r="AN52" s="139"/>
      <c r="AO52" s="139"/>
      <c r="AP52" s="139"/>
      <c r="AQ52" s="139"/>
      <c r="AR52" s="140"/>
      <c r="AS52" s="131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132"/>
      <c r="BG52" s="131"/>
      <c r="BH52" s="93"/>
      <c r="BI52" s="93"/>
      <c r="BJ52" s="93"/>
      <c r="BK52" s="93"/>
      <c r="BL52" s="93"/>
      <c r="BM52" s="93"/>
      <c r="BN52" s="132"/>
      <c r="BO52" s="131"/>
      <c r="BP52" s="93"/>
      <c r="BQ52" s="93"/>
      <c r="BR52" s="93"/>
      <c r="BS52" s="93"/>
      <c r="BT52" s="93"/>
      <c r="BU52" s="93"/>
      <c r="BV52" s="145"/>
    </row>
    <row r="53" spans="4:74" s="9" customFormat="1" ht="7" customHeight="1" x14ac:dyDescent="0.25">
      <c r="D53" s="126"/>
      <c r="E53" s="93"/>
      <c r="F53" s="93"/>
      <c r="G53" s="93"/>
      <c r="H53" s="93"/>
      <c r="I53" s="93"/>
      <c r="J53" s="93"/>
      <c r="K53" s="93"/>
      <c r="L53" s="132"/>
      <c r="M53" s="131"/>
      <c r="N53" s="93"/>
      <c r="O53" s="93"/>
      <c r="P53" s="93"/>
      <c r="Q53" s="93"/>
      <c r="R53" s="93"/>
      <c r="S53" s="132"/>
      <c r="T53" s="131"/>
      <c r="U53" s="93"/>
      <c r="V53" s="93"/>
      <c r="W53" s="93"/>
      <c r="X53" s="93"/>
      <c r="Y53" s="132"/>
      <c r="Z53" s="131"/>
      <c r="AA53" s="93"/>
      <c r="AB53" s="93"/>
      <c r="AC53" s="93"/>
      <c r="AD53" s="93"/>
      <c r="AE53" s="93"/>
      <c r="AF53" s="93"/>
      <c r="AG53" s="132"/>
      <c r="AH53" s="138"/>
      <c r="AI53" s="139"/>
      <c r="AJ53" s="139"/>
      <c r="AK53" s="139"/>
      <c r="AL53" s="139"/>
      <c r="AM53" s="139"/>
      <c r="AN53" s="139"/>
      <c r="AO53" s="139"/>
      <c r="AP53" s="139"/>
      <c r="AQ53" s="139"/>
      <c r="AR53" s="140"/>
      <c r="AS53" s="131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132"/>
      <c r="BG53" s="131"/>
      <c r="BH53" s="93"/>
      <c r="BI53" s="93"/>
      <c r="BJ53" s="93"/>
      <c r="BK53" s="93"/>
      <c r="BL53" s="93"/>
      <c r="BM53" s="93"/>
      <c r="BN53" s="132"/>
      <c r="BO53" s="131"/>
      <c r="BP53" s="93"/>
      <c r="BQ53" s="93"/>
      <c r="BR53" s="93"/>
      <c r="BS53" s="93"/>
      <c r="BT53" s="93"/>
      <c r="BU53" s="93"/>
      <c r="BV53" s="145"/>
    </row>
    <row r="54" spans="4:74" s="9" customFormat="1" ht="7" customHeight="1" x14ac:dyDescent="0.25">
      <c r="D54" s="126"/>
      <c r="E54" s="93"/>
      <c r="F54" s="93"/>
      <c r="G54" s="93"/>
      <c r="H54" s="93"/>
      <c r="I54" s="93"/>
      <c r="J54" s="93"/>
      <c r="K54" s="93"/>
      <c r="L54" s="132"/>
      <c r="M54" s="131"/>
      <c r="N54" s="93"/>
      <c r="O54" s="93"/>
      <c r="P54" s="93"/>
      <c r="Q54" s="93"/>
      <c r="R54" s="93"/>
      <c r="S54" s="132"/>
      <c r="T54" s="131"/>
      <c r="U54" s="93"/>
      <c r="V54" s="93"/>
      <c r="W54" s="93"/>
      <c r="X54" s="93"/>
      <c r="Y54" s="132"/>
      <c r="Z54" s="131"/>
      <c r="AA54" s="93"/>
      <c r="AB54" s="93"/>
      <c r="AC54" s="93"/>
      <c r="AD54" s="93"/>
      <c r="AE54" s="93"/>
      <c r="AF54" s="93"/>
      <c r="AG54" s="132"/>
      <c r="AH54" s="138"/>
      <c r="AI54" s="139"/>
      <c r="AJ54" s="139"/>
      <c r="AK54" s="139"/>
      <c r="AL54" s="139"/>
      <c r="AM54" s="139"/>
      <c r="AN54" s="139"/>
      <c r="AO54" s="139"/>
      <c r="AP54" s="139"/>
      <c r="AQ54" s="139"/>
      <c r="AR54" s="140"/>
      <c r="AS54" s="131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132"/>
      <c r="BG54" s="131"/>
      <c r="BH54" s="93"/>
      <c r="BI54" s="93"/>
      <c r="BJ54" s="93"/>
      <c r="BK54" s="93"/>
      <c r="BL54" s="93"/>
      <c r="BM54" s="93"/>
      <c r="BN54" s="132"/>
      <c r="BO54" s="131"/>
      <c r="BP54" s="93"/>
      <c r="BQ54" s="93"/>
      <c r="BR54" s="93"/>
      <c r="BS54" s="93"/>
      <c r="BT54" s="93"/>
      <c r="BU54" s="93"/>
      <c r="BV54" s="145"/>
    </row>
    <row r="55" spans="4:74" s="9" customFormat="1" ht="7" customHeight="1" x14ac:dyDescent="0.25">
      <c r="D55" s="126"/>
      <c r="E55" s="93"/>
      <c r="F55" s="93"/>
      <c r="G55" s="93"/>
      <c r="H55" s="93"/>
      <c r="I55" s="93"/>
      <c r="J55" s="93"/>
      <c r="K55" s="93"/>
      <c r="L55" s="132"/>
      <c r="M55" s="131"/>
      <c r="N55" s="93"/>
      <c r="O55" s="93"/>
      <c r="P55" s="93"/>
      <c r="Q55" s="93"/>
      <c r="R55" s="93"/>
      <c r="S55" s="132"/>
      <c r="T55" s="131"/>
      <c r="U55" s="93"/>
      <c r="V55" s="93"/>
      <c r="W55" s="93"/>
      <c r="X55" s="93"/>
      <c r="Y55" s="132"/>
      <c r="Z55" s="131"/>
      <c r="AA55" s="93"/>
      <c r="AB55" s="93"/>
      <c r="AC55" s="93"/>
      <c r="AD55" s="93"/>
      <c r="AE55" s="93"/>
      <c r="AF55" s="93"/>
      <c r="AG55" s="132"/>
      <c r="AH55" s="138"/>
      <c r="AI55" s="139"/>
      <c r="AJ55" s="139"/>
      <c r="AK55" s="139"/>
      <c r="AL55" s="139"/>
      <c r="AM55" s="139"/>
      <c r="AN55" s="139"/>
      <c r="AO55" s="139"/>
      <c r="AP55" s="139"/>
      <c r="AQ55" s="139"/>
      <c r="AR55" s="140"/>
      <c r="AS55" s="131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132"/>
      <c r="BG55" s="131"/>
      <c r="BH55" s="93"/>
      <c r="BI55" s="93"/>
      <c r="BJ55" s="93"/>
      <c r="BK55" s="93"/>
      <c r="BL55" s="93"/>
      <c r="BM55" s="93"/>
      <c r="BN55" s="132"/>
      <c r="BO55" s="131"/>
      <c r="BP55" s="93"/>
      <c r="BQ55" s="93"/>
      <c r="BR55" s="93"/>
      <c r="BS55" s="93"/>
      <c r="BT55" s="93"/>
      <c r="BU55" s="93"/>
      <c r="BV55" s="145"/>
    </row>
    <row r="56" spans="4:74" s="9" customFormat="1" ht="7" customHeight="1" x14ac:dyDescent="0.25">
      <c r="D56" s="126"/>
      <c r="E56" s="93"/>
      <c r="F56" s="93"/>
      <c r="G56" s="93"/>
      <c r="H56" s="93"/>
      <c r="I56" s="93"/>
      <c r="J56" s="93"/>
      <c r="K56" s="93"/>
      <c r="L56" s="132"/>
      <c r="M56" s="131"/>
      <c r="N56" s="93"/>
      <c r="O56" s="93"/>
      <c r="P56" s="93"/>
      <c r="Q56" s="93"/>
      <c r="R56" s="93"/>
      <c r="S56" s="132"/>
      <c r="T56" s="131"/>
      <c r="U56" s="93"/>
      <c r="V56" s="93"/>
      <c r="W56" s="93"/>
      <c r="X56" s="93"/>
      <c r="Y56" s="132"/>
      <c r="Z56" s="131"/>
      <c r="AA56" s="93"/>
      <c r="AB56" s="93"/>
      <c r="AC56" s="93"/>
      <c r="AD56" s="93"/>
      <c r="AE56" s="93"/>
      <c r="AF56" s="93"/>
      <c r="AG56" s="132"/>
      <c r="AH56" s="138"/>
      <c r="AI56" s="139"/>
      <c r="AJ56" s="139"/>
      <c r="AK56" s="139"/>
      <c r="AL56" s="139"/>
      <c r="AM56" s="139"/>
      <c r="AN56" s="139"/>
      <c r="AO56" s="139"/>
      <c r="AP56" s="139"/>
      <c r="AQ56" s="139"/>
      <c r="AR56" s="140"/>
      <c r="AS56" s="131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132"/>
      <c r="BG56" s="131"/>
      <c r="BH56" s="93"/>
      <c r="BI56" s="93"/>
      <c r="BJ56" s="93"/>
      <c r="BK56" s="93"/>
      <c r="BL56" s="93"/>
      <c r="BM56" s="93"/>
      <c r="BN56" s="132"/>
      <c r="BO56" s="131"/>
      <c r="BP56" s="93"/>
      <c r="BQ56" s="93"/>
      <c r="BR56" s="93"/>
      <c r="BS56" s="93"/>
      <c r="BT56" s="93"/>
      <c r="BU56" s="93"/>
      <c r="BV56" s="145"/>
    </row>
    <row r="57" spans="4:74" s="9" customFormat="1" ht="7" customHeight="1" x14ac:dyDescent="0.25">
      <c r="D57" s="127"/>
      <c r="E57" s="128"/>
      <c r="F57" s="128"/>
      <c r="G57" s="128"/>
      <c r="H57" s="128"/>
      <c r="I57" s="128"/>
      <c r="J57" s="128"/>
      <c r="K57" s="128"/>
      <c r="L57" s="134"/>
      <c r="M57" s="133"/>
      <c r="N57" s="128"/>
      <c r="O57" s="128"/>
      <c r="P57" s="128"/>
      <c r="Q57" s="128"/>
      <c r="R57" s="128"/>
      <c r="S57" s="134"/>
      <c r="T57" s="133"/>
      <c r="U57" s="128"/>
      <c r="V57" s="128"/>
      <c r="W57" s="128"/>
      <c r="X57" s="128"/>
      <c r="Y57" s="134"/>
      <c r="Z57" s="133"/>
      <c r="AA57" s="128"/>
      <c r="AB57" s="128"/>
      <c r="AC57" s="128"/>
      <c r="AD57" s="128"/>
      <c r="AE57" s="128"/>
      <c r="AF57" s="128"/>
      <c r="AG57" s="134"/>
      <c r="AH57" s="141"/>
      <c r="AI57" s="142"/>
      <c r="AJ57" s="142"/>
      <c r="AK57" s="142"/>
      <c r="AL57" s="142"/>
      <c r="AM57" s="142"/>
      <c r="AN57" s="142"/>
      <c r="AO57" s="142"/>
      <c r="AP57" s="142"/>
      <c r="AQ57" s="142"/>
      <c r="AR57" s="143"/>
      <c r="AS57" s="133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34"/>
      <c r="BG57" s="133"/>
      <c r="BH57" s="128"/>
      <c r="BI57" s="128"/>
      <c r="BJ57" s="128"/>
      <c r="BK57" s="128"/>
      <c r="BL57" s="128"/>
      <c r="BM57" s="128"/>
      <c r="BN57" s="134"/>
      <c r="BO57" s="133"/>
      <c r="BP57" s="128"/>
      <c r="BQ57" s="128"/>
      <c r="BR57" s="128"/>
      <c r="BS57" s="128"/>
      <c r="BT57" s="128"/>
      <c r="BU57" s="128"/>
      <c r="BV57" s="146"/>
    </row>
    <row r="58" spans="4:74" s="9" customFormat="1" ht="7" customHeight="1" x14ac:dyDescent="0.25">
      <c r="D58" s="124"/>
      <c r="E58" s="125"/>
      <c r="F58" s="125"/>
      <c r="G58" s="125"/>
      <c r="H58" s="125"/>
      <c r="I58" s="125"/>
      <c r="J58" s="125"/>
      <c r="K58" s="125"/>
      <c r="L58" s="130"/>
      <c r="M58" s="129"/>
      <c r="N58" s="125"/>
      <c r="O58" s="125"/>
      <c r="P58" s="125"/>
      <c r="Q58" s="125"/>
      <c r="R58" s="125"/>
      <c r="S58" s="130"/>
      <c r="T58" s="129"/>
      <c r="U58" s="125"/>
      <c r="V58" s="125"/>
      <c r="W58" s="125"/>
      <c r="X58" s="125"/>
      <c r="Y58" s="130"/>
      <c r="Z58" s="129"/>
      <c r="AA58" s="125"/>
      <c r="AB58" s="125"/>
      <c r="AC58" s="125"/>
      <c r="AD58" s="125"/>
      <c r="AE58" s="125"/>
      <c r="AF58" s="125"/>
      <c r="AG58" s="130"/>
      <c r="AH58" s="135"/>
      <c r="AI58" s="136"/>
      <c r="AJ58" s="136"/>
      <c r="AK58" s="136"/>
      <c r="AL58" s="136"/>
      <c r="AM58" s="136"/>
      <c r="AN58" s="136"/>
      <c r="AO58" s="136"/>
      <c r="AP58" s="136"/>
      <c r="AQ58" s="136"/>
      <c r="AR58" s="137"/>
      <c r="AS58" s="129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30"/>
      <c r="BG58" s="129"/>
      <c r="BH58" s="125"/>
      <c r="BI58" s="125"/>
      <c r="BJ58" s="125"/>
      <c r="BK58" s="125"/>
      <c r="BL58" s="125"/>
      <c r="BM58" s="125"/>
      <c r="BN58" s="130"/>
      <c r="BO58" s="129"/>
      <c r="BP58" s="125"/>
      <c r="BQ58" s="125"/>
      <c r="BR58" s="125"/>
      <c r="BS58" s="125"/>
      <c r="BT58" s="125"/>
      <c r="BU58" s="125"/>
      <c r="BV58" s="144"/>
    </row>
    <row r="59" spans="4:74" s="9" customFormat="1" ht="7" customHeight="1" x14ac:dyDescent="0.25">
      <c r="D59" s="126"/>
      <c r="E59" s="93"/>
      <c r="F59" s="93"/>
      <c r="G59" s="93"/>
      <c r="H59" s="93"/>
      <c r="I59" s="93"/>
      <c r="J59" s="93"/>
      <c r="K59" s="93"/>
      <c r="L59" s="132"/>
      <c r="M59" s="131"/>
      <c r="N59" s="93"/>
      <c r="O59" s="93"/>
      <c r="P59" s="93"/>
      <c r="Q59" s="93"/>
      <c r="R59" s="93"/>
      <c r="S59" s="132"/>
      <c r="T59" s="131"/>
      <c r="U59" s="93"/>
      <c r="V59" s="93"/>
      <c r="W59" s="93"/>
      <c r="X59" s="93"/>
      <c r="Y59" s="132"/>
      <c r="Z59" s="131"/>
      <c r="AA59" s="93"/>
      <c r="AB59" s="93"/>
      <c r="AC59" s="93"/>
      <c r="AD59" s="93"/>
      <c r="AE59" s="93"/>
      <c r="AF59" s="93"/>
      <c r="AG59" s="132"/>
      <c r="AH59" s="138"/>
      <c r="AI59" s="139"/>
      <c r="AJ59" s="139"/>
      <c r="AK59" s="139"/>
      <c r="AL59" s="139"/>
      <c r="AM59" s="139"/>
      <c r="AN59" s="139"/>
      <c r="AO59" s="139"/>
      <c r="AP59" s="139"/>
      <c r="AQ59" s="139"/>
      <c r="AR59" s="140"/>
      <c r="AS59" s="131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132"/>
      <c r="BG59" s="131"/>
      <c r="BH59" s="93"/>
      <c r="BI59" s="93"/>
      <c r="BJ59" s="93"/>
      <c r="BK59" s="93"/>
      <c r="BL59" s="93"/>
      <c r="BM59" s="93"/>
      <c r="BN59" s="132"/>
      <c r="BO59" s="131"/>
      <c r="BP59" s="93"/>
      <c r="BQ59" s="93"/>
      <c r="BR59" s="93"/>
      <c r="BS59" s="93"/>
      <c r="BT59" s="93"/>
      <c r="BU59" s="93"/>
      <c r="BV59" s="145"/>
    </row>
    <row r="60" spans="4:74" s="9" customFormat="1" ht="7" customHeight="1" x14ac:dyDescent="0.25">
      <c r="D60" s="126"/>
      <c r="E60" s="93"/>
      <c r="F60" s="93"/>
      <c r="G60" s="93"/>
      <c r="H60" s="93"/>
      <c r="I60" s="93"/>
      <c r="J60" s="93"/>
      <c r="K60" s="93"/>
      <c r="L60" s="132"/>
      <c r="M60" s="131"/>
      <c r="N60" s="93"/>
      <c r="O60" s="93"/>
      <c r="P60" s="93"/>
      <c r="Q60" s="93"/>
      <c r="R60" s="93"/>
      <c r="S60" s="132"/>
      <c r="T60" s="131"/>
      <c r="U60" s="93"/>
      <c r="V60" s="93"/>
      <c r="W60" s="93"/>
      <c r="X60" s="93"/>
      <c r="Y60" s="132"/>
      <c r="Z60" s="131"/>
      <c r="AA60" s="93"/>
      <c r="AB60" s="93"/>
      <c r="AC60" s="93"/>
      <c r="AD60" s="93"/>
      <c r="AE60" s="93"/>
      <c r="AF60" s="93"/>
      <c r="AG60" s="132"/>
      <c r="AH60" s="138"/>
      <c r="AI60" s="139"/>
      <c r="AJ60" s="139"/>
      <c r="AK60" s="139"/>
      <c r="AL60" s="139"/>
      <c r="AM60" s="139"/>
      <c r="AN60" s="139"/>
      <c r="AO60" s="139"/>
      <c r="AP60" s="139"/>
      <c r="AQ60" s="139"/>
      <c r="AR60" s="140"/>
      <c r="AS60" s="131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132"/>
      <c r="BG60" s="131"/>
      <c r="BH60" s="93"/>
      <c r="BI60" s="93"/>
      <c r="BJ60" s="93"/>
      <c r="BK60" s="93"/>
      <c r="BL60" s="93"/>
      <c r="BM60" s="93"/>
      <c r="BN60" s="132"/>
      <c r="BO60" s="131"/>
      <c r="BP60" s="93"/>
      <c r="BQ60" s="93"/>
      <c r="BR60" s="93"/>
      <c r="BS60" s="93"/>
      <c r="BT60" s="93"/>
      <c r="BU60" s="93"/>
      <c r="BV60" s="145"/>
    </row>
    <row r="61" spans="4:74" s="9" customFormat="1" ht="7" customHeight="1" x14ac:dyDescent="0.25">
      <c r="D61" s="126"/>
      <c r="E61" s="93"/>
      <c r="F61" s="93"/>
      <c r="G61" s="93"/>
      <c r="H61" s="93"/>
      <c r="I61" s="93"/>
      <c r="J61" s="93"/>
      <c r="K61" s="93"/>
      <c r="L61" s="132"/>
      <c r="M61" s="131"/>
      <c r="N61" s="93"/>
      <c r="O61" s="93"/>
      <c r="P61" s="93"/>
      <c r="Q61" s="93"/>
      <c r="R61" s="93"/>
      <c r="S61" s="132"/>
      <c r="T61" s="131"/>
      <c r="U61" s="93"/>
      <c r="V61" s="93"/>
      <c r="W61" s="93"/>
      <c r="X61" s="93"/>
      <c r="Y61" s="132"/>
      <c r="Z61" s="131"/>
      <c r="AA61" s="93"/>
      <c r="AB61" s="93"/>
      <c r="AC61" s="93"/>
      <c r="AD61" s="93"/>
      <c r="AE61" s="93"/>
      <c r="AF61" s="93"/>
      <c r="AG61" s="132"/>
      <c r="AH61" s="138"/>
      <c r="AI61" s="139"/>
      <c r="AJ61" s="139"/>
      <c r="AK61" s="139"/>
      <c r="AL61" s="139"/>
      <c r="AM61" s="139"/>
      <c r="AN61" s="139"/>
      <c r="AO61" s="139"/>
      <c r="AP61" s="139"/>
      <c r="AQ61" s="139"/>
      <c r="AR61" s="140"/>
      <c r="AS61" s="131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132"/>
      <c r="BG61" s="131"/>
      <c r="BH61" s="93"/>
      <c r="BI61" s="93"/>
      <c r="BJ61" s="93"/>
      <c r="BK61" s="93"/>
      <c r="BL61" s="93"/>
      <c r="BM61" s="93"/>
      <c r="BN61" s="132"/>
      <c r="BO61" s="131"/>
      <c r="BP61" s="93"/>
      <c r="BQ61" s="93"/>
      <c r="BR61" s="93"/>
      <c r="BS61" s="93"/>
      <c r="BT61" s="93"/>
      <c r="BU61" s="93"/>
      <c r="BV61" s="145"/>
    </row>
    <row r="62" spans="4:74" s="9" customFormat="1" ht="7" customHeight="1" x14ac:dyDescent="0.25">
      <c r="D62" s="126"/>
      <c r="E62" s="93"/>
      <c r="F62" s="93"/>
      <c r="G62" s="93"/>
      <c r="H62" s="93"/>
      <c r="I62" s="93"/>
      <c r="J62" s="93"/>
      <c r="K62" s="93"/>
      <c r="L62" s="132"/>
      <c r="M62" s="131"/>
      <c r="N62" s="93"/>
      <c r="O62" s="93"/>
      <c r="P62" s="93"/>
      <c r="Q62" s="93"/>
      <c r="R62" s="93"/>
      <c r="S62" s="132"/>
      <c r="T62" s="131"/>
      <c r="U62" s="93"/>
      <c r="V62" s="93"/>
      <c r="W62" s="93"/>
      <c r="X62" s="93"/>
      <c r="Y62" s="132"/>
      <c r="Z62" s="131"/>
      <c r="AA62" s="93"/>
      <c r="AB62" s="93"/>
      <c r="AC62" s="93"/>
      <c r="AD62" s="93"/>
      <c r="AE62" s="93"/>
      <c r="AF62" s="93"/>
      <c r="AG62" s="132"/>
      <c r="AH62" s="138"/>
      <c r="AI62" s="139"/>
      <c r="AJ62" s="139"/>
      <c r="AK62" s="139"/>
      <c r="AL62" s="139"/>
      <c r="AM62" s="139"/>
      <c r="AN62" s="139"/>
      <c r="AO62" s="139"/>
      <c r="AP62" s="139"/>
      <c r="AQ62" s="139"/>
      <c r="AR62" s="140"/>
      <c r="AS62" s="131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132"/>
      <c r="BG62" s="131"/>
      <c r="BH62" s="93"/>
      <c r="BI62" s="93"/>
      <c r="BJ62" s="93"/>
      <c r="BK62" s="93"/>
      <c r="BL62" s="93"/>
      <c r="BM62" s="93"/>
      <c r="BN62" s="132"/>
      <c r="BO62" s="131"/>
      <c r="BP62" s="93"/>
      <c r="BQ62" s="93"/>
      <c r="BR62" s="93"/>
      <c r="BS62" s="93"/>
      <c r="BT62" s="93"/>
      <c r="BU62" s="93"/>
      <c r="BV62" s="145"/>
    </row>
    <row r="63" spans="4:74" s="9" customFormat="1" ht="7" customHeight="1" x14ac:dyDescent="0.25">
      <c r="D63" s="126"/>
      <c r="E63" s="93"/>
      <c r="F63" s="93"/>
      <c r="G63" s="93"/>
      <c r="H63" s="93"/>
      <c r="I63" s="93"/>
      <c r="J63" s="93"/>
      <c r="K63" s="93"/>
      <c r="L63" s="132"/>
      <c r="M63" s="131"/>
      <c r="N63" s="93"/>
      <c r="O63" s="93"/>
      <c r="P63" s="93"/>
      <c r="Q63" s="93"/>
      <c r="R63" s="93"/>
      <c r="S63" s="132"/>
      <c r="T63" s="131"/>
      <c r="U63" s="93"/>
      <c r="V63" s="93"/>
      <c r="W63" s="93"/>
      <c r="X63" s="93"/>
      <c r="Y63" s="132"/>
      <c r="Z63" s="131"/>
      <c r="AA63" s="93"/>
      <c r="AB63" s="93"/>
      <c r="AC63" s="93"/>
      <c r="AD63" s="93"/>
      <c r="AE63" s="93"/>
      <c r="AF63" s="93"/>
      <c r="AG63" s="132"/>
      <c r="AH63" s="138"/>
      <c r="AI63" s="139"/>
      <c r="AJ63" s="139"/>
      <c r="AK63" s="139"/>
      <c r="AL63" s="139"/>
      <c r="AM63" s="139"/>
      <c r="AN63" s="139"/>
      <c r="AO63" s="139"/>
      <c r="AP63" s="139"/>
      <c r="AQ63" s="139"/>
      <c r="AR63" s="140"/>
      <c r="AS63" s="131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132"/>
      <c r="BG63" s="131"/>
      <c r="BH63" s="93"/>
      <c r="BI63" s="93"/>
      <c r="BJ63" s="93"/>
      <c r="BK63" s="93"/>
      <c r="BL63" s="93"/>
      <c r="BM63" s="93"/>
      <c r="BN63" s="132"/>
      <c r="BO63" s="131"/>
      <c r="BP63" s="93"/>
      <c r="BQ63" s="93"/>
      <c r="BR63" s="93"/>
      <c r="BS63" s="93"/>
      <c r="BT63" s="93"/>
      <c r="BU63" s="93"/>
      <c r="BV63" s="145"/>
    </row>
    <row r="64" spans="4:74" s="9" customFormat="1" ht="7" customHeight="1" x14ac:dyDescent="0.25">
      <c r="D64" s="126"/>
      <c r="E64" s="93"/>
      <c r="F64" s="93"/>
      <c r="G64" s="93"/>
      <c r="H64" s="93"/>
      <c r="I64" s="93"/>
      <c r="J64" s="93"/>
      <c r="K64" s="93"/>
      <c r="L64" s="132"/>
      <c r="M64" s="131"/>
      <c r="N64" s="93"/>
      <c r="O64" s="93"/>
      <c r="P64" s="93"/>
      <c r="Q64" s="93"/>
      <c r="R64" s="93"/>
      <c r="S64" s="132"/>
      <c r="T64" s="131"/>
      <c r="U64" s="93"/>
      <c r="V64" s="93"/>
      <c r="W64" s="93"/>
      <c r="X64" s="93"/>
      <c r="Y64" s="132"/>
      <c r="Z64" s="131"/>
      <c r="AA64" s="93"/>
      <c r="AB64" s="93"/>
      <c r="AC64" s="93"/>
      <c r="AD64" s="93"/>
      <c r="AE64" s="93"/>
      <c r="AF64" s="93"/>
      <c r="AG64" s="132"/>
      <c r="AH64" s="138"/>
      <c r="AI64" s="139"/>
      <c r="AJ64" s="139"/>
      <c r="AK64" s="139"/>
      <c r="AL64" s="139"/>
      <c r="AM64" s="139"/>
      <c r="AN64" s="139"/>
      <c r="AO64" s="139"/>
      <c r="AP64" s="139"/>
      <c r="AQ64" s="139"/>
      <c r="AR64" s="140"/>
      <c r="AS64" s="131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132"/>
      <c r="BG64" s="131"/>
      <c r="BH64" s="93"/>
      <c r="BI64" s="93"/>
      <c r="BJ64" s="93"/>
      <c r="BK64" s="93"/>
      <c r="BL64" s="93"/>
      <c r="BM64" s="93"/>
      <c r="BN64" s="132"/>
      <c r="BO64" s="131"/>
      <c r="BP64" s="93"/>
      <c r="BQ64" s="93"/>
      <c r="BR64" s="93"/>
      <c r="BS64" s="93"/>
      <c r="BT64" s="93"/>
      <c r="BU64" s="93"/>
      <c r="BV64" s="145"/>
    </row>
    <row r="65" spans="4:74" s="9" customFormat="1" ht="7" customHeight="1" x14ac:dyDescent="0.25">
      <c r="D65" s="126"/>
      <c r="E65" s="93"/>
      <c r="F65" s="93"/>
      <c r="G65" s="93"/>
      <c r="H65" s="93"/>
      <c r="I65" s="93"/>
      <c r="J65" s="93"/>
      <c r="K65" s="93"/>
      <c r="L65" s="132"/>
      <c r="M65" s="131"/>
      <c r="N65" s="93"/>
      <c r="O65" s="93"/>
      <c r="P65" s="93"/>
      <c r="Q65" s="93"/>
      <c r="R65" s="93"/>
      <c r="S65" s="132"/>
      <c r="T65" s="131"/>
      <c r="U65" s="93"/>
      <c r="V65" s="93"/>
      <c r="W65" s="93"/>
      <c r="X65" s="93"/>
      <c r="Y65" s="132"/>
      <c r="Z65" s="131"/>
      <c r="AA65" s="93"/>
      <c r="AB65" s="93"/>
      <c r="AC65" s="93"/>
      <c r="AD65" s="93"/>
      <c r="AE65" s="93"/>
      <c r="AF65" s="93"/>
      <c r="AG65" s="132"/>
      <c r="AH65" s="138"/>
      <c r="AI65" s="139"/>
      <c r="AJ65" s="139"/>
      <c r="AK65" s="139"/>
      <c r="AL65" s="139"/>
      <c r="AM65" s="139"/>
      <c r="AN65" s="139"/>
      <c r="AO65" s="139"/>
      <c r="AP65" s="139"/>
      <c r="AQ65" s="139"/>
      <c r="AR65" s="140"/>
      <c r="AS65" s="131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132"/>
      <c r="BG65" s="131"/>
      <c r="BH65" s="93"/>
      <c r="BI65" s="93"/>
      <c r="BJ65" s="93"/>
      <c r="BK65" s="93"/>
      <c r="BL65" s="93"/>
      <c r="BM65" s="93"/>
      <c r="BN65" s="132"/>
      <c r="BO65" s="131"/>
      <c r="BP65" s="93"/>
      <c r="BQ65" s="93"/>
      <c r="BR65" s="93"/>
      <c r="BS65" s="93"/>
      <c r="BT65" s="93"/>
      <c r="BU65" s="93"/>
      <c r="BV65" s="145"/>
    </row>
    <row r="66" spans="4:74" s="9" customFormat="1" ht="7" customHeight="1" x14ac:dyDescent="0.25">
      <c r="D66" s="127"/>
      <c r="E66" s="128"/>
      <c r="F66" s="128"/>
      <c r="G66" s="128"/>
      <c r="H66" s="128"/>
      <c r="I66" s="128"/>
      <c r="J66" s="128"/>
      <c r="K66" s="128"/>
      <c r="L66" s="134"/>
      <c r="M66" s="133"/>
      <c r="N66" s="128"/>
      <c r="O66" s="128"/>
      <c r="P66" s="128"/>
      <c r="Q66" s="128"/>
      <c r="R66" s="128"/>
      <c r="S66" s="134"/>
      <c r="T66" s="133"/>
      <c r="U66" s="128"/>
      <c r="V66" s="128"/>
      <c r="W66" s="128"/>
      <c r="X66" s="128"/>
      <c r="Y66" s="134"/>
      <c r="Z66" s="133"/>
      <c r="AA66" s="128"/>
      <c r="AB66" s="128"/>
      <c r="AC66" s="128"/>
      <c r="AD66" s="128"/>
      <c r="AE66" s="128"/>
      <c r="AF66" s="128"/>
      <c r="AG66" s="134"/>
      <c r="AH66" s="141"/>
      <c r="AI66" s="142"/>
      <c r="AJ66" s="142"/>
      <c r="AK66" s="142"/>
      <c r="AL66" s="142"/>
      <c r="AM66" s="142"/>
      <c r="AN66" s="142"/>
      <c r="AO66" s="142"/>
      <c r="AP66" s="142"/>
      <c r="AQ66" s="142"/>
      <c r="AR66" s="143"/>
      <c r="AS66" s="133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34"/>
      <c r="BG66" s="133"/>
      <c r="BH66" s="128"/>
      <c r="BI66" s="128"/>
      <c r="BJ66" s="128"/>
      <c r="BK66" s="128"/>
      <c r="BL66" s="128"/>
      <c r="BM66" s="128"/>
      <c r="BN66" s="134"/>
      <c r="BO66" s="133"/>
      <c r="BP66" s="128"/>
      <c r="BQ66" s="128"/>
      <c r="BR66" s="128"/>
      <c r="BS66" s="128"/>
      <c r="BT66" s="128"/>
      <c r="BU66" s="128"/>
      <c r="BV66" s="146"/>
    </row>
    <row r="67" spans="4:74" s="9" customFormat="1" ht="7" customHeight="1" x14ac:dyDescent="0.25">
      <c r="D67" s="124"/>
      <c r="E67" s="125"/>
      <c r="F67" s="125"/>
      <c r="G67" s="125"/>
      <c r="H67" s="125"/>
      <c r="I67" s="125"/>
      <c r="J67" s="125"/>
      <c r="K67" s="125"/>
      <c r="L67" s="130"/>
      <c r="M67" s="129"/>
      <c r="N67" s="125"/>
      <c r="O67" s="125"/>
      <c r="P67" s="125"/>
      <c r="Q67" s="125"/>
      <c r="R67" s="125"/>
      <c r="S67" s="130"/>
      <c r="T67" s="129"/>
      <c r="U67" s="125"/>
      <c r="V67" s="125"/>
      <c r="W67" s="125"/>
      <c r="X67" s="125"/>
      <c r="Y67" s="130"/>
      <c r="Z67" s="129"/>
      <c r="AA67" s="125"/>
      <c r="AB67" s="125"/>
      <c r="AC67" s="125"/>
      <c r="AD67" s="125"/>
      <c r="AE67" s="125"/>
      <c r="AF67" s="125"/>
      <c r="AG67" s="130"/>
      <c r="AH67" s="135"/>
      <c r="AI67" s="136"/>
      <c r="AJ67" s="136"/>
      <c r="AK67" s="136"/>
      <c r="AL67" s="136"/>
      <c r="AM67" s="136"/>
      <c r="AN67" s="136"/>
      <c r="AO67" s="136"/>
      <c r="AP67" s="136"/>
      <c r="AQ67" s="136"/>
      <c r="AR67" s="137"/>
      <c r="AS67" s="129"/>
      <c r="AT67" s="125"/>
      <c r="AU67" s="125"/>
      <c r="AV67" s="125"/>
      <c r="AW67" s="125"/>
      <c r="AX67" s="125"/>
      <c r="AY67" s="125"/>
      <c r="AZ67" s="125"/>
      <c r="BA67" s="125"/>
      <c r="BB67" s="125"/>
      <c r="BC67" s="125"/>
      <c r="BD67" s="125"/>
      <c r="BE67" s="125"/>
      <c r="BF67" s="130"/>
      <c r="BG67" s="129"/>
      <c r="BH67" s="125"/>
      <c r="BI67" s="125"/>
      <c r="BJ67" s="125"/>
      <c r="BK67" s="125"/>
      <c r="BL67" s="125"/>
      <c r="BM67" s="125"/>
      <c r="BN67" s="130"/>
      <c r="BO67" s="129"/>
      <c r="BP67" s="125"/>
      <c r="BQ67" s="125"/>
      <c r="BR67" s="125"/>
      <c r="BS67" s="125"/>
      <c r="BT67" s="125"/>
      <c r="BU67" s="125"/>
      <c r="BV67" s="144"/>
    </row>
    <row r="68" spans="4:74" s="9" customFormat="1" ht="7" customHeight="1" x14ac:dyDescent="0.25">
      <c r="D68" s="126"/>
      <c r="E68" s="93"/>
      <c r="F68" s="93"/>
      <c r="G68" s="93"/>
      <c r="H68" s="93"/>
      <c r="I68" s="93"/>
      <c r="J68" s="93"/>
      <c r="K68" s="93"/>
      <c r="L68" s="132"/>
      <c r="M68" s="131"/>
      <c r="N68" s="93"/>
      <c r="O68" s="93"/>
      <c r="P68" s="93"/>
      <c r="Q68" s="93"/>
      <c r="R68" s="93"/>
      <c r="S68" s="132"/>
      <c r="T68" s="131"/>
      <c r="U68" s="93"/>
      <c r="V68" s="93"/>
      <c r="W68" s="93"/>
      <c r="X68" s="93"/>
      <c r="Y68" s="132"/>
      <c r="Z68" s="131"/>
      <c r="AA68" s="93"/>
      <c r="AB68" s="93"/>
      <c r="AC68" s="93"/>
      <c r="AD68" s="93"/>
      <c r="AE68" s="93"/>
      <c r="AF68" s="93"/>
      <c r="AG68" s="132"/>
      <c r="AH68" s="138"/>
      <c r="AI68" s="139"/>
      <c r="AJ68" s="139"/>
      <c r="AK68" s="139"/>
      <c r="AL68" s="139"/>
      <c r="AM68" s="139"/>
      <c r="AN68" s="139"/>
      <c r="AO68" s="139"/>
      <c r="AP68" s="139"/>
      <c r="AQ68" s="139"/>
      <c r="AR68" s="140"/>
      <c r="AS68" s="131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132"/>
      <c r="BG68" s="131"/>
      <c r="BH68" s="93"/>
      <c r="BI68" s="93"/>
      <c r="BJ68" s="93"/>
      <c r="BK68" s="93"/>
      <c r="BL68" s="93"/>
      <c r="BM68" s="93"/>
      <c r="BN68" s="132"/>
      <c r="BO68" s="131"/>
      <c r="BP68" s="93"/>
      <c r="BQ68" s="93"/>
      <c r="BR68" s="93"/>
      <c r="BS68" s="93"/>
      <c r="BT68" s="93"/>
      <c r="BU68" s="93"/>
      <c r="BV68" s="145"/>
    </row>
    <row r="69" spans="4:74" s="9" customFormat="1" ht="7" customHeight="1" x14ac:dyDescent="0.25">
      <c r="D69" s="126"/>
      <c r="E69" s="93"/>
      <c r="F69" s="93"/>
      <c r="G69" s="93"/>
      <c r="H69" s="93"/>
      <c r="I69" s="93"/>
      <c r="J69" s="93"/>
      <c r="K69" s="93"/>
      <c r="L69" s="132"/>
      <c r="M69" s="131"/>
      <c r="N69" s="93"/>
      <c r="O69" s="93"/>
      <c r="P69" s="93"/>
      <c r="Q69" s="93"/>
      <c r="R69" s="93"/>
      <c r="S69" s="132"/>
      <c r="T69" s="131"/>
      <c r="U69" s="93"/>
      <c r="V69" s="93"/>
      <c r="W69" s="93"/>
      <c r="X69" s="93"/>
      <c r="Y69" s="132"/>
      <c r="Z69" s="131"/>
      <c r="AA69" s="93"/>
      <c r="AB69" s="93"/>
      <c r="AC69" s="93"/>
      <c r="AD69" s="93"/>
      <c r="AE69" s="93"/>
      <c r="AF69" s="93"/>
      <c r="AG69" s="132"/>
      <c r="AH69" s="138"/>
      <c r="AI69" s="139"/>
      <c r="AJ69" s="139"/>
      <c r="AK69" s="139"/>
      <c r="AL69" s="139"/>
      <c r="AM69" s="139"/>
      <c r="AN69" s="139"/>
      <c r="AO69" s="139"/>
      <c r="AP69" s="139"/>
      <c r="AQ69" s="139"/>
      <c r="AR69" s="140"/>
      <c r="AS69" s="131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132"/>
      <c r="BG69" s="131"/>
      <c r="BH69" s="93"/>
      <c r="BI69" s="93"/>
      <c r="BJ69" s="93"/>
      <c r="BK69" s="93"/>
      <c r="BL69" s="93"/>
      <c r="BM69" s="93"/>
      <c r="BN69" s="132"/>
      <c r="BO69" s="131"/>
      <c r="BP69" s="93"/>
      <c r="BQ69" s="93"/>
      <c r="BR69" s="93"/>
      <c r="BS69" s="93"/>
      <c r="BT69" s="93"/>
      <c r="BU69" s="93"/>
      <c r="BV69" s="145"/>
    </row>
    <row r="70" spans="4:74" s="9" customFormat="1" ht="7" customHeight="1" x14ac:dyDescent="0.25">
      <c r="D70" s="126"/>
      <c r="E70" s="93"/>
      <c r="F70" s="93"/>
      <c r="G70" s="93"/>
      <c r="H70" s="93"/>
      <c r="I70" s="93"/>
      <c r="J70" s="93"/>
      <c r="K70" s="93"/>
      <c r="L70" s="132"/>
      <c r="M70" s="131"/>
      <c r="N70" s="93"/>
      <c r="O70" s="93"/>
      <c r="P70" s="93"/>
      <c r="Q70" s="93"/>
      <c r="R70" s="93"/>
      <c r="S70" s="132"/>
      <c r="T70" s="131"/>
      <c r="U70" s="93"/>
      <c r="V70" s="93"/>
      <c r="W70" s="93"/>
      <c r="X70" s="93"/>
      <c r="Y70" s="132"/>
      <c r="Z70" s="131"/>
      <c r="AA70" s="93"/>
      <c r="AB70" s="93"/>
      <c r="AC70" s="93"/>
      <c r="AD70" s="93"/>
      <c r="AE70" s="93"/>
      <c r="AF70" s="93"/>
      <c r="AG70" s="132"/>
      <c r="AH70" s="138"/>
      <c r="AI70" s="139"/>
      <c r="AJ70" s="139"/>
      <c r="AK70" s="139"/>
      <c r="AL70" s="139"/>
      <c r="AM70" s="139"/>
      <c r="AN70" s="139"/>
      <c r="AO70" s="139"/>
      <c r="AP70" s="139"/>
      <c r="AQ70" s="139"/>
      <c r="AR70" s="140"/>
      <c r="AS70" s="131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132"/>
      <c r="BG70" s="131"/>
      <c r="BH70" s="93"/>
      <c r="BI70" s="93"/>
      <c r="BJ70" s="93"/>
      <c r="BK70" s="93"/>
      <c r="BL70" s="93"/>
      <c r="BM70" s="93"/>
      <c r="BN70" s="132"/>
      <c r="BO70" s="131"/>
      <c r="BP70" s="93"/>
      <c r="BQ70" s="93"/>
      <c r="BR70" s="93"/>
      <c r="BS70" s="93"/>
      <c r="BT70" s="93"/>
      <c r="BU70" s="93"/>
      <c r="BV70" s="145"/>
    </row>
    <row r="71" spans="4:74" s="9" customFormat="1" ht="7" customHeight="1" x14ac:dyDescent="0.25">
      <c r="D71" s="126"/>
      <c r="E71" s="93"/>
      <c r="F71" s="93"/>
      <c r="G71" s="93"/>
      <c r="H71" s="93"/>
      <c r="I71" s="93"/>
      <c r="J71" s="93"/>
      <c r="K71" s="93"/>
      <c r="L71" s="132"/>
      <c r="M71" s="131"/>
      <c r="N71" s="93"/>
      <c r="O71" s="93"/>
      <c r="P71" s="93"/>
      <c r="Q71" s="93"/>
      <c r="R71" s="93"/>
      <c r="S71" s="132"/>
      <c r="T71" s="131"/>
      <c r="U71" s="93"/>
      <c r="V71" s="93"/>
      <c r="W71" s="93"/>
      <c r="X71" s="93"/>
      <c r="Y71" s="132"/>
      <c r="Z71" s="131"/>
      <c r="AA71" s="93"/>
      <c r="AB71" s="93"/>
      <c r="AC71" s="93"/>
      <c r="AD71" s="93"/>
      <c r="AE71" s="93"/>
      <c r="AF71" s="93"/>
      <c r="AG71" s="132"/>
      <c r="AH71" s="138"/>
      <c r="AI71" s="139"/>
      <c r="AJ71" s="139"/>
      <c r="AK71" s="139"/>
      <c r="AL71" s="139"/>
      <c r="AM71" s="139"/>
      <c r="AN71" s="139"/>
      <c r="AO71" s="139"/>
      <c r="AP71" s="139"/>
      <c r="AQ71" s="139"/>
      <c r="AR71" s="140"/>
      <c r="AS71" s="131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132"/>
      <c r="BG71" s="131"/>
      <c r="BH71" s="93"/>
      <c r="BI71" s="93"/>
      <c r="BJ71" s="93"/>
      <c r="BK71" s="93"/>
      <c r="BL71" s="93"/>
      <c r="BM71" s="93"/>
      <c r="BN71" s="132"/>
      <c r="BO71" s="131"/>
      <c r="BP71" s="93"/>
      <c r="BQ71" s="93"/>
      <c r="BR71" s="93"/>
      <c r="BS71" s="93"/>
      <c r="BT71" s="93"/>
      <c r="BU71" s="93"/>
      <c r="BV71" s="145"/>
    </row>
    <row r="72" spans="4:74" s="9" customFormat="1" ht="7" customHeight="1" x14ac:dyDescent="0.25">
      <c r="D72" s="126"/>
      <c r="E72" s="93"/>
      <c r="F72" s="93"/>
      <c r="G72" s="93"/>
      <c r="H72" s="93"/>
      <c r="I72" s="93"/>
      <c r="J72" s="93"/>
      <c r="K72" s="93"/>
      <c r="L72" s="132"/>
      <c r="M72" s="131"/>
      <c r="N72" s="93"/>
      <c r="O72" s="93"/>
      <c r="P72" s="93"/>
      <c r="Q72" s="93"/>
      <c r="R72" s="93"/>
      <c r="S72" s="132"/>
      <c r="T72" s="131"/>
      <c r="U72" s="93"/>
      <c r="V72" s="93"/>
      <c r="W72" s="93"/>
      <c r="X72" s="93"/>
      <c r="Y72" s="132"/>
      <c r="Z72" s="131"/>
      <c r="AA72" s="93"/>
      <c r="AB72" s="93"/>
      <c r="AC72" s="93"/>
      <c r="AD72" s="93"/>
      <c r="AE72" s="93"/>
      <c r="AF72" s="93"/>
      <c r="AG72" s="132"/>
      <c r="AH72" s="138"/>
      <c r="AI72" s="139"/>
      <c r="AJ72" s="139"/>
      <c r="AK72" s="139"/>
      <c r="AL72" s="139"/>
      <c r="AM72" s="139"/>
      <c r="AN72" s="139"/>
      <c r="AO72" s="139"/>
      <c r="AP72" s="139"/>
      <c r="AQ72" s="139"/>
      <c r="AR72" s="140"/>
      <c r="AS72" s="131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132"/>
      <c r="BG72" s="131"/>
      <c r="BH72" s="93"/>
      <c r="BI72" s="93"/>
      <c r="BJ72" s="93"/>
      <c r="BK72" s="93"/>
      <c r="BL72" s="93"/>
      <c r="BM72" s="93"/>
      <c r="BN72" s="132"/>
      <c r="BO72" s="131"/>
      <c r="BP72" s="93"/>
      <c r="BQ72" s="93"/>
      <c r="BR72" s="93"/>
      <c r="BS72" s="93"/>
      <c r="BT72" s="93"/>
      <c r="BU72" s="93"/>
      <c r="BV72" s="145"/>
    </row>
    <row r="73" spans="4:74" s="9" customFormat="1" ht="7" customHeight="1" x14ac:dyDescent="0.25">
      <c r="D73" s="126"/>
      <c r="E73" s="93"/>
      <c r="F73" s="93"/>
      <c r="G73" s="93"/>
      <c r="H73" s="93"/>
      <c r="I73" s="93"/>
      <c r="J73" s="93"/>
      <c r="K73" s="93"/>
      <c r="L73" s="132"/>
      <c r="M73" s="131"/>
      <c r="N73" s="93"/>
      <c r="O73" s="93"/>
      <c r="P73" s="93"/>
      <c r="Q73" s="93"/>
      <c r="R73" s="93"/>
      <c r="S73" s="132"/>
      <c r="T73" s="131"/>
      <c r="U73" s="93"/>
      <c r="V73" s="93"/>
      <c r="W73" s="93"/>
      <c r="X73" s="93"/>
      <c r="Y73" s="132"/>
      <c r="Z73" s="131"/>
      <c r="AA73" s="93"/>
      <c r="AB73" s="93"/>
      <c r="AC73" s="93"/>
      <c r="AD73" s="93"/>
      <c r="AE73" s="93"/>
      <c r="AF73" s="93"/>
      <c r="AG73" s="132"/>
      <c r="AH73" s="138"/>
      <c r="AI73" s="139"/>
      <c r="AJ73" s="139"/>
      <c r="AK73" s="139"/>
      <c r="AL73" s="139"/>
      <c r="AM73" s="139"/>
      <c r="AN73" s="139"/>
      <c r="AO73" s="139"/>
      <c r="AP73" s="139"/>
      <c r="AQ73" s="139"/>
      <c r="AR73" s="140"/>
      <c r="AS73" s="131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132"/>
      <c r="BG73" s="131"/>
      <c r="BH73" s="93"/>
      <c r="BI73" s="93"/>
      <c r="BJ73" s="93"/>
      <c r="BK73" s="93"/>
      <c r="BL73" s="93"/>
      <c r="BM73" s="93"/>
      <c r="BN73" s="132"/>
      <c r="BO73" s="131"/>
      <c r="BP73" s="93"/>
      <c r="BQ73" s="93"/>
      <c r="BR73" s="93"/>
      <c r="BS73" s="93"/>
      <c r="BT73" s="93"/>
      <c r="BU73" s="93"/>
      <c r="BV73" s="145"/>
    </row>
    <row r="74" spans="4:74" s="9" customFormat="1" ht="7" customHeight="1" x14ac:dyDescent="0.25">
      <c r="D74" s="126"/>
      <c r="E74" s="93"/>
      <c r="F74" s="93"/>
      <c r="G74" s="93"/>
      <c r="H74" s="93"/>
      <c r="I74" s="93"/>
      <c r="J74" s="93"/>
      <c r="K74" s="93"/>
      <c r="L74" s="132"/>
      <c r="M74" s="131"/>
      <c r="N74" s="93"/>
      <c r="O74" s="93"/>
      <c r="P74" s="93"/>
      <c r="Q74" s="93"/>
      <c r="R74" s="93"/>
      <c r="S74" s="132"/>
      <c r="T74" s="131"/>
      <c r="U74" s="93"/>
      <c r="V74" s="93"/>
      <c r="W74" s="93"/>
      <c r="X74" s="93"/>
      <c r="Y74" s="132"/>
      <c r="Z74" s="131"/>
      <c r="AA74" s="93"/>
      <c r="AB74" s="93"/>
      <c r="AC74" s="93"/>
      <c r="AD74" s="93"/>
      <c r="AE74" s="93"/>
      <c r="AF74" s="93"/>
      <c r="AG74" s="132"/>
      <c r="AH74" s="138"/>
      <c r="AI74" s="139"/>
      <c r="AJ74" s="139"/>
      <c r="AK74" s="139"/>
      <c r="AL74" s="139"/>
      <c r="AM74" s="139"/>
      <c r="AN74" s="139"/>
      <c r="AO74" s="139"/>
      <c r="AP74" s="139"/>
      <c r="AQ74" s="139"/>
      <c r="AR74" s="140"/>
      <c r="AS74" s="131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132"/>
      <c r="BG74" s="131"/>
      <c r="BH74" s="93"/>
      <c r="BI74" s="93"/>
      <c r="BJ74" s="93"/>
      <c r="BK74" s="93"/>
      <c r="BL74" s="93"/>
      <c r="BM74" s="93"/>
      <c r="BN74" s="132"/>
      <c r="BO74" s="131"/>
      <c r="BP74" s="93"/>
      <c r="BQ74" s="93"/>
      <c r="BR74" s="93"/>
      <c r="BS74" s="93"/>
      <c r="BT74" s="93"/>
      <c r="BU74" s="93"/>
      <c r="BV74" s="145"/>
    </row>
    <row r="75" spans="4:74" s="9" customFormat="1" ht="7" customHeight="1" x14ac:dyDescent="0.25">
      <c r="D75" s="127"/>
      <c r="E75" s="128"/>
      <c r="F75" s="128"/>
      <c r="G75" s="128"/>
      <c r="H75" s="128"/>
      <c r="I75" s="128"/>
      <c r="J75" s="128"/>
      <c r="K75" s="128"/>
      <c r="L75" s="134"/>
      <c r="M75" s="133"/>
      <c r="N75" s="128"/>
      <c r="O75" s="128"/>
      <c r="P75" s="128"/>
      <c r="Q75" s="128"/>
      <c r="R75" s="128"/>
      <c r="S75" s="134"/>
      <c r="T75" s="133"/>
      <c r="U75" s="128"/>
      <c r="V75" s="128"/>
      <c r="W75" s="128"/>
      <c r="X75" s="128"/>
      <c r="Y75" s="134"/>
      <c r="Z75" s="133"/>
      <c r="AA75" s="128"/>
      <c r="AB75" s="128"/>
      <c r="AC75" s="128"/>
      <c r="AD75" s="128"/>
      <c r="AE75" s="128"/>
      <c r="AF75" s="128"/>
      <c r="AG75" s="134"/>
      <c r="AH75" s="141"/>
      <c r="AI75" s="142"/>
      <c r="AJ75" s="142"/>
      <c r="AK75" s="142"/>
      <c r="AL75" s="142"/>
      <c r="AM75" s="142"/>
      <c r="AN75" s="142"/>
      <c r="AO75" s="142"/>
      <c r="AP75" s="142"/>
      <c r="AQ75" s="142"/>
      <c r="AR75" s="143"/>
      <c r="AS75" s="133"/>
      <c r="AT75" s="128"/>
      <c r="AU75" s="128"/>
      <c r="AV75" s="128"/>
      <c r="AW75" s="128"/>
      <c r="AX75" s="128"/>
      <c r="AY75" s="128"/>
      <c r="AZ75" s="128"/>
      <c r="BA75" s="128"/>
      <c r="BB75" s="128"/>
      <c r="BC75" s="128"/>
      <c r="BD75" s="128"/>
      <c r="BE75" s="128"/>
      <c r="BF75" s="134"/>
      <c r="BG75" s="133"/>
      <c r="BH75" s="128"/>
      <c r="BI75" s="128"/>
      <c r="BJ75" s="128"/>
      <c r="BK75" s="128"/>
      <c r="BL75" s="128"/>
      <c r="BM75" s="128"/>
      <c r="BN75" s="134"/>
      <c r="BO75" s="133"/>
      <c r="BP75" s="128"/>
      <c r="BQ75" s="128"/>
      <c r="BR75" s="128"/>
      <c r="BS75" s="128"/>
      <c r="BT75" s="128"/>
      <c r="BU75" s="128"/>
      <c r="BV75" s="146"/>
    </row>
    <row r="76" spans="4:74" s="9" customFormat="1" ht="7.4" customHeight="1" x14ac:dyDescent="0.25">
      <c r="D76" s="124" t="s">
        <v>81</v>
      </c>
      <c r="E76" s="125"/>
      <c r="F76" s="125"/>
      <c r="G76" s="125"/>
      <c r="H76" s="125"/>
      <c r="I76" s="125"/>
      <c r="J76" s="125"/>
      <c r="K76" s="125"/>
      <c r="L76" s="130"/>
      <c r="M76" s="129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5"/>
      <c r="BA76" s="125"/>
      <c r="BB76" s="125"/>
      <c r="BC76" s="125"/>
      <c r="BD76" s="125"/>
      <c r="BE76" s="125"/>
      <c r="BF76" s="125"/>
      <c r="BG76" s="125"/>
      <c r="BH76" s="125"/>
      <c r="BI76" s="125"/>
      <c r="BJ76" s="125"/>
      <c r="BK76" s="125"/>
      <c r="BL76" s="125"/>
      <c r="BM76" s="125"/>
      <c r="BN76" s="125"/>
      <c r="BO76" s="125"/>
      <c r="BP76" s="125"/>
      <c r="BQ76" s="125"/>
      <c r="BR76" s="125"/>
      <c r="BS76" s="125"/>
      <c r="BT76" s="125"/>
      <c r="BU76" s="125"/>
      <c r="BV76" s="144"/>
    </row>
    <row r="77" spans="4:74" s="9" customFormat="1" ht="7.4" customHeight="1" x14ac:dyDescent="0.25">
      <c r="D77" s="126"/>
      <c r="E77" s="93"/>
      <c r="F77" s="93"/>
      <c r="G77" s="93"/>
      <c r="H77" s="93"/>
      <c r="I77" s="93"/>
      <c r="J77" s="93"/>
      <c r="K77" s="93"/>
      <c r="L77" s="132"/>
      <c r="M77" s="131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145"/>
    </row>
    <row r="78" spans="4:74" s="9" customFormat="1" ht="7.4" customHeight="1" x14ac:dyDescent="0.25">
      <c r="D78" s="126"/>
      <c r="E78" s="93"/>
      <c r="F78" s="93"/>
      <c r="G78" s="93"/>
      <c r="H78" s="93"/>
      <c r="I78" s="93"/>
      <c r="J78" s="93"/>
      <c r="K78" s="93"/>
      <c r="L78" s="132"/>
      <c r="M78" s="131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145"/>
    </row>
    <row r="79" spans="4:74" s="9" customFormat="1" ht="7.4" customHeight="1" x14ac:dyDescent="0.25">
      <c r="D79" s="126"/>
      <c r="E79" s="93"/>
      <c r="F79" s="93"/>
      <c r="G79" s="93"/>
      <c r="H79" s="93"/>
      <c r="I79" s="93"/>
      <c r="J79" s="93"/>
      <c r="K79" s="93"/>
      <c r="L79" s="132"/>
      <c r="M79" s="131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145"/>
    </row>
    <row r="80" spans="4:74" s="9" customFormat="1" ht="7.4" customHeight="1" x14ac:dyDescent="0.25">
      <c r="D80" s="126"/>
      <c r="E80" s="93"/>
      <c r="F80" s="93"/>
      <c r="G80" s="93"/>
      <c r="H80" s="93"/>
      <c r="I80" s="93"/>
      <c r="J80" s="93"/>
      <c r="K80" s="93"/>
      <c r="L80" s="132"/>
      <c r="M80" s="131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145"/>
    </row>
    <row r="81" spans="4:74" s="9" customFormat="1" ht="7.4" customHeight="1" x14ac:dyDescent="0.25">
      <c r="D81" s="126"/>
      <c r="E81" s="93"/>
      <c r="F81" s="93"/>
      <c r="G81" s="93"/>
      <c r="H81" s="93"/>
      <c r="I81" s="93"/>
      <c r="J81" s="93"/>
      <c r="K81" s="93"/>
      <c r="L81" s="132"/>
      <c r="M81" s="131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145"/>
    </row>
    <row r="82" spans="4:74" s="9" customFormat="1" ht="7.4" customHeight="1" x14ac:dyDescent="0.25">
      <c r="D82" s="126"/>
      <c r="E82" s="93"/>
      <c r="F82" s="93"/>
      <c r="G82" s="93"/>
      <c r="H82" s="93"/>
      <c r="I82" s="93"/>
      <c r="J82" s="93"/>
      <c r="K82" s="93"/>
      <c r="L82" s="132"/>
      <c r="M82" s="131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145"/>
    </row>
    <row r="83" spans="4:74" s="9" customFormat="1" ht="7.4" customHeight="1" x14ac:dyDescent="0.25">
      <c r="D83" s="127"/>
      <c r="E83" s="128"/>
      <c r="F83" s="128"/>
      <c r="G83" s="128"/>
      <c r="H83" s="128"/>
      <c r="I83" s="128"/>
      <c r="J83" s="128"/>
      <c r="K83" s="128"/>
      <c r="L83" s="134"/>
      <c r="M83" s="133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128"/>
      <c r="AU83" s="128"/>
      <c r="AV83" s="128"/>
      <c r="AW83" s="128"/>
      <c r="AX83" s="128"/>
      <c r="AY83" s="128"/>
      <c r="AZ83" s="128"/>
      <c r="BA83" s="128"/>
      <c r="BB83" s="128"/>
      <c r="BC83" s="128"/>
      <c r="BD83" s="128"/>
      <c r="BE83" s="128"/>
      <c r="BF83" s="128"/>
      <c r="BG83" s="128"/>
      <c r="BH83" s="128"/>
      <c r="BI83" s="128"/>
      <c r="BJ83" s="128"/>
      <c r="BK83" s="128"/>
      <c r="BL83" s="128"/>
      <c r="BM83" s="128"/>
      <c r="BN83" s="128"/>
      <c r="BO83" s="128"/>
      <c r="BP83" s="128"/>
      <c r="BQ83" s="128"/>
      <c r="BR83" s="128"/>
      <c r="BS83" s="128"/>
      <c r="BT83" s="128"/>
      <c r="BU83" s="128"/>
      <c r="BV83" s="146"/>
    </row>
    <row r="84" spans="4:74" s="9" customFormat="1" ht="7.4" customHeight="1" x14ac:dyDescent="0.25">
      <c r="D84" s="124" t="s">
        <v>83</v>
      </c>
      <c r="E84" s="125"/>
      <c r="F84" s="125"/>
      <c r="G84" s="125"/>
      <c r="H84" s="125"/>
      <c r="I84" s="125"/>
      <c r="J84" s="125"/>
      <c r="K84" s="125"/>
      <c r="L84" s="130"/>
      <c r="M84" s="129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44"/>
    </row>
    <row r="85" spans="4:74" s="9" customFormat="1" ht="7.4" customHeight="1" x14ac:dyDescent="0.25">
      <c r="D85" s="126"/>
      <c r="E85" s="93"/>
      <c r="F85" s="93"/>
      <c r="G85" s="93"/>
      <c r="H85" s="93"/>
      <c r="I85" s="93"/>
      <c r="J85" s="93"/>
      <c r="K85" s="93"/>
      <c r="L85" s="132"/>
      <c r="M85" s="131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145"/>
    </row>
    <row r="86" spans="4:74" s="9" customFormat="1" ht="7.4" customHeight="1" x14ac:dyDescent="0.25">
      <c r="D86" s="126"/>
      <c r="E86" s="93"/>
      <c r="F86" s="93"/>
      <c r="G86" s="93"/>
      <c r="H86" s="93"/>
      <c r="I86" s="93"/>
      <c r="J86" s="93"/>
      <c r="K86" s="93"/>
      <c r="L86" s="132"/>
      <c r="M86" s="131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145"/>
    </row>
    <row r="87" spans="4:74" s="9" customFormat="1" ht="7.4" customHeight="1" x14ac:dyDescent="0.25">
      <c r="D87" s="126"/>
      <c r="E87" s="93"/>
      <c r="F87" s="93"/>
      <c r="G87" s="93"/>
      <c r="H87" s="93"/>
      <c r="I87" s="93"/>
      <c r="J87" s="93"/>
      <c r="K87" s="93"/>
      <c r="L87" s="132"/>
      <c r="M87" s="131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145"/>
    </row>
    <row r="88" spans="4:74" s="9" customFormat="1" ht="7.4" customHeight="1" x14ac:dyDescent="0.25">
      <c r="D88" s="126"/>
      <c r="E88" s="93"/>
      <c r="F88" s="93"/>
      <c r="G88" s="93"/>
      <c r="H88" s="93"/>
      <c r="I88" s="93"/>
      <c r="J88" s="93"/>
      <c r="K88" s="93"/>
      <c r="L88" s="132"/>
      <c r="M88" s="131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145"/>
    </row>
    <row r="89" spans="4:74" s="9" customFormat="1" ht="7.4" customHeight="1" x14ac:dyDescent="0.25">
      <c r="D89" s="126"/>
      <c r="E89" s="93"/>
      <c r="F89" s="93"/>
      <c r="G89" s="93"/>
      <c r="H89" s="93"/>
      <c r="I89" s="93"/>
      <c r="J89" s="93"/>
      <c r="K89" s="93"/>
      <c r="L89" s="132"/>
      <c r="M89" s="131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145"/>
    </row>
    <row r="90" spans="4:74" s="9" customFormat="1" ht="7.4" customHeight="1" x14ac:dyDescent="0.25">
      <c r="D90" s="127"/>
      <c r="E90" s="128"/>
      <c r="F90" s="128"/>
      <c r="G90" s="128"/>
      <c r="H90" s="128"/>
      <c r="I90" s="128"/>
      <c r="J90" s="128"/>
      <c r="K90" s="128"/>
      <c r="L90" s="134"/>
      <c r="M90" s="133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  <c r="AE90" s="128"/>
      <c r="AF90" s="128"/>
      <c r="AG90" s="128"/>
      <c r="AH90" s="128"/>
      <c r="AI90" s="128"/>
      <c r="AJ90" s="128"/>
      <c r="AK90" s="128"/>
      <c r="AL90" s="128"/>
      <c r="AM90" s="128"/>
      <c r="AN90" s="128"/>
      <c r="AO90" s="128"/>
      <c r="AP90" s="128"/>
      <c r="AQ90" s="128"/>
      <c r="AR90" s="128"/>
      <c r="AS90" s="128"/>
      <c r="AT90" s="128"/>
      <c r="AU90" s="128"/>
      <c r="AV90" s="128"/>
      <c r="AW90" s="128"/>
      <c r="AX90" s="128"/>
      <c r="AY90" s="128"/>
      <c r="AZ90" s="128"/>
      <c r="BA90" s="128"/>
      <c r="BB90" s="128"/>
      <c r="BC90" s="128"/>
      <c r="BD90" s="128"/>
      <c r="BE90" s="128"/>
      <c r="BF90" s="128"/>
      <c r="BG90" s="128"/>
      <c r="BH90" s="128"/>
      <c r="BI90" s="128"/>
      <c r="BJ90" s="128"/>
      <c r="BK90" s="128"/>
      <c r="BL90" s="128"/>
      <c r="BM90" s="128"/>
      <c r="BN90" s="128"/>
      <c r="BO90" s="128"/>
      <c r="BP90" s="128"/>
      <c r="BQ90" s="128"/>
      <c r="BR90" s="128"/>
      <c r="BS90" s="128"/>
      <c r="BT90" s="128"/>
      <c r="BU90" s="128"/>
      <c r="BV90" s="146"/>
    </row>
    <row r="91" spans="4:74" s="9" customFormat="1" ht="7.4" customHeight="1" x14ac:dyDescent="0.25">
      <c r="D91" s="124" t="s">
        <v>84</v>
      </c>
      <c r="E91" s="125"/>
      <c r="F91" s="125"/>
      <c r="G91" s="125"/>
      <c r="H91" s="125"/>
      <c r="I91" s="125"/>
      <c r="J91" s="125"/>
      <c r="K91" s="125"/>
      <c r="L91" s="130"/>
      <c r="M91" s="129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44"/>
    </row>
    <row r="92" spans="4:74" s="9" customFormat="1" ht="7.4" customHeight="1" x14ac:dyDescent="0.25">
      <c r="D92" s="126"/>
      <c r="E92" s="93"/>
      <c r="F92" s="93"/>
      <c r="G92" s="93"/>
      <c r="H92" s="93"/>
      <c r="I92" s="93"/>
      <c r="J92" s="93"/>
      <c r="K92" s="93"/>
      <c r="L92" s="132"/>
      <c r="M92" s="131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145"/>
    </row>
    <row r="93" spans="4:74" s="9" customFormat="1" ht="7.4" customHeight="1" x14ac:dyDescent="0.25">
      <c r="D93" s="126"/>
      <c r="E93" s="93"/>
      <c r="F93" s="93"/>
      <c r="G93" s="93"/>
      <c r="H93" s="93"/>
      <c r="I93" s="93"/>
      <c r="J93" s="93"/>
      <c r="K93" s="93"/>
      <c r="L93" s="132"/>
      <c r="M93" s="131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145"/>
    </row>
    <row r="94" spans="4:74" s="9" customFormat="1" ht="7.4" customHeight="1" x14ac:dyDescent="0.25">
      <c r="D94" s="126"/>
      <c r="E94" s="93"/>
      <c r="F94" s="93"/>
      <c r="G94" s="93"/>
      <c r="H94" s="93"/>
      <c r="I94" s="93"/>
      <c r="J94" s="93"/>
      <c r="K94" s="93"/>
      <c r="L94" s="132"/>
      <c r="M94" s="131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145"/>
    </row>
    <row r="95" spans="4:74" s="9" customFormat="1" ht="7.4" customHeight="1" x14ac:dyDescent="0.25">
      <c r="D95" s="126"/>
      <c r="E95" s="93"/>
      <c r="F95" s="93"/>
      <c r="G95" s="93"/>
      <c r="H95" s="93"/>
      <c r="I95" s="93"/>
      <c r="J95" s="93"/>
      <c r="K95" s="93"/>
      <c r="L95" s="132"/>
      <c r="M95" s="131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145"/>
    </row>
    <row r="96" spans="4:74" s="9" customFormat="1" ht="7.4" customHeight="1" x14ac:dyDescent="0.25">
      <c r="D96" s="126"/>
      <c r="E96" s="93"/>
      <c r="F96" s="93"/>
      <c r="G96" s="93"/>
      <c r="H96" s="93"/>
      <c r="I96" s="93"/>
      <c r="J96" s="93"/>
      <c r="K96" s="93"/>
      <c r="L96" s="132"/>
      <c r="M96" s="131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145"/>
    </row>
    <row r="97" spans="4:74" s="9" customFormat="1" ht="7.4" customHeight="1" x14ac:dyDescent="0.25">
      <c r="D97" s="126"/>
      <c r="E97" s="93"/>
      <c r="F97" s="93"/>
      <c r="G97" s="93"/>
      <c r="H97" s="93"/>
      <c r="I97" s="93"/>
      <c r="J97" s="93"/>
      <c r="K97" s="93"/>
      <c r="L97" s="132"/>
      <c r="M97" s="131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145"/>
    </row>
    <row r="98" spans="4:74" s="9" customFormat="1" ht="7.4" customHeight="1" x14ac:dyDescent="0.25">
      <c r="D98" s="185"/>
      <c r="E98" s="186"/>
      <c r="F98" s="186"/>
      <c r="G98" s="186"/>
      <c r="H98" s="186"/>
      <c r="I98" s="186"/>
      <c r="J98" s="186"/>
      <c r="K98" s="186"/>
      <c r="L98" s="187"/>
      <c r="M98" s="188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  <c r="AC98" s="186"/>
      <c r="AD98" s="186"/>
      <c r="AE98" s="186"/>
      <c r="AF98" s="186"/>
      <c r="AG98" s="186"/>
      <c r="AH98" s="186"/>
      <c r="AI98" s="186"/>
      <c r="AJ98" s="186"/>
      <c r="AK98" s="186"/>
      <c r="AL98" s="186"/>
      <c r="AM98" s="186"/>
      <c r="AN98" s="186"/>
      <c r="AO98" s="186"/>
      <c r="AP98" s="186"/>
      <c r="AQ98" s="186"/>
      <c r="AR98" s="186"/>
      <c r="AS98" s="186"/>
      <c r="AT98" s="186"/>
      <c r="AU98" s="186"/>
      <c r="AV98" s="186"/>
      <c r="AW98" s="186"/>
      <c r="AX98" s="186"/>
      <c r="AY98" s="186"/>
      <c r="AZ98" s="186"/>
      <c r="BA98" s="186"/>
      <c r="BB98" s="186"/>
      <c r="BC98" s="186"/>
      <c r="BD98" s="186"/>
      <c r="BE98" s="186"/>
      <c r="BF98" s="186"/>
      <c r="BG98" s="186"/>
      <c r="BH98" s="186"/>
      <c r="BI98" s="186"/>
      <c r="BJ98" s="186"/>
      <c r="BK98" s="186"/>
      <c r="BL98" s="186"/>
      <c r="BM98" s="186"/>
      <c r="BN98" s="186"/>
      <c r="BO98" s="186"/>
      <c r="BP98" s="186"/>
      <c r="BQ98" s="186"/>
      <c r="BR98" s="186"/>
      <c r="BS98" s="186"/>
      <c r="BT98" s="186"/>
      <c r="BU98" s="186"/>
      <c r="BV98" s="189"/>
    </row>
    <row r="99" spans="4:74" s="9" customFormat="1" ht="6" customHeight="1" x14ac:dyDescent="0.25"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</row>
    <row r="100" spans="4:74" s="9" customFormat="1" ht="6" customHeight="1" x14ac:dyDescent="0.25">
      <c r="D100" s="93" t="s">
        <v>86</v>
      </c>
      <c r="E100" s="93"/>
      <c r="F100" s="93"/>
      <c r="G100" s="93"/>
      <c r="H100" s="93"/>
      <c r="I100" s="93"/>
      <c r="J100" s="94"/>
      <c r="K100" s="94"/>
      <c r="L100" s="94"/>
      <c r="M100" s="94"/>
      <c r="N100" s="94"/>
      <c r="O100" s="94"/>
      <c r="P100" s="94" t="s">
        <v>87</v>
      </c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 t="s">
        <v>88</v>
      </c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3" t="s">
        <v>89</v>
      </c>
      <c r="AQ100" s="93"/>
      <c r="AR100" s="93"/>
      <c r="AS100" s="93"/>
      <c r="AT100" s="93"/>
      <c r="AU100" s="93"/>
      <c r="AV100" s="93"/>
      <c r="AW100" s="93"/>
      <c r="AX100" s="93"/>
      <c r="AY100" s="93" t="s">
        <v>90</v>
      </c>
      <c r="AZ100" s="93"/>
      <c r="BA100" s="93"/>
      <c r="BB100" s="93"/>
      <c r="BC100" s="93"/>
      <c r="BD100" s="93"/>
      <c r="BE100" s="93" t="s">
        <v>91</v>
      </c>
      <c r="BF100" s="93"/>
      <c r="BG100" s="93"/>
      <c r="BH100" s="93"/>
      <c r="BI100" s="93"/>
      <c r="BJ100" s="93"/>
      <c r="BK100" s="93" t="s">
        <v>92</v>
      </c>
      <c r="BL100" s="93"/>
      <c r="BM100" s="93"/>
      <c r="BN100" s="15"/>
      <c r="BO100" s="93" t="s">
        <v>93</v>
      </c>
      <c r="BP100" s="93"/>
      <c r="BQ100" s="93"/>
      <c r="BR100" s="93"/>
      <c r="BS100" s="93"/>
      <c r="BT100" s="93"/>
      <c r="BU100" s="93"/>
      <c r="BV100" s="93"/>
    </row>
    <row r="101" spans="4:74" s="9" customFormat="1" ht="6" customHeight="1" x14ac:dyDescent="0.25">
      <c r="D101" s="93"/>
      <c r="E101" s="93"/>
      <c r="F101" s="93"/>
      <c r="G101" s="93"/>
      <c r="H101" s="93"/>
      <c r="I101" s="93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15"/>
      <c r="BO101" s="93"/>
      <c r="BP101" s="93"/>
      <c r="BQ101" s="93"/>
      <c r="BR101" s="93"/>
      <c r="BS101" s="93"/>
      <c r="BT101" s="93"/>
      <c r="BU101" s="93"/>
      <c r="BV101" s="93"/>
    </row>
  </sheetData>
  <mergeCells count="94">
    <mergeCell ref="BU1:BV1"/>
    <mergeCell ref="BL2:BV2"/>
    <mergeCell ref="D3:BV5"/>
    <mergeCell ref="D7:L8"/>
    <mergeCell ref="M7:AV8"/>
    <mergeCell ref="BH1:BI1"/>
    <mergeCell ref="BJ1:BL1"/>
    <mergeCell ref="BM1:BN1"/>
    <mergeCell ref="BP1:BQ1"/>
    <mergeCell ref="BR1:BT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BO49:BV57"/>
    <mergeCell ref="D40:L48"/>
    <mergeCell ref="M40:S48"/>
    <mergeCell ref="T40:Y48"/>
    <mergeCell ref="Z40:AG48"/>
    <mergeCell ref="AH40:AR48"/>
    <mergeCell ref="D49:L57"/>
    <mergeCell ref="M49:S57"/>
    <mergeCell ref="T49:Y57"/>
    <mergeCell ref="Z49:AG57"/>
    <mergeCell ref="AH49:AR57"/>
    <mergeCell ref="D58:L66"/>
    <mergeCell ref="M58:S66"/>
    <mergeCell ref="T58:Y66"/>
    <mergeCell ref="Z58:AG66"/>
    <mergeCell ref="AH58:AR66"/>
    <mergeCell ref="D67:L75"/>
    <mergeCell ref="M67:S75"/>
    <mergeCell ref="T67:Y75"/>
    <mergeCell ref="Z67:AG75"/>
    <mergeCell ref="AH67:AR75"/>
    <mergeCell ref="D76:L83"/>
    <mergeCell ref="M76:BV83"/>
    <mergeCell ref="D84:L90"/>
    <mergeCell ref="M84:BV90"/>
    <mergeCell ref="D91:L98"/>
    <mergeCell ref="M91:BV98"/>
    <mergeCell ref="D100:I101"/>
    <mergeCell ref="J100:O101"/>
    <mergeCell ref="P100:U101"/>
    <mergeCell ref="V100:AB101"/>
    <mergeCell ref="AC100:AH101"/>
    <mergeCell ref="AI100:AO101"/>
    <mergeCell ref="AP100:AT101"/>
    <mergeCell ref="AU100:AX101"/>
    <mergeCell ref="AY100:BA101"/>
    <mergeCell ref="BB100:BD101"/>
    <mergeCell ref="BE100:BG101"/>
    <mergeCell ref="BH100:BJ101"/>
    <mergeCell ref="BK100:BM101"/>
    <mergeCell ref="BO100:BV101"/>
    <mergeCell ref="AW7:BV8"/>
    <mergeCell ref="AS58:BF66"/>
    <mergeCell ref="BG58:BN66"/>
    <mergeCell ref="BO58:BV66"/>
    <mergeCell ref="AS67:BF75"/>
    <mergeCell ref="BG67:BN75"/>
    <mergeCell ref="BO67:BV75"/>
    <mergeCell ref="AS40:BF48"/>
    <mergeCell ref="BG40:BN48"/>
    <mergeCell ref="BO40:BV48"/>
    <mergeCell ref="AS49:BF57"/>
    <mergeCell ref="BG49:BN57"/>
  </mergeCells>
  <phoneticPr fontId="17" type="noConversion"/>
  <pageMargins left="0.86527777777777803" right="0.55000000000000004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4"/>
  <sheetViews>
    <sheetView workbookViewId="0">
      <selection activeCell="K9" sqref="K9:O9"/>
    </sheetView>
  </sheetViews>
  <sheetFormatPr defaultColWidth="10" defaultRowHeight="15" x14ac:dyDescent="0.25"/>
  <cols>
    <col min="1" max="1" width="4.453125" style="4" customWidth="1"/>
    <col min="2" max="2" width="7.6328125" style="4" customWidth="1"/>
    <col min="3" max="3" width="6.90625" style="4" customWidth="1"/>
    <col min="4" max="9" width="5.7265625" style="4" customWidth="1"/>
    <col min="10" max="10" width="7.453125" style="4" customWidth="1"/>
    <col min="11" max="15" width="5.7265625" style="4" customWidth="1"/>
    <col min="16" max="16384" width="10" style="4"/>
  </cols>
  <sheetData>
    <row r="1" spans="1:15" ht="14.15" customHeight="1" x14ac:dyDescent="0.25">
      <c r="L1" s="46" t="s">
        <v>99</v>
      </c>
      <c r="M1" s="46"/>
      <c r="N1" s="46"/>
      <c r="O1" s="46"/>
    </row>
    <row r="2" spans="1:15" ht="14.15" customHeight="1" x14ac:dyDescent="0.25">
      <c r="M2" s="7"/>
      <c r="N2" s="47" t="s">
        <v>115</v>
      </c>
      <c r="O2" s="47"/>
    </row>
    <row r="3" spans="1:15" ht="25" customHeight="1" x14ac:dyDescent="0.25">
      <c r="A3" s="194" t="s">
        <v>116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</row>
    <row r="4" spans="1:15" ht="10" customHeight="1" x14ac:dyDescent="0.25">
      <c r="A4" s="50" t="s">
        <v>3</v>
      </c>
      <c r="B4" s="50"/>
      <c r="C4" s="200" t="s">
        <v>4</v>
      </c>
      <c r="D4" s="200"/>
      <c r="E4" s="200"/>
      <c r="F4" s="200"/>
      <c r="G4" s="200"/>
      <c r="H4" s="200"/>
      <c r="I4" s="200"/>
      <c r="J4" s="183" t="s">
        <v>117</v>
      </c>
      <c r="K4" s="183"/>
      <c r="L4" s="183"/>
      <c r="M4" s="183"/>
      <c r="N4" s="183"/>
      <c r="O4" s="183"/>
    </row>
    <row r="5" spans="1:15" s="1" customFormat="1" ht="15" customHeight="1" x14ac:dyDescent="0.25">
      <c r="A5" s="199"/>
      <c r="B5" s="199"/>
      <c r="C5" s="200"/>
      <c r="D5" s="200"/>
      <c r="E5" s="200"/>
      <c r="F5" s="200"/>
      <c r="G5" s="200"/>
      <c r="H5" s="200"/>
      <c r="I5" s="200"/>
      <c r="J5" s="183"/>
      <c r="K5" s="183"/>
      <c r="L5" s="183"/>
      <c r="M5" s="183"/>
      <c r="N5" s="183"/>
      <c r="O5" s="183"/>
    </row>
    <row r="6" spans="1:15" s="2" customFormat="1" ht="25" customHeight="1" x14ac:dyDescent="0.25">
      <c r="A6" s="79" t="s">
        <v>5</v>
      </c>
      <c r="B6" s="80"/>
      <c r="C6" s="80"/>
      <c r="D6" s="80"/>
      <c r="E6" s="80"/>
      <c r="F6" s="80"/>
      <c r="G6" s="80"/>
      <c r="H6" s="80"/>
      <c r="I6" s="195" t="s">
        <v>54</v>
      </c>
      <c r="J6" s="196"/>
      <c r="K6" s="197"/>
      <c r="L6" s="197"/>
      <c r="M6" s="197"/>
      <c r="N6" s="197"/>
      <c r="O6" s="198"/>
    </row>
    <row r="7" spans="1:15" s="2" customFormat="1" ht="25" customHeight="1" x14ac:dyDescent="0.25">
      <c r="A7" s="65" t="s">
        <v>7</v>
      </c>
      <c r="B7" s="39"/>
      <c r="C7" s="39"/>
      <c r="D7" s="39"/>
      <c r="E7" s="39"/>
      <c r="F7" s="39"/>
      <c r="G7" s="39"/>
      <c r="H7" s="39"/>
      <c r="I7" s="190" t="s">
        <v>9</v>
      </c>
      <c r="J7" s="193"/>
      <c r="K7" s="191"/>
      <c r="L7" s="191"/>
      <c r="M7" s="191"/>
      <c r="N7" s="191"/>
      <c r="O7" s="192"/>
    </row>
    <row r="8" spans="1:15" s="2" customFormat="1" ht="25" customHeight="1" x14ac:dyDescent="0.25">
      <c r="A8" s="65" t="s">
        <v>11</v>
      </c>
      <c r="B8" s="39"/>
      <c r="C8" s="39"/>
      <c r="D8" s="39"/>
      <c r="E8" s="39"/>
      <c r="F8" s="39"/>
      <c r="G8" s="39"/>
      <c r="H8" s="39"/>
      <c r="I8" s="190" t="s">
        <v>13</v>
      </c>
      <c r="J8" s="193"/>
      <c r="K8" s="191"/>
      <c r="L8" s="191"/>
      <c r="M8" s="191"/>
      <c r="N8" s="191"/>
      <c r="O8" s="192"/>
    </row>
    <row r="9" spans="1:15" s="2" customFormat="1" ht="25" customHeight="1" x14ac:dyDescent="0.25">
      <c r="A9" s="65" t="s">
        <v>15</v>
      </c>
      <c r="B9" s="39"/>
      <c r="C9" s="39"/>
      <c r="D9" s="39"/>
      <c r="E9" s="39"/>
      <c r="F9" s="39"/>
      <c r="G9" s="39"/>
      <c r="H9" s="39"/>
      <c r="I9" s="190" t="s">
        <v>17</v>
      </c>
      <c r="J9" s="193"/>
      <c r="K9" s="191"/>
      <c r="L9" s="191"/>
      <c r="M9" s="191"/>
      <c r="N9" s="191"/>
      <c r="O9" s="192"/>
    </row>
    <row r="10" spans="1:15" s="2" customFormat="1" ht="35.15" customHeight="1" x14ac:dyDescent="0.25">
      <c r="A10" s="60" t="s">
        <v>97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177"/>
    </row>
    <row r="11" spans="1:15" s="2" customFormat="1" ht="21" customHeight="1" x14ac:dyDescent="0.25">
      <c r="A11" s="79" t="s">
        <v>25</v>
      </c>
      <c r="B11" s="80"/>
      <c r="C11" s="80"/>
      <c r="D11" s="80"/>
      <c r="E11" s="80"/>
      <c r="F11" s="80"/>
      <c r="G11" s="80"/>
      <c r="H11" s="80" t="s">
        <v>118</v>
      </c>
      <c r="I11" s="80"/>
      <c r="J11" s="80"/>
      <c r="K11" s="80"/>
      <c r="L11" s="80"/>
      <c r="M11" s="80"/>
      <c r="N11" s="80"/>
      <c r="O11" s="181"/>
    </row>
    <row r="12" spans="1:15" s="2" customFormat="1" ht="21" customHeight="1" x14ac:dyDescent="0.25">
      <c r="A12" s="65" t="s">
        <v>26</v>
      </c>
      <c r="B12" s="39"/>
      <c r="C12" s="39"/>
      <c r="D12" s="39"/>
      <c r="E12" s="39"/>
      <c r="F12" s="39"/>
      <c r="G12" s="39"/>
      <c r="H12" s="39" t="s">
        <v>33</v>
      </c>
      <c r="I12" s="39"/>
      <c r="J12" s="39"/>
      <c r="K12" s="39"/>
      <c r="L12" s="39"/>
      <c r="M12" s="39"/>
      <c r="N12" s="39"/>
      <c r="O12" s="71"/>
    </row>
    <row r="13" spans="1:15" s="2" customFormat="1" ht="21" customHeight="1" x14ac:dyDescent="0.25">
      <c r="A13" s="65" t="s">
        <v>119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71"/>
    </row>
    <row r="14" spans="1:15" s="2" customFormat="1" ht="21" customHeight="1" x14ac:dyDescent="0.25">
      <c r="A14" s="65" t="s">
        <v>120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71"/>
    </row>
    <row r="15" spans="1:15" s="2" customFormat="1" ht="21" customHeight="1" x14ac:dyDescent="0.25">
      <c r="A15" s="65" t="s">
        <v>121</v>
      </c>
      <c r="B15" s="39"/>
      <c r="C15" s="39"/>
      <c r="D15" s="39"/>
      <c r="E15" s="39"/>
      <c r="F15" s="39"/>
      <c r="G15" s="39"/>
      <c r="H15" s="39" t="s">
        <v>122</v>
      </c>
      <c r="I15" s="39"/>
      <c r="J15" s="39"/>
      <c r="K15" s="39"/>
      <c r="L15" s="39"/>
      <c r="M15" s="39"/>
      <c r="N15" s="39"/>
      <c r="O15" s="71"/>
    </row>
    <row r="16" spans="1:15" s="2" customFormat="1" ht="21" customHeight="1" x14ac:dyDescent="0.25">
      <c r="A16" s="65" t="s">
        <v>123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71"/>
    </row>
    <row r="17" spans="1:15" s="2" customFormat="1" ht="21" customHeight="1" x14ac:dyDescent="0.25">
      <c r="A17" s="65" t="s">
        <v>124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71"/>
    </row>
    <row r="18" spans="1:15" s="2" customFormat="1" ht="21" customHeight="1" x14ac:dyDescent="0.25">
      <c r="A18" s="65" t="s">
        <v>27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71"/>
    </row>
    <row r="19" spans="1:15" s="2" customFormat="1" ht="21" customHeight="1" x14ac:dyDescent="0.25">
      <c r="A19" s="65" t="s">
        <v>125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71"/>
    </row>
    <row r="20" spans="1:15" s="2" customFormat="1" ht="21" customHeight="1" x14ac:dyDescent="0.25">
      <c r="A20" s="65" t="s">
        <v>126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71"/>
    </row>
    <row r="21" spans="1:15" s="2" customFormat="1" ht="21" customHeight="1" x14ac:dyDescent="0.25">
      <c r="A21" s="65" t="s">
        <v>127</v>
      </c>
      <c r="B21" s="39"/>
      <c r="C21" s="3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</row>
    <row r="22" spans="1:15" s="2" customFormat="1" ht="21" customHeight="1" x14ac:dyDescent="0.25">
      <c r="A22" s="65" t="s">
        <v>128</v>
      </c>
      <c r="B22" s="39" t="s">
        <v>129</v>
      </c>
      <c r="C22" s="6" t="s">
        <v>130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/>
    </row>
    <row r="23" spans="1:15" s="2" customFormat="1" ht="21" customHeight="1" x14ac:dyDescent="0.25">
      <c r="A23" s="65"/>
      <c r="B23" s="39"/>
      <c r="C23" s="6" t="s">
        <v>131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71"/>
    </row>
    <row r="24" spans="1:15" s="2" customFormat="1" ht="21" customHeight="1" x14ac:dyDescent="0.25">
      <c r="A24" s="65"/>
      <c r="B24" s="39"/>
      <c r="C24" s="6" t="s">
        <v>132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71"/>
    </row>
    <row r="25" spans="1:15" s="2" customFormat="1" ht="21" customHeight="1" x14ac:dyDescent="0.25">
      <c r="A25" s="65"/>
      <c r="B25" s="39" t="s">
        <v>133</v>
      </c>
      <c r="C25" s="6" t="s">
        <v>130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/>
    </row>
    <row r="26" spans="1:15" s="2" customFormat="1" ht="21" customHeight="1" x14ac:dyDescent="0.25">
      <c r="A26" s="65"/>
      <c r="B26" s="39"/>
      <c r="C26" s="6" t="s">
        <v>131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71"/>
    </row>
    <row r="27" spans="1:15" s="2" customFormat="1" ht="21" customHeight="1" x14ac:dyDescent="0.25">
      <c r="A27" s="65"/>
      <c r="B27" s="39"/>
      <c r="C27" s="6" t="s">
        <v>132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71"/>
    </row>
    <row r="28" spans="1:15" s="2" customFormat="1" ht="21" customHeight="1" x14ac:dyDescent="0.25">
      <c r="A28" s="65" t="s">
        <v>134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71"/>
    </row>
    <row r="29" spans="1:15" s="2" customFormat="1" ht="29.25" customHeight="1" x14ac:dyDescent="0.25">
      <c r="A29" s="65" t="s">
        <v>135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71"/>
    </row>
    <row r="30" spans="1:15" s="2" customFormat="1" ht="29.25" customHeight="1" x14ac:dyDescent="0.25">
      <c r="A30" s="65" t="s">
        <v>136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71"/>
    </row>
    <row r="31" spans="1:15" s="2" customFormat="1" ht="29.25" customHeight="1" x14ac:dyDescent="0.25">
      <c r="A31" s="65" t="s">
        <v>137</v>
      </c>
      <c r="B31" s="39"/>
      <c r="C31" s="39"/>
      <c r="D31" s="190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2"/>
    </row>
    <row r="32" spans="1:15" s="3" customFormat="1" ht="35.25" customHeight="1" x14ac:dyDescent="0.25">
      <c r="A32" s="60" t="s">
        <v>49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177"/>
    </row>
    <row r="33" spans="1:15" s="3" customFormat="1" ht="5.15" customHeight="1" x14ac:dyDescent="0.25"/>
    <row r="34" spans="1:15" s="3" customFormat="1" ht="18" customHeight="1" x14ac:dyDescent="0.25">
      <c r="A34" s="42" t="s">
        <v>109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</row>
  </sheetData>
  <mergeCells count="104"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4:B5"/>
    <mergeCell ref="C4:I5"/>
    <mergeCell ref="J4:O5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22:A27"/>
    <mergeCell ref="B22:B24"/>
    <mergeCell ref="B25:B27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</mergeCells>
  <phoneticPr fontId="17" type="noConversion"/>
  <pageMargins left="0.78680555555555598" right="0.62916666666666698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  <vt:lpstr>弹模报告!Print_Area</vt:lpstr>
      <vt:lpstr>弹模记录!Print_Area</vt:lpstr>
      <vt:lpstr>空1!Print_Area</vt:lpstr>
      <vt:lpstr>强度报告!Print_Area</vt:lpstr>
      <vt:lpstr>强度记录!Print_Area</vt:lpstr>
      <vt:lpstr>轴心报告!Print_Area</vt:lpstr>
      <vt:lpstr>轴心记录!Print_Area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窦保亿</cp:lastModifiedBy>
  <cp:lastPrinted>2018-06-21T02:36:41Z</cp:lastPrinted>
  <dcterms:created xsi:type="dcterms:W3CDTF">2017-12-26T12:44:00Z</dcterms:created>
  <dcterms:modified xsi:type="dcterms:W3CDTF">2018-07-01T01:47:20Z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false</vt:bool>
  </property>
</Properties>
</file>