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81EA64D-15D2-4044-8C81-0B1E37A9E478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<sst xmlns="http://schemas.openxmlformats.org/spreadsheetml/2006/main" count="470" uniqueCount="146">
  <si>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</si>
  <si>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</si>
  <si>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</si>
  <si>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</si>
  <si>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</si>
  <si>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</si>
  <si>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</si>
  <si>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</si>
  <si>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</si>
  <si>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</si>
  <si>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</si>
  <si>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</si>
  <si>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</si>
  <si>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</si>
  <si>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</si>
  <si>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</si>
  <si>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</si>
  <si>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</si>
  <si>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</si>
  <si>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</si>
  <si>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</si>
  <si>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</si>
  <si>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</si>
  <si>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</si>
  <si>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</si>
  <si>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</si>
  <si>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</si>
  <si>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</si>
  <si>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</si>
  <si>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</si>
  <si>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</si>
  <si>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</si>
  <si>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</si>
  <si>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</si>
  <si>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</si>
  <si>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</si>
  <si>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</si>
  <si>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</si>
  <si>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</si>
  <si>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</si>
  <si>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</si>
  <si>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</si>
  <si>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</si>
  <si>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</si>
  <si>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</si>
  <si>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</si>
  <si>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</si>
  <si>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</si>
  <si>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</si>
  <si>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</si>
  <si>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</si>
  <si>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</si>
  <si>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</si>
  <si>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</si>
  <si>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</si>
  <si>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</si>
  <si>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</si>
  <si>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</si>
  <si>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</si>
  <si>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</si>
  <si>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</si>
  <si>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</si>
  <si>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</si>
  <si>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</si>
  <si>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</si>
  <si>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</si>
  <si>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</si>
  <si>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</si>
  <si>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</si>
  <si>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</si>
  <si>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</si>
  <si>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</si>
  <si>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</si>
  <si>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</si>
  <si>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</si>
  <si>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</si>
  <si>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</si>
  <si>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</si>
  <si>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</si>
  <si>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</si>
  <si>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</si>
  <si>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</si>
  <si>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</si>
  <si>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</si>
  <si>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</si>
  <si>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</si>
  <si>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</si>
  <si>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</si>
  <si>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</si>
  <si>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</si>
  <si>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</si>
  <si>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</si>
  <si>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</si>
  <si>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</si>
  <si>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</si>
  <si>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</si>
  <si>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</si>
  <si>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</si>
  <si>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</si>
  <si>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</si>
  <si>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</si>
  <si>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</si>
  <si>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</si>
  <si>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</si>
  <si>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</si>
  <si>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</si>
  <si>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</si>
  <si>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</si>
  <si>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</si>
  <si>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</si>
  <si>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</si>
  <si>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</si>
  <si>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</si>
  <si>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</si>
  <si>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</si>
  <si>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</si>
  <si>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</si>
  <si>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</si>
  <si>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</si>
  <si>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</si>
  <si>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</si>
  <si>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</si>
  <si>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</si>
  <si>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</si>
  <si>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</si>
  <si>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</si>
  <si>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</si>
  <si>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</si>
  <si>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</si>
  <si>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</si>
  <si>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</si>
  <si>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</si>
  <si>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</si>
  <si>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</si>
  <si>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</si>
  <si>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</si>
  <si>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</si>
  <si>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</si>
  <si>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</si>
  <si>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</si>
  <si>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</si>
  <si>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桠溪互通A匝道桥0-1＃桩基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</si>
  <si>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JL-2018-SHY-298</t>
    </r>
    <phoneticPr fontId="17" type="noConversion"/>
  </si>
  <si>
    <t>YP-2018-SHY-298</t>
    <phoneticPr fontId="17" type="noConversion"/>
  </si>
  <si>
    <t>2018/06/04-2018/07/02</t>
    <phoneticPr fontId="17" type="noConversion"/>
  </si>
  <si>
    <t>950.91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</si>
</sst>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141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965.44999999999993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98</v>
      </c>
      <c r="R7" s="32">
        <f>(K18+K19+K20)/3</f>
        <v>962.05333333333328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144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YP-2018-SHY-298-1</v>
      </c>
      <c r="B15" s="37" t="s">
        <v>139</v>
      </c>
      <c r="C15" s="37"/>
      <c r="D15" s="43" t="str">
        <f>LEFT(L9,P9)</f>
        <v>2018/06/04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979.13</v>
      </c>
      <c r="L15" s="25">
        <f>K15/S6</f>
        <v>43.516888888888886</v>
      </c>
      <c r="M15" s="41">
        <f>R6/S6</f>
        <v>42.908888888888889</v>
      </c>
      <c r="N15" s="41">
        <f>M15</f>
        <v>42.908888888888889</v>
      </c>
      <c r="O15" s="37" t="s">
        <v>45</v>
      </c>
      <c r="P15" s="21">
        <f t="shared" ref="P15:P23" si="0">ROUND(K15/22.5,3)</f>
        <v>43.517000000000003</v>
      </c>
      <c r="Q15" s="40">
        <f>ROUND(AVERAGE(L15:L17),3)</f>
        <v>42.908999999999999</v>
      </c>
      <c r="R15" s="30">
        <f t="shared" ref="R15:R23" ca="1" si="1">ROUND(R$14+RAND()*S$14,2)</f>
        <v>1008.75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YP-2018-SHY-298-2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961.05</v>
      </c>
      <c r="L16" s="25">
        <f>K16/S6</f>
        <v>42.713333333333331</v>
      </c>
      <c r="M16" s="41"/>
      <c r="N16" s="41"/>
      <c r="O16" s="37"/>
      <c r="P16" s="21">
        <f t="shared" si="0"/>
        <v>42.713000000000001</v>
      </c>
      <c r="Q16" s="40"/>
      <c r="R16" s="30">
        <f t="shared" ca="1" si="1"/>
        <v>1065.99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YP-2018-SHY-298-3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956.17</v>
      </c>
      <c r="L17" s="25">
        <f>K17/S6</f>
        <v>42.496444444444442</v>
      </c>
      <c r="M17" s="41"/>
      <c r="N17" s="41"/>
      <c r="O17" s="37"/>
      <c r="P17" s="21">
        <f t="shared" si="0"/>
        <v>42.496000000000002</v>
      </c>
      <c r="Q17" s="40"/>
      <c r="R17" s="30">
        <f t="shared" ca="1" si="1"/>
        <v>987.74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YP-2018-SHY-298-4</v>
      </c>
      <c r="B18" s="37" t="s">
        <v>139</v>
      </c>
      <c r="C18" s="37"/>
      <c r="D18" s="44" t="str">
        <f>D15</f>
        <v>2018/06/04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42.262666666666668</v>
      </c>
      <c r="M18" s="41">
        <f>R7/S6</f>
        <v>42.757925925925925</v>
      </c>
      <c r="N18" s="41">
        <f>M18</f>
        <v>42.757925925925925</v>
      </c>
      <c r="O18" s="37" t="s">
        <v>45</v>
      </c>
      <c r="P18" s="21">
        <f>ROUND(K19/22.5,3)</f>
        <v>41.923000000000002</v>
      </c>
      <c r="Q18" s="40">
        <f>ROUND(AVERAGE(L18:L20),3)</f>
        <v>42.758000000000003</v>
      </c>
      <c r="R18" s="30">
        <f t="shared" ca="1" si="1"/>
        <v>1048.99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YP-2018-SHY-298-5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943.27</v>
      </c>
      <c r="L19" s="25">
        <f>K19/S6</f>
        <v>41.923111111111112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1109.02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YP-2018-SHY-298-6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991.98</v>
      </c>
      <c r="L20" s="25">
        <f>K20/S6</f>
        <v>44.088000000000001</v>
      </c>
      <c r="M20" s="41"/>
      <c r="N20" s="41"/>
      <c r="O20" s="37"/>
      <c r="P20" s="21">
        <f t="shared" si="0"/>
        <v>44.088000000000001</v>
      </c>
      <c r="Q20" s="40"/>
      <c r="R20" s="30">
        <f t="shared" ca="1" si="1"/>
        <v>973.25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1037.6500000000001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1084.81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1096.0999999999999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974.15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1024.8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977.83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1004.91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1000.68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1002.08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994.88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1008.95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989.05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报告编号：BG-2018-SHY-298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YP-2018-SHY-298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桠溪互通A匝道桥0-1＃桩基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YP-2018-SHY-298-1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2018/06/04-2018/07/02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43.516888888888886</v>
      </c>
      <c r="AT38" s="92"/>
      <c r="AU38" s="92"/>
      <c r="AV38" s="92"/>
      <c r="AW38" s="92"/>
      <c r="AX38" s="92"/>
      <c r="AY38" s="92"/>
      <c r="AZ38" s="92"/>
      <c r="BA38" s="92">
        <f>强度记录!M15</f>
        <v>42.908888888888889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122.6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YP-2018-SHY-298-2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42.713333333333331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YP-2018-SHY-298-3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42.496444444444442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YP-2018-SHY-298-4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2018/06/04-2018/07/02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42.262666666666668</v>
      </c>
      <c r="AT47" s="92"/>
      <c r="AU47" s="92"/>
      <c r="AV47" s="92"/>
      <c r="AW47" s="92"/>
      <c r="AX47" s="92"/>
      <c r="AY47" s="92"/>
      <c r="AZ47" s="92"/>
      <c r="BA47" s="92">
        <f>强度记录!M18</f>
        <v>42.757925925925925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122.2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YP-2018-SHY-298-5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41.923111111111112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YP-2018-SHY-298-6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44.088000000000001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