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D9B143C-D9CB-40D8-A3BB-E152BFE87222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<sst xmlns="http://schemas.openxmlformats.org/spreadsheetml/2006/main" count="470" uniqueCount="146">
  <si>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</si>
  <si>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</si>
  <si>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</si>
  <si>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</si>
  <si>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</si>
  <si>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</si>
  <si>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</si>
  <si>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</si>
  <si>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</si>
  <si>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</si>
  <si>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</si>
  <si>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</si>
  <si>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</si>
  <si>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</si>
  <si>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</si>
  <si>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</si>
  <si>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</si>
  <si>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</si>
  <si>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</si>
  <si>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</si>
  <si>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</si>
  <si>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</si>
  <si>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</si>
  <si>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</si>
  <si>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</si>
  <si>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</si>
  <si>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</si>
  <si>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</si>
  <si>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</si>
  <si>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</si>
  <si>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</si>
  <si>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</si>
  <si>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</si>
  <si>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</si>
  <si>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</si>
  <si>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</si>
  <si>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</si>
  <si>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</si>
  <si>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</si>
  <si>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</si>
  <si>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</si>
  <si>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</si>
  <si>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</si>
  <si>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</si>
  <si>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</si>
  <si>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</si>
  <si>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</si>
  <si>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</si>
  <si>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</si>
  <si>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</si>
  <si>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</si>
  <si>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</si>
  <si>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</si>
  <si>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</si>
  <si>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</si>
  <si>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</si>
  <si>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</si>
  <si>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</si>
  <si>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</si>
  <si>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</si>
  <si>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</si>
  <si>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</si>
  <si>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</si>
  <si>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</si>
  <si>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</si>
  <si>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</si>
  <si>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</si>
  <si>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</si>
  <si>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</si>
  <si>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</si>
  <si>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</si>
  <si>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</si>
  <si>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</si>
  <si>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</si>
  <si>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</si>
  <si>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</si>
  <si>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</si>
  <si>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</si>
  <si>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</si>
  <si>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</si>
  <si>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</si>
  <si>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</si>
  <si>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</si>
  <si>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</si>
  <si>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</si>
  <si>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</si>
  <si>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</si>
  <si>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</si>
  <si>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</si>
  <si>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</si>
  <si>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</si>
  <si>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</si>
  <si>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</si>
  <si>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</si>
  <si>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</si>
  <si>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</si>
  <si>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</si>
  <si>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</si>
  <si>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</si>
  <si>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</si>
  <si>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</si>
  <si>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</si>
  <si>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</si>
  <si>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</si>
  <si>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</si>
  <si>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</si>
  <si>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</si>
  <si>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</si>
  <si>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</si>
  <si>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</si>
  <si>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</si>
  <si>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</si>
  <si>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</si>
  <si>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</si>
  <si>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</si>
  <si>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</si>
  <si>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</si>
  <si>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</si>
  <si>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</si>
  <si>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</si>
  <si>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</si>
  <si>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</si>
  <si>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</si>
  <si>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</si>
  <si>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</si>
  <si>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</si>
  <si>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</si>
  <si>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</si>
  <si>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</si>
  <si>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</si>
  <si>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</si>
  <si>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</si>
  <si>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</si>
  <si>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</si>
  <si>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</si>
  <si>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</si>
  <si>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</si>
  <si>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</si>
  <si>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</si>
  <si>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</si>
  <si>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</si>
  <si>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2018/06/04-2018/07/02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</si>
  <si>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JL-2018-SHY-299</t>
    </r>
    <phoneticPr fontId="17" type="noConversion"/>
  </si>
  <si>
    <t>YP-2018-SHY-299</t>
    <phoneticPr fontId="17" type="noConversion"/>
  </si>
  <si>
    <t>桠溪互通A匝道桥0-2＃桩基</t>
    <phoneticPr fontId="17" type="noConversion"/>
  </si>
  <si>
    <t>979.28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</si>
</sst>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960.86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99</v>
      </c>
      <c r="R7" s="32">
        <f>(K18+K19+K20)/3</f>
        <v>982.46999999999991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YP-2018-SHY-299-1</v>
      </c>
      <c r="B15" s="42" t="s">
        <v>139</v>
      </c>
      <c r="C15" s="42"/>
      <c r="D15" s="49" t="str">
        <f>LEFT(L9,P9)</f>
        <v>2018/06/04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985.45</v>
      </c>
      <c r="L15" s="25">
        <f>K15/S6</f>
        <v>43.797777777777782</v>
      </c>
      <c r="M15" s="51">
        <f>R6/S6</f>
        <v>42.704888888888888</v>
      </c>
      <c r="N15" s="51">
        <f>M15</f>
        <v>42.704888888888888</v>
      </c>
      <c r="O15" s="42" t="s">
        <v>45</v>
      </c>
      <c r="P15" s="21">
        <f t="shared" ref="P15:P23" si="0">ROUND(K15/22.5,3)</f>
        <v>43.798000000000002</v>
      </c>
      <c r="Q15" s="50">
        <f>ROUND(AVERAGE(L15:L17),3)</f>
        <v>42.704999999999998</v>
      </c>
      <c r="R15" s="30">
        <f t="shared" ref="R15:R23" ca="1" si="1">ROUND(R$14+RAND()*S$14,2)</f>
        <v>980.15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YP-2018-SHY-299-2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936.12</v>
      </c>
      <c r="L16" s="25">
        <f>K16/S6</f>
        <v>41.605333333333334</v>
      </c>
      <c r="M16" s="51"/>
      <c r="N16" s="51"/>
      <c r="O16" s="42"/>
      <c r="P16" s="21">
        <f t="shared" si="0"/>
        <v>41.604999999999997</v>
      </c>
      <c r="Q16" s="50"/>
      <c r="R16" s="30">
        <f t="shared" ca="1" si="1"/>
        <v>1020.78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YP-2018-SHY-299-3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961.01</v>
      </c>
      <c r="L17" s="25">
        <f>K17/S6</f>
        <v>42.711555555555556</v>
      </c>
      <c r="M17" s="51"/>
      <c r="N17" s="51"/>
      <c r="O17" s="42"/>
      <c r="P17" s="21">
        <f t="shared" si="0"/>
        <v>42.712000000000003</v>
      </c>
      <c r="Q17" s="50"/>
      <c r="R17" s="30">
        <f t="shared" ca="1" si="1"/>
        <v>1012.24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YP-2018-SHY-299-4</v>
      </c>
      <c r="B18" s="42" t="s">
        <v>139</v>
      </c>
      <c r="C18" s="42"/>
      <c r="D18" s="46" t="str">
        <f>D15</f>
        <v>2018/06/04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43.523555555555554</v>
      </c>
      <c r="M18" s="51">
        <f>R7/S6</f>
        <v>43.665333333333329</v>
      </c>
      <c r="N18" s="51">
        <f>M18</f>
        <v>43.665333333333329</v>
      </c>
      <c r="O18" s="42" t="s">
        <v>45</v>
      </c>
      <c r="P18" s="21">
        <f>ROUND(K19/22.5,3)</f>
        <v>44.360999999999997</v>
      </c>
      <c r="Q18" s="50">
        <f>ROUND(AVERAGE(L18:L20),3)</f>
        <v>43.664999999999999</v>
      </c>
      <c r="R18" s="30">
        <f t="shared" ca="1" si="1"/>
        <v>1078.03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YP-2018-SHY-299-5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998.12</v>
      </c>
      <c r="L19" s="25">
        <f>K19/S6</f>
        <v>44.360888888888887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1073.25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YP-2018-SHY-299-6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970.01</v>
      </c>
      <c r="L20" s="25">
        <f>K20/S6</f>
        <v>43.111555555555555</v>
      </c>
      <c r="M20" s="51"/>
      <c r="N20" s="51"/>
      <c r="O20" s="42"/>
      <c r="P20" s="21">
        <f t="shared" si="0"/>
        <v>43.112000000000002</v>
      </c>
      <c r="Q20" s="50"/>
      <c r="R20" s="30">
        <f t="shared" ca="1" si="1"/>
        <v>1091.03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993.28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1044.18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1110.67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1020.21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1019.73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951.91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982.14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985.25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965.53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1002.33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984.58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950.79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报告编号：BG-2018-SHY-299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YP-2018-SHY-299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桠溪互通A匝道桥0-2＃桩基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YP-2018-SHY-299-1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2018/06/04-2018/07/02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43.797777777777782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42.704888888888888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YP-2018-SHY-299-2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41.605333333333334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YP-2018-SHY-299-3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42.711555555555556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YP-2018-SHY-299-4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2018/06/04-2018/07/02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43.523555555555554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43.665333333333329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124.8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YP-2018-SHY-299-5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44.360888888888887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YP-2018-SHY-299-6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43.111555555555555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2018-07-02T01:57:23Z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