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63423030-978D-4386-A706-FE736DDBEF32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<sst xmlns="http://schemas.openxmlformats.org/spreadsheetml/2006/main" count="470" uniqueCount="146">
  <si>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</si>
  <si>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</si>
  <si>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</si>
  <si>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</si>
  <si>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</si>
  <si>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</si>
  <si>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</si>
  <si>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</si>
  <si>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</si>
  <si>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</si>
  <si>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</si>
  <si>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</si>
  <si>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</si>
  <si>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</si>
  <si>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</si>
  <si>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</si>
  <si>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</si>
  <si>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</si>
  <si>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</si>
  <si>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</si>
  <si>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</si>
  <si>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</si>
  <si>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</si>
  <si>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</si>
  <si>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</si>
  <si>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</si>
  <si>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</si>
  <si>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</si>
  <si>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</si>
  <si>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</si>
  <si>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</si>
  <si>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</si>
  <si>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</si>
  <si>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</si>
  <si>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</si>
  <si>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</si>
  <si>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</si>
  <si>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</si>
  <si>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</si>
  <si>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</si>
  <si>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</si>
  <si>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</si>
  <si>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</si>
  <si>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</si>
  <si>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</si>
  <si>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</si>
  <si>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</si>
  <si>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</si>
  <si>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</si>
  <si>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</si>
  <si>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</si>
  <si>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</si>
  <si>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</si>
  <si>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</si>
  <si>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</si>
  <si>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</si>
  <si>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</si>
  <si>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</si>
  <si>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</si>
  <si>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</si>
  <si>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</si>
  <si>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</si>
  <si>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</si>
  <si>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</si>
  <si>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</si>
  <si>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</si>
  <si>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</si>
  <si>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</si>
  <si>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</si>
  <si>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</si>
  <si>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</si>
  <si>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</si>
  <si>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</si>
  <si>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</si>
  <si>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</si>
  <si>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</si>
  <si>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</si>
  <si>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</si>
  <si>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</si>
  <si>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</si>
  <si>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</si>
  <si>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</si>
  <si>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</si>
  <si>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</si>
  <si>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</si>
  <si>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</si>
  <si>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</si>
  <si>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</si>
  <si>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</si>
  <si>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</si>
  <si>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</si>
  <si>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</si>
  <si>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</si>
  <si>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</si>
  <si>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</si>
  <si>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</si>
  <si>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</si>
  <si>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</si>
  <si>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</si>
  <si>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</si>
  <si>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</si>
  <si>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</si>
  <si>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</si>
  <si>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</si>
  <si>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</si>
  <si>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</si>
  <si>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</si>
  <si>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</si>
  <si>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</si>
  <si>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</si>
  <si>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</si>
  <si>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</si>
  <si>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</si>
  <si>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</si>
  <si>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</si>
  <si>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</si>
  <si>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</si>
  <si>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</si>
  <si>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</si>
  <si>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</si>
  <si>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</si>
  <si>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</si>
  <si>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</si>
  <si>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</si>
  <si>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</si>
  <si>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</si>
  <si>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</si>
  <si>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</si>
  <si>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</si>
  <si>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</si>
  <si>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</si>
  <si>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</si>
  <si>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</si>
  <si>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</si>
  <si>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</si>
  <si>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</si>
  <si>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</si>
  <si>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</si>
  <si>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</si>
  <si>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</si>
  <si>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</si>
  <si>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2018/06/04-2018/07/02</t>
    <phoneticPr fontId="17" type="noConversion"/>
  </si>
  <si>
    <t>桠溪互通A匝道桥0-3＃桩基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</si>
  <si>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JL-2018-SHY-300</t>
    </r>
    <phoneticPr fontId="17" type="noConversion"/>
  </si>
  <si>
    <t>YP-2018-SHY-300</t>
    <phoneticPr fontId="17" type="noConversion"/>
  </si>
  <si>
    <t>1004.7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</si>
</sst>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143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142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961.05666666666673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144</v>
      </c>
      <c r="M7" s="45"/>
      <c r="N7" s="45"/>
      <c r="O7" s="45"/>
      <c r="P7" s="2" t="s">
        <v>10</v>
      </c>
      <c r="Q7" s="21" t="str">
        <f>RIGHT(L7,2)</f>
        <v>00</v>
      </c>
      <c r="R7" s="32">
        <f>(K18+K19+K20)/3</f>
        <v>981.03000000000009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141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YP-2018-SHY-300-1</v>
      </c>
      <c r="B15" s="37" t="s">
        <v>139</v>
      </c>
      <c r="C15" s="37"/>
      <c r="D15" s="43" t="str">
        <f>LEFT(L9,P9)</f>
        <v>2018/06/04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918.9</v>
      </c>
      <c r="L15" s="25">
        <f>K15/S6</f>
        <v>40.839999999999996</v>
      </c>
      <c r="M15" s="41">
        <f>R6/S6</f>
        <v>42.713629629629629</v>
      </c>
      <c r="N15" s="41">
        <f>M15</f>
        <v>42.713629629629629</v>
      </c>
      <c r="O15" s="37" t="s">
        <v>45</v>
      </c>
      <c r="P15" s="21">
        <f t="shared" ref="P15:P23" si="0">ROUND(K15/22.5,3)</f>
        <v>40.840000000000003</v>
      </c>
      <c r="Q15" s="40">
        <f>ROUND(AVERAGE(L15:L17),3)</f>
        <v>42.713999999999999</v>
      </c>
      <c r="R15" s="30">
        <f t="shared" ref="R15:R23" ca="1" si="1">ROUND(R$14+RAND()*S$14,2)</f>
        <v>1031.17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YP-2018-SHY-300-2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997.82</v>
      </c>
      <c r="L16" s="25">
        <f>K16/S6</f>
        <v>44.347555555555559</v>
      </c>
      <c r="M16" s="41"/>
      <c r="N16" s="41"/>
      <c r="O16" s="37"/>
      <c r="P16" s="21">
        <f t="shared" si="0"/>
        <v>44.347999999999999</v>
      </c>
      <c r="Q16" s="40"/>
      <c r="R16" s="30">
        <f t="shared" ca="1" si="1"/>
        <v>971.78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YP-2018-SHY-300-3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966.45</v>
      </c>
      <c r="L17" s="25">
        <f>K17/S6</f>
        <v>42.953333333333333</v>
      </c>
      <c r="M17" s="41"/>
      <c r="N17" s="41"/>
      <c r="O17" s="37"/>
      <c r="P17" s="21">
        <f t="shared" si="0"/>
        <v>42.953000000000003</v>
      </c>
      <c r="Q17" s="40"/>
      <c r="R17" s="30">
        <f t="shared" ca="1" si="1"/>
        <v>1001.01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YP-2018-SHY-300-4</v>
      </c>
      <c r="B18" s="37" t="s">
        <v>139</v>
      </c>
      <c r="C18" s="37"/>
      <c r="D18" s="44" t="str">
        <f>D15</f>
        <v>2018/06/04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44.653333333333336</v>
      </c>
      <c r="M18" s="41">
        <f>R7/S6</f>
        <v>43.601333333333336</v>
      </c>
      <c r="N18" s="41">
        <f>M18</f>
        <v>43.601333333333336</v>
      </c>
      <c r="O18" s="37" t="s">
        <v>45</v>
      </c>
      <c r="P18" s="21">
        <f>ROUND(K19/22.5,3)</f>
        <v>42.38</v>
      </c>
      <c r="Q18" s="40">
        <f>ROUND(AVERAGE(L18:L20),3)</f>
        <v>43.600999999999999</v>
      </c>
      <c r="R18" s="30">
        <f t="shared" ca="1" si="1"/>
        <v>1003.71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YP-2018-SHY-300-5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953.54</v>
      </c>
      <c r="L19" s="25">
        <f>K19/S6</f>
        <v>42.379555555555555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1070.51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YP-2018-SHY-300-6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984.85</v>
      </c>
      <c r="L20" s="25">
        <f>K20/S6</f>
        <v>43.771111111111111</v>
      </c>
      <c r="M20" s="41"/>
      <c r="N20" s="41"/>
      <c r="O20" s="37"/>
      <c r="P20" s="21">
        <f t="shared" si="0"/>
        <v>43.771000000000001</v>
      </c>
      <c r="Q20" s="40"/>
      <c r="R20" s="30">
        <f t="shared" ca="1" si="1"/>
        <v>1040.24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1076.82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1037.71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1048.03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953.45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979.11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950.54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1025.96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975.05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951.42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984.02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1017.41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992.16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BA47" sqref="BA47:BF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报告编号：BG-2018-SHY-300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YP-2018-SHY-300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桠溪互通A匝道桥0-3＃桩基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35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YP-2018-SHY-300-1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2018/06/04-2018/07/02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140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40.839999999999996</v>
      </c>
      <c r="AT38" s="92"/>
      <c r="AU38" s="92"/>
      <c r="AV38" s="92"/>
      <c r="AW38" s="92"/>
      <c r="AX38" s="92"/>
      <c r="AY38" s="92"/>
      <c r="AZ38" s="92"/>
      <c r="BA38" s="92">
        <f>强度记录!M15</f>
        <v>42.713629629629629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122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YP-2018-SHY-300-2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44.347555555555559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YP-2018-SHY-300-3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42.953333333333333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YP-2018-SHY-300-4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2018/06/04-2018/07/02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140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44.653333333333336</v>
      </c>
      <c r="AT47" s="92"/>
      <c r="AU47" s="92"/>
      <c r="AV47" s="92"/>
      <c r="AW47" s="92"/>
      <c r="AX47" s="92"/>
      <c r="AY47" s="92"/>
      <c r="AZ47" s="92"/>
      <c r="BA47" s="92">
        <f>强度记录!M18</f>
        <v>43.601333333333336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124.6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YP-2018-SHY-300-5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42.379555555555555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YP-2018-SHY-300-6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43.771111111111111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2018-07-02T01:58:41Z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