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77556ED2-F2AE-4D60-BD7B-5F30E5A416E3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<sst xmlns="http://schemas.openxmlformats.org/spreadsheetml/2006/main" count="470" uniqueCount="146">
  <si>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</si>
  <si>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</si>
  <si>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</si>
  <si>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</si>
  <si>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</si>
  <si>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</si>
  <si>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</si>
  <si>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</si>
  <si>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</si>
  <si>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</si>
  <si>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</si>
  <si>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</si>
  <si>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</si>
  <si>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</si>
  <si>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</si>
  <si>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</si>
  <si>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</si>
  <si>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</si>
  <si>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</si>
  <si>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</si>
  <si>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</si>
  <si>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</si>
  <si>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</si>
  <si>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</si>
  <si>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</si>
  <si>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</si>
  <si>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</si>
  <si>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</si>
  <si>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</si>
  <si>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</si>
  <si>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</si>
  <si>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</si>
  <si>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</si>
  <si>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</si>
  <si>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</si>
  <si>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</si>
  <si>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</si>
  <si>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</si>
  <si>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</si>
  <si>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</si>
  <si>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</si>
  <si>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</si>
  <si>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</si>
  <si>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</si>
  <si>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</si>
  <si>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</si>
  <si>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</si>
  <si>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</si>
  <si>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</si>
  <si>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</si>
  <si>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</si>
  <si>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</si>
  <si>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</si>
  <si>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</si>
  <si>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</si>
  <si>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</si>
  <si>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</si>
  <si>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</si>
  <si>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</si>
  <si>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</si>
  <si>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</si>
  <si>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</si>
  <si>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</si>
  <si>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</si>
  <si>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</si>
  <si>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</si>
  <si>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</si>
  <si>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</si>
  <si>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</si>
  <si>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</si>
  <si>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</si>
  <si>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</si>
  <si>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</si>
  <si>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</si>
  <si>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</si>
  <si>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</si>
  <si>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</si>
  <si>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</si>
  <si>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</si>
  <si>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</si>
  <si>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</si>
  <si>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</si>
  <si>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</si>
  <si>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</si>
  <si>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</si>
  <si>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</si>
  <si>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</si>
  <si>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</si>
  <si>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</si>
  <si>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</si>
  <si>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</si>
  <si>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</si>
  <si>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</si>
  <si>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</si>
  <si>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</si>
  <si>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</si>
  <si>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</si>
  <si>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</si>
  <si>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</si>
  <si>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</si>
  <si>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</si>
  <si>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</si>
  <si>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</si>
  <si>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</si>
  <si>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</si>
  <si>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</si>
  <si>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</si>
  <si>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</si>
  <si>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</si>
  <si>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</si>
  <si>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</si>
  <si>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</si>
  <si>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</si>
  <si>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</si>
  <si>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</si>
  <si>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</si>
  <si>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</si>
  <si>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</si>
  <si>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</si>
  <si>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</si>
  <si>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</si>
  <si>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</si>
  <si>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</si>
  <si>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</si>
  <si>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</si>
  <si>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</si>
  <si>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</si>
  <si>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</si>
  <si>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</si>
  <si>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</si>
  <si>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</si>
  <si>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</si>
  <si>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</si>
  <si>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</si>
  <si>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</si>
  <si>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</si>
  <si>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</si>
  <si>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</si>
  <si>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</si>
  <si>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</si>
  <si>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</si>
  <si>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2018/06/05-2018/07/03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</si>
  <si>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JL-2018-SHY-305</t>
    </r>
    <phoneticPr fontId="17" type="noConversion"/>
  </si>
  <si>
    <t>YP-2018-SHY-305</t>
    <phoneticPr fontId="17" type="noConversion"/>
  </si>
  <si>
    <t>桠溪互通A匝道桥0-5＃桩基</t>
    <phoneticPr fontId="17" type="noConversion"/>
  </si>
  <si>
    <t>964.33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</si>
</sst>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954.63666666666666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05</v>
      </c>
      <c r="R7" s="32">
        <f>(K18+K19+K20)/3</f>
        <v>971.1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YP-2018-SHY-305-1</v>
      </c>
      <c r="B15" s="42" t="s">
        <v>139</v>
      </c>
      <c r="C15" s="42"/>
      <c r="D15" s="49" t="str">
        <f>LEFT(L9,P9)</f>
        <v>2018/06/05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938.58</v>
      </c>
      <c r="L15" s="25">
        <f>K15/S6</f>
        <v>41.714666666666666</v>
      </c>
      <c r="M15" s="51">
        <f>R6/S6</f>
        <v>42.428296296296296</v>
      </c>
      <c r="N15" s="51">
        <f>M15</f>
        <v>42.428296296296296</v>
      </c>
      <c r="O15" s="42" t="s">
        <v>45</v>
      </c>
      <c r="P15" s="21">
        <f t="shared" ref="P15:P23" si="0">ROUND(K15/22.5,3)</f>
        <v>41.715000000000003</v>
      </c>
      <c r="Q15" s="50">
        <f>ROUND(AVERAGE(L15:L17),3)</f>
        <v>42.427999999999997</v>
      </c>
      <c r="R15" s="30">
        <f t="shared" ref="R15:R23" ca="1" si="1">ROUND(R$14+RAND()*S$14,2)</f>
        <v>1071.1199999999999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YP-2018-SHY-305-2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926.06</v>
      </c>
      <c r="L16" s="25">
        <f>K16/S6</f>
        <v>41.158222222222221</v>
      </c>
      <c r="M16" s="51"/>
      <c r="N16" s="51"/>
      <c r="O16" s="42"/>
      <c r="P16" s="21">
        <f t="shared" si="0"/>
        <v>41.158000000000001</v>
      </c>
      <c r="Q16" s="50"/>
      <c r="R16" s="30">
        <f t="shared" ca="1" si="1"/>
        <v>987.2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YP-2018-SHY-305-3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999.27</v>
      </c>
      <c r="L17" s="25">
        <f>K17/S6</f>
        <v>44.411999999999999</v>
      </c>
      <c r="M17" s="51"/>
      <c r="N17" s="51"/>
      <c r="O17" s="42"/>
      <c r="P17" s="21">
        <f t="shared" si="0"/>
        <v>44.411999999999999</v>
      </c>
      <c r="Q17" s="50"/>
      <c r="R17" s="30">
        <f t="shared" ca="1" si="1"/>
        <v>1094.4100000000001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YP-2018-SHY-305-4</v>
      </c>
      <c r="B18" s="42" t="s">
        <v>139</v>
      </c>
      <c r="C18" s="42"/>
      <c r="D18" s="46" t="str">
        <f>D15</f>
        <v>2018/06/05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42.859111111111112</v>
      </c>
      <c r="M18" s="51">
        <f>R7/S6</f>
        <v>43.160000000000004</v>
      </c>
      <c r="N18" s="51">
        <f>M18</f>
        <v>43.160000000000004</v>
      </c>
      <c r="O18" s="42" t="s">
        <v>45</v>
      </c>
      <c r="P18" s="21">
        <f>ROUND(K19/22.5,3)</f>
        <v>44.344999999999999</v>
      </c>
      <c r="Q18" s="50">
        <f>ROUND(AVERAGE(L18:L20),3)</f>
        <v>43.16</v>
      </c>
      <c r="R18" s="30">
        <f t="shared" ca="1" si="1"/>
        <v>974.51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YP-2018-SHY-305-5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997.76</v>
      </c>
      <c r="L19" s="25">
        <f>K19/S6</f>
        <v>44.344888888888889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1002.87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YP-2018-SHY-305-6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951.21</v>
      </c>
      <c r="L20" s="25">
        <f>K20/S6</f>
        <v>42.276000000000003</v>
      </c>
      <c r="M20" s="51"/>
      <c r="N20" s="51"/>
      <c r="O20" s="42"/>
      <c r="P20" s="21">
        <f t="shared" si="0"/>
        <v>42.276000000000003</v>
      </c>
      <c r="Q20" s="50"/>
      <c r="R20" s="30">
        <f t="shared" ca="1" si="1"/>
        <v>1089.77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1014.6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997.64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982.85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995.16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1025.03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1025.02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988.42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977.66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950.26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979.14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961.98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1024.4100000000001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报告编号：BG-2018-SHY-305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YP-2018-SHY-305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桠溪互通A匝道桥0-5＃桩基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YP-2018-SHY-305-1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2018/06/05-2018/07/03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41.714666666666666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42.428296296296296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121.2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YP-2018-SHY-305-2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41.158222222222221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YP-2018-SHY-305-3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44.411999999999999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YP-2018-SHY-305-4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2018/06/05-2018/07/03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42.859111111111112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43.160000000000004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123.3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YP-2018-SHY-305-5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44.344888888888889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YP-2018-SHY-305-6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42.276000000000003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2018-07-03T01:51:26Z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