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EB6223E7-DEFC-4319-A0D4-429BD5F58A09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<sst xmlns="http://schemas.openxmlformats.org/spreadsheetml/2006/main" count="470" uniqueCount="146">
  <si>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</si>
  <si>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</si>
  <si>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</si>
  <si>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</si>
  <si>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</si>
  <si>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</si>
  <si>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</si>
  <si>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</si>
  <si>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</si>
  <si>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</si>
  <si>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</si>
  <si>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</si>
  <si>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</si>
  <si>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</si>
  <si>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</si>
  <si>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</si>
  <si>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</si>
  <si>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</si>
  <si>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</si>
  <si>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</si>
  <si>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</si>
  <si>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</si>
  <si>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</si>
  <si>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</si>
  <si>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</si>
  <si>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</si>
  <si>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</si>
  <si>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</si>
  <si>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</si>
  <si>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</si>
  <si>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</si>
  <si>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</si>
  <si>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</si>
  <si>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</si>
  <si>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</si>
  <si>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</si>
  <si>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</si>
  <si>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</si>
  <si>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</si>
  <si>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</si>
  <si>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</si>
  <si>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</si>
  <si>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</si>
  <si>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</si>
  <si>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</si>
  <si>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</si>
  <si>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</si>
  <si>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</si>
  <si>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</si>
  <si>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</si>
  <si>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</si>
  <si>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</si>
  <si>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</si>
  <si>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</si>
  <si>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</si>
  <si>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</si>
  <si>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</si>
  <si>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</si>
  <si>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</si>
  <si>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</si>
  <si>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</si>
  <si>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</si>
  <si>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</si>
  <si>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</si>
  <si>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</si>
  <si>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</si>
  <si>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</si>
  <si>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</si>
  <si>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</si>
  <si>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</si>
  <si>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</si>
  <si>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</si>
  <si>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</si>
  <si>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</si>
  <si>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</si>
  <si>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</si>
  <si>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</si>
  <si>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</si>
  <si>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</si>
  <si>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</si>
  <si>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</si>
  <si>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</si>
  <si>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</si>
  <si>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</si>
  <si>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</si>
  <si>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</si>
  <si>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</si>
  <si>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</si>
  <si>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</si>
  <si>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</si>
  <si>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</si>
  <si>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</si>
  <si>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</si>
  <si>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</si>
  <si>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</si>
  <si>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</si>
  <si>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</si>
  <si>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</si>
  <si>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</si>
  <si>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</si>
  <si>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</si>
  <si>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</si>
  <si>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</si>
  <si>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</si>
  <si>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</si>
  <si>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</si>
  <si>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</si>
  <si>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</si>
  <si>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</si>
  <si>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</si>
  <si>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</si>
  <si>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</si>
  <si>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</si>
  <si>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</si>
  <si>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</si>
  <si>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</si>
  <si>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</si>
  <si>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</si>
  <si>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</si>
  <si>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</si>
  <si>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</si>
  <si>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</si>
  <si>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</si>
  <si>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</si>
  <si>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</si>
  <si>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</si>
  <si>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</si>
  <si>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</si>
  <si>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</si>
  <si>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</si>
  <si>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</si>
  <si>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</si>
  <si>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</si>
  <si>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</si>
  <si>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</si>
  <si>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</si>
  <si>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</si>
  <si>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</si>
  <si>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</si>
  <si>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</si>
  <si>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</si>
  <si>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2018/06/05-2018/07/03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</si>
  <si>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JL-2018-SHY-307</t>
    </r>
    <phoneticPr fontId="17" type="noConversion"/>
  </si>
  <si>
    <t>YP-2018-SHY-307</t>
    <phoneticPr fontId="17" type="noConversion"/>
  </si>
  <si>
    <t>桠溪互通A匝道桥0-4＃桩基</t>
    <phoneticPr fontId="17" type="noConversion"/>
  </si>
  <si>
    <t>956.54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</si>
</sst>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948.89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07</v>
      </c>
      <c r="R7" s="32">
        <f>(K18+K19+K20)/3</f>
        <v>971.04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YP-2018-SHY-307-1</v>
      </c>
      <c r="B15" s="42" t="s">
        <v>139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927.31</v>
      </c>
      <c r="L15" s="25">
        <f>K15/S6</f>
        <v>41.213777777777779</v>
      </c>
      <c r="M15" s="51">
        <f>R6/S6</f>
        <v>42.172888888888892</v>
      </c>
      <c r="N15" s="51">
        <f>M15</f>
        <v>42.172888888888892</v>
      </c>
      <c r="O15" s="42" t="s">
        <v>45</v>
      </c>
      <c r="P15" s="21">
        <f t="shared" ref="P15:P23" si="0">ROUND(K15/22.5,3)</f>
        <v>41.213999999999999</v>
      </c>
      <c r="Q15" s="50">
        <f>ROUND(AVERAGE(L15:L17),3)</f>
        <v>42.173000000000002</v>
      </c>
      <c r="R15" s="30">
        <f t="shared" ref="R15:R23" ca="1" si="1">ROUND(R$14+RAND()*S$14,2)</f>
        <v>1054.05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YP-2018-SHY-307-2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950.78</v>
      </c>
      <c r="L16" s="25">
        <f>K16/S6</f>
        <v>42.256888888888888</v>
      </c>
      <c r="M16" s="51"/>
      <c r="N16" s="51"/>
      <c r="O16" s="42"/>
      <c r="P16" s="21">
        <f t="shared" si="0"/>
        <v>42.256999999999998</v>
      </c>
      <c r="Q16" s="50"/>
      <c r="R16" s="30">
        <f t="shared" ca="1" si="1"/>
        <v>1014.15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YP-2018-SHY-307-3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968.58</v>
      </c>
      <c r="L17" s="25">
        <f>K17/S6</f>
        <v>43.048000000000002</v>
      </c>
      <c r="M17" s="51"/>
      <c r="N17" s="51"/>
      <c r="O17" s="42"/>
      <c r="P17" s="21">
        <f t="shared" si="0"/>
        <v>43.048000000000002</v>
      </c>
      <c r="Q17" s="50"/>
      <c r="R17" s="30">
        <f t="shared" ca="1" si="1"/>
        <v>1078.1199999999999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YP-2018-SHY-307-4</v>
      </c>
      <c r="B18" s="42" t="s">
        <v>139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42.512888888888888</v>
      </c>
      <c r="M18" s="51">
        <f>R7/S6</f>
        <v>43.157333333333334</v>
      </c>
      <c r="N18" s="51">
        <f>M18</f>
        <v>43.157333333333334</v>
      </c>
      <c r="O18" s="42" t="s">
        <v>45</v>
      </c>
      <c r="P18" s="21">
        <f>ROUND(K19/22.5,3)</f>
        <v>42.875999999999998</v>
      </c>
      <c r="Q18" s="50">
        <f>ROUND(AVERAGE(L18:L20),3)</f>
        <v>43.156999999999996</v>
      </c>
      <c r="R18" s="30">
        <f t="shared" ca="1" si="1"/>
        <v>1065.1099999999999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YP-2018-SHY-307-5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964.7</v>
      </c>
      <c r="L19" s="25">
        <f>K19/S6</f>
        <v>42.875555555555557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1066.93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YP-2018-SHY-307-6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991.88</v>
      </c>
      <c r="L20" s="25">
        <f>K20/S6</f>
        <v>44.083555555555556</v>
      </c>
      <c r="M20" s="51"/>
      <c r="N20" s="51"/>
      <c r="O20" s="42"/>
      <c r="P20" s="21">
        <f t="shared" si="0"/>
        <v>44.084000000000003</v>
      </c>
      <c r="Q20" s="50"/>
      <c r="R20" s="30">
        <f t="shared" ca="1" si="1"/>
        <v>1036.3399999999999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1005.58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1088.06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971.42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1027.92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991.35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1028.9000000000001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966.73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950.94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1024.2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981.54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1011.31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968.22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报告编号：BG-2018-SHY-307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YP-2018-SHY-307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桠溪互通A匝道桥0-4＃桩基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YP-2018-SHY-307-1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41.213777777777779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42.172888888888892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120.5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YP-2018-SHY-307-2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42.256888888888888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YP-2018-SHY-307-3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43.048000000000002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YP-2018-SHY-307-4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42.512888888888888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43.157333333333334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123.3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YP-2018-SHY-307-5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42.875555555555557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YP-2018-SHY-307-6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44.083555555555556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