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6F0EDFF3-B3C2-4300-AB0C-7848009D9401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<sst xmlns="http://schemas.openxmlformats.org/spreadsheetml/2006/main" count="470" uniqueCount="147">
  <si>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</si>
  <si>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</si>
  <si>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</si>
  <si>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</si>
  <si>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</si>
  <si>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</si>
  <si>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</si>
  <si>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</si>
  <si>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</si>
  <si>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</si>
  <si>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</si>
  <si>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</si>
  <si>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</si>
  <si>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</si>
  <si>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</si>
  <si>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</si>
  <si>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</si>
  <si>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</si>
  <si>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</si>
  <si>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</si>
  <si>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</si>
  <si>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</si>
  <si>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</si>
  <si>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</si>
  <si>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</si>
  <si>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</si>
  <si>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</si>
  <si>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</si>
  <si>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</si>
  <si>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</si>
  <si>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</si>
  <si>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</si>
  <si>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</si>
  <si>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</si>
  <si>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</si>
  <si>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</si>
  <si>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</si>
  <si>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</si>
  <si>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</si>
  <si>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</si>
  <si>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</si>
  <si>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</si>
  <si>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</si>
  <si>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</si>
  <si>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</si>
  <si>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</si>
  <si>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</si>
  <si>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</si>
  <si>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</si>
  <si>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</si>
  <si>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</si>
  <si>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</si>
  <si>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</si>
  <si>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</si>
  <si>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</si>
  <si>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</si>
  <si>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</si>
  <si>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</si>
  <si>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</si>
  <si>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</si>
  <si>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</si>
  <si>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</si>
  <si>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</si>
  <si>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</si>
  <si>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</si>
  <si>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</si>
  <si>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</si>
  <si>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</si>
  <si>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</si>
  <si>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</si>
  <si>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</si>
  <si>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</si>
  <si>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</si>
  <si>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</si>
  <si>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</si>
  <si>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</si>
  <si>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</si>
  <si>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</si>
  <si>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</si>
  <si>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</si>
  <si>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</si>
  <si>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</si>
  <si>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</si>
  <si>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</si>
  <si>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</si>
  <si>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</si>
  <si>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</si>
  <si>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</si>
  <si>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</si>
  <si>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</si>
  <si>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</si>
  <si>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</si>
  <si>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</si>
  <si>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</si>
  <si>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</si>
  <si>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</si>
  <si>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</si>
  <si>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</si>
  <si>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</si>
  <si>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</si>
  <si>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</si>
  <si>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</si>
  <si>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</si>
  <si>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</si>
  <si>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</si>
  <si>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</si>
  <si>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</si>
  <si>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</si>
  <si>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</si>
  <si>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</si>
  <si>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</si>
  <si>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</si>
  <si>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</si>
  <si>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</si>
  <si>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</si>
  <si>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</si>
  <si>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</si>
  <si>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</si>
  <si>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</si>
  <si>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</si>
  <si>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</si>
  <si>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</si>
  <si>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</si>
  <si>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</si>
  <si>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</si>
  <si>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</si>
  <si>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</si>
  <si>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</si>
  <si>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</si>
  <si>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</si>
  <si>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</si>
  <si>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</si>
  <si>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</si>
  <si>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</si>
  <si>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</si>
  <si>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</si>
  <si>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</si>
  <si>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</si>
  <si>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</si>
  <si>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2018/06/05-2018/07/03</t>
    <phoneticPr fontId="17" type="noConversion"/>
  </si>
  <si>
    <t>35</t>
    <phoneticPr fontId="17" type="noConversion"/>
  </si>
  <si>
    <t>22500</t>
    <phoneticPr fontId="17" type="noConversion"/>
  </si>
  <si>
    <t>≥35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</si>
  <si>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JL-2018-SHY-317</t>
    </r>
    <phoneticPr fontId="17" type="noConversion"/>
  </si>
  <si>
    <t>YP-2018-SHY-317</t>
    <phoneticPr fontId="17" type="noConversion"/>
  </si>
  <si>
    <t>小校家3号右幅 台帽 耳墙 背墙</t>
    <phoneticPr fontId="17" type="noConversion"/>
  </si>
  <si>
    <t>932.93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</si>
</sst>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143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145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958.68333333333339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144</v>
      </c>
      <c r="M7" s="47"/>
      <c r="N7" s="47"/>
      <c r="O7" s="47"/>
      <c r="P7" s="2" t="s">
        <v>10</v>
      </c>
      <c r="Q7" s="21" t="str">
        <f>RIGHT(L7,2)</f>
        <v>17</v>
      </c>
      <c r="R7" s="32">
        <f>(K18+K19+K20)/3</f>
        <v>967.40666666666664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139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YP-2018-SHY-317-1</v>
      </c>
      <c r="B15" s="42" t="s">
        <v>140</v>
      </c>
      <c r="C15" s="42"/>
      <c r="D15" s="49" t="str">
        <f>LEFT(L9,P9)</f>
        <v>2018/06/05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926.92</v>
      </c>
      <c r="L15" s="25">
        <f>K15/S6</f>
        <v>41.196444444444445</v>
      </c>
      <c r="M15" s="51">
        <f>R6/S6</f>
        <v>42.608148148148153</v>
      </c>
      <c r="N15" s="51">
        <f>M15</f>
        <v>42.608148148148153</v>
      </c>
      <c r="O15" s="42" t="s">
        <v>45</v>
      </c>
      <c r="P15" s="21">
        <f t="shared" ref="P15:P23" si="0">ROUND(K15/22.5,3)</f>
        <v>41.195999999999998</v>
      </c>
      <c r="Q15" s="50">
        <f>ROUND(AVERAGE(L15:L17),3)</f>
        <v>42.607999999999997</v>
      </c>
      <c r="R15" s="30">
        <f t="shared" ref="R15:R23" ca="1" si="1">ROUND(R$14+RAND()*S$14,2)</f>
        <v>991.97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YP-2018-SHY-317-2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994.91</v>
      </c>
      <c r="L16" s="25">
        <f>K16/S6</f>
        <v>44.218222222222224</v>
      </c>
      <c r="M16" s="51"/>
      <c r="N16" s="51"/>
      <c r="O16" s="42"/>
      <c r="P16" s="21">
        <f t="shared" si="0"/>
        <v>44.218000000000004</v>
      </c>
      <c r="Q16" s="50"/>
      <c r="R16" s="30">
        <f t="shared" ca="1" si="1"/>
        <v>1076.31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YP-2018-SHY-317-3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954.22</v>
      </c>
      <c r="L17" s="25">
        <f>K17/S6</f>
        <v>42.409777777777776</v>
      </c>
      <c r="M17" s="51"/>
      <c r="N17" s="51"/>
      <c r="O17" s="42"/>
      <c r="P17" s="21">
        <f t="shared" si="0"/>
        <v>42.41</v>
      </c>
      <c r="Q17" s="50"/>
      <c r="R17" s="30">
        <f t="shared" ca="1" si="1"/>
        <v>997.12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YP-2018-SHY-317-4</v>
      </c>
      <c r="B18" s="42" t="s">
        <v>140</v>
      </c>
      <c r="C18" s="42"/>
      <c r="D18" s="46" t="str">
        <f>D15</f>
        <v>2018/06/05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146</v>
      </c>
      <c r="L18" s="25">
        <f>K18/S6</f>
        <v>41.463555555555551</v>
      </c>
      <c r="M18" s="51">
        <f>R7/S6</f>
        <v>42.995851851851853</v>
      </c>
      <c r="N18" s="51">
        <f>M18</f>
        <v>42.995851851851853</v>
      </c>
      <c r="O18" s="42" t="s">
        <v>45</v>
      </c>
      <c r="P18" s="21">
        <f>ROUND(K19/22.5,3)</f>
        <v>44.061999999999998</v>
      </c>
      <c r="Q18" s="50">
        <f>ROUND(AVERAGE(L18:L20),3)</f>
        <v>42.996000000000002</v>
      </c>
      <c r="R18" s="30">
        <f t="shared" ca="1" si="1"/>
        <v>1051.6199999999999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YP-2018-SHY-317-5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141</v>
      </c>
      <c r="K19" s="24">
        <v>991.4</v>
      </c>
      <c r="L19" s="25">
        <f>K19/S6</f>
        <v>44.062222222222218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980.05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YP-2018-SHY-317-6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977.89</v>
      </c>
      <c r="L20" s="25">
        <f>K20/S6</f>
        <v>43.461777777777776</v>
      </c>
      <c r="M20" s="51"/>
      <c r="N20" s="51"/>
      <c r="O20" s="42"/>
      <c r="P20" s="21">
        <f t="shared" si="0"/>
        <v>43.462000000000003</v>
      </c>
      <c r="Q20" s="50"/>
      <c r="R20" s="30">
        <f t="shared" ca="1" si="1"/>
        <v>1002.75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996.45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1099.6600000000001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1067.05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974.06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1010.87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994.25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988.85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969.71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952.81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993.91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998.98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981.64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报告编号：BG-2018-SHY-317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YP-2018-SHY-317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小校家3号右幅 台帽 耳墙 背墙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YP-2018-SHY-317-1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2018/06/05-2018/07/03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142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41.196444444444445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42.608148148148153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121.7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YP-2018-SHY-317-2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44.218222222222224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YP-2018-SHY-317-3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42.409777777777776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YP-2018-SHY-317-4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2018/06/05-2018/07/03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142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41.463555555555551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42.995851851851853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122.8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YP-2018-SHY-317-5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44.062222222222218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YP-2018-SHY-317-6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43.461777777777776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2018-07-03T02:17:13Z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