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0250D018-86E8-4676-93E5-61AE09A970D6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 l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<sst xmlns="http://schemas.openxmlformats.org/spreadsheetml/2006/main" count="470" uniqueCount="147">
  <si>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</si>
  <si>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</si>
  <si>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</si>
  <si>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</si>
  <si>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</si>
  <si>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</si>
  <si>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</si>
  <si>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</si>
  <si>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</si>
  <si>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</si>
  <si>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</si>
  <si>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</si>
  <si>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</si>
  <si>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</si>
  <si>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</si>
  <si>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</si>
  <si>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</si>
  <si>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</si>
  <si>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</si>
  <si>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</si>
  <si>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</si>
  <si>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</si>
  <si>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</si>
  <si>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</si>
  <si>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</si>
  <si>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</si>
  <si>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</si>
  <si>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</si>
  <si>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</si>
  <si>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</si>
  <si>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</si>
  <si>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</si>
  <si>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</si>
  <si>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</si>
  <si>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</si>
  <si>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</si>
  <si>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</si>
  <si>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</si>
  <si>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</si>
  <si>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</si>
  <si>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</si>
  <si>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</si>
  <si>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</si>
  <si>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</si>
  <si>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</si>
  <si>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</si>
  <si>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</si>
  <si>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</si>
  <si>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</si>
  <si>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</si>
  <si>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</si>
  <si>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</si>
  <si>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</si>
  <si>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</si>
  <si>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</si>
  <si>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</si>
  <si>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</si>
  <si>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</si>
  <si>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</si>
  <si>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</si>
  <si>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</si>
  <si>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</si>
  <si>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</si>
  <si>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</si>
  <si>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</si>
  <si>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</si>
  <si>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</si>
  <si>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</si>
  <si>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</si>
  <si>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</si>
  <si>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</si>
  <si>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</si>
  <si>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</si>
  <si>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</si>
  <si>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</si>
  <si>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</si>
  <si>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</si>
  <si>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</si>
  <si>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</si>
  <si>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</si>
  <si>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</si>
  <si>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</si>
  <si>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</si>
  <si>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</si>
  <si>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</si>
  <si>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</si>
  <si>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</si>
  <si>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</si>
  <si>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</si>
  <si>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</si>
  <si>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</si>
  <si>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</si>
  <si>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</si>
  <si>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</si>
  <si>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</si>
  <si>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</si>
  <si>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</si>
  <si>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</si>
  <si>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</si>
  <si>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</si>
  <si>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</si>
  <si>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</si>
  <si>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</si>
  <si>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</si>
  <si>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</si>
  <si>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</si>
  <si>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</si>
  <si>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</si>
  <si>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</si>
  <si>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</si>
  <si>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</si>
  <si>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</si>
  <si>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</si>
  <si>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</si>
  <si>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</si>
  <si>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</si>
  <si>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</si>
  <si>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</si>
  <si>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</si>
  <si>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</si>
  <si>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</si>
  <si>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</si>
  <si>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</si>
  <si>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</si>
  <si>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</si>
  <si>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</si>
  <si>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</si>
  <si>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</si>
  <si>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</si>
  <si>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</si>
  <si>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</si>
  <si>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</si>
  <si>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</si>
  <si>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</si>
  <si>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</si>
  <si>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</si>
  <si>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</si>
  <si>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</si>
  <si>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</si>
  <si>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</si>
  <si>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22500</t>
    <phoneticPr fontId="17" type="noConversion"/>
  </si>
  <si>
    <t>≥35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</si>
  <si>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JL-2018-SHY-318</t>
    </r>
    <phoneticPr fontId="17" type="noConversion"/>
  </si>
  <si>
    <t>YP-2018-SHY-318</t>
    <phoneticPr fontId="17" type="noConversion"/>
  </si>
  <si>
    <t>2018/06/06-2018/07/04</t>
    <phoneticPr fontId="17" type="noConversion"/>
  </si>
  <si>
    <t>K18+893箱型涵洞侧墙及顶板</t>
    <phoneticPr fontId="17" type="noConversion"/>
  </si>
  <si>
    <t>1004.9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</si>
</sst>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12" sqref="L12:L14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142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145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956.68999999999994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143</v>
      </c>
      <c r="M7" s="47"/>
      <c r="N7" s="47"/>
      <c r="O7" s="47"/>
      <c r="P7" s="2" t="s">
        <v>10</v>
      </c>
      <c r="Q7" s="21" t="str">
        <f>RIGHT(L7,2)</f>
        <v>18</v>
      </c>
      <c r="R7" s="32">
        <f>(K18+K19+K20)/3</f>
        <v>977.23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144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YP-2018-SHY-318-1</v>
      </c>
      <c r="B15" s="42" t="s">
        <v>139</v>
      </c>
      <c r="C15" s="42"/>
      <c r="D15" s="49" t="str">
        <f>LEFT(L9,P9)</f>
        <v>2018/06/06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991.9</v>
      </c>
      <c r="L15" s="25">
        <f>K15/S6</f>
        <v>44.084444444444443</v>
      </c>
      <c r="M15" s="51">
        <f>R6/S6</f>
        <v>42.519555555555556</v>
      </c>
      <c r="N15" s="51">
        <f>M15</f>
        <v>42.519555555555556</v>
      </c>
      <c r="O15" s="42" t="s">
        <v>45</v>
      </c>
      <c r="P15" s="21">
        <f t="shared" ref="P15:P23" si="0">ROUND(K15/22.5,3)</f>
        <v>44.084000000000003</v>
      </c>
      <c r="Q15" s="50">
        <f>ROUND(AVERAGE(L15:L17),3)</f>
        <v>42.52</v>
      </c>
      <c r="R15" s="30">
        <f t="shared" ref="R15:R23" ca="1" si="1">ROUND(R$14+RAND()*S$14,2)</f>
        <v>993.79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YP-2018-SHY-318-2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931.4</v>
      </c>
      <c r="L16" s="25">
        <f>K16/S6</f>
        <v>41.395555555555553</v>
      </c>
      <c r="M16" s="51"/>
      <c r="N16" s="51"/>
      <c r="O16" s="42"/>
      <c r="P16" s="21">
        <f t="shared" si="0"/>
        <v>41.396000000000001</v>
      </c>
      <c r="Q16" s="50"/>
      <c r="R16" s="30">
        <f t="shared" ca="1" si="1"/>
        <v>1089.42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YP-2018-SHY-318-3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946.77</v>
      </c>
      <c r="L17" s="25">
        <f>K17/S6</f>
        <v>42.078666666666663</v>
      </c>
      <c r="M17" s="51"/>
      <c r="N17" s="51"/>
      <c r="O17" s="42"/>
      <c r="P17" s="21">
        <f t="shared" si="0"/>
        <v>42.079000000000001</v>
      </c>
      <c r="Q17" s="50"/>
      <c r="R17" s="30">
        <f t="shared" ca="1" si="1"/>
        <v>1052.83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YP-2018-SHY-318-4</v>
      </c>
      <c r="B18" s="42" t="s">
        <v>139</v>
      </c>
      <c r="C18" s="42"/>
      <c r="D18" s="46" t="str">
        <f>D15</f>
        <v>2018/06/06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146</v>
      </c>
      <c r="L18" s="25">
        <f>K18/S6</f>
        <v>44.662222222222219</v>
      </c>
      <c r="M18" s="51">
        <f>R7/S6</f>
        <v>43.432444444444442</v>
      </c>
      <c r="N18" s="51">
        <f>M18</f>
        <v>43.432444444444442</v>
      </c>
      <c r="O18" s="42" t="s">
        <v>45</v>
      </c>
      <c r="P18" s="21">
        <f>ROUND(K19/22.5,3)</f>
        <v>42.548000000000002</v>
      </c>
      <c r="Q18" s="50">
        <f>ROUND(AVERAGE(L18:L20),3)</f>
        <v>43.432000000000002</v>
      </c>
      <c r="R18" s="30">
        <f t="shared" ca="1" si="1"/>
        <v>1056.54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YP-2018-SHY-318-5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140</v>
      </c>
      <c r="K19" s="24">
        <v>957.33</v>
      </c>
      <c r="L19" s="25">
        <f>K19/S6</f>
        <v>42.548000000000002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981.28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YP-2018-SHY-318-6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969.46</v>
      </c>
      <c r="L20" s="25">
        <f>K20/S6</f>
        <v>43.087111111111113</v>
      </c>
      <c r="M20" s="51"/>
      <c r="N20" s="51"/>
      <c r="O20" s="42"/>
      <c r="P20" s="21">
        <f t="shared" si="0"/>
        <v>43.087000000000003</v>
      </c>
      <c r="Q20" s="50"/>
      <c r="R20" s="30">
        <f t="shared" ca="1" si="1"/>
        <v>1033.1099999999999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1041.49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995.68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1074.24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1006.92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994.65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1022.91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950.43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1010.75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956.39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970.06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1028.46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950.54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报告编号：BG-2018-SHY-318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YP-2018-SHY-318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K18+893箱型涵洞侧墙及顶板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YP-2018-SHY-318-1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2018/06/06-2018/07/04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141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44.084444444444443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42.519555555555556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121.5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YP-2018-SHY-318-2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41.395555555555553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YP-2018-SHY-318-3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42.078666666666663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YP-2018-SHY-318-4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2018/06/06-2018/07/04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141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44.662222222222219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43.432444444444442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124.1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YP-2018-SHY-318-5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42.548000000000002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YP-2018-SHY-318-6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43.087111111111113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2018-07-04T01:56:33Z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