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870"/>
  </bookViews>
  <sheets>
    <sheet name="强度记录" sheetId="1" r:id="rId1"/>
    <sheet name="空1" sheetId="7" r:id="rId2"/>
    <sheet name="强度报告" sheetId="2" r:id="rId3"/>
    <sheet name="轴心报告" sheetId="3" r:id="rId4"/>
    <sheet name="轴心记录" sheetId="4" r:id="rId5"/>
    <sheet name="弹模报告" sheetId="5" r:id="rId6"/>
    <sheet name="弹模记录" sheetId="6" r:id="rId7"/>
  </sheets>
  <definedNames>
    <definedName name="_xlnm.Print_Area" localSheetId="5">弹模报告!$D$1:$BV$101</definedName>
    <definedName name="_xlnm.Print_Area" localSheetId="6">弹模记录!$A$1:$O$34</definedName>
    <definedName name="_xlnm.Print_Area" localSheetId="1">空1!$A$1:$O$29</definedName>
    <definedName name="_xlnm.Print_Area" localSheetId="2">强度报告!$D$1:$BV$99</definedName>
    <definedName name="_xlnm.Print_Area" localSheetId="0">强度记录!$A$1:$O$29</definedName>
    <definedName name="_xlnm.Print_Area" localSheetId="3">轴心报告!$D$1:$BV$99</definedName>
    <definedName name="_xlnm.Print_Area" localSheetId="4">轴心记录!$A$1:$N$28</definedName>
  </definedNames>
  <calcPr calcId="144525"/>
</workbook>
</file>

<file path=xl/sharedStrings.xml><?xml version="1.0" encoding="utf-8"?>
<sst xmlns="http://schemas.openxmlformats.org/spreadsheetml/2006/main" count="146">
  <si>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</si>
  <si>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</si>
  <si>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</si>
  <si>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</si>
  <si>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</si>
  <si>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r>
      <t>记录编号：</t>
    </r>
    <r>
      <rPr>
        <sz val="10"/>
        <color rgb="FFFF0000"/>
        <rFont val="仿宋"/>
        <charset val="134"/>
      </rPr>
      <t>JL-2018-SHY-329</t>
    </r>
  </si>
  <si>
    <t>工程部位/用途</t>
  </si>
  <si>
    <t>K23+738.8分离立交1-2板梁</t>
  </si>
  <si>
    <t>/</t>
  </si>
  <si>
    <t>22.5</t>
  </si>
  <si>
    <t>试验依据</t>
  </si>
  <si>
    <t>JTG E30-2005</t>
  </si>
  <si>
    <t>样品编号</t>
  </si>
  <si>
    <t>YP-2018-SHY-329</t>
  </si>
  <si>
    <t>15</t>
  </si>
  <si>
    <t>样品描述</t>
  </si>
  <si>
    <t>表面无外观缺陷</t>
  </si>
  <si>
    <t>样品名称</t>
  </si>
  <si>
    <t>水泥混凝土立方体试件</t>
  </si>
  <si>
    <t>试验条件</t>
  </si>
  <si>
    <t xml:space="preserve">温度：     相对湿度：      </t>
  </si>
  <si>
    <t>试验日期</t>
  </si>
  <si>
    <t>2018/06/09-2018/07/07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</si>
  <si>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</si>
  <si>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</si>
  <si>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</si>
  <si>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</si>
  <si>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</si>
  <si>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</si>
  <si>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</si>
  <si>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</si>
  <si>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</si>
  <si>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</si>
  <si>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charset val="134"/>
      </rPr>
      <t>承压面积A      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</si>
  <si>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</si>
  <si>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</si>
  <si>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</si>
  <si>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</si>
  <si>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</si>
  <si>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5\</t>
  </si>
  <si>
    <t>上受压面</t>
  </si>
  <si>
    <t>下受压面</t>
  </si>
  <si>
    <t>随标号变</t>
  </si>
  <si>
    <t>标准差变</t>
  </si>
  <si>
    <t>长</t>
  </si>
  <si>
    <t>宽</t>
  </si>
  <si>
    <t>160</t>
  </si>
  <si>
    <t>50</t>
  </si>
  <si>
    <t>28</t>
  </si>
  <si>
    <t>150</t>
  </si>
  <si>
    <t>22500</t>
  </si>
  <si>
    <t>标准养护</t>
  </si>
  <si>
    <t>d7fg</t>
  </si>
  <si>
    <t>1253.7</t>
  </si>
  <si>
    <t>注意核对左侧数值修约</t>
  </si>
  <si>
    <t>粘贴为数值到左侧</t>
  </si>
  <si>
    <t>备注</t>
  </si>
  <si>
    <t xml:space="preserve">  试验：                    复核：                    日期：             年     月     日</t>
  </si>
  <si>
    <t>第     页 共      页</t>
  </si>
  <si>
    <r>
      <rPr>
        <sz val="10"/>
        <color rgb="FFFF0000"/>
        <rFont val="宋体"/>
        <charset val="134"/>
      </rPr>
      <t>记录编号：</t>
    </r>
    <r>
      <rPr>
        <sz val="10"/>
        <color rgb="FFFF0000"/>
        <rFont val="仿宋"/>
        <charset val="134"/>
      </rPr>
      <t>JL-2018-SHY-162</t>
    </r>
  </si>
  <si>
    <t>S246分离立交15＃左幅系梁</t>
  </si>
  <si>
    <t>委托/任务编号</t>
  </si>
  <si>
    <t>YP-2018-SHY-162</t>
  </si>
  <si>
    <t>2018/04/21-2018/05/19</t>
  </si>
  <si>
    <t>80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</si>
  <si>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</si>
  <si>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</si>
  <si>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</si>
  <si>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</si>
  <si>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</si>
  <si>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</si>
  <si>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</si>
  <si>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改1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</si>
  <si>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</si>
  <si>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</si>
  <si>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</si>
  <si>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</si>
  <si>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charset val="134"/>
      </rPr>
      <t>150</t>
    </r>
    <r>
      <rPr>
        <sz val="10"/>
        <rFont val="Arial"/>
        <charset val="134"/>
      </rPr>
      <t>×</t>
    </r>
    <r>
      <rPr>
        <sz val="10"/>
        <rFont val="仿宋"/>
        <charset val="134"/>
      </rPr>
      <t>150</t>
    </r>
    <r>
      <rPr>
        <sz val="10"/>
        <rFont val="Arial"/>
        <charset val="134"/>
      </rPr>
      <t>×</t>
    </r>
    <r>
      <rPr>
        <sz val="10"/>
        <rFont val="仿宋"/>
        <charset val="134"/>
      </rPr>
      <t>150立方体</t>
    </r>
  </si>
  <si>
    <t>判定依据</t>
  </si>
  <si>
    <t>设计文件</t>
  </si>
  <si>
    <t>注意对应修改标号</t>
  </si>
  <si>
    <t>检 测 结 果</t>
  </si>
  <si>
    <t>检测日期</t>
  </si>
  <si>
    <t>技术指标(MPa)</t>
  </si>
  <si>
    <t>检测结果</t>
  </si>
  <si>
    <t>结果判定</t>
  </si>
  <si>
    <t>≥50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</si>
  <si>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</si>
  <si>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</si>
  <si>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</si>
  <si>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</si>
  <si>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</si>
  <si>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</si>
  <si>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本报告结果仅适用于溧阳至高淳高速公路工程LYG-GC1标工程项目，作其他用途无效。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</si>
  <si>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</si>
  <si>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</si>
  <si>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</si>
  <si>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</si>
  <si>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</si>
  <si>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</si>
  <si>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</si>
  <si>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</si>
  <si>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JB010504</t>
  </si>
  <si>
    <r>
      <rPr>
        <b/>
        <sz val="16"/>
        <rFont val="宋体"/>
        <charset val="134"/>
      </rPr>
      <t>水泥混凝土轴心抗压强度试验检测报告</t>
    </r>
    <r>
      <rPr>
        <b/>
        <sz val="14"/>
        <rFont val="宋体"/>
        <charset val="134"/>
      </rPr>
      <t>(棱柱体)</t>
    </r>
  </si>
  <si>
    <t>报告编号：</t>
  </si>
  <si>
    <t>主要仪器设备及编号</t>
  </si>
  <si>
    <t>养品编号</t>
  </si>
  <si>
    <t>第     页 共     页</t>
  </si>
  <si>
    <t>JJ0501d</t>
  </si>
  <si>
    <t>水泥混凝土轴心抗压强度试验检测记录表(棱柱体)</t>
  </si>
  <si>
    <t>记录编号：JL-2017-SHY-GC1-001</t>
  </si>
  <si>
    <r>
      <rPr>
        <sz val="10"/>
        <rFont val="宋体"/>
        <charset val="134"/>
      </rPr>
      <t>受压面积(mm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</si>
  <si>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极限破坏荷载F(kN)</t>
  </si>
  <si>
    <t>尺寸换算系数</t>
  </si>
  <si>
    <t>轴心抗压强度测值(MPa)</t>
  </si>
  <si>
    <t>轴心抗压强度测定值(MPa)</t>
  </si>
  <si>
    <t>养护 方式</t>
  </si>
  <si>
    <t>试验：                    复核：                    日期：               年     月     日</t>
  </si>
  <si>
    <t>JB010507</t>
  </si>
  <si>
    <r>
      <rPr>
        <b/>
        <sz val="16"/>
        <rFont val="宋体"/>
        <charset val="134"/>
      </rPr>
      <t>水泥混凝土抗压弹性模量试验检测报告</t>
    </r>
    <r>
      <rPr>
        <b/>
        <sz val="14"/>
        <rFont val="宋体"/>
        <charset val="134"/>
      </rPr>
      <t>(棱柱体)</t>
    </r>
  </si>
  <si>
    <r>
      <rPr>
        <sz val="10"/>
        <rFont val="宋体"/>
        <charset val="134"/>
      </rPr>
      <t>报告编号：</t>
    </r>
    <r>
      <rPr>
        <sz val="10"/>
        <rFont val="仿宋"/>
        <charset val="134"/>
      </rPr>
      <t>BG-2017-SHT-GC1-001</t>
    </r>
  </si>
  <si>
    <r>
      <rPr>
        <sz val="10"/>
        <rFont val="宋体"/>
        <charset val="134"/>
      </rPr>
      <t>技术指标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</si>
  <si>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检测结果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</si>
  <si>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JJ0503</t>
  </si>
  <si>
    <t>水泥混凝土抗压弹性模量试验检测记录表(棱柱体)</t>
  </si>
  <si>
    <t>记录编号：JL-2017-SHT-GC1-001</t>
  </si>
  <si>
    <r>
      <rPr>
        <sz val="10"/>
        <rFont val="宋体"/>
        <charset val="134"/>
      </rPr>
      <t>设计弹性模量(×10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</si>
  <si>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试件编号(一)</t>
  </si>
  <si>
    <r>
      <rPr>
        <sz val="10"/>
        <rFont val="宋体"/>
        <charset val="134"/>
      </rPr>
      <t>轴心抗压荷载F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</si>
  <si>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初荷载F</t>
    </r>
    <r>
      <rPr>
        <vertAlign val="subscript"/>
        <sz val="10"/>
        <rFont val="宋体"/>
        <charset val="134"/>
      </rPr>
      <t>0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</si>
  <si>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终荷载F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(kN)</t>
    </r>
  </si>
  <si>
    <t>测量标距L(mm)</t>
  </si>
  <si>
    <t>试件编号(二)</t>
  </si>
  <si>
    <t>试件承压面积A(mm2)</t>
  </si>
  <si>
    <t>千分表编号</t>
  </si>
  <si>
    <t>荷载(kN)</t>
  </si>
  <si>
    <t>变形值(0.01mm)</t>
  </si>
  <si>
    <t>对中</t>
  </si>
  <si>
    <t>读数ε</t>
  </si>
  <si>
    <r>
      <rPr>
        <sz val="10"/>
        <rFont val="宋体"/>
        <charset val="134"/>
      </rPr>
      <t>ε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-ε</t>
    </r>
    <r>
      <rPr>
        <vertAlign val="subscript"/>
        <sz val="10"/>
        <rFont val="宋体"/>
        <charset val="134"/>
      </rPr>
      <t>0</t>
    </r>
  </si>
  <si>
    <t>平均值</t>
  </si>
  <si>
    <t>测定</t>
  </si>
  <si>
    <t>破坏极限荷载F(kN)</t>
  </si>
  <si>
    <r>
      <rPr>
        <sz val="10"/>
        <rFont val="宋体"/>
        <charset val="134"/>
      </rPr>
      <t>循环后轴心抗压强度f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(Mpa)</t>
    </r>
  </si>
  <si>
    <r>
      <rPr>
        <sz val="10"/>
        <rFont val="宋体"/>
        <charset val="134"/>
      </rPr>
      <t>弹性模量测值E</t>
    </r>
    <r>
      <rPr>
        <vertAlign val="subscript"/>
        <sz val="10"/>
        <rFont val="宋体"/>
        <charset val="134"/>
      </rPr>
      <t xml:space="preserve">c    
</t>
    </r>
    <r>
      <rPr>
        <sz val="10"/>
        <rFont val="宋体"/>
        <charset val="134"/>
      </rPr>
      <t>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</si>
  <si>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弹性模量测定值E</t>
    </r>
    <r>
      <rPr>
        <vertAlign val="subscript"/>
        <sz val="10"/>
        <rFont val="宋体"/>
        <charset val="134"/>
      </rPr>
      <t>c</t>
    </r>
    <r>
      <rPr>
        <sz val="10"/>
        <rFont val="宋体"/>
        <charset val="134"/>
      </rPr>
      <t>'          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</si>
</sst>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176" formatCode="0.0_ "/>
    <numFmt numFmtId="43" formatCode="_ * #,##0.00_ ;_ * \-#,##0.00_ ;_ * &quot;-&quot;??_ ;_ @_ "/>
    <numFmt numFmtId="177" formatCode="0.00;[Red]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yyyy/m/d;@"/>
    <numFmt numFmtId="179" formatCode="0.00_);[Red]\(0.00\)"/>
    <numFmt numFmtId="180" formatCode="0.0_);[Red]\(0.0\)"/>
    <numFmt numFmtId="181" formatCode="0.000_);[Red]\(0.000\)"/>
  </numFmts>
  <fonts count="36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b/>
      <sz val="24"/>
      <name val="宋体"/>
      <charset val="134"/>
    </font>
    <font>
      <b/>
      <sz val="17"/>
      <name val="宋体"/>
      <charset val="134"/>
    </font>
    <font>
      <b/>
      <sz val="20"/>
      <name val="宋体"/>
      <charset val="134"/>
    </font>
    <font>
      <sz val="10"/>
      <color rgb="FFFF0000"/>
      <name val="宋体"/>
      <charset val="134"/>
    </font>
    <font>
      <sz val="9"/>
      <name val="仿宋"/>
      <charset val="134"/>
    </font>
    <font>
      <sz val="10"/>
      <name val="仿宋"/>
      <charset val="134"/>
    </font>
    <font>
      <sz val="10"/>
      <color theme="1"/>
      <name val="宋体"/>
      <charset val="134"/>
    </font>
    <font>
      <sz val="10"/>
      <color rgb="FFFF0000"/>
      <name val="仿宋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vertAlign val="superscript"/>
      <sz val="10"/>
      <name val="宋体"/>
      <charset val="134"/>
    </font>
    <font>
      <vertAlign val="subscript"/>
      <sz val="10"/>
      <name val="宋体"/>
      <charset val="134"/>
    </font>
    <font>
      <b/>
      <sz val="14"/>
      <name val="宋体"/>
      <charset val="134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14" borderId="5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7" borderId="53" applyNumberFormat="0" applyFon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48" applyNumberFormat="0" applyFill="0" applyAlignment="0" applyProtection="0">
      <alignment vertical="center"/>
    </xf>
    <xf numFmtId="0" fontId="26" fillId="0" borderId="4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5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10" borderId="49" applyNumberFormat="0" applyAlignment="0" applyProtection="0">
      <alignment vertical="center"/>
    </xf>
    <xf numFmtId="0" fontId="28" fillId="10" borderId="51" applyNumberFormat="0" applyAlignment="0" applyProtection="0">
      <alignment vertical="center"/>
    </xf>
    <xf numFmtId="0" fontId="22" fillId="12" borderId="50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47" applyNumberFormat="0" applyFill="0" applyAlignment="0" applyProtection="0">
      <alignment vertical="center"/>
    </xf>
    <xf numFmtId="0" fontId="25" fillId="0" borderId="54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1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190">
    <xf numFmtId="0" fontId="0" fillId="0" borderId="0" xfId="0">
      <alignment vertical="center"/>
    </xf>
    <xf numFmtId="49" fontId="1" fillId="0" borderId="0" xfId="50" applyNumberFormat="1" applyFont="1" applyAlignment="1">
      <alignment horizontal="center" wrapText="1"/>
    </xf>
    <xf numFmtId="49" fontId="1" fillId="0" borderId="0" xfId="50" applyNumberFormat="1" applyFont="1" applyAlignment="1">
      <alignment horizontal="center" vertical="center" wrapText="1"/>
    </xf>
    <xf numFmtId="49" fontId="1" fillId="0" borderId="0" xfId="5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1" fillId="0" borderId="0" xfId="47" applyFont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47" applyFont="1" applyBorder="1" applyAlignment="1">
      <alignment horizontal="center" vertical="center" wrapText="1"/>
    </xf>
    <xf numFmtId="49" fontId="1" fillId="0" borderId="1" xfId="50" applyNumberFormat="1" applyFont="1" applyBorder="1" applyAlignment="1">
      <alignment horizontal="center" vertical="center" wrapText="1"/>
    </xf>
    <xf numFmtId="49" fontId="1" fillId="0" borderId="2" xfId="50" applyNumberFormat="1" applyFont="1" applyBorder="1" applyAlignment="1">
      <alignment horizontal="center" vertical="center" wrapText="1"/>
    </xf>
    <xf numFmtId="49" fontId="1" fillId="0" borderId="3" xfId="50" applyNumberFormat="1" applyFont="1" applyBorder="1" applyAlignment="1">
      <alignment horizontal="center" vertical="center" wrapText="1"/>
    </xf>
    <xf numFmtId="49" fontId="1" fillId="0" borderId="4" xfId="50" applyNumberFormat="1" applyFont="1" applyBorder="1" applyAlignment="1">
      <alignment horizontal="center" vertical="center" wrapText="1"/>
    </xf>
    <xf numFmtId="49" fontId="1" fillId="0" borderId="5" xfId="50" applyNumberFormat="1" applyFont="1" applyBorder="1" applyAlignment="1">
      <alignment horizontal="center" vertical="center" wrapText="1"/>
    </xf>
    <xf numFmtId="49" fontId="1" fillId="0" borderId="6" xfId="50" applyNumberFormat="1" applyFont="1" applyBorder="1" applyAlignment="1">
      <alignment horizontal="center" vertical="center" wrapText="1"/>
    </xf>
    <xf numFmtId="49" fontId="1" fillId="0" borderId="7" xfId="50" applyNumberFormat="1" applyFont="1" applyBorder="1" applyAlignment="1">
      <alignment horizontal="center" vertical="center" wrapText="1"/>
    </xf>
    <xf numFmtId="49" fontId="1" fillId="0" borderId="8" xfId="50" applyNumberFormat="1" applyFont="1" applyBorder="1" applyAlignment="1">
      <alignment horizontal="center" vertical="center" wrapText="1"/>
    </xf>
    <xf numFmtId="49" fontId="1" fillId="0" borderId="0" xfId="5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right"/>
    </xf>
    <xf numFmtId="49" fontId="1" fillId="0" borderId="0" xfId="50" applyNumberFormat="1" applyFont="1" applyAlignment="1">
      <alignment horizontal="right" vertical="center" wrapText="1"/>
    </xf>
    <xf numFmtId="49" fontId="1" fillId="0" borderId="9" xfId="50" applyNumberFormat="1" applyFont="1" applyBorder="1" applyAlignment="1">
      <alignment horizontal="center" vertical="center" wrapText="1"/>
    </xf>
    <xf numFmtId="49" fontId="1" fillId="0" borderId="10" xfId="50" applyNumberFormat="1" applyFont="1" applyBorder="1" applyAlignment="1">
      <alignment horizontal="center" vertical="center" wrapText="1"/>
    </xf>
    <xf numFmtId="49" fontId="1" fillId="0" borderId="11" xfId="50" applyNumberFormat="1" applyFont="1" applyBorder="1" applyAlignment="1">
      <alignment horizontal="center" vertical="center" wrapText="1"/>
    </xf>
    <xf numFmtId="49" fontId="1" fillId="0" borderId="12" xfId="50" applyNumberFormat="1" applyFont="1" applyBorder="1" applyAlignment="1">
      <alignment horizontal="center" vertical="center" wrapText="1"/>
    </xf>
    <xf numFmtId="49" fontId="1" fillId="0" borderId="13" xfId="50" applyNumberFormat="1" applyFont="1" applyBorder="1" applyAlignment="1">
      <alignment horizontal="center" vertical="center" wrapText="1"/>
    </xf>
    <xf numFmtId="49" fontId="1" fillId="0" borderId="14" xfId="50" applyNumberFormat="1" applyFont="1" applyBorder="1" applyAlignment="1">
      <alignment horizontal="center" vertical="center" wrapText="1"/>
    </xf>
    <xf numFmtId="49" fontId="1" fillId="0" borderId="15" xfId="50" applyNumberFormat="1" applyFont="1" applyBorder="1" applyAlignment="1">
      <alignment horizontal="center" vertical="center" wrapText="1"/>
    </xf>
    <xf numFmtId="49" fontId="1" fillId="0" borderId="16" xfId="50" applyNumberFormat="1" applyFont="1" applyBorder="1" applyAlignment="1">
      <alignment horizontal="center" vertical="center" wrapText="1"/>
    </xf>
    <xf numFmtId="49" fontId="1" fillId="0" borderId="17" xfId="50" applyNumberFormat="1" applyFont="1" applyBorder="1" applyAlignment="1">
      <alignment horizontal="center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4" xfId="0" applyNumberFormat="1" applyFont="1" applyFill="1" applyBorder="1" applyAlignment="1" applyProtection="1">
      <alignment horizontal="center" vertical="center"/>
      <protection locked="0"/>
    </xf>
    <xf numFmtId="49" fontId="1" fillId="2" borderId="5" xfId="0" applyNumberFormat="1" applyFont="1" applyFill="1" applyBorder="1" applyAlignment="1" applyProtection="1">
      <alignment horizontal="center" vertical="center"/>
      <protection locked="0"/>
    </xf>
    <xf numFmtId="49" fontId="1" fillId="2" borderId="6" xfId="0" applyNumberFormat="1" applyFont="1" applyFill="1" applyBorder="1" applyAlignment="1" applyProtection="1">
      <alignment horizontal="center" vertical="center"/>
      <protection locked="0"/>
    </xf>
    <xf numFmtId="49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4" xfId="0" applyNumberFormat="1" applyFont="1" applyFill="1" applyBorder="1" applyAlignment="1" applyProtection="1">
      <alignment horizontal="center" vertical="center" shrinkToFit="1"/>
      <protection locked="0"/>
    </xf>
    <xf numFmtId="177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distributed" vertical="center" wrapText="1"/>
      <protection locked="0"/>
    </xf>
    <xf numFmtId="49" fontId="1" fillId="2" borderId="19" xfId="0" applyNumberFormat="1" applyFont="1" applyFill="1" applyBorder="1" applyAlignment="1" applyProtection="1">
      <alignment horizontal="distributed" vertical="center" wrapText="1"/>
      <protection locked="0"/>
    </xf>
    <xf numFmtId="49" fontId="1" fillId="2" borderId="4" xfId="0" applyNumberFormat="1" applyFont="1" applyFill="1" applyBorder="1" applyAlignment="1" applyProtection="1">
      <alignment horizontal="distributed" vertical="center" wrapText="1"/>
      <protection locked="0"/>
    </xf>
    <xf numFmtId="177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6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8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49" fontId="1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50" applyNumberFormat="1" applyFont="1" applyAlignment="1">
      <alignment horizontal="center" vertical="center" wrapText="1"/>
    </xf>
    <xf numFmtId="49" fontId="1" fillId="0" borderId="0" xfId="50" applyNumberFormat="1" applyFont="1" applyAlignment="1">
      <alignment horizontal="left" vertical="center" wrapText="1"/>
    </xf>
    <xf numFmtId="49" fontId="3" fillId="0" borderId="0" xfId="50" applyNumberFormat="1" applyFont="1" applyAlignment="1">
      <alignment horizontal="left" vertical="center" wrapText="1"/>
    </xf>
    <xf numFmtId="49" fontId="1" fillId="0" borderId="43" xfId="50" applyNumberFormat="1" applyFont="1" applyBorder="1" applyAlignment="1">
      <alignment horizontal="center" vertical="center" wrapText="1"/>
    </xf>
    <xf numFmtId="49" fontId="1" fillId="0" borderId="44" xfId="50" applyNumberFormat="1" applyFont="1" applyBorder="1" applyAlignment="1">
      <alignment horizontal="center" vertical="center" wrapText="1"/>
    </xf>
    <xf numFmtId="49" fontId="1" fillId="0" borderId="18" xfId="50" applyNumberFormat="1" applyFont="1" applyBorder="1" applyAlignment="1">
      <alignment horizontal="center" vertical="center" wrapText="1"/>
    </xf>
    <xf numFmtId="49" fontId="1" fillId="0" borderId="19" xfId="50" applyNumberFormat="1" applyFont="1" applyBorder="1" applyAlignment="1">
      <alignment horizontal="center" vertical="center" wrapText="1"/>
    </xf>
    <xf numFmtId="49" fontId="1" fillId="0" borderId="21" xfId="50" applyNumberFormat="1" applyFont="1" applyBorder="1" applyAlignment="1">
      <alignment horizontal="center" vertical="center" wrapText="1"/>
    </xf>
    <xf numFmtId="49" fontId="3" fillId="0" borderId="0" xfId="50" applyNumberFormat="1" applyFont="1" applyAlignment="1">
      <alignment vertical="center" wrapText="1"/>
    </xf>
    <xf numFmtId="49" fontId="1" fillId="0" borderId="0" xfId="50" applyNumberFormat="1" applyFont="1" applyBorder="1" applyAlignment="1">
      <alignment vertical="center" wrapText="1"/>
    </xf>
    <xf numFmtId="49" fontId="1" fillId="0" borderId="45" xfId="50" applyNumberFormat="1" applyFont="1" applyBorder="1" applyAlignment="1">
      <alignment horizontal="center" vertical="center" wrapText="1"/>
    </xf>
    <xf numFmtId="49" fontId="1" fillId="0" borderId="35" xfId="50" applyNumberFormat="1" applyFont="1" applyBorder="1" applyAlignment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left" vertical="top" wrapText="1"/>
      <protection locked="0"/>
    </xf>
    <xf numFmtId="49" fontId="1" fillId="2" borderId="27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6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8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9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4" xfId="0" applyNumberFormat="1" applyFont="1" applyFill="1" applyBorder="1" applyAlignment="1" applyProtection="1">
      <alignment horizontal="center" vertical="top" wrapText="1"/>
      <protection locked="0"/>
    </xf>
    <xf numFmtId="49" fontId="1" fillId="2" borderId="6" xfId="0" applyNumberFormat="1" applyFont="1" applyFill="1" applyBorder="1" applyAlignment="1" applyProtection="1">
      <alignment horizontal="left" vertical="top" wrapText="1"/>
      <protection locked="0"/>
    </xf>
    <xf numFmtId="49" fontId="1" fillId="2" borderId="17" xfId="0" applyNumberFormat="1" applyFont="1" applyFill="1" applyBorder="1" applyAlignment="1" applyProtection="1">
      <alignment horizontal="left" vertical="top" wrapText="1"/>
      <protection locked="0"/>
    </xf>
    <xf numFmtId="49" fontId="1" fillId="2" borderId="36" xfId="0" applyNumberFormat="1" applyFont="1" applyFill="1" applyBorder="1" applyAlignment="1" applyProtection="1">
      <alignment horizontal="center" vertical="top" wrapText="1"/>
      <protection locked="0"/>
    </xf>
    <xf numFmtId="49" fontId="1" fillId="2" borderId="37" xfId="0" applyNumberFormat="1" applyFont="1" applyFill="1" applyBorder="1" applyAlignment="1" applyProtection="1">
      <alignment horizontal="center" vertical="top" wrapText="1"/>
      <protection locked="0"/>
    </xf>
    <xf numFmtId="49" fontId="1" fillId="2" borderId="4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15" xfId="0" applyNumberFormat="1" applyFont="1" applyFill="1" applyBorder="1" applyAlignment="1" applyProtection="1">
      <alignment horizontal="left" vertical="top" wrapText="1"/>
      <protection locked="0"/>
    </xf>
    <xf numFmtId="0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0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0" applyNumberFormat="1" applyFont="1" applyFill="1" applyBorder="1" applyAlignment="1" applyProtection="1">
      <alignment horizontal="center" vertical="center" shrinkToFit="1"/>
      <protection locked="0"/>
    </xf>
    <xf numFmtId="177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50" applyNumberFormat="1" applyFont="1" applyAlignment="1">
      <alignment horizontal="center" vertical="center" wrapText="1"/>
    </xf>
    <xf numFmtId="49" fontId="9" fillId="0" borderId="0" xfId="50" applyNumberFormat="1" applyFont="1" applyAlignment="1">
      <alignment horizontal="left" vertical="center" wrapText="1"/>
    </xf>
    <xf numFmtId="0" fontId="9" fillId="0" borderId="2" xfId="50" applyNumberFormat="1" applyFont="1" applyBorder="1" applyAlignment="1">
      <alignment horizontal="center" vertical="center" wrapText="1"/>
    </xf>
    <xf numFmtId="0" fontId="9" fillId="0" borderId="4" xfId="50" applyNumberFormat="1" applyFont="1" applyBorder="1" applyAlignment="1">
      <alignment horizontal="center" vertical="center" wrapText="1"/>
    </xf>
    <xf numFmtId="0" fontId="9" fillId="0" borderId="6" xfId="50" applyNumberFormat="1" applyFont="1" applyBorder="1" applyAlignment="1">
      <alignment horizontal="center" vertical="center" wrapText="1"/>
    </xf>
    <xf numFmtId="49" fontId="1" fillId="0" borderId="32" xfId="50" applyNumberFormat="1" applyFont="1" applyBorder="1" applyAlignment="1">
      <alignment horizontal="center" vertical="center" wrapText="1"/>
    </xf>
    <xf numFmtId="49" fontId="9" fillId="0" borderId="19" xfId="50" applyNumberFormat="1" applyFont="1" applyBorder="1" applyAlignment="1">
      <alignment horizontal="center" vertical="center" wrapText="1"/>
    </xf>
    <xf numFmtId="49" fontId="1" fillId="0" borderId="27" xfId="50" applyNumberFormat="1" applyFont="1" applyBorder="1" applyAlignment="1">
      <alignment horizontal="center" vertical="center" wrapText="1"/>
    </xf>
    <xf numFmtId="49" fontId="1" fillId="0" borderId="30" xfId="50" applyNumberFormat="1" applyFont="1" applyBorder="1" applyAlignment="1">
      <alignment horizontal="center" vertical="center" wrapText="1"/>
    </xf>
    <xf numFmtId="49" fontId="1" fillId="0" borderId="28" xfId="50" applyNumberFormat="1" applyFont="1" applyBorder="1" applyAlignment="1">
      <alignment horizontal="center" vertical="center" wrapText="1"/>
    </xf>
    <xf numFmtId="49" fontId="1" fillId="0" borderId="31" xfId="50" applyNumberFormat="1" applyFont="1" applyBorder="1" applyAlignment="1">
      <alignment horizontal="center" vertical="center" wrapText="1"/>
    </xf>
    <xf numFmtId="49" fontId="1" fillId="0" borderId="29" xfId="50" applyNumberFormat="1" applyFont="1" applyBorder="1" applyAlignment="1">
      <alignment horizontal="center" vertical="center" wrapText="1"/>
    </xf>
    <xf numFmtId="49" fontId="9" fillId="0" borderId="3" xfId="50" applyNumberFormat="1" applyFont="1" applyBorder="1" applyAlignment="1">
      <alignment horizontal="center" vertical="center" wrapText="1"/>
    </xf>
    <xf numFmtId="49" fontId="9" fillId="0" borderId="27" xfId="50" applyNumberFormat="1" applyFont="1" applyBorder="1" applyAlignment="1">
      <alignment horizontal="center" vertical="center" wrapText="1"/>
    </xf>
    <xf numFmtId="49" fontId="9" fillId="0" borderId="30" xfId="50" applyNumberFormat="1" applyFont="1" applyBorder="1" applyAlignment="1">
      <alignment horizontal="center" vertical="center" wrapText="1"/>
    </xf>
    <xf numFmtId="49" fontId="9" fillId="0" borderId="4" xfId="50" applyNumberFormat="1" applyFont="1" applyBorder="1" applyAlignment="1">
      <alignment horizontal="center" vertical="center" wrapText="1"/>
    </xf>
    <xf numFmtId="49" fontId="9" fillId="0" borderId="28" xfId="50" applyNumberFormat="1" applyFont="1" applyBorder="1" applyAlignment="1">
      <alignment horizontal="center" vertical="center" wrapText="1"/>
    </xf>
    <xf numFmtId="49" fontId="9" fillId="0" borderId="31" xfId="50" applyNumberFormat="1" applyFont="1" applyBorder="1" applyAlignment="1">
      <alignment horizontal="center" vertical="center" wrapText="1"/>
    </xf>
    <xf numFmtId="49" fontId="9" fillId="0" borderId="29" xfId="50" applyNumberFormat="1" applyFont="1" applyBorder="1" applyAlignment="1">
      <alignment horizontal="center" vertical="center" wrapText="1"/>
    </xf>
    <xf numFmtId="49" fontId="9" fillId="0" borderId="32" xfId="50" applyNumberFormat="1" applyFont="1" applyBorder="1" applyAlignment="1">
      <alignment horizontal="center" vertical="center" wrapText="1"/>
    </xf>
    <xf numFmtId="49" fontId="1" fillId="0" borderId="46" xfId="50" applyNumberFormat="1" applyFont="1" applyBorder="1" applyAlignment="1">
      <alignment horizontal="center" vertical="center" wrapText="1"/>
    </xf>
    <xf numFmtId="49" fontId="9" fillId="0" borderId="6" xfId="50" applyNumberFormat="1" applyFont="1" applyBorder="1" applyAlignment="1">
      <alignment horizontal="center" vertical="center" wrapText="1"/>
    </xf>
    <xf numFmtId="49" fontId="7" fillId="0" borderId="0" xfId="50" applyNumberFormat="1" applyFont="1" applyAlignment="1">
      <alignment horizontal="left" vertical="center" wrapText="1"/>
    </xf>
    <xf numFmtId="49" fontId="9" fillId="0" borderId="2" xfId="50" applyNumberFormat="1" applyFont="1" applyBorder="1" applyAlignment="1">
      <alignment horizontal="center" vertical="center" wrapText="1"/>
    </xf>
    <xf numFmtId="49" fontId="9" fillId="0" borderId="16" xfId="50" applyNumberFormat="1" applyFont="1" applyBorder="1" applyAlignment="1">
      <alignment horizontal="center" vertical="center" wrapText="1"/>
    </xf>
    <xf numFmtId="49" fontId="9" fillId="0" borderId="17" xfId="50" applyNumberFormat="1" applyFont="1" applyBorder="1" applyAlignment="1">
      <alignment horizontal="center" vertical="center" wrapText="1"/>
    </xf>
    <xf numFmtId="0" fontId="9" fillId="0" borderId="15" xfId="50" applyNumberFormat="1" applyFont="1" applyBorder="1" applyAlignment="1">
      <alignment horizontal="center" vertical="center" wrapText="1"/>
    </xf>
    <xf numFmtId="49" fontId="9" fillId="0" borderId="35" xfId="50" applyNumberFormat="1" applyFont="1" applyBorder="1" applyAlignment="1">
      <alignment horizontal="center" vertical="center" wrapText="1"/>
    </xf>
    <xf numFmtId="179" fontId="9" fillId="0" borderId="4" xfId="50" applyNumberFormat="1" applyFont="1" applyBorder="1" applyAlignment="1">
      <alignment horizontal="center" vertical="center" wrapText="1"/>
    </xf>
    <xf numFmtId="176" fontId="9" fillId="0" borderId="4" xfId="50" applyNumberFormat="1" applyFont="1" applyBorder="1" applyAlignment="1">
      <alignment horizontal="center" vertical="center" wrapText="1"/>
    </xf>
    <xf numFmtId="180" fontId="9" fillId="0" borderId="4" xfId="50" applyNumberFormat="1" applyFont="1" applyBorder="1" applyAlignment="1">
      <alignment horizontal="center" vertical="center" wrapText="1"/>
    </xf>
    <xf numFmtId="0" fontId="1" fillId="3" borderId="0" xfId="50" applyNumberFormat="1" applyFont="1" applyFill="1" applyAlignment="1">
      <alignment horizontal="center" vertical="center" wrapText="1"/>
    </xf>
    <xf numFmtId="49" fontId="9" fillId="0" borderId="15" xfId="50" applyNumberFormat="1" applyFont="1" applyBorder="1" applyAlignment="1">
      <alignment horizontal="center" vertical="center" wrapText="1"/>
    </xf>
    <xf numFmtId="0" fontId="1" fillId="0" borderId="0" xfId="50" applyNumberFormat="1" applyFont="1" applyAlignment="1">
      <alignment horizontal="center" wrapText="1"/>
    </xf>
    <xf numFmtId="0" fontId="7" fillId="0" borderId="0" xfId="50" applyNumberFormat="1" applyFont="1" applyAlignment="1">
      <alignment horizontal="center" vertical="center" wrapText="1"/>
    </xf>
    <xf numFmtId="49" fontId="7" fillId="0" borderId="0" xfId="50" applyNumberFormat="1" applyFont="1" applyAlignment="1">
      <alignment horizontal="center" vertical="center" wrapText="1"/>
    </xf>
    <xf numFmtId="181" fontId="1" fillId="0" borderId="0" xfId="50" applyNumberFormat="1" applyFont="1" applyAlignment="1">
      <alignment horizontal="center" vertical="center" wrapText="1"/>
    </xf>
    <xf numFmtId="179" fontId="1" fillId="0" borderId="0" xfId="50" applyNumberFormat="1" applyFont="1" applyAlignment="1">
      <alignment horizontal="center" vertical="center" wrapText="1"/>
    </xf>
    <xf numFmtId="0" fontId="1" fillId="0" borderId="0" xfId="50" applyNumberFormat="1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8" fillId="0" borderId="4" xfId="50" applyNumberFormat="1" applyFont="1" applyBorder="1" applyAlignment="1">
      <alignment horizontal="center" vertical="center" wrapText="1"/>
    </xf>
    <xf numFmtId="178" fontId="9" fillId="0" borderId="4" xfId="50" applyNumberFormat="1" applyFont="1" applyBorder="1" applyAlignment="1">
      <alignment horizontal="center" vertical="center" wrapText="1"/>
    </xf>
    <xf numFmtId="49" fontId="8" fillId="0" borderId="4" xfId="50" applyNumberFormat="1" applyFont="1" applyBorder="1" applyAlignment="1">
      <alignment horizontal="center" vertical="center" wrapText="1"/>
    </xf>
    <xf numFmtId="49" fontId="11" fillId="0" borderId="4" xfId="50" applyNumberFormat="1" applyFont="1" applyBorder="1" applyAlignment="1">
      <alignment horizontal="center" vertical="center" wrapText="1"/>
    </xf>
    <xf numFmtId="2" fontId="1" fillId="0" borderId="0" xfId="50" applyNumberFormat="1" applyFont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5" xfId="50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3"/>
  <sheetViews>
    <sheetView tabSelected="1" workbookViewId="0">
      <selection activeCell="M21" sqref="M21:M23"/>
    </sheetView>
  </sheetViews>
  <sheetFormatPr defaultColWidth="7.90833333333333" defaultRowHeight="18" customHeight="1"/>
  <cols>
    <col min="1" max="1" width="8.725" style="2" customWidth="1"/>
    <col min="2" max="2" width="3.90833333333333" style="2" customWidth="1"/>
    <col min="3" max="3" width="4.45" style="2" customWidth="1"/>
    <col min="4" max="4" width="7.90833333333333" style="2" customWidth="1"/>
    <col min="5" max="5" width="5.45" style="2" customWidth="1"/>
    <col min="6" max="9" width="4" style="2" customWidth="1"/>
    <col min="10" max="10" width="7.18333333333333" style="2" customWidth="1"/>
    <col min="11" max="11" width="8.63333333333333" style="2" customWidth="1"/>
    <col min="12" max="12" width="7.45" style="2" customWidth="1"/>
    <col min="13" max="13" width="7.63333333333333" style="2" customWidth="1"/>
    <col min="14" max="14" width="7.725" style="2" customWidth="1"/>
    <col min="15" max="15" width="4.81666666666667" style="2" customWidth="1"/>
    <col min="16" max="16" width="11.3666666666667" style="2" customWidth="1"/>
    <col min="17" max="17" width="10.9083333333333" style="2" customWidth="1"/>
    <col min="18" max="18" width="12.3666666666667" style="145" customWidth="1"/>
    <col min="19" max="22" width="7.90833333333333" style="2"/>
    <col min="23" max="23" width="12.9083333333333" style="2"/>
    <col min="24" max="16384" width="7.90833333333333" style="2"/>
  </cols>
  <sheetData>
    <row r="1" ht="14.15" customHeight="1" spans="13:15">
      <c r="M1" s="18" t="s">
        <v>0</v>
      </c>
      <c r="N1" s="18"/>
      <c r="O1" s="18"/>
    </row>
    <row r="2" ht="14.15" customHeight="1" spans="13:15">
      <c r="M2" s="19"/>
      <c r="N2" s="19" t="s">
        <v>1</v>
      </c>
      <c r="O2" s="19"/>
    </row>
    <row r="3" ht="25" customHeight="1" spans="1:15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</row>
    <row r="4" ht="10" customHeight="1" spans="1:15">
      <c r="A4" s="6" t="s">
        <v>3</v>
      </c>
      <c r="B4" s="6"/>
      <c r="C4" s="146" t="s">
        <v>4</v>
      </c>
      <c r="D4" s="105"/>
      <c r="E4" s="105"/>
      <c r="F4" s="105"/>
      <c r="G4" s="105"/>
      <c r="H4" s="105"/>
      <c r="I4" s="105"/>
      <c r="J4" s="105"/>
      <c r="K4" s="179" t="s">
        <v>5</v>
      </c>
      <c r="L4" s="179"/>
      <c r="M4" s="179"/>
      <c r="N4" s="179"/>
      <c r="O4" s="179"/>
    </row>
    <row r="5" s="1" customFormat="1" ht="15" customHeight="1" spans="1:18">
      <c r="A5" s="6"/>
      <c r="B5" s="6"/>
      <c r="C5" s="105"/>
      <c r="D5" s="105"/>
      <c r="E5" s="105"/>
      <c r="F5" s="105"/>
      <c r="G5" s="105"/>
      <c r="H5" s="105"/>
      <c r="I5" s="105"/>
      <c r="J5" s="105"/>
      <c r="K5" s="179"/>
      <c r="L5" s="179"/>
      <c r="M5" s="179"/>
      <c r="N5" s="179"/>
      <c r="O5" s="179"/>
      <c r="R5" s="178"/>
    </row>
    <row r="6" ht="23" customHeight="1" spans="1:19">
      <c r="A6" s="12" t="s">
        <v>6</v>
      </c>
      <c r="B6" s="12"/>
      <c r="C6" s="12"/>
      <c r="D6" s="184" t="s">
        <v>7</v>
      </c>
      <c r="E6" s="184"/>
      <c r="F6" s="184"/>
      <c r="G6" s="184"/>
      <c r="H6" s="184"/>
      <c r="I6" s="184"/>
      <c r="J6" s="12"/>
      <c r="K6" s="12"/>
      <c r="L6" s="160" t="s">
        <v>8</v>
      </c>
      <c r="M6" s="160"/>
      <c r="N6" s="160"/>
      <c r="O6" s="160"/>
      <c r="R6" s="182">
        <f>(K15+K16+K17)/3</f>
        <v>1246.13333333333</v>
      </c>
      <c r="S6" s="2" t="s">
        <v>9</v>
      </c>
    </row>
    <row r="7" ht="23" customHeight="1" spans="1:18">
      <c r="A7" s="12" t="s">
        <v>10</v>
      </c>
      <c r="B7" s="12"/>
      <c r="C7" s="12"/>
      <c r="D7" s="148" t="s">
        <v>11</v>
      </c>
      <c r="E7" s="148"/>
      <c r="F7" s="148"/>
      <c r="G7" s="148"/>
      <c r="H7" s="148"/>
      <c r="I7" s="148"/>
      <c r="J7" s="12" t="s">
        <v>12</v>
      </c>
      <c r="K7" s="12"/>
      <c r="L7" s="188" t="s">
        <v>13</v>
      </c>
      <c r="M7" s="188"/>
      <c r="N7" s="188"/>
      <c r="O7" s="188"/>
      <c r="P7" s="2" t="s">
        <v>14</v>
      </c>
      <c r="Q7" s="145" t="str">
        <f>RIGHT(L7,2)</f>
        <v>29</v>
      </c>
      <c r="R7" s="189">
        <f>(K18+K19+K20)/3</f>
        <v>1251.76666666667</v>
      </c>
    </row>
    <row r="8" ht="23" customHeight="1" spans="1:15">
      <c r="A8" s="12" t="s">
        <v>15</v>
      </c>
      <c r="B8" s="12"/>
      <c r="C8" s="12"/>
      <c r="D8" s="148" t="s">
        <v>16</v>
      </c>
      <c r="E8" s="148"/>
      <c r="F8" s="148"/>
      <c r="G8" s="148"/>
      <c r="H8" s="148"/>
      <c r="I8" s="148"/>
      <c r="J8" s="12" t="s">
        <v>17</v>
      </c>
      <c r="K8" s="12"/>
      <c r="L8" s="160" t="s">
        <v>18</v>
      </c>
      <c r="M8" s="160"/>
      <c r="N8" s="160"/>
      <c r="O8" s="160"/>
    </row>
    <row r="9" ht="23" customHeight="1" spans="1:16">
      <c r="A9" s="12" t="s">
        <v>19</v>
      </c>
      <c r="B9" s="12"/>
      <c r="C9" s="12"/>
      <c r="D9" s="148" t="s">
        <v>20</v>
      </c>
      <c r="E9" s="148"/>
      <c r="F9" s="148"/>
      <c r="G9" s="148"/>
      <c r="H9" s="148"/>
      <c r="I9" s="148"/>
      <c r="J9" s="12" t="s">
        <v>21</v>
      </c>
      <c r="K9" s="12"/>
      <c r="L9" s="188" t="s">
        <v>22</v>
      </c>
      <c r="M9" s="188"/>
      <c r="N9" s="188"/>
      <c r="O9" s="188"/>
      <c r="P9" s="2" t="s">
        <v>23</v>
      </c>
    </row>
    <row r="10" ht="30" customHeight="1" spans="1:15">
      <c r="A10" s="12" t="s">
        <v>24</v>
      </c>
      <c r="B10" s="12"/>
      <c r="C10" s="12"/>
      <c r="D10" s="148" t="s">
        <v>25</v>
      </c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</row>
    <row r="11" ht="23" customHeight="1" spans="1:15">
      <c r="A11" s="12" t="s">
        <v>26</v>
      </c>
      <c r="B11" s="12"/>
      <c r="C11" s="12"/>
      <c r="D11" s="160" t="s">
        <v>27</v>
      </c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</row>
    <row r="12" ht="22.5" customHeight="1" spans="1:16">
      <c r="A12" s="12" t="s">
        <v>28</v>
      </c>
      <c r="B12" s="12" t="s">
        <v>29</v>
      </c>
      <c r="C12" s="12"/>
      <c r="D12" s="12" t="s">
        <v>30</v>
      </c>
      <c r="E12" s="12" t="s">
        <v>31</v>
      </c>
      <c r="F12" s="12" t="s">
        <v>32</v>
      </c>
      <c r="G12" s="12"/>
      <c r="H12" s="12"/>
      <c r="I12" s="12"/>
      <c r="J12" s="12" t="s">
        <v>33</v>
      </c>
      <c r="K12" s="12" t="s">
        <v>34</v>
      </c>
      <c r="L12" s="12" t="s">
        <v>35</v>
      </c>
      <c r="M12" s="12" t="s">
        <v>36</v>
      </c>
      <c r="N12" s="12" t="s">
        <v>37</v>
      </c>
      <c r="O12" s="12" t="s">
        <v>38</v>
      </c>
      <c r="P12" s="2" t="s">
        <v>39</v>
      </c>
    </row>
    <row r="13" ht="27.75" customHeight="1" spans="1:19">
      <c r="A13" s="12"/>
      <c r="B13" s="12"/>
      <c r="C13" s="12"/>
      <c r="D13" s="12"/>
      <c r="E13" s="12"/>
      <c r="F13" s="12" t="s">
        <v>40</v>
      </c>
      <c r="G13" s="12"/>
      <c r="H13" s="12" t="s">
        <v>41</v>
      </c>
      <c r="I13" s="12"/>
      <c r="J13" s="12"/>
      <c r="K13" s="12"/>
      <c r="L13" s="12"/>
      <c r="M13" s="12"/>
      <c r="N13" s="12"/>
      <c r="O13" s="12"/>
      <c r="R13" s="145" t="s">
        <v>42</v>
      </c>
      <c r="S13" s="2" t="s">
        <v>43</v>
      </c>
    </row>
    <row r="14" ht="27" customHeight="1" spans="1:23">
      <c r="A14" s="12"/>
      <c r="B14" s="12"/>
      <c r="C14" s="12"/>
      <c r="D14" s="12"/>
      <c r="E14" s="12"/>
      <c r="F14" s="12" t="s">
        <v>44</v>
      </c>
      <c r="G14" s="12" t="s">
        <v>45</v>
      </c>
      <c r="H14" s="12" t="s">
        <v>44</v>
      </c>
      <c r="I14" s="12" t="s">
        <v>45</v>
      </c>
      <c r="J14" s="12"/>
      <c r="K14" s="12"/>
      <c r="L14" s="12"/>
      <c r="M14" s="12"/>
      <c r="N14" s="12"/>
      <c r="O14" s="12"/>
      <c r="R14" s="179">
        <v>960</v>
      </c>
      <c r="S14" s="180" t="s">
        <v>46</v>
      </c>
      <c r="W14" s="145">
        <f>STDEV(T15:Z23)</f>
        <v>40.6742231060119</v>
      </c>
    </row>
    <row r="15" ht="28" customHeight="1" spans="1:26">
      <c r="A15" s="185" t="str">
        <f>CONCATENATE(LEFT(L$7,P7),"-1")</f>
        <v>YP-2018-SHY-329-1</v>
      </c>
      <c r="B15" s="160" t="s">
        <v>47</v>
      </c>
      <c r="C15" s="160"/>
      <c r="D15" s="186" t="str">
        <f>LEFT(L9,P9)</f>
        <v>2018/06/09</v>
      </c>
      <c r="E15" s="160" t="s">
        <v>48</v>
      </c>
      <c r="F15" s="160" t="s">
        <v>49</v>
      </c>
      <c r="G15" s="160" t="s">
        <v>49</v>
      </c>
      <c r="H15" s="160" t="s">
        <v>49</v>
      </c>
      <c r="I15" s="160" t="s">
        <v>49</v>
      </c>
      <c r="J15" s="160" t="s">
        <v>50</v>
      </c>
      <c r="K15" s="173">
        <v>1185.6</v>
      </c>
      <c r="L15" s="174">
        <f>K15/S6</f>
        <v>52.6933333333333</v>
      </c>
      <c r="M15" s="175">
        <v>55.4</v>
      </c>
      <c r="N15" s="175">
        <f>M15</f>
        <v>55.4</v>
      </c>
      <c r="O15" s="160" t="s">
        <v>51</v>
      </c>
      <c r="P15" s="145">
        <f t="shared" ref="P15:P23" si="0">ROUND(K15/22.5,3)</f>
        <v>52.693</v>
      </c>
      <c r="Q15" s="181">
        <f>ROUND(AVERAGE(L15:L17),3)</f>
        <v>55.384</v>
      </c>
      <c r="R15" s="182">
        <f ca="1" t="shared" ref="R15:R23" si="1">ROUND(R$14+RAND()*S$14,2)</f>
        <v>1056.24</v>
      </c>
      <c r="T15" s="2" t="s">
        <v>52</v>
      </c>
      <c r="U15" s="2">
        <v>1002.68</v>
      </c>
      <c r="V15" s="2">
        <v>1021.86</v>
      </c>
      <c r="W15" s="2">
        <v>1024.92</v>
      </c>
      <c r="X15" s="2">
        <v>1003.66</v>
      </c>
      <c r="Y15" s="2">
        <v>988.31</v>
      </c>
      <c r="Z15" s="2">
        <v>962.36</v>
      </c>
    </row>
    <row r="16" ht="28" customHeight="1" spans="1:26">
      <c r="A16" s="185" t="str">
        <f>CONCATENATE(LEFT(L$7,P7),"-2")</f>
        <v>YP-2018-SHY-329-2</v>
      </c>
      <c r="B16" s="160"/>
      <c r="C16" s="160"/>
      <c r="D16" s="186"/>
      <c r="E16" s="160"/>
      <c r="F16" s="160" t="s">
        <v>49</v>
      </c>
      <c r="G16" s="160" t="s">
        <v>49</v>
      </c>
      <c r="H16" s="160" t="s">
        <v>49</v>
      </c>
      <c r="I16" s="160" t="s">
        <v>49</v>
      </c>
      <c r="J16" s="160" t="s">
        <v>50</v>
      </c>
      <c r="K16" s="173">
        <v>1255.6</v>
      </c>
      <c r="L16" s="174">
        <f>K16/S6</f>
        <v>55.8044444444444</v>
      </c>
      <c r="M16" s="175"/>
      <c r="N16" s="175"/>
      <c r="O16" s="160"/>
      <c r="P16" s="145">
        <f t="shared" si="0"/>
        <v>55.804</v>
      </c>
      <c r="Q16" s="181"/>
      <c r="R16" s="182">
        <f ca="1" t="shared" si="1"/>
        <v>1102.52</v>
      </c>
      <c r="T16" s="2">
        <v>908.12</v>
      </c>
      <c r="U16" s="2">
        <v>969.01</v>
      </c>
      <c r="V16" s="2">
        <v>927.5</v>
      </c>
      <c r="W16" s="2">
        <v>923.17</v>
      </c>
      <c r="X16" s="2">
        <v>915.22</v>
      </c>
      <c r="Y16" s="2">
        <v>909.98</v>
      </c>
      <c r="Z16" s="2">
        <v>914.94</v>
      </c>
    </row>
    <row r="17" ht="28" customHeight="1" spans="1:26">
      <c r="A17" s="185" t="str">
        <f>CONCATENATE(LEFT(L$7,P7),"-3")</f>
        <v>YP-2018-SHY-329-3</v>
      </c>
      <c r="B17" s="160"/>
      <c r="C17" s="160"/>
      <c r="D17" s="186"/>
      <c r="E17" s="160"/>
      <c r="F17" s="160" t="s">
        <v>49</v>
      </c>
      <c r="G17" s="160" t="s">
        <v>49</v>
      </c>
      <c r="H17" s="160" t="s">
        <v>49</v>
      </c>
      <c r="I17" s="160" t="s">
        <v>49</v>
      </c>
      <c r="J17" s="160" t="s">
        <v>50</v>
      </c>
      <c r="K17" s="173">
        <v>1297.2</v>
      </c>
      <c r="L17" s="174">
        <f>K17/S6</f>
        <v>57.6533333333333</v>
      </c>
      <c r="M17" s="175"/>
      <c r="N17" s="175"/>
      <c r="O17" s="160"/>
      <c r="P17" s="145">
        <f t="shared" si="0"/>
        <v>57.653</v>
      </c>
      <c r="Q17" s="181"/>
      <c r="R17" s="182">
        <f ca="1" t="shared" si="1"/>
        <v>1114.18</v>
      </c>
      <c r="T17" s="2">
        <v>1010.17</v>
      </c>
      <c r="U17" s="2">
        <v>954.73</v>
      </c>
      <c r="V17" s="2">
        <v>928.65</v>
      </c>
      <c r="W17" s="2">
        <v>998.62</v>
      </c>
      <c r="X17" s="2">
        <v>997.14</v>
      </c>
      <c r="Y17" s="2">
        <v>918.87</v>
      </c>
      <c r="Z17" s="2">
        <v>940.36</v>
      </c>
    </row>
    <row r="18" ht="28" customHeight="1" spans="1:26">
      <c r="A18" s="185" t="str">
        <f>CONCATENATE(LEFT(L$7,P7),"-4")</f>
        <v>YP-2018-SHY-329-4</v>
      </c>
      <c r="B18" s="160" t="s">
        <v>47</v>
      </c>
      <c r="C18" s="160"/>
      <c r="D18" s="148" t="str">
        <f>D15</f>
        <v>2018/06/09</v>
      </c>
      <c r="E18" s="160" t="s">
        <v>48</v>
      </c>
      <c r="F18" s="160" t="s">
        <v>49</v>
      </c>
      <c r="G18" s="160" t="s">
        <v>49</v>
      </c>
      <c r="H18" s="160" t="s">
        <v>49</v>
      </c>
      <c r="I18" s="160" t="s">
        <v>49</v>
      </c>
      <c r="J18" s="160" t="s">
        <v>50</v>
      </c>
      <c r="K18" s="12" t="s">
        <v>53</v>
      </c>
      <c r="L18" s="174">
        <f>K18/S6</f>
        <v>55.72</v>
      </c>
      <c r="M18" s="175">
        <v>55.6</v>
      </c>
      <c r="N18" s="175">
        <f>M18</f>
        <v>55.6</v>
      </c>
      <c r="O18" s="160" t="s">
        <v>51</v>
      </c>
      <c r="P18" s="145">
        <f>ROUND(K19/22.5,3)</f>
        <v>56.782</v>
      </c>
      <c r="Q18" s="181">
        <f>ROUND(AVERAGE(L18:L20),3)</f>
        <v>55.634</v>
      </c>
      <c r="R18" s="182">
        <f ca="1" t="shared" si="1"/>
        <v>1089.13</v>
      </c>
      <c r="T18" s="2">
        <v>955.06</v>
      </c>
      <c r="U18" s="2">
        <v>1001.68</v>
      </c>
      <c r="V18" s="2">
        <v>994.76</v>
      </c>
      <c r="W18" s="2">
        <v>990.59</v>
      </c>
      <c r="X18" s="2">
        <v>902.72</v>
      </c>
      <c r="Y18" s="2">
        <v>987.84</v>
      </c>
      <c r="Z18" s="2">
        <v>1017.74</v>
      </c>
    </row>
    <row r="19" ht="28" customHeight="1" spans="1:26">
      <c r="A19" s="185" t="str">
        <f>CONCATENATE(LEFT(L$7,P7),"-5")</f>
        <v>YP-2018-SHY-329-5</v>
      </c>
      <c r="B19" s="160"/>
      <c r="C19" s="160"/>
      <c r="D19" s="148"/>
      <c r="E19" s="160"/>
      <c r="F19" s="160" t="s">
        <v>49</v>
      </c>
      <c r="G19" s="160" t="s">
        <v>49</v>
      </c>
      <c r="H19" s="160" t="s">
        <v>49</v>
      </c>
      <c r="I19" s="160" t="s">
        <v>49</v>
      </c>
      <c r="J19" s="160" t="s">
        <v>50</v>
      </c>
      <c r="K19" s="173">
        <v>1277.6</v>
      </c>
      <c r="L19" s="174">
        <f>K19/S6</f>
        <v>56.7822222222222</v>
      </c>
      <c r="M19" s="175"/>
      <c r="N19" s="175"/>
      <c r="O19" s="160"/>
      <c r="P19" s="145" t="e">
        <f>ROUND(#REF!/22.5,3)</f>
        <v>#REF!</v>
      </c>
      <c r="Q19" s="181"/>
      <c r="R19" s="182">
        <f ca="1" t="shared" si="1"/>
        <v>1108.47</v>
      </c>
      <c r="T19" s="2">
        <v>1007.36</v>
      </c>
      <c r="U19" s="2">
        <v>991.17</v>
      </c>
      <c r="V19" s="2">
        <v>921.76</v>
      </c>
      <c r="W19" s="2">
        <v>934.98</v>
      </c>
      <c r="X19" s="2">
        <v>1024.05</v>
      </c>
      <c r="Y19" s="2">
        <v>915.96</v>
      </c>
      <c r="Z19" s="2">
        <v>1011.4</v>
      </c>
    </row>
    <row r="20" ht="28" customHeight="1" spans="1:26">
      <c r="A20" s="185" t="str">
        <f>CONCATENATE(LEFT(L$7,P7),"-6")</f>
        <v>YP-2018-SHY-329-6</v>
      </c>
      <c r="B20" s="160"/>
      <c r="C20" s="160"/>
      <c r="D20" s="148"/>
      <c r="E20" s="160"/>
      <c r="F20" s="160" t="s">
        <v>49</v>
      </c>
      <c r="G20" s="160" t="s">
        <v>49</v>
      </c>
      <c r="H20" s="160" t="s">
        <v>49</v>
      </c>
      <c r="I20" s="160" t="s">
        <v>49</v>
      </c>
      <c r="J20" s="160" t="s">
        <v>50</v>
      </c>
      <c r="K20" s="173">
        <v>1224</v>
      </c>
      <c r="L20" s="174">
        <f>K20/S6</f>
        <v>54.4</v>
      </c>
      <c r="M20" s="175"/>
      <c r="N20" s="175"/>
      <c r="O20" s="160"/>
      <c r="P20" s="145">
        <f t="shared" si="0"/>
        <v>54.4</v>
      </c>
      <c r="Q20" s="181"/>
      <c r="R20" s="182">
        <f ca="1" t="shared" si="1"/>
        <v>999.26</v>
      </c>
      <c r="T20" s="2">
        <v>909.5</v>
      </c>
      <c r="U20" s="2">
        <v>964.53</v>
      </c>
      <c r="V20" s="2">
        <v>1021.88</v>
      </c>
      <c r="W20" s="2">
        <v>962.57</v>
      </c>
      <c r="X20" s="2">
        <v>949.47</v>
      </c>
      <c r="Y20" s="2">
        <v>922.12</v>
      </c>
      <c r="Z20" s="2">
        <v>1000.78</v>
      </c>
    </row>
    <row r="21" ht="28" customHeight="1" spans="1:26">
      <c r="A21" s="187" t="s">
        <v>8</v>
      </c>
      <c r="B21" s="160" t="s">
        <v>8</v>
      </c>
      <c r="C21" s="160"/>
      <c r="D21" s="160" t="s">
        <v>8</v>
      </c>
      <c r="E21" s="160" t="s">
        <v>8</v>
      </c>
      <c r="F21" s="160" t="s">
        <v>8</v>
      </c>
      <c r="G21" s="160" t="s">
        <v>8</v>
      </c>
      <c r="H21" s="160" t="s">
        <v>8</v>
      </c>
      <c r="I21" s="160" t="s">
        <v>8</v>
      </c>
      <c r="J21" s="160" t="s">
        <v>8</v>
      </c>
      <c r="K21" s="173"/>
      <c r="L21" s="160" t="s">
        <v>8</v>
      </c>
      <c r="M21" s="160" t="s">
        <v>8</v>
      </c>
      <c r="N21" s="160" t="s">
        <v>8</v>
      </c>
      <c r="O21" s="160" t="s">
        <v>8</v>
      </c>
      <c r="P21" s="145">
        <f t="shared" si="0"/>
        <v>0</v>
      </c>
      <c r="Q21" s="181" t="e">
        <f>ROUND(AVERAGE(L21:L23),3)</f>
        <v>#DIV/0!</v>
      </c>
      <c r="R21" s="182">
        <f ca="1" t="shared" si="1"/>
        <v>1019.31</v>
      </c>
      <c r="T21" s="2">
        <v>1027.15</v>
      </c>
      <c r="U21" s="2">
        <v>992.23</v>
      </c>
      <c r="V21" s="2">
        <v>982.18</v>
      </c>
      <c r="W21" s="2">
        <v>1000.35</v>
      </c>
      <c r="X21" s="2">
        <v>973.36</v>
      </c>
      <c r="Y21" s="2">
        <v>1002.89</v>
      </c>
      <c r="Z21" s="2">
        <v>976.37</v>
      </c>
    </row>
    <row r="22" ht="28" customHeight="1" spans="1:26">
      <c r="A22" s="187" t="s">
        <v>8</v>
      </c>
      <c r="B22" s="160"/>
      <c r="C22" s="160"/>
      <c r="D22" s="160"/>
      <c r="E22" s="160"/>
      <c r="F22" s="160" t="s">
        <v>8</v>
      </c>
      <c r="G22" s="160" t="s">
        <v>8</v>
      </c>
      <c r="H22" s="160" t="s">
        <v>8</v>
      </c>
      <c r="I22" s="160" t="s">
        <v>8</v>
      </c>
      <c r="J22" s="160" t="s">
        <v>8</v>
      </c>
      <c r="K22" s="173"/>
      <c r="L22" s="160" t="s">
        <v>8</v>
      </c>
      <c r="M22" s="160"/>
      <c r="N22" s="160"/>
      <c r="O22" s="160"/>
      <c r="P22" s="145">
        <f t="shared" si="0"/>
        <v>0</v>
      </c>
      <c r="Q22" s="181"/>
      <c r="R22" s="182">
        <f ca="1" t="shared" si="1"/>
        <v>1066.23</v>
      </c>
      <c r="T22" s="2">
        <v>960.73</v>
      </c>
      <c r="U22" s="2">
        <v>1023.32</v>
      </c>
      <c r="V22" s="2">
        <v>900.87</v>
      </c>
      <c r="W22" s="2">
        <v>1019.52</v>
      </c>
      <c r="X22" s="2">
        <v>957.62</v>
      </c>
      <c r="Y22" s="2">
        <v>911.85</v>
      </c>
      <c r="Z22" s="2">
        <v>1002.61</v>
      </c>
    </row>
    <row r="23" ht="28" customHeight="1" spans="1:26">
      <c r="A23" s="187" t="s">
        <v>8</v>
      </c>
      <c r="B23" s="160"/>
      <c r="C23" s="160"/>
      <c r="D23" s="160"/>
      <c r="E23" s="160"/>
      <c r="F23" s="160" t="s">
        <v>8</v>
      </c>
      <c r="G23" s="160" t="s">
        <v>8</v>
      </c>
      <c r="H23" s="160" t="s">
        <v>8</v>
      </c>
      <c r="I23" s="160" t="s">
        <v>8</v>
      </c>
      <c r="J23" s="160" t="s">
        <v>8</v>
      </c>
      <c r="K23" s="173"/>
      <c r="L23" s="160" t="s">
        <v>8</v>
      </c>
      <c r="M23" s="160"/>
      <c r="N23" s="160"/>
      <c r="O23" s="160"/>
      <c r="P23" s="145">
        <f t="shared" si="0"/>
        <v>0</v>
      </c>
      <c r="Q23" s="181"/>
      <c r="R23" s="182">
        <f ca="1" t="shared" si="1"/>
        <v>1012.74</v>
      </c>
      <c r="T23" s="2">
        <v>947.16</v>
      </c>
      <c r="U23" s="2">
        <v>1003.98</v>
      </c>
      <c r="V23" s="2">
        <v>904.33</v>
      </c>
      <c r="W23" s="2">
        <v>1024.1</v>
      </c>
      <c r="X23" s="2">
        <v>983</v>
      </c>
      <c r="Y23" s="2">
        <v>947.6</v>
      </c>
      <c r="Z23" s="2">
        <v>907.45</v>
      </c>
    </row>
    <row r="24" ht="28" customHeight="1" spans="1:18">
      <c r="A24" s="160" t="s">
        <v>8</v>
      </c>
      <c r="B24" s="160" t="s">
        <v>8</v>
      </c>
      <c r="C24" s="160"/>
      <c r="D24" s="160" t="s">
        <v>8</v>
      </c>
      <c r="E24" s="160" t="s">
        <v>8</v>
      </c>
      <c r="F24" s="160" t="s">
        <v>8</v>
      </c>
      <c r="G24" s="160" t="s">
        <v>8</v>
      </c>
      <c r="H24" s="160" t="s">
        <v>8</v>
      </c>
      <c r="I24" s="160" t="s">
        <v>8</v>
      </c>
      <c r="J24" s="160" t="s">
        <v>8</v>
      </c>
      <c r="K24" s="160"/>
      <c r="L24" s="160" t="s">
        <v>8</v>
      </c>
      <c r="M24" s="160" t="s">
        <v>8</v>
      </c>
      <c r="N24" s="160" t="s">
        <v>8</v>
      </c>
      <c r="O24" s="160" t="s">
        <v>8</v>
      </c>
      <c r="P24" s="176" t="s">
        <v>54</v>
      </c>
      <c r="Q24" s="176" t="s">
        <v>54</v>
      </c>
      <c r="R24" s="176" t="s">
        <v>55</v>
      </c>
    </row>
    <row r="25" ht="28" customHeight="1" spans="1:15">
      <c r="A25" s="160" t="s">
        <v>8</v>
      </c>
      <c r="B25" s="160"/>
      <c r="C25" s="160"/>
      <c r="D25" s="160"/>
      <c r="E25" s="160"/>
      <c r="F25" s="160" t="s">
        <v>8</v>
      </c>
      <c r="G25" s="160" t="s">
        <v>8</v>
      </c>
      <c r="H25" s="160" t="s">
        <v>8</v>
      </c>
      <c r="I25" s="160" t="s">
        <v>8</v>
      </c>
      <c r="J25" s="160" t="s">
        <v>8</v>
      </c>
      <c r="K25" s="160"/>
      <c r="L25" s="160" t="s">
        <v>8</v>
      </c>
      <c r="M25" s="160"/>
      <c r="N25" s="160"/>
      <c r="O25" s="160"/>
    </row>
    <row r="26" ht="28" customHeight="1" spans="1:15">
      <c r="A26" s="160" t="s">
        <v>8</v>
      </c>
      <c r="B26" s="160"/>
      <c r="C26" s="160"/>
      <c r="D26" s="160"/>
      <c r="E26" s="160"/>
      <c r="F26" s="160" t="s">
        <v>8</v>
      </c>
      <c r="G26" s="160" t="s">
        <v>8</v>
      </c>
      <c r="H26" s="160" t="s">
        <v>8</v>
      </c>
      <c r="I26" s="160" t="s">
        <v>8</v>
      </c>
      <c r="J26" s="160" t="s">
        <v>8</v>
      </c>
      <c r="K26" s="160"/>
      <c r="L26" s="160" t="s">
        <v>8</v>
      </c>
      <c r="M26" s="160"/>
      <c r="N26" s="160"/>
      <c r="O26" s="160"/>
    </row>
    <row r="27" s="3" customFormat="1" ht="21" customHeight="1" spans="1:18">
      <c r="A27" s="12" t="s">
        <v>56</v>
      </c>
      <c r="B27" s="12"/>
      <c r="C27" s="12"/>
      <c r="D27" s="160" t="s">
        <v>8</v>
      </c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R27" s="183"/>
    </row>
    <row r="28" s="3" customFormat="1" ht="13" customHeight="1" spans="18:18">
      <c r="R28" s="183"/>
    </row>
    <row r="29" s="3" customFormat="1" ht="10" customHeight="1" spans="1:18">
      <c r="A29" s="17" t="s">
        <v>57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183"/>
    </row>
    <row r="30" s="3" customFormat="1" customHeight="1" spans="18:18">
      <c r="R30" s="183"/>
    </row>
    <row r="31" s="3" customFormat="1" customHeight="1" spans="18:18">
      <c r="R31" s="183"/>
    </row>
    <row r="32" s="3" customFormat="1" customHeight="1" spans="18:18">
      <c r="R32" s="183"/>
    </row>
    <row r="33" s="3" customFormat="1" customHeight="1" spans="18:18">
      <c r="R33" s="183"/>
    </row>
    <row r="34" s="3" customFormat="1" customHeight="1" spans="18:18">
      <c r="R34" s="183"/>
    </row>
    <row r="35" s="3" customFormat="1" customHeight="1" spans="18:18">
      <c r="R35" s="183"/>
    </row>
    <row r="36" s="3" customFormat="1" customHeight="1" spans="18:18">
      <c r="R36" s="183"/>
    </row>
    <row r="37" s="3" customFormat="1" customHeight="1" spans="18:18">
      <c r="R37" s="183"/>
    </row>
    <row r="38" customHeight="1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Height="1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Height="1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Height="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Height="1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Height="1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B15:C17"/>
    <mergeCell ref="B18:C20"/>
    <mergeCell ref="B21:C23"/>
    <mergeCell ref="B24:C26"/>
    <mergeCell ref="K4:O5"/>
    <mergeCell ref="B12:C14"/>
    <mergeCell ref="A4:B5"/>
    <mergeCell ref="C4:J5"/>
  </mergeCells>
  <conditionalFormatting sqref="D7:D10">
    <cfRule type="cellIs" dxfId="0" priority="1" stopIfTrue="1" operator="equal">
      <formula>0</formula>
    </cfRule>
  </conditionalFormatting>
  <pageMargins left="0.75" right="0.5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topLeftCell="A13" workbookViewId="0">
      <selection activeCell="D15" sqref="D15:P20"/>
    </sheetView>
  </sheetViews>
  <sheetFormatPr defaultColWidth="7.90833333333333" defaultRowHeight="18" customHeight="1"/>
  <cols>
    <col min="1" max="1" width="8.725" style="2" customWidth="1"/>
    <col min="2" max="2" width="3.90833333333333" style="2" customWidth="1"/>
    <col min="3" max="3" width="4.45" style="2" customWidth="1"/>
    <col min="4" max="4" width="7.90833333333333" style="2" customWidth="1"/>
    <col min="5" max="5" width="5.45" style="2" customWidth="1"/>
    <col min="6" max="9" width="4" style="2" customWidth="1"/>
    <col min="10" max="10" width="7.18333333333333" style="2" customWidth="1"/>
    <col min="11" max="11" width="8.63333333333333" style="2" customWidth="1"/>
    <col min="12" max="12" width="7.45" style="2" customWidth="1"/>
    <col min="13" max="13" width="7.63333333333333" style="2" customWidth="1"/>
    <col min="14" max="14" width="7.725" style="2" customWidth="1"/>
    <col min="15" max="15" width="4.81666666666667" style="2" customWidth="1"/>
    <col min="16" max="16" width="11.3666666666667" style="2" customWidth="1"/>
    <col min="17" max="17" width="10.9083333333333" style="2" customWidth="1"/>
    <col min="18" max="18" width="9.63333333333333" style="145"/>
    <col min="19" max="16384" width="7.90833333333333" style="2"/>
  </cols>
  <sheetData>
    <row r="1" ht="14.15" customHeight="1" spans="13:15">
      <c r="M1" s="18" t="s">
        <v>58</v>
      </c>
      <c r="N1" s="18"/>
      <c r="O1" s="18"/>
    </row>
    <row r="2" ht="14.15" customHeight="1" spans="13:15">
      <c r="M2" s="19"/>
      <c r="N2" s="19" t="s">
        <v>1</v>
      </c>
      <c r="O2" s="19"/>
    </row>
    <row r="3" ht="25" customHeight="1" spans="1:15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</row>
    <row r="4" ht="10" customHeight="1" spans="1:15">
      <c r="A4" s="6" t="s">
        <v>3</v>
      </c>
      <c r="B4" s="6"/>
      <c r="C4" s="146"/>
      <c r="D4" s="105"/>
      <c r="E4" s="105"/>
      <c r="F4" s="105"/>
      <c r="G4" s="105"/>
      <c r="H4" s="105"/>
      <c r="I4" s="105"/>
      <c r="J4" s="105"/>
      <c r="K4" s="167" t="s">
        <v>59</v>
      </c>
      <c r="L4" s="105"/>
      <c r="M4" s="105"/>
      <c r="N4" s="105"/>
      <c r="O4" s="105"/>
    </row>
    <row r="5" s="1" customFormat="1" ht="15" customHeight="1" spans="1:18">
      <c r="A5" s="6"/>
      <c r="B5" s="6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R5" s="178"/>
    </row>
    <row r="6" ht="25" customHeight="1" spans="1:15">
      <c r="A6" s="9" t="s">
        <v>6</v>
      </c>
      <c r="B6" s="10"/>
      <c r="C6" s="10"/>
      <c r="D6" s="147" t="s">
        <v>60</v>
      </c>
      <c r="E6" s="147"/>
      <c r="F6" s="147"/>
      <c r="G6" s="147"/>
      <c r="H6" s="147"/>
      <c r="I6" s="147"/>
      <c r="J6" s="10" t="s">
        <v>61</v>
      </c>
      <c r="K6" s="10"/>
      <c r="L6" s="168"/>
      <c r="M6" s="168"/>
      <c r="N6" s="168"/>
      <c r="O6" s="169"/>
    </row>
    <row r="7" ht="25" customHeight="1" spans="1:15">
      <c r="A7" s="11" t="s">
        <v>10</v>
      </c>
      <c r="B7" s="12"/>
      <c r="C7" s="12"/>
      <c r="D7" s="148"/>
      <c r="E7" s="148"/>
      <c r="F7" s="148"/>
      <c r="G7" s="148"/>
      <c r="H7" s="148"/>
      <c r="I7" s="148"/>
      <c r="J7" s="12" t="s">
        <v>12</v>
      </c>
      <c r="K7" s="12"/>
      <c r="L7" s="160" t="s">
        <v>62</v>
      </c>
      <c r="M7" s="160"/>
      <c r="N7" s="160"/>
      <c r="O7" s="170"/>
    </row>
    <row r="8" ht="25" customHeight="1" spans="1:15">
      <c r="A8" s="11" t="s">
        <v>15</v>
      </c>
      <c r="B8" s="12"/>
      <c r="C8" s="12"/>
      <c r="D8" s="148"/>
      <c r="E8" s="148"/>
      <c r="F8" s="148"/>
      <c r="G8" s="148"/>
      <c r="H8" s="148"/>
      <c r="I8" s="148"/>
      <c r="J8" s="12" t="s">
        <v>17</v>
      </c>
      <c r="K8" s="12"/>
      <c r="L8" s="160"/>
      <c r="M8" s="160"/>
      <c r="N8" s="160"/>
      <c r="O8" s="170"/>
    </row>
    <row r="9" ht="25" customHeight="1" spans="1:15">
      <c r="A9" s="11" t="s">
        <v>19</v>
      </c>
      <c r="B9" s="12"/>
      <c r="C9" s="12"/>
      <c r="D9" s="148"/>
      <c r="E9" s="148"/>
      <c r="F9" s="148"/>
      <c r="G9" s="148"/>
      <c r="H9" s="148"/>
      <c r="I9" s="148"/>
      <c r="J9" s="12" t="s">
        <v>21</v>
      </c>
      <c r="K9" s="12"/>
      <c r="L9" s="160" t="s">
        <v>63</v>
      </c>
      <c r="M9" s="160"/>
      <c r="N9" s="160"/>
      <c r="O9" s="170"/>
    </row>
    <row r="10" ht="35.15" customHeight="1" spans="1:15">
      <c r="A10" s="13" t="s">
        <v>24</v>
      </c>
      <c r="B10" s="14"/>
      <c r="C10" s="14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71"/>
    </row>
    <row r="11" ht="28.5" customHeight="1" spans="1:15">
      <c r="A11" s="109" t="s">
        <v>26</v>
      </c>
      <c r="B11" s="150"/>
      <c r="C11" s="110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72"/>
    </row>
    <row r="12" ht="22.5" customHeight="1" spans="1:15">
      <c r="A12" s="11" t="s">
        <v>28</v>
      </c>
      <c r="B12" s="152" t="s">
        <v>29</v>
      </c>
      <c r="C12" s="153"/>
      <c r="D12" s="12" t="s">
        <v>30</v>
      </c>
      <c r="E12" s="12" t="s">
        <v>31</v>
      </c>
      <c r="F12" s="12" t="s">
        <v>32</v>
      </c>
      <c r="G12" s="12"/>
      <c r="H12" s="12"/>
      <c r="I12" s="12"/>
      <c r="J12" s="12" t="s">
        <v>33</v>
      </c>
      <c r="K12" s="12" t="s">
        <v>34</v>
      </c>
      <c r="L12" s="12" t="s">
        <v>35</v>
      </c>
      <c r="M12" s="12" t="s">
        <v>36</v>
      </c>
      <c r="N12" s="12" t="s">
        <v>37</v>
      </c>
      <c r="O12" s="28" t="s">
        <v>38</v>
      </c>
    </row>
    <row r="13" ht="27.75" customHeight="1" spans="1:19">
      <c r="A13" s="11"/>
      <c r="B13" s="154"/>
      <c r="C13" s="155"/>
      <c r="D13" s="12"/>
      <c r="E13" s="12"/>
      <c r="F13" s="12" t="s">
        <v>40</v>
      </c>
      <c r="G13" s="12"/>
      <c r="H13" s="12" t="s">
        <v>41</v>
      </c>
      <c r="I13" s="12"/>
      <c r="J13" s="12"/>
      <c r="K13" s="12"/>
      <c r="L13" s="12"/>
      <c r="M13" s="12"/>
      <c r="N13" s="12"/>
      <c r="O13" s="28"/>
      <c r="R13" s="145" t="s">
        <v>42</v>
      </c>
      <c r="S13" s="2" t="s">
        <v>43</v>
      </c>
    </row>
    <row r="14" ht="27" customHeight="1" spans="1:19">
      <c r="A14" s="11"/>
      <c r="B14" s="156"/>
      <c r="C14" s="150"/>
      <c r="D14" s="12"/>
      <c r="E14" s="12"/>
      <c r="F14" s="12" t="s">
        <v>44</v>
      </c>
      <c r="G14" s="12" t="s">
        <v>45</v>
      </c>
      <c r="H14" s="12" t="s">
        <v>44</v>
      </c>
      <c r="I14" s="12" t="s">
        <v>45</v>
      </c>
      <c r="J14" s="12"/>
      <c r="K14" s="12"/>
      <c r="L14" s="12"/>
      <c r="M14" s="12"/>
      <c r="N14" s="12"/>
      <c r="O14" s="28"/>
      <c r="R14" s="179">
        <v>950</v>
      </c>
      <c r="S14" s="180" t="s">
        <v>64</v>
      </c>
    </row>
    <row r="15" ht="29.25" customHeight="1" spans="1:18">
      <c r="A15" s="157"/>
      <c r="B15" s="158"/>
      <c r="C15" s="159"/>
      <c r="D15" s="160"/>
      <c r="E15" s="160"/>
      <c r="F15" s="160"/>
      <c r="G15" s="160"/>
      <c r="H15" s="160"/>
      <c r="I15" s="160"/>
      <c r="J15" s="160"/>
      <c r="K15" s="173">
        <v>922.99</v>
      </c>
      <c r="L15" s="174">
        <v>41</v>
      </c>
      <c r="M15" s="175">
        <v>42.7</v>
      </c>
      <c r="N15" s="175"/>
      <c r="O15" s="170"/>
      <c r="P15" s="145">
        <f t="shared" ref="P15:P23" si="0">ROUND(K15/22.5,3)</f>
        <v>41.022</v>
      </c>
      <c r="Q15" s="181">
        <f>ROUND(AVERAGE(L15:L17),3)</f>
        <v>42.733</v>
      </c>
      <c r="R15" s="182">
        <f ca="1" t="shared" ref="R15:R23" si="1">ROUND(R$14+RAND()*S$14,2)</f>
        <v>967.38</v>
      </c>
    </row>
    <row r="16" ht="29.25" customHeight="1" spans="1:18">
      <c r="A16" s="157"/>
      <c r="B16" s="161"/>
      <c r="C16" s="162"/>
      <c r="D16" s="160"/>
      <c r="E16" s="160"/>
      <c r="F16" s="160"/>
      <c r="G16" s="160"/>
      <c r="H16" s="160"/>
      <c r="I16" s="160"/>
      <c r="J16" s="160"/>
      <c r="K16" s="173">
        <v>995.07</v>
      </c>
      <c r="L16" s="174">
        <v>44.2</v>
      </c>
      <c r="M16" s="175"/>
      <c r="N16" s="175"/>
      <c r="O16" s="170"/>
      <c r="P16" s="145">
        <f t="shared" si="0"/>
        <v>44.225</v>
      </c>
      <c r="Q16" s="181"/>
      <c r="R16" s="182">
        <f ca="1" t="shared" si="1"/>
        <v>989.29</v>
      </c>
    </row>
    <row r="17" ht="29.25" customHeight="1" spans="1:18">
      <c r="A17" s="157"/>
      <c r="B17" s="163"/>
      <c r="C17" s="164"/>
      <c r="D17" s="160"/>
      <c r="E17" s="160"/>
      <c r="F17" s="160"/>
      <c r="G17" s="160"/>
      <c r="H17" s="160"/>
      <c r="I17" s="160"/>
      <c r="J17" s="160"/>
      <c r="K17" s="173">
        <v>966.68</v>
      </c>
      <c r="L17" s="174">
        <v>43</v>
      </c>
      <c r="M17" s="175"/>
      <c r="N17" s="175"/>
      <c r="O17" s="170"/>
      <c r="P17" s="145">
        <f t="shared" si="0"/>
        <v>42.964</v>
      </c>
      <c r="Q17" s="181"/>
      <c r="R17" s="182">
        <f ca="1" t="shared" si="1"/>
        <v>997.14</v>
      </c>
    </row>
    <row r="18" ht="29.25" customHeight="1" spans="1:18">
      <c r="A18" s="157"/>
      <c r="B18" s="158"/>
      <c r="C18" s="159"/>
      <c r="D18" s="160"/>
      <c r="E18" s="160"/>
      <c r="F18" s="160"/>
      <c r="G18" s="160"/>
      <c r="H18" s="160"/>
      <c r="I18" s="160"/>
      <c r="J18" s="160"/>
      <c r="K18" s="173">
        <v>995.97</v>
      </c>
      <c r="L18" s="174">
        <v>44.3</v>
      </c>
      <c r="M18" s="175">
        <v>42.5</v>
      </c>
      <c r="N18" s="175"/>
      <c r="O18" s="170"/>
      <c r="P18" s="145">
        <f t="shared" si="0"/>
        <v>44.265</v>
      </c>
      <c r="Q18" s="181">
        <f>ROUND(AVERAGE(L18:L20),3)</f>
        <v>42.533</v>
      </c>
      <c r="R18" s="182">
        <f ca="1" t="shared" si="1"/>
        <v>954.52</v>
      </c>
    </row>
    <row r="19" ht="29.25" customHeight="1" spans="1:18">
      <c r="A19" s="157"/>
      <c r="B19" s="161"/>
      <c r="C19" s="162"/>
      <c r="D19" s="160"/>
      <c r="E19" s="160"/>
      <c r="F19" s="160"/>
      <c r="G19" s="160"/>
      <c r="H19" s="160"/>
      <c r="I19" s="160"/>
      <c r="J19" s="160"/>
      <c r="K19" s="173">
        <v>938.76</v>
      </c>
      <c r="L19" s="174">
        <v>41.7</v>
      </c>
      <c r="M19" s="175"/>
      <c r="N19" s="175"/>
      <c r="O19" s="170"/>
      <c r="P19" s="145">
        <f t="shared" si="0"/>
        <v>41.723</v>
      </c>
      <c r="Q19" s="181"/>
      <c r="R19" s="182">
        <f ca="1" t="shared" si="1"/>
        <v>1018.01</v>
      </c>
    </row>
    <row r="20" ht="29.25" customHeight="1" spans="1:18">
      <c r="A20" s="157"/>
      <c r="B20" s="163"/>
      <c r="C20" s="164"/>
      <c r="D20" s="160"/>
      <c r="E20" s="160"/>
      <c r="F20" s="160"/>
      <c r="G20" s="160"/>
      <c r="H20" s="160"/>
      <c r="I20" s="160"/>
      <c r="J20" s="160"/>
      <c r="K20" s="173">
        <v>935.35</v>
      </c>
      <c r="L20" s="174">
        <v>41.6</v>
      </c>
      <c r="M20" s="175"/>
      <c r="N20" s="175"/>
      <c r="O20" s="170"/>
      <c r="P20" s="145">
        <f t="shared" si="0"/>
        <v>41.571</v>
      </c>
      <c r="Q20" s="181"/>
      <c r="R20" s="182">
        <f ca="1" t="shared" si="1"/>
        <v>1002.87</v>
      </c>
    </row>
    <row r="21" ht="29.25" customHeight="1" spans="1:18">
      <c r="A21" s="157"/>
      <c r="B21" s="158"/>
      <c r="C21" s="159"/>
      <c r="D21" s="160"/>
      <c r="E21" s="160"/>
      <c r="F21" s="160"/>
      <c r="G21" s="160"/>
      <c r="H21" s="160"/>
      <c r="I21" s="160"/>
      <c r="J21" s="160"/>
      <c r="K21" s="173"/>
      <c r="L21" s="174"/>
      <c r="M21" s="175"/>
      <c r="N21" s="175"/>
      <c r="O21" s="170"/>
      <c r="P21" s="145">
        <f t="shared" si="0"/>
        <v>0</v>
      </c>
      <c r="Q21" s="181" t="e">
        <f>ROUND(AVERAGE(L21:L23),3)</f>
        <v>#DIV/0!</v>
      </c>
      <c r="R21" s="182">
        <f ca="1" t="shared" si="1"/>
        <v>985.05</v>
      </c>
    </row>
    <row r="22" ht="29.25" customHeight="1" spans="1:18">
      <c r="A22" s="157"/>
      <c r="B22" s="161"/>
      <c r="C22" s="162"/>
      <c r="D22" s="160"/>
      <c r="E22" s="160"/>
      <c r="F22" s="160"/>
      <c r="G22" s="160"/>
      <c r="H22" s="160"/>
      <c r="I22" s="160"/>
      <c r="J22" s="160"/>
      <c r="K22" s="173"/>
      <c r="L22" s="174"/>
      <c r="M22" s="175"/>
      <c r="N22" s="175"/>
      <c r="O22" s="170"/>
      <c r="P22" s="145">
        <f t="shared" si="0"/>
        <v>0</v>
      </c>
      <c r="Q22" s="181"/>
      <c r="R22" s="182">
        <f ca="1" t="shared" si="1"/>
        <v>1007.29</v>
      </c>
    </row>
    <row r="23" ht="29.25" customHeight="1" spans="1:18">
      <c r="A23" s="157"/>
      <c r="B23" s="163"/>
      <c r="C23" s="164"/>
      <c r="D23" s="160"/>
      <c r="E23" s="160"/>
      <c r="F23" s="160"/>
      <c r="G23" s="160"/>
      <c r="H23" s="160"/>
      <c r="I23" s="160"/>
      <c r="J23" s="160"/>
      <c r="K23" s="173"/>
      <c r="L23" s="174"/>
      <c r="M23" s="175"/>
      <c r="N23" s="175"/>
      <c r="O23" s="170"/>
      <c r="P23" s="145">
        <f t="shared" si="0"/>
        <v>0</v>
      </c>
      <c r="Q23" s="181"/>
      <c r="R23" s="182">
        <f ca="1" t="shared" si="1"/>
        <v>957.12</v>
      </c>
    </row>
    <row r="24" ht="29.25" customHeight="1" spans="1:18">
      <c r="A24" s="157" t="s">
        <v>8</v>
      </c>
      <c r="B24" s="158" t="s">
        <v>8</v>
      </c>
      <c r="C24" s="159"/>
      <c r="D24" s="160" t="s">
        <v>8</v>
      </c>
      <c r="E24" s="160" t="s">
        <v>8</v>
      </c>
      <c r="F24" s="160" t="s">
        <v>8</v>
      </c>
      <c r="G24" s="160" t="s">
        <v>8</v>
      </c>
      <c r="H24" s="160" t="s">
        <v>8</v>
      </c>
      <c r="I24" s="160" t="s">
        <v>8</v>
      </c>
      <c r="J24" s="160" t="s">
        <v>8</v>
      </c>
      <c r="K24" s="160" t="s">
        <v>8</v>
      </c>
      <c r="L24" s="160" t="s">
        <v>8</v>
      </c>
      <c r="M24" s="160" t="s">
        <v>8</v>
      </c>
      <c r="N24" s="160" t="s">
        <v>8</v>
      </c>
      <c r="O24" s="170" t="s">
        <v>8</v>
      </c>
      <c r="P24" s="176" t="s">
        <v>54</v>
      </c>
      <c r="Q24" s="176" t="s">
        <v>54</v>
      </c>
      <c r="R24" s="176" t="s">
        <v>55</v>
      </c>
    </row>
    <row r="25" ht="29.25" customHeight="1" spans="1:15">
      <c r="A25" s="157" t="s">
        <v>8</v>
      </c>
      <c r="B25" s="161"/>
      <c r="C25" s="162"/>
      <c r="D25" s="160"/>
      <c r="E25" s="160"/>
      <c r="F25" s="160" t="s">
        <v>8</v>
      </c>
      <c r="G25" s="160" t="s">
        <v>8</v>
      </c>
      <c r="H25" s="160" t="s">
        <v>8</v>
      </c>
      <c r="I25" s="160" t="s">
        <v>8</v>
      </c>
      <c r="J25" s="160" t="s">
        <v>8</v>
      </c>
      <c r="K25" s="160" t="s">
        <v>8</v>
      </c>
      <c r="L25" s="160" t="s">
        <v>8</v>
      </c>
      <c r="M25" s="160"/>
      <c r="N25" s="160"/>
      <c r="O25" s="170"/>
    </row>
    <row r="26" ht="29.25" customHeight="1" spans="1:15">
      <c r="A26" s="157" t="s">
        <v>8</v>
      </c>
      <c r="B26" s="163"/>
      <c r="C26" s="164"/>
      <c r="D26" s="160"/>
      <c r="E26" s="160"/>
      <c r="F26" s="160" t="s">
        <v>8</v>
      </c>
      <c r="G26" s="160" t="s">
        <v>8</v>
      </c>
      <c r="H26" s="160" t="s">
        <v>8</v>
      </c>
      <c r="I26" s="160" t="s">
        <v>8</v>
      </c>
      <c r="J26" s="160" t="s">
        <v>8</v>
      </c>
      <c r="K26" s="160" t="s">
        <v>8</v>
      </c>
      <c r="L26" s="160" t="s">
        <v>8</v>
      </c>
      <c r="M26" s="160"/>
      <c r="N26" s="160"/>
      <c r="O26" s="170"/>
    </row>
    <row r="27" s="3" customFormat="1" ht="42.75" customHeight="1" spans="1:18">
      <c r="A27" s="13" t="s">
        <v>56</v>
      </c>
      <c r="B27" s="165"/>
      <c r="C27" s="14"/>
      <c r="D27" s="166" t="s">
        <v>8</v>
      </c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77"/>
      <c r="R27" s="183"/>
    </row>
    <row r="28" s="3" customFormat="1" ht="5.15" customHeight="1" spans="18:18">
      <c r="R28" s="183"/>
    </row>
    <row r="29" s="3" customFormat="1" customHeight="1" spans="1:18">
      <c r="A29" s="17" t="s">
        <v>57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183"/>
    </row>
    <row r="30" s="3" customFormat="1" customHeight="1" spans="18:18">
      <c r="R30" s="183"/>
    </row>
    <row r="31" s="3" customFormat="1" customHeight="1" spans="18:18">
      <c r="R31" s="183"/>
    </row>
    <row r="32" s="3" customFormat="1" customHeight="1" spans="18:18">
      <c r="R32" s="183"/>
    </row>
    <row r="33" s="3" customFormat="1" customHeight="1" spans="18:18">
      <c r="R33" s="183"/>
    </row>
    <row r="34" s="3" customFormat="1" customHeight="1" spans="18:18">
      <c r="R34" s="183"/>
    </row>
    <row r="35" s="3" customFormat="1" customHeight="1" spans="18:18">
      <c r="R35" s="183"/>
    </row>
    <row r="36" s="3" customFormat="1" customHeight="1" spans="18:18">
      <c r="R36" s="183"/>
    </row>
    <row r="37" s="3" customFormat="1" customHeight="1" spans="18:18">
      <c r="R37" s="183"/>
    </row>
    <row r="38" customHeight="1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Height="1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Height="1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Height="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Height="1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Height="1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B24:C26"/>
    <mergeCell ref="B15:C17"/>
    <mergeCell ref="B18:C20"/>
    <mergeCell ref="B21:C23"/>
    <mergeCell ref="B12:C14"/>
    <mergeCell ref="A4:B5"/>
    <mergeCell ref="C4:J5"/>
    <mergeCell ref="K4:O5"/>
  </mergeCells>
  <conditionalFormatting sqref="D6:D10">
    <cfRule type="cellIs" dxfId="0" priority="1" stopIfTrue="1" operator="equal">
      <formula>0</formula>
    </cfRule>
  </conditionalFormatting>
  <pageMargins left="0.75" right="0.5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CR99"/>
  <sheetViews>
    <sheetView view="pageBreakPreview" zoomScaleNormal="100" zoomScaleSheetLayoutView="100" topLeftCell="A16" workbookViewId="0">
      <selection activeCell="BW29" sqref="BW29:BZ31"/>
    </sheetView>
  </sheetViews>
  <sheetFormatPr defaultColWidth="1.26666666666667" defaultRowHeight="14.25"/>
  <cols>
    <col min="1" max="3" width="6.36666666666667" style="30" customWidth="1"/>
    <col min="4" max="73" width="1.26666666666667" style="30"/>
    <col min="74" max="74" width="1.36666666666667" style="30" customWidth="1"/>
    <col min="75" max="16384" width="1.26666666666667" style="30"/>
  </cols>
  <sheetData>
    <row r="1" s="29" customFormat="1" customHeight="1" spans="58:74">
      <c r="BF1" s="85"/>
      <c r="BG1" s="85"/>
      <c r="BH1" s="48" t="s">
        <v>65</v>
      </c>
      <c r="BI1" s="48"/>
      <c r="BJ1" s="48" t="s">
        <v>66</v>
      </c>
      <c r="BK1" s="48"/>
      <c r="BL1" s="48"/>
      <c r="BM1" s="48" t="s">
        <v>67</v>
      </c>
      <c r="BN1" s="48"/>
      <c r="BP1" s="48" t="s">
        <v>68</v>
      </c>
      <c r="BQ1" s="48"/>
      <c r="BR1" s="48" t="s">
        <v>66</v>
      </c>
      <c r="BS1" s="48"/>
      <c r="BT1" s="48"/>
      <c r="BU1" s="48" t="s">
        <v>67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69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70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116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5" customHeight="1" spans="4:74">
      <c r="D6" s="33" t="s">
        <v>60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8">
      <c r="D7" s="34" t="s">
        <v>71</v>
      </c>
      <c r="E7" s="34"/>
      <c r="F7" s="34"/>
      <c r="G7" s="34"/>
      <c r="H7" s="34"/>
      <c r="I7" s="34"/>
      <c r="J7" s="34"/>
      <c r="K7" s="34"/>
      <c r="L7" s="34"/>
      <c r="M7" s="133" t="s">
        <v>4</v>
      </c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41" t="str">
        <f>CONCATENATE("报告编号：BG-2018-SHY-",RIGHT(强度记录!K4,3))</f>
        <v>报告编号：BG-2018-SHY-329</v>
      </c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2" t="s">
        <v>72</v>
      </c>
      <c r="BX7" s="142"/>
      <c r="BY7" s="142"/>
      <c r="BZ7" s="142"/>
    </row>
    <row r="8" s="29" customFormat="1" ht="12.75" customHeight="1" spans="4:78">
      <c r="D8" s="34"/>
      <c r="E8" s="34"/>
      <c r="F8" s="34"/>
      <c r="G8" s="34"/>
      <c r="H8" s="34"/>
      <c r="I8" s="34"/>
      <c r="J8" s="34"/>
      <c r="K8" s="34"/>
      <c r="L8" s="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2"/>
      <c r="BX8" s="142"/>
      <c r="BY8" s="142"/>
      <c r="BZ8" s="142"/>
    </row>
    <row r="9" s="29" customFormat="1" ht="6" customHeight="1" spans="4:74">
      <c r="D9" s="40" t="s">
        <v>73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137" t="s">
        <v>8</v>
      </c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80" t="s">
        <v>61</v>
      </c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136" t="s">
        <v>8</v>
      </c>
      <c r="BB9" s="136"/>
      <c r="BC9" s="136"/>
      <c r="BD9" s="136"/>
      <c r="BE9" s="136"/>
      <c r="BF9" s="136"/>
      <c r="BG9" s="136"/>
      <c r="BH9" s="136"/>
      <c r="BI9" s="136"/>
      <c r="BJ9" s="136"/>
      <c r="BK9" s="136"/>
      <c r="BL9" s="136"/>
      <c r="BM9" s="136"/>
      <c r="BN9" s="136"/>
      <c r="BO9" s="136"/>
      <c r="BP9" s="136"/>
      <c r="BQ9" s="136"/>
      <c r="BR9" s="136"/>
      <c r="BS9" s="136"/>
      <c r="BT9" s="136"/>
      <c r="BU9" s="136"/>
      <c r="BV9" s="136"/>
    </row>
    <row r="10" s="29" customFormat="1" ht="6" customHeight="1" spans="4:74"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</row>
    <row r="11" s="29" customFormat="1" ht="6" customHeight="1" spans="4:74"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  <c r="AN11" s="137"/>
      <c r="AO11" s="137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136"/>
      <c r="BB11" s="136"/>
      <c r="BC11" s="136"/>
      <c r="BD11" s="136"/>
      <c r="BE11" s="136"/>
      <c r="BF11" s="136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6"/>
      <c r="BS11" s="136"/>
      <c r="BT11" s="136"/>
      <c r="BU11" s="136"/>
      <c r="BV11" s="136"/>
    </row>
    <row r="12" s="29" customFormat="1" ht="6" customHeight="1" spans="4:74"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</row>
    <row r="13" s="29" customFormat="1" ht="6" customHeight="1" spans="4:74">
      <c r="D13" s="40" t="s">
        <v>74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137" t="s">
        <v>75</v>
      </c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135" t="str">
        <f>强度记录!L7</f>
        <v>YP-2018-SHY-329</v>
      </c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5"/>
      <c r="BN13" s="135"/>
      <c r="BO13" s="135"/>
      <c r="BP13" s="135"/>
      <c r="BQ13" s="135"/>
      <c r="BR13" s="135"/>
      <c r="BS13" s="135"/>
      <c r="BT13" s="135"/>
      <c r="BU13" s="135"/>
      <c r="BV13" s="135"/>
    </row>
    <row r="14" s="29" customFormat="1" ht="6" customHeight="1" spans="4:74"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135"/>
      <c r="BB14" s="135"/>
      <c r="BC14" s="135"/>
      <c r="BD14" s="135"/>
      <c r="BE14" s="135"/>
      <c r="BF14" s="135"/>
      <c r="BG14" s="135"/>
      <c r="BH14" s="135"/>
      <c r="BI14" s="135"/>
      <c r="BJ14" s="135"/>
      <c r="BK14" s="135"/>
      <c r="BL14" s="135"/>
      <c r="BM14" s="135"/>
      <c r="BN14" s="135"/>
      <c r="BO14" s="135"/>
      <c r="BP14" s="135"/>
      <c r="BQ14" s="135"/>
      <c r="BR14" s="135"/>
      <c r="BS14" s="135"/>
      <c r="BT14" s="135"/>
      <c r="BU14" s="135"/>
      <c r="BV14" s="135"/>
    </row>
    <row r="15" s="29" customFormat="1" ht="6" customHeight="1" spans="4:74"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</row>
    <row r="16" s="29" customFormat="1" ht="6" customHeight="1" spans="4:74"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135"/>
      <c r="BB16" s="135"/>
      <c r="BC16" s="135"/>
      <c r="BD16" s="135"/>
      <c r="BE16" s="135"/>
      <c r="BF16" s="135"/>
      <c r="BG16" s="135"/>
      <c r="BH16" s="135"/>
      <c r="BI16" s="135"/>
      <c r="BJ16" s="135"/>
      <c r="BK16" s="135"/>
      <c r="BL16" s="135"/>
      <c r="BM16" s="135"/>
      <c r="BN16" s="135"/>
      <c r="BO16" s="135"/>
      <c r="BP16" s="135"/>
      <c r="BQ16" s="135"/>
      <c r="BR16" s="135"/>
      <c r="BS16" s="135"/>
      <c r="BT16" s="135"/>
      <c r="BU16" s="135"/>
      <c r="BV16" s="135"/>
    </row>
    <row r="17" s="29" customFormat="1" ht="6" customHeight="1" spans="4:74">
      <c r="D17" s="40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138" t="str">
        <f>强度记录!D6</f>
        <v>K23+738.8分离立交1-2板梁</v>
      </c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136" t="s">
        <v>18</v>
      </c>
      <c r="BB17" s="136"/>
      <c r="BC17" s="136"/>
      <c r="BD17" s="136"/>
      <c r="BE17" s="136"/>
      <c r="BF17" s="136"/>
      <c r="BG17" s="136"/>
      <c r="BH17" s="136"/>
      <c r="BI17" s="136"/>
      <c r="BJ17" s="136"/>
      <c r="BK17" s="136"/>
      <c r="BL17" s="136"/>
      <c r="BM17" s="136"/>
      <c r="BN17" s="136"/>
      <c r="BO17" s="136"/>
      <c r="BP17" s="136"/>
      <c r="BQ17" s="136"/>
      <c r="BR17" s="136"/>
      <c r="BS17" s="136"/>
      <c r="BT17" s="136"/>
      <c r="BU17" s="136"/>
      <c r="BV17" s="136"/>
    </row>
    <row r="18" s="29" customFormat="1" ht="6" customHeight="1" spans="4:74"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136"/>
      <c r="BB18" s="136"/>
      <c r="BC18" s="136"/>
      <c r="BD18" s="136"/>
      <c r="BE18" s="136"/>
      <c r="BF18" s="136"/>
      <c r="BG18" s="136"/>
      <c r="BH18" s="136"/>
      <c r="BI18" s="136"/>
      <c r="BJ18" s="136"/>
      <c r="BK18" s="136"/>
      <c r="BL18" s="136"/>
      <c r="BM18" s="136"/>
      <c r="BN18" s="136"/>
      <c r="BO18" s="136"/>
      <c r="BP18" s="136"/>
      <c r="BQ18" s="136"/>
      <c r="BR18" s="136"/>
      <c r="BS18" s="136"/>
      <c r="BT18" s="136"/>
      <c r="BU18" s="136"/>
      <c r="BV18" s="136"/>
    </row>
    <row r="19" s="29" customFormat="1" ht="6" customHeight="1" spans="4:74"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136"/>
      <c r="BB19" s="136"/>
      <c r="BC19" s="136"/>
      <c r="BD19" s="136"/>
      <c r="BE19" s="136"/>
      <c r="BF19" s="136"/>
      <c r="BG19" s="136"/>
      <c r="BH19" s="136"/>
      <c r="BI19" s="136"/>
      <c r="BJ19" s="136"/>
      <c r="BK19" s="136"/>
      <c r="BL19" s="136"/>
      <c r="BM19" s="136"/>
      <c r="BN19" s="136"/>
      <c r="BO19" s="136"/>
      <c r="BP19" s="136"/>
      <c r="BQ19" s="136"/>
      <c r="BR19" s="136"/>
      <c r="BS19" s="136"/>
      <c r="BT19" s="136"/>
      <c r="BU19" s="136"/>
      <c r="BV19" s="136"/>
    </row>
    <row r="20" s="29" customFormat="1" ht="6" customHeight="1" spans="4:74"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136"/>
      <c r="BB20" s="136"/>
      <c r="BC20" s="136"/>
      <c r="BD20" s="136"/>
      <c r="BE20" s="136"/>
      <c r="BF20" s="136"/>
      <c r="BG20" s="136"/>
      <c r="BH20" s="136"/>
      <c r="BI20" s="136"/>
      <c r="BJ20" s="136"/>
      <c r="BK20" s="136"/>
      <c r="BL20" s="136"/>
      <c r="BM20" s="136"/>
      <c r="BN20" s="136"/>
      <c r="BO20" s="136"/>
      <c r="BP20" s="136"/>
      <c r="BQ20" s="136"/>
      <c r="BR20" s="136"/>
      <c r="BS20" s="136"/>
      <c r="BT20" s="136"/>
      <c r="BU20" s="136"/>
      <c r="BV20" s="136"/>
    </row>
    <row r="21" s="29" customFormat="1" ht="6" customHeight="1" spans="4:74">
      <c r="D21" s="40" t="s">
        <v>76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137" t="s">
        <v>77</v>
      </c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7"/>
      <c r="AL21" s="137"/>
      <c r="AM21" s="137"/>
      <c r="AN21" s="137"/>
      <c r="AO21" s="137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136" t="s">
        <v>16</v>
      </c>
      <c r="BB21" s="136"/>
      <c r="BC21" s="136"/>
      <c r="BD21" s="136"/>
      <c r="BE21" s="136"/>
      <c r="BF21" s="136"/>
      <c r="BG21" s="136"/>
      <c r="BH21" s="136"/>
      <c r="BI21" s="136"/>
      <c r="BJ21" s="136"/>
      <c r="BK21" s="136"/>
      <c r="BL21" s="136"/>
      <c r="BM21" s="136"/>
      <c r="BN21" s="136"/>
      <c r="BO21" s="136"/>
      <c r="BP21" s="136"/>
      <c r="BQ21" s="136"/>
      <c r="BR21" s="136"/>
      <c r="BS21" s="136"/>
      <c r="BT21" s="136"/>
      <c r="BU21" s="136"/>
      <c r="BV21" s="136"/>
    </row>
    <row r="22" s="29" customFormat="1" ht="6" customHeight="1" spans="4:74"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37"/>
      <c r="AL22" s="137"/>
      <c r="AM22" s="137"/>
      <c r="AN22" s="137"/>
      <c r="AO22" s="137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136"/>
      <c r="BB22" s="136"/>
      <c r="BC22" s="136"/>
      <c r="BD22" s="136"/>
      <c r="BE22" s="136"/>
      <c r="BF22" s="136"/>
      <c r="BG22" s="136"/>
      <c r="BH22" s="136"/>
      <c r="BI22" s="136"/>
      <c r="BJ22" s="136"/>
      <c r="BK22" s="136"/>
      <c r="BL22" s="136"/>
      <c r="BM22" s="136"/>
      <c r="BN22" s="136"/>
      <c r="BO22" s="136"/>
      <c r="BP22" s="136"/>
      <c r="BQ22" s="136"/>
      <c r="BR22" s="136"/>
      <c r="BS22" s="136"/>
      <c r="BT22" s="136"/>
      <c r="BU22" s="136"/>
      <c r="BV22" s="136"/>
    </row>
    <row r="23" s="29" customFormat="1" ht="6" customHeight="1" spans="4:74"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136"/>
      <c r="BB23" s="136"/>
      <c r="BC23" s="136"/>
      <c r="BD23" s="136"/>
      <c r="BE23" s="136"/>
      <c r="BF23" s="136"/>
      <c r="BG23" s="136"/>
      <c r="BH23" s="136"/>
      <c r="BI23" s="136"/>
      <c r="BJ23" s="136"/>
      <c r="BK23" s="136"/>
      <c r="BL23" s="136"/>
      <c r="BM23" s="136"/>
      <c r="BN23" s="136"/>
      <c r="BO23" s="136"/>
      <c r="BP23" s="136"/>
      <c r="BQ23" s="136"/>
      <c r="BR23" s="136"/>
      <c r="BS23" s="136"/>
      <c r="BT23" s="136"/>
      <c r="BU23" s="136"/>
      <c r="BV23" s="136"/>
    </row>
    <row r="24" s="29" customFormat="1" ht="6" customHeight="1" spans="4:74"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136"/>
      <c r="BB24" s="136"/>
      <c r="BC24" s="136"/>
      <c r="BD24" s="136"/>
      <c r="BE24" s="136"/>
      <c r="BF24" s="136"/>
      <c r="BG24" s="136"/>
      <c r="BH24" s="136"/>
      <c r="BI24" s="136"/>
      <c r="BJ24" s="136"/>
      <c r="BK24" s="136"/>
      <c r="BL24" s="136"/>
      <c r="BM24" s="136"/>
      <c r="BN24" s="136"/>
      <c r="BO24" s="136"/>
      <c r="BP24" s="136"/>
      <c r="BQ24" s="136"/>
      <c r="BR24" s="136"/>
      <c r="BS24" s="136"/>
      <c r="BT24" s="136"/>
      <c r="BU24" s="136"/>
      <c r="BV24" s="136"/>
    </row>
    <row r="25" s="29" customFormat="1" ht="6" customHeight="1" spans="4:74">
      <c r="D25" s="40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137" t="s">
        <v>11</v>
      </c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40" t="s">
        <v>78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136" t="s">
        <v>79</v>
      </c>
      <c r="BB25" s="136"/>
      <c r="BC25" s="136"/>
      <c r="BD25" s="136"/>
      <c r="BE25" s="136"/>
      <c r="BF25" s="136"/>
      <c r="BG25" s="136"/>
      <c r="BH25" s="136"/>
      <c r="BI25" s="136"/>
      <c r="BJ25" s="136"/>
      <c r="BK25" s="136"/>
      <c r="BL25" s="136"/>
      <c r="BM25" s="136"/>
      <c r="BN25" s="136"/>
      <c r="BO25" s="136"/>
      <c r="BP25" s="136"/>
      <c r="BQ25" s="136"/>
      <c r="BR25" s="136"/>
      <c r="BS25" s="136"/>
      <c r="BT25" s="136"/>
      <c r="BU25" s="136"/>
      <c r="BV25" s="136"/>
    </row>
    <row r="26" s="29" customFormat="1" ht="6" customHeight="1" spans="4:74"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37"/>
      <c r="AF26" s="137"/>
      <c r="AG26" s="137"/>
      <c r="AH26" s="137"/>
      <c r="AI26" s="137"/>
      <c r="AJ26" s="137"/>
      <c r="AK26" s="137"/>
      <c r="AL26" s="137"/>
      <c r="AM26" s="137"/>
      <c r="AN26" s="137"/>
      <c r="AO26" s="137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136"/>
      <c r="BB26" s="136"/>
      <c r="BC26" s="136"/>
      <c r="BD26" s="136"/>
      <c r="BE26" s="136"/>
      <c r="BF26" s="136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6"/>
      <c r="BS26" s="136"/>
      <c r="BT26" s="136"/>
      <c r="BU26" s="136"/>
      <c r="BV26" s="136"/>
    </row>
    <row r="27" s="29" customFormat="1" ht="6" customHeight="1" spans="4:74"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37"/>
      <c r="AL27" s="137"/>
      <c r="AM27" s="137"/>
      <c r="AN27" s="137"/>
      <c r="AO27" s="137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136"/>
      <c r="BB27" s="136"/>
      <c r="BC27" s="136"/>
      <c r="BD27" s="136"/>
      <c r="BE27" s="136"/>
      <c r="BF27" s="136"/>
      <c r="BG27" s="136"/>
      <c r="BH27" s="136"/>
      <c r="BI27" s="136"/>
      <c r="BJ27" s="136"/>
      <c r="BK27" s="136"/>
      <c r="BL27" s="136"/>
      <c r="BM27" s="136"/>
      <c r="BN27" s="136"/>
      <c r="BO27" s="136"/>
      <c r="BP27" s="136"/>
      <c r="BQ27" s="136"/>
      <c r="BR27" s="136"/>
      <c r="BS27" s="136"/>
      <c r="BT27" s="136"/>
      <c r="BU27" s="136"/>
      <c r="BV27" s="136"/>
    </row>
    <row r="28" s="29" customFormat="1" ht="6" customHeight="1" spans="4:74"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136"/>
      <c r="BB28" s="136"/>
      <c r="BC28" s="136"/>
      <c r="BD28" s="136"/>
      <c r="BE28" s="136"/>
      <c r="BF28" s="136"/>
      <c r="BG28" s="136"/>
      <c r="BH28" s="136"/>
      <c r="BI28" s="136"/>
      <c r="BJ28" s="136"/>
      <c r="BK28" s="136"/>
      <c r="BL28" s="136"/>
      <c r="BM28" s="136"/>
      <c r="BN28" s="136"/>
      <c r="BO28" s="136"/>
      <c r="BP28" s="136"/>
      <c r="BQ28" s="136"/>
      <c r="BR28" s="136"/>
      <c r="BS28" s="136"/>
      <c r="BT28" s="136"/>
      <c r="BU28" s="136"/>
      <c r="BV28" s="136"/>
    </row>
    <row r="29" s="29" customFormat="1" ht="12" customHeight="1" spans="4:86">
      <c r="D29" s="40" t="s">
        <v>24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137" t="s">
        <v>25</v>
      </c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7"/>
      <c r="AF29" s="137"/>
      <c r="AG29" s="137"/>
      <c r="AH29" s="137"/>
      <c r="AI29" s="137"/>
      <c r="AJ29" s="137"/>
      <c r="AK29" s="137"/>
      <c r="AL29" s="137"/>
      <c r="AM29" s="137"/>
      <c r="AN29" s="137"/>
      <c r="AO29" s="137"/>
      <c r="AP29" s="137"/>
      <c r="AQ29" s="137"/>
      <c r="AR29" s="137"/>
      <c r="AS29" s="137"/>
      <c r="AT29" s="137"/>
      <c r="AU29" s="137"/>
      <c r="AV29" s="137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43">
        <v>50</v>
      </c>
      <c r="BX29" s="143"/>
      <c r="BY29" s="143"/>
      <c r="BZ29" s="143"/>
      <c r="CA29" s="142" t="s">
        <v>80</v>
      </c>
      <c r="CB29" s="142"/>
      <c r="CC29" s="142"/>
      <c r="CD29" s="142"/>
      <c r="CE29" s="142"/>
      <c r="CF29" s="142"/>
      <c r="CG29" s="142"/>
      <c r="CH29" s="142"/>
    </row>
    <row r="30" s="29" customFormat="1" ht="12" customHeight="1" spans="4:86"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7"/>
      <c r="AP30" s="137"/>
      <c r="AQ30" s="137"/>
      <c r="AR30" s="137"/>
      <c r="AS30" s="137"/>
      <c r="AT30" s="137"/>
      <c r="AU30" s="137"/>
      <c r="AV30" s="137"/>
      <c r="AW30" s="137"/>
      <c r="AX30" s="137"/>
      <c r="AY30" s="137"/>
      <c r="AZ30" s="137"/>
      <c r="BA30" s="137"/>
      <c r="BB30" s="137"/>
      <c r="BC30" s="137"/>
      <c r="BD30" s="137"/>
      <c r="BE30" s="137"/>
      <c r="BF30" s="137"/>
      <c r="BG30" s="137"/>
      <c r="BH30" s="137"/>
      <c r="BI30" s="137"/>
      <c r="BJ30" s="137"/>
      <c r="BK30" s="137"/>
      <c r="BL30" s="137"/>
      <c r="BM30" s="137"/>
      <c r="BN30" s="137"/>
      <c r="BO30" s="137"/>
      <c r="BP30" s="137"/>
      <c r="BQ30" s="137"/>
      <c r="BR30" s="137"/>
      <c r="BS30" s="137"/>
      <c r="BT30" s="137"/>
      <c r="BU30" s="137"/>
      <c r="BV30" s="137"/>
      <c r="BW30" s="143"/>
      <c r="BX30" s="143"/>
      <c r="BY30" s="143"/>
      <c r="BZ30" s="143"/>
      <c r="CA30" s="142"/>
      <c r="CB30" s="142"/>
      <c r="CC30" s="142"/>
      <c r="CD30" s="142"/>
      <c r="CE30" s="142"/>
      <c r="CF30" s="142"/>
      <c r="CG30" s="142"/>
      <c r="CH30" s="142"/>
    </row>
    <row r="31" s="29" customFormat="1" ht="12" customHeight="1" spans="4:86"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  <c r="AD31" s="137"/>
      <c r="AE31" s="137"/>
      <c r="AF31" s="137"/>
      <c r="AG31" s="137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37"/>
      <c r="AS31" s="137"/>
      <c r="AT31" s="137"/>
      <c r="AU31" s="137"/>
      <c r="AV31" s="137"/>
      <c r="AW31" s="137"/>
      <c r="AX31" s="137"/>
      <c r="AY31" s="137"/>
      <c r="AZ31" s="137"/>
      <c r="BA31" s="137"/>
      <c r="BB31" s="137"/>
      <c r="BC31" s="137"/>
      <c r="BD31" s="137"/>
      <c r="BE31" s="137"/>
      <c r="BF31" s="137"/>
      <c r="BG31" s="137"/>
      <c r="BH31" s="137"/>
      <c r="BI31" s="137"/>
      <c r="BJ31" s="137"/>
      <c r="BK31" s="137"/>
      <c r="BL31" s="137"/>
      <c r="BM31" s="137"/>
      <c r="BN31" s="137"/>
      <c r="BO31" s="137"/>
      <c r="BP31" s="137"/>
      <c r="BQ31" s="137"/>
      <c r="BR31" s="137"/>
      <c r="BS31" s="137"/>
      <c r="BT31" s="137"/>
      <c r="BU31" s="137"/>
      <c r="BV31" s="137"/>
      <c r="BW31" s="143"/>
      <c r="BX31" s="143"/>
      <c r="BY31" s="143"/>
      <c r="BZ31" s="143"/>
      <c r="CA31" s="142"/>
      <c r="CB31" s="142"/>
      <c r="CC31" s="142"/>
      <c r="CD31" s="142"/>
      <c r="CE31" s="142"/>
      <c r="CF31" s="142"/>
      <c r="CG31" s="142"/>
      <c r="CH31" s="142"/>
    </row>
    <row r="32" s="29" customFormat="1" ht="7.4" customHeight="1" spans="4:74">
      <c r="D32" s="40" t="s">
        <v>81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</row>
    <row r="33" s="29" customFormat="1" ht="7.4" customHeight="1" spans="4:74"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</row>
    <row r="34" s="29" customFormat="1" ht="7.4" customHeight="1" spans="4:74"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</row>
    <row r="35" s="29" customFormat="1" ht="7.4" customHeight="1" spans="4:74">
      <c r="D35" s="40" t="s">
        <v>28</v>
      </c>
      <c r="E35" s="40"/>
      <c r="F35" s="40"/>
      <c r="G35" s="40"/>
      <c r="H35" s="40"/>
      <c r="I35" s="40"/>
      <c r="J35" s="40"/>
      <c r="K35" s="40"/>
      <c r="L35" s="40"/>
      <c r="M35" s="40" t="s">
        <v>82</v>
      </c>
      <c r="N35" s="40"/>
      <c r="O35" s="40"/>
      <c r="P35" s="40"/>
      <c r="Q35" s="40"/>
      <c r="R35" s="40"/>
      <c r="S35" s="40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83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40" t="s">
        <v>84</v>
      </c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 t="s">
        <v>85</v>
      </c>
      <c r="BH35" s="40"/>
      <c r="BI35" s="40"/>
      <c r="BJ35" s="40"/>
      <c r="BK35" s="40"/>
      <c r="BL35" s="40"/>
      <c r="BM35" s="40"/>
      <c r="BN35" s="40"/>
      <c r="BO35" s="40" t="s">
        <v>56</v>
      </c>
      <c r="BP35" s="40"/>
      <c r="BQ35" s="40"/>
      <c r="BR35" s="40"/>
      <c r="BS35" s="40"/>
      <c r="BT35" s="40"/>
      <c r="BU35" s="40"/>
      <c r="BV35" s="40"/>
    </row>
    <row r="36" s="29" customFormat="1" ht="7.4" customHeight="1" spans="4:74"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</row>
    <row r="37" s="29" customFormat="1" ht="7.4" customHeight="1" spans="4:74"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</row>
    <row r="38" s="29" customFormat="1" ht="7.5" customHeight="1" spans="4:96">
      <c r="D38" s="132" t="str">
        <f>强度记录!A15</f>
        <v>YP-2018-SHY-329-1</v>
      </c>
      <c r="E38" s="132"/>
      <c r="F38" s="132"/>
      <c r="G38" s="132"/>
      <c r="H38" s="132"/>
      <c r="I38" s="132"/>
      <c r="J38" s="132"/>
      <c r="K38" s="132"/>
      <c r="L38" s="132"/>
      <c r="M38" s="135" t="str">
        <f>强度记录!L9</f>
        <v>2018/06/09-2018/07/07</v>
      </c>
      <c r="N38" s="135"/>
      <c r="O38" s="135"/>
      <c r="P38" s="135"/>
      <c r="Q38" s="135"/>
      <c r="R38" s="135"/>
      <c r="S38" s="135"/>
      <c r="T38" s="136" t="s">
        <v>48</v>
      </c>
      <c r="U38" s="136"/>
      <c r="V38" s="136"/>
      <c r="W38" s="136"/>
      <c r="X38" s="136"/>
      <c r="Y38" s="136"/>
      <c r="Z38" s="136" t="s">
        <v>51</v>
      </c>
      <c r="AA38" s="136"/>
      <c r="AB38" s="136"/>
      <c r="AC38" s="136"/>
      <c r="AD38" s="136"/>
      <c r="AE38" s="136"/>
      <c r="AF38" s="136"/>
      <c r="AG38" s="136"/>
      <c r="AH38" s="139" t="s">
        <v>86</v>
      </c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40">
        <f>强度记录!L15</f>
        <v>52.6933333333333</v>
      </c>
      <c r="AT38" s="140"/>
      <c r="AU38" s="140"/>
      <c r="AV38" s="140"/>
      <c r="AW38" s="140"/>
      <c r="AX38" s="140"/>
      <c r="AY38" s="140"/>
      <c r="AZ38" s="140"/>
      <c r="BA38" s="140">
        <f>强度记录!M15</f>
        <v>55.4</v>
      </c>
      <c r="BB38" s="140"/>
      <c r="BC38" s="140"/>
      <c r="BD38" s="140"/>
      <c r="BE38" s="140"/>
      <c r="BF38" s="140"/>
      <c r="BG38" s="136" t="s">
        <v>87</v>
      </c>
      <c r="BH38" s="136"/>
      <c r="BI38" s="136"/>
      <c r="BJ38" s="136"/>
      <c r="BK38" s="136"/>
      <c r="BL38" s="136"/>
      <c r="BM38" s="136"/>
      <c r="BN38" s="136"/>
      <c r="BO38" s="140">
        <f>ROUND(BA38/BW$29*100,1)</f>
        <v>110.8</v>
      </c>
      <c r="BP38" s="140"/>
      <c r="BQ38" s="140"/>
      <c r="BR38" s="140"/>
      <c r="BS38" s="140"/>
      <c r="BT38" s="140"/>
      <c r="BU38" s="140"/>
      <c r="BV38" s="140"/>
      <c r="CR38" s="29" t="s">
        <v>88</v>
      </c>
    </row>
    <row r="39" s="29" customFormat="1" ht="7.5" customHeight="1" spans="4:74">
      <c r="D39" s="132"/>
      <c r="E39" s="132"/>
      <c r="F39" s="132"/>
      <c r="G39" s="132"/>
      <c r="H39" s="132"/>
      <c r="I39" s="132"/>
      <c r="J39" s="132"/>
      <c r="K39" s="132"/>
      <c r="L39" s="132"/>
      <c r="M39" s="135"/>
      <c r="N39" s="135"/>
      <c r="O39" s="135"/>
      <c r="P39" s="135"/>
      <c r="Q39" s="135"/>
      <c r="R39" s="135"/>
      <c r="S39" s="135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40"/>
      <c r="AT39" s="140"/>
      <c r="AU39" s="140"/>
      <c r="AV39" s="140"/>
      <c r="AW39" s="140"/>
      <c r="AX39" s="140"/>
      <c r="AY39" s="140"/>
      <c r="AZ39" s="140"/>
      <c r="BA39" s="140"/>
      <c r="BB39" s="140"/>
      <c r="BC39" s="140"/>
      <c r="BD39" s="140"/>
      <c r="BE39" s="140"/>
      <c r="BF39" s="140"/>
      <c r="BG39" s="136"/>
      <c r="BH39" s="136"/>
      <c r="BI39" s="136"/>
      <c r="BJ39" s="136"/>
      <c r="BK39" s="136"/>
      <c r="BL39" s="136"/>
      <c r="BM39" s="136"/>
      <c r="BN39" s="136"/>
      <c r="BO39" s="140"/>
      <c r="BP39" s="140"/>
      <c r="BQ39" s="140"/>
      <c r="BR39" s="140"/>
      <c r="BS39" s="140"/>
      <c r="BT39" s="140"/>
      <c r="BU39" s="140"/>
      <c r="BV39" s="140"/>
    </row>
    <row r="40" s="29" customFormat="1" ht="7.5" customHeight="1" spans="4:74">
      <c r="D40" s="132"/>
      <c r="E40" s="132"/>
      <c r="F40" s="132"/>
      <c r="G40" s="132"/>
      <c r="H40" s="132"/>
      <c r="I40" s="132"/>
      <c r="J40" s="132"/>
      <c r="K40" s="132"/>
      <c r="L40" s="132"/>
      <c r="M40" s="135"/>
      <c r="N40" s="135"/>
      <c r="O40" s="135"/>
      <c r="P40" s="135"/>
      <c r="Q40" s="135"/>
      <c r="R40" s="135"/>
      <c r="S40" s="135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6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40"/>
      <c r="BE40" s="140"/>
      <c r="BF40" s="140"/>
      <c r="BG40" s="136"/>
      <c r="BH40" s="136"/>
      <c r="BI40" s="136"/>
      <c r="BJ40" s="136"/>
      <c r="BK40" s="136"/>
      <c r="BL40" s="136"/>
      <c r="BM40" s="136"/>
      <c r="BN40" s="136"/>
      <c r="BO40" s="140"/>
      <c r="BP40" s="140"/>
      <c r="BQ40" s="140"/>
      <c r="BR40" s="140"/>
      <c r="BS40" s="140"/>
      <c r="BT40" s="140"/>
      <c r="BU40" s="140"/>
      <c r="BV40" s="140"/>
    </row>
    <row r="41" s="29" customFormat="1" ht="7.5" customHeight="1" spans="4:74">
      <c r="D41" s="132" t="str">
        <f>强度记录!A16</f>
        <v>YP-2018-SHY-329-2</v>
      </c>
      <c r="E41" s="132"/>
      <c r="F41" s="132"/>
      <c r="G41" s="132"/>
      <c r="H41" s="132"/>
      <c r="I41" s="132"/>
      <c r="J41" s="132"/>
      <c r="K41" s="132"/>
      <c r="L41" s="132"/>
      <c r="M41" s="135"/>
      <c r="N41" s="135"/>
      <c r="O41" s="135"/>
      <c r="P41" s="135"/>
      <c r="Q41" s="135"/>
      <c r="R41" s="135"/>
      <c r="S41" s="135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  <c r="AE41" s="136"/>
      <c r="AF41" s="136"/>
      <c r="AG41" s="136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40">
        <f>强度记录!L16</f>
        <v>55.8044444444444</v>
      </c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36"/>
      <c r="BH41" s="136"/>
      <c r="BI41" s="136"/>
      <c r="BJ41" s="136"/>
      <c r="BK41" s="136"/>
      <c r="BL41" s="136"/>
      <c r="BM41" s="136"/>
      <c r="BN41" s="136"/>
      <c r="BO41" s="140"/>
      <c r="BP41" s="140"/>
      <c r="BQ41" s="140"/>
      <c r="BR41" s="140"/>
      <c r="BS41" s="140"/>
      <c r="BT41" s="140"/>
      <c r="BU41" s="140"/>
      <c r="BV41" s="140"/>
    </row>
    <row r="42" s="29" customFormat="1" ht="7.5" customHeight="1" spans="4:74">
      <c r="D42" s="132"/>
      <c r="E42" s="132"/>
      <c r="F42" s="132"/>
      <c r="G42" s="132"/>
      <c r="H42" s="132"/>
      <c r="I42" s="132"/>
      <c r="J42" s="132"/>
      <c r="K42" s="132"/>
      <c r="L42" s="132"/>
      <c r="M42" s="135"/>
      <c r="N42" s="135"/>
      <c r="O42" s="135"/>
      <c r="P42" s="135"/>
      <c r="Q42" s="135"/>
      <c r="R42" s="135"/>
      <c r="S42" s="135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36"/>
      <c r="BH42" s="136"/>
      <c r="BI42" s="136"/>
      <c r="BJ42" s="136"/>
      <c r="BK42" s="136"/>
      <c r="BL42" s="136"/>
      <c r="BM42" s="136"/>
      <c r="BN42" s="136"/>
      <c r="BO42" s="140"/>
      <c r="BP42" s="140"/>
      <c r="BQ42" s="140"/>
      <c r="BR42" s="140"/>
      <c r="BS42" s="140"/>
      <c r="BT42" s="140"/>
      <c r="BU42" s="140"/>
      <c r="BV42" s="140"/>
    </row>
    <row r="43" s="29" customFormat="1" ht="7.5" customHeight="1" spans="4:74">
      <c r="D43" s="132"/>
      <c r="E43" s="132"/>
      <c r="F43" s="132"/>
      <c r="G43" s="132"/>
      <c r="H43" s="132"/>
      <c r="I43" s="132"/>
      <c r="J43" s="132"/>
      <c r="K43" s="132"/>
      <c r="L43" s="132"/>
      <c r="M43" s="135"/>
      <c r="N43" s="135"/>
      <c r="O43" s="135"/>
      <c r="P43" s="135"/>
      <c r="Q43" s="135"/>
      <c r="R43" s="135"/>
      <c r="S43" s="135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40"/>
      <c r="AT43" s="140"/>
      <c r="AU43" s="140"/>
      <c r="AV43" s="140"/>
      <c r="AW43" s="140"/>
      <c r="AX43" s="140"/>
      <c r="AY43" s="140"/>
      <c r="AZ43" s="140"/>
      <c r="BA43" s="140"/>
      <c r="BB43" s="140"/>
      <c r="BC43" s="140"/>
      <c r="BD43" s="140"/>
      <c r="BE43" s="140"/>
      <c r="BF43" s="140"/>
      <c r="BG43" s="136"/>
      <c r="BH43" s="136"/>
      <c r="BI43" s="136"/>
      <c r="BJ43" s="136"/>
      <c r="BK43" s="136"/>
      <c r="BL43" s="136"/>
      <c r="BM43" s="136"/>
      <c r="BN43" s="136"/>
      <c r="BO43" s="140"/>
      <c r="BP43" s="140"/>
      <c r="BQ43" s="140"/>
      <c r="BR43" s="140"/>
      <c r="BS43" s="140"/>
      <c r="BT43" s="140"/>
      <c r="BU43" s="140"/>
      <c r="BV43" s="140"/>
    </row>
    <row r="44" s="29" customFormat="1" ht="7.5" customHeight="1" spans="4:74">
      <c r="D44" s="132" t="str">
        <f>强度记录!A17</f>
        <v>YP-2018-SHY-329-3</v>
      </c>
      <c r="E44" s="132"/>
      <c r="F44" s="132"/>
      <c r="G44" s="132"/>
      <c r="H44" s="132"/>
      <c r="I44" s="132"/>
      <c r="J44" s="132"/>
      <c r="K44" s="132"/>
      <c r="L44" s="132"/>
      <c r="M44" s="135"/>
      <c r="N44" s="135"/>
      <c r="O44" s="135"/>
      <c r="P44" s="135"/>
      <c r="Q44" s="135"/>
      <c r="R44" s="135"/>
      <c r="S44" s="135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40">
        <f>强度记录!L17</f>
        <v>57.6533333333333</v>
      </c>
      <c r="AT44" s="140"/>
      <c r="AU44" s="140"/>
      <c r="AV44" s="140"/>
      <c r="AW44" s="140"/>
      <c r="AX44" s="140"/>
      <c r="AY44" s="140"/>
      <c r="AZ44" s="140"/>
      <c r="BA44" s="140"/>
      <c r="BB44" s="140"/>
      <c r="BC44" s="140"/>
      <c r="BD44" s="140"/>
      <c r="BE44" s="140"/>
      <c r="BF44" s="140"/>
      <c r="BG44" s="136"/>
      <c r="BH44" s="136"/>
      <c r="BI44" s="136"/>
      <c r="BJ44" s="136"/>
      <c r="BK44" s="136"/>
      <c r="BL44" s="136"/>
      <c r="BM44" s="136"/>
      <c r="BN44" s="136"/>
      <c r="BO44" s="140"/>
      <c r="BP44" s="140"/>
      <c r="BQ44" s="140"/>
      <c r="BR44" s="140"/>
      <c r="BS44" s="140"/>
      <c r="BT44" s="140"/>
      <c r="BU44" s="140"/>
      <c r="BV44" s="140"/>
    </row>
    <row r="45" s="29" customFormat="1" ht="7.5" customHeight="1" spans="4:74">
      <c r="D45" s="132"/>
      <c r="E45" s="132"/>
      <c r="F45" s="132"/>
      <c r="G45" s="132"/>
      <c r="H45" s="132"/>
      <c r="I45" s="132"/>
      <c r="J45" s="132"/>
      <c r="K45" s="132"/>
      <c r="L45" s="132"/>
      <c r="M45" s="135"/>
      <c r="N45" s="135"/>
      <c r="O45" s="135"/>
      <c r="P45" s="135"/>
      <c r="Q45" s="135"/>
      <c r="R45" s="135"/>
      <c r="S45" s="135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136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40"/>
      <c r="AT45" s="140"/>
      <c r="AU45" s="140"/>
      <c r="AV45" s="140"/>
      <c r="AW45" s="140"/>
      <c r="AX45" s="140"/>
      <c r="AY45" s="140"/>
      <c r="AZ45" s="140"/>
      <c r="BA45" s="140"/>
      <c r="BB45" s="140"/>
      <c r="BC45" s="140"/>
      <c r="BD45" s="140"/>
      <c r="BE45" s="140"/>
      <c r="BF45" s="140"/>
      <c r="BG45" s="136"/>
      <c r="BH45" s="136"/>
      <c r="BI45" s="136"/>
      <c r="BJ45" s="136"/>
      <c r="BK45" s="136"/>
      <c r="BL45" s="136"/>
      <c r="BM45" s="136"/>
      <c r="BN45" s="136"/>
      <c r="BO45" s="140"/>
      <c r="BP45" s="140"/>
      <c r="BQ45" s="140"/>
      <c r="BR45" s="140"/>
      <c r="BS45" s="140"/>
      <c r="BT45" s="140"/>
      <c r="BU45" s="140"/>
      <c r="BV45" s="140"/>
    </row>
    <row r="46" s="29" customFormat="1" ht="7.5" customHeight="1" spans="4:74">
      <c r="D46" s="132"/>
      <c r="E46" s="132"/>
      <c r="F46" s="132"/>
      <c r="G46" s="132"/>
      <c r="H46" s="132"/>
      <c r="I46" s="132"/>
      <c r="J46" s="132"/>
      <c r="K46" s="132"/>
      <c r="L46" s="132"/>
      <c r="M46" s="135"/>
      <c r="N46" s="135"/>
      <c r="O46" s="135"/>
      <c r="P46" s="135"/>
      <c r="Q46" s="135"/>
      <c r="R46" s="135"/>
      <c r="S46" s="135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40"/>
      <c r="AT46" s="140"/>
      <c r="AU46" s="140"/>
      <c r="AV46" s="140"/>
      <c r="AW46" s="140"/>
      <c r="AX46" s="140"/>
      <c r="AY46" s="140"/>
      <c r="AZ46" s="140"/>
      <c r="BA46" s="140"/>
      <c r="BB46" s="140"/>
      <c r="BC46" s="140"/>
      <c r="BD46" s="140"/>
      <c r="BE46" s="140"/>
      <c r="BF46" s="140"/>
      <c r="BG46" s="136"/>
      <c r="BH46" s="136"/>
      <c r="BI46" s="136"/>
      <c r="BJ46" s="136"/>
      <c r="BK46" s="136"/>
      <c r="BL46" s="136"/>
      <c r="BM46" s="136"/>
      <c r="BN46" s="136"/>
      <c r="BO46" s="140"/>
      <c r="BP46" s="140"/>
      <c r="BQ46" s="140"/>
      <c r="BR46" s="140"/>
      <c r="BS46" s="140"/>
      <c r="BT46" s="140"/>
      <c r="BU46" s="140"/>
      <c r="BV46" s="140"/>
    </row>
    <row r="47" s="29" customFormat="1" ht="7.5" customHeight="1" spans="4:74">
      <c r="D47" s="132" t="str">
        <f>强度记录!A18</f>
        <v>YP-2018-SHY-329-4</v>
      </c>
      <c r="E47" s="132"/>
      <c r="F47" s="132"/>
      <c r="G47" s="132"/>
      <c r="H47" s="132"/>
      <c r="I47" s="132"/>
      <c r="J47" s="132"/>
      <c r="K47" s="132"/>
      <c r="L47" s="132"/>
      <c r="M47" s="135" t="str">
        <f>M38</f>
        <v>2018/06/09-2018/07/07</v>
      </c>
      <c r="N47" s="135"/>
      <c r="O47" s="135"/>
      <c r="P47" s="135"/>
      <c r="Q47" s="135"/>
      <c r="R47" s="135"/>
      <c r="S47" s="135"/>
      <c r="T47" s="136" t="s">
        <v>48</v>
      </c>
      <c r="U47" s="136"/>
      <c r="V47" s="136"/>
      <c r="W47" s="136"/>
      <c r="X47" s="136"/>
      <c r="Y47" s="136"/>
      <c r="Z47" s="136" t="s">
        <v>51</v>
      </c>
      <c r="AA47" s="136"/>
      <c r="AB47" s="136"/>
      <c r="AC47" s="136"/>
      <c r="AD47" s="136"/>
      <c r="AE47" s="136"/>
      <c r="AF47" s="136"/>
      <c r="AG47" s="136"/>
      <c r="AH47" s="139" t="s">
        <v>86</v>
      </c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40">
        <f>强度记录!L18</f>
        <v>55.72</v>
      </c>
      <c r="AT47" s="140"/>
      <c r="AU47" s="140"/>
      <c r="AV47" s="140"/>
      <c r="AW47" s="140"/>
      <c r="AX47" s="140"/>
      <c r="AY47" s="140"/>
      <c r="AZ47" s="140"/>
      <c r="BA47" s="140">
        <f>强度记录!M18</f>
        <v>55.6</v>
      </c>
      <c r="BB47" s="140"/>
      <c r="BC47" s="140"/>
      <c r="BD47" s="140"/>
      <c r="BE47" s="140"/>
      <c r="BF47" s="140"/>
      <c r="BG47" s="136" t="s">
        <v>87</v>
      </c>
      <c r="BH47" s="136"/>
      <c r="BI47" s="136"/>
      <c r="BJ47" s="136"/>
      <c r="BK47" s="136"/>
      <c r="BL47" s="136"/>
      <c r="BM47" s="136"/>
      <c r="BN47" s="136"/>
      <c r="BO47" s="140">
        <f>ROUND(BA47/BW$29*100,1)</f>
        <v>111.2</v>
      </c>
      <c r="BP47" s="140"/>
      <c r="BQ47" s="140"/>
      <c r="BR47" s="140"/>
      <c r="BS47" s="140"/>
      <c r="BT47" s="140"/>
      <c r="BU47" s="140"/>
      <c r="BV47" s="140"/>
    </row>
    <row r="48" s="29" customFormat="1" ht="7.5" customHeight="1" spans="4:74">
      <c r="D48" s="132"/>
      <c r="E48" s="132"/>
      <c r="F48" s="132"/>
      <c r="G48" s="132"/>
      <c r="H48" s="132"/>
      <c r="I48" s="132"/>
      <c r="J48" s="132"/>
      <c r="K48" s="132"/>
      <c r="L48" s="132"/>
      <c r="M48" s="135"/>
      <c r="N48" s="135"/>
      <c r="O48" s="135"/>
      <c r="P48" s="135"/>
      <c r="Q48" s="135"/>
      <c r="R48" s="135"/>
      <c r="S48" s="135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40"/>
      <c r="AT48" s="140"/>
      <c r="AU48" s="140"/>
      <c r="AV48" s="140"/>
      <c r="AW48" s="140"/>
      <c r="AX48" s="140"/>
      <c r="AY48" s="140"/>
      <c r="AZ48" s="140"/>
      <c r="BA48" s="140"/>
      <c r="BB48" s="140"/>
      <c r="BC48" s="140"/>
      <c r="BD48" s="140"/>
      <c r="BE48" s="140"/>
      <c r="BF48" s="140"/>
      <c r="BG48" s="136"/>
      <c r="BH48" s="136"/>
      <c r="BI48" s="136"/>
      <c r="BJ48" s="136"/>
      <c r="BK48" s="136"/>
      <c r="BL48" s="136"/>
      <c r="BM48" s="136"/>
      <c r="BN48" s="136"/>
      <c r="BO48" s="140"/>
      <c r="BP48" s="140"/>
      <c r="BQ48" s="140"/>
      <c r="BR48" s="140"/>
      <c r="BS48" s="140"/>
      <c r="BT48" s="140"/>
      <c r="BU48" s="140"/>
      <c r="BV48" s="140"/>
    </row>
    <row r="49" s="29" customFormat="1" ht="7.5" customHeight="1" spans="4:74">
      <c r="D49" s="132"/>
      <c r="E49" s="132"/>
      <c r="F49" s="132"/>
      <c r="G49" s="132"/>
      <c r="H49" s="132"/>
      <c r="I49" s="132"/>
      <c r="J49" s="132"/>
      <c r="K49" s="132"/>
      <c r="L49" s="132"/>
      <c r="M49" s="135"/>
      <c r="N49" s="135"/>
      <c r="O49" s="135"/>
      <c r="P49" s="135"/>
      <c r="Q49" s="135"/>
      <c r="R49" s="135"/>
      <c r="S49" s="135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40"/>
      <c r="AT49" s="140"/>
      <c r="AU49" s="140"/>
      <c r="AV49" s="140"/>
      <c r="AW49" s="140"/>
      <c r="AX49" s="140"/>
      <c r="AY49" s="140"/>
      <c r="AZ49" s="140"/>
      <c r="BA49" s="140"/>
      <c r="BB49" s="140"/>
      <c r="BC49" s="140"/>
      <c r="BD49" s="140"/>
      <c r="BE49" s="140"/>
      <c r="BF49" s="140"/>
      <c r="BG49" s="136"/>
      <c r="BH49" s="136"/>
      <c r="BI49" s="136"/>
      <c r="BJ49" s="136"/>
      <c r="BK49" s="136"/>
      <c r="BL49" s="136"/>
      <c r="BM49" s="136"/>
      <c r="BN49" s="136"/>
      <c r="BO49" s="140"/>
      <c r="BP49" s="140"/>
      <c r="BQ49" s="140"/>
      <c r="BR49" s="140"/>
      <c r="BS49" s="140"/>
      <c r="BT49" s="140"/>
      <c r="BU49" s="140"/>
      <c r="BV49" s="140"/>
    </row>
    <row r="50" s="29" customFormat="1" ht="7.5" customHeight="1" spans="4:74">
      <c r="D50" s="132" t="str">
        <f>强度记录!A19</f>
        <v>YP-2018-SHY-329-5</v>
      </c>
      <c r="E50" s="132"/>
      <c r="F50" s="132"/>
      <c r="G50" s="132"/>
      <c r="H50" s="132"/>
      <c r="I50" s="132"/>
      <c r="J50" s="132"/>
      <c r="K50" s="132"/>
      <c r="L50" s="132"/>
      <c r="M50" s="135"/>
      <c r="N50" s="135"/>
      <c r="O50" s="135"/>
      <c r="P50" s="135"/>
      <c r="Q50" s="135"/>
      <c r="R50" s="135"/>
      <c r="S50" s="135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40">
        <f>强度记录!L19</f>
        <v>56.7822222222222</v>
      </c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36"/>
      <c r="BH50" s="136"/>
      <c r="BI50" s="136"/>
      <c r="BJ50" s="136"/>
      <c r="BK50" s="136"/>
      <c r="BL50" s="136"/>
      <c r="BM50" s="136"/>
      <c r="BN50" s="136"/>
      <c r="BO50" s="140"/>
      <c r="BP50" s="140"/>
      <c r="BQ50" s="140"/>
      <c r="BR50" s="140"/>
      <c r="BS50" s="140"/>
      <c r="BT50" s="140"/>
      <c r="BU50" s="140"/>
      <c r="BV50" s="140"/>
    </row>
    <row r="51" s="29" customFormat="1" ht="7.5" customHeight="1" spans="4:74">
      <c r="D51" s="132"/>
      <c r="E51" s="132"/>
      <c r="F51" s="132"/>
      <c r="G51" s="132"/>
      <c r="H51" s="132"/>
      <c r="I51" s="132"/>
      <c r="J51" s="132"/>
      <c r="K51" s="132"/>
      <c r="L51" s="132"/>
      <c r="M51" s="135"/>
      <c r="N51" s="135"/>
      <c r="O51" s="135"/>
      <c r="P51" s="135"/>
      <c r="Q51" s="135"/>
      <c r="R51" s="135"/>
      <c r="S51" s="135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40"/>
      <c r="AT51" s="140"/>
      <c r="AU51" s="140"/>
      <c r="AV51" s="140"/>
      <c r="AW51" s="140"/>
      <c r="AX51" s="140"/>
      <c r="AY51" s="140"/>
      <c r="AZ51" s="140"/>
      <c r="BA51" s="140"/>
      <c r="BB51" s="140"/>
      <c r="BC51" s="140"/>
      <c r="BD51" s="140"/>
      <c r="BE51" s="140"/>
      <c r="BF51" s="140"/>
      <c r="BG51" s="136"/>
      <c r="BH51" s="136"/>
      <c r="BI51" s="136"/>
      <c r="BJ51" s="136"/>
      <c r="BK51" s="136"/>
      <c r="BL51" s="136"/>
      <c r="BM51" s="136"/>
      <c r="BN51" s="136"/>
      <c r="BO51" s="140"/>
      <c r="BP51" s="140"/>
      <c r="BQ51" s="140"/>
      <c r="BR51" s="140"/>
      <c r="BS51" s="140"/>
      <c r="BT51" s="140"/>
      <c r="BU51" s="140"/>
      <c r="BV51" s="140"/>
    </row>
    <row r="52" s="29" customFormat="1" ht="7.5" customHeight="1" spans="4:74">
      <c r="D52" s="132"/>
      <c r="E52" s="132"/>
      <c r="F52" s="132"/>
      <c r="G52" s="132"/>
      <c r="H52" s="132"/>
      <c r="I52" s="132"/>
      <c r="J52" s="132"/>
      <c r="K52" s="132"/>
      <c r="L52" s="132"/>
      <c r="M52" s="135"/>
      <c r="N52" s="135"/>
      <c r="O52" s="135"/>
      <c r="P52" s="135"/>
      <c r="Q52" s="135"/>
      <c r="R52" s="135"/>
      <c r="S52" s="135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36"/>
      <c r="BH52" s="136"/>
      <c r="BI52" s="136"/>
      <c r="BJ52" s="136"/>
      <c r="BK52" s="136"/>
      <c r="BL52" s="136"/>
      <c r="BM52" s="136"/>
      <c r="BN52" s="136"/>
      <c r="BO52" s="140"/>
      <c r="BP52" s="140"/>
      <c r="BQ52" s="140"/>
      <c r="BR52" s="140"/>
      <c r="BS52" s="140"/>
      <c r="BT52" s="140"/>
      <c r="BU52" s="140"/>
      <c r="BV52" s="140"/>
    </row>
    <row r="53" s="29" customFormat="1" ht="7.5" customHeight="1" spans="4:74">
      <c r="D53" s="132" t="str">
        <f>强度记录!A20</f>
        <v>YP-2018-SHY-329-6</v>
      </c>
      <c r="E53" s="132"/>
      <c r="F53" s="132"/>
      <c r="G53" s="132"/>
      <c r="H53" s="132"/>
      <c r="I53" s="132"/>
      <c r="J53" s="132"/>
      <c r="K53" s="132"/>
      <c r="L53" s="132"/>
      <c r="M53" s="135"/>
      <c r="N53" s="135"/>
      <c r="O53" s="135"/>
      <c r="P53" s="135"/>
      <c r="Q53" s="135"/>
      <c r="R53" s="135"/>
      <c r="S53" s="135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40">
        <f>强度记录!L20</f>
        <v>54.4</v>
      </c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36"/>
      <c r="BH53" s="136"/>
      <c r="BI53" s="136"/>
      <c r="BJ53" s="136"/>
      <c r="BK53" s="136"/>
      <c r="BL53" s="136"/>
      <c r="BM53" s="136"/>
      <c r="BN53" s="136"/>
      <c r="BO53" s="140"/>
      <c r="BP53" s="140"/>
      <c r="BQ53" s="140"/>
      <c r="BR53" s="140"/>
      <c r="BS53" s="140"/>
      <c r="BT53" s="140"/>
      <c r="BU53" s="140"/>
      <c r="BV53" s="140"/>
    </row>
    <row r="54" s="29" customFormat="1" ht="7.5" customHeight="1" spans="4:74">
      <c r="D54" s="132"/>
      <c r="E54" s="132"/>
      <c r="F54" s="132"/>
      <c r="G54" s="132"/>
      <c r="H54" s="132"/>
      <c r="I54" s="132"/>
      <c r="J54" s="132"/>
      <c r="K54" s="132"/>
      <c r="L54" s="132"/>
      <c r="M54" s="135"/>
      <c r="N54" s="135"/>
      <c r="O54" s="135"/>
      <c r="P54" s="135"/>
      <c r="Q54" s="135"/>
      <c r="R54" s="135"/>
      <c r="S54" s="135"/>
      <c r="T54" s="136"/>
      <c r="U54" s="136"/>
      <c r="V54" s="136"/>
      <c r="W54" s="136"/>
      <c r="X54" s="136"/>
      <c r="Y54" s="136"/>
      <c r="Z54" s="136"/>
      <c r="AA54" s="136"/>
      <c r="AB54" s="136"/>
      <c r="AC54" s="136"/>
      <c r="AD54" s="136"/>
      <c r="AE54" s="136"/>
      <c r="AF54" s="136"/>
      <c r="AG54" s="136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40"/>
      <c r="AT54" s="140"/>
      <c r="AU54" s="140"/>
      <c r="AV54" s="140"/>
      <c r="AW54" s="140"/>
      <c r="AX54" s="140"/>
      <c r="AY54" s="140"/>
      <c r="AZ54" s="140"/>
      <c r="BA54" s="140"/>
      <c r="BB54" s="140"/>
      <c r="BC54" s="140"/>
      <c r="BD54" s="140"/>
      <c r="BE54" s="140"/>
      <c r="BF54" s="140"/>
      <c r="BG54" s="136"/>
      <c r="BH54" s="136"/>
      <c r="BI54" s="136"/>
      <c r="BJ54" s="136"/>
      <c r="BK54" s="136"/>
      <c r="BL54" s="136"/>
      <c r="BM54" s="136"/>
      <c r="BN54" s="136"/>
      <c r="BO54" s="140"/>
      <c r="BP54" s="140"/>
      <c r="BQ54" s="140"/>
      <c r="BR54" s="140"/>
      <c r="BS54" s="140"/>
      <c r="BT54" s="140"/>
      <c r="BU54" s="140"/>
      <c r="BV54" s="140"/>
    </row>
    <row r="55" s="29" customFormat="1" ht="7.5" customHeight="1" spans="4:74">
      <c r="D55" s="132"/>
      <c r="E55" s="132"/>
      <c r="F55" s="132"/>
      <c r="G55" s="132"/>
      <c r="H55" s="132"/>
      <c r="I55" s="132"/>
      <c r="J55" s="132"/>
      <c r="K55" s="132"/>
      <c r="L55" s="132"/>
      <c r="M55" s="135"/>
      <c r="N55" s="135"/>
      <c r="O55" s="135"/>
      <c r="P55" s="135"/>
      <c r="Q55" s="135"/>
      <c r="R55" s="135"/>
      <c r="S55" s="135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  <c r="AE55" s="136"/>
      <c r="AF55" s="136"/>
      <c r="AG55" s="136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40"/>
      <c r="AT55" s="140"/>
      <c r="AU55" s="140"/>
      <c r="AV55" s="140"/>
      <c r="AW55" s="140"/>
      <c r="AX55" s="140"/>
      <c r="AY55" s="140"/>
      <c r="AZ55" s="140"/>
      <c r="BA55" s="140"/>
      <c r="BB55" s="140"/>
      <c r="BC55" s="140"/>
      <c r="BD55" s="140"/>
      <c r="BE55" s="140"/>
      <c r="BF55" s="140"/>
      <c r="BG55" s="136"/>
      <c r="BH55" s="136"/>
      <c r="BI55" s="136"/>
      <c r="BJ55" s="136"/>
      <c r="BK55" s="136"/>
      <c r="BL55" s="136"/>
      <c r="BM55" s="136"/>
      <c r="BN55" s="136"/>
      <c r="BO55" s="140"/>
      <c r="BP55" s="140"/>
      <c r="BQ55" s="140"/>
      <c r="BR55" s="140"/>
      <c r="BS55" s="140"/>
      <c r="BT55" s="140"/>
      <c r="BU55" s="140"/>
      <c r="BV55" s="140"/>
    </row>
    <row r="56" s="29" customFormat="1" ht="7.5" customHeight="1" spans="4:74">
      <c r="D56" s="132" t="str">
        <f>强度记录!A21</f>
        <v>/</v>
      </c>
      <c r="E56" s="132"/>
      <c r="F56" s="132"/>
      <c r="G56" s="132"/>
      <c r="H56" s="132"/>
      <c r="I56" s="132"/>
      <c r="J56" s="132"/>
      <c r="K56" s="132"/>
      <c r="L56" s="132"/>
      <c r="M56" s="136" t="s">
        <v>8</v>
      </c>
      <c r="N56" s="136"/>
      <c r="O56" s="136"/>
      <c r="P56" s="136"/>
      <c r="Q56" s="136"/>
      <c r="R56" s="136"/>
      <c r="S56" s="136"/>
      <c r="T56" s="136" t="s">
        <v>8</v>
      </c>
      <c r="U56" s="136"/>
      <c r="V56" s="136"/>
      <c r="W56" s="136"/>
      <c r="X56" s="136"/>
      <c r="Y56" s="136"/>
      <c r="Z56" s="136" t="s">
        <v>8</v>
      </c>
      <c r="AA56" s="136"/>
      <c r="AB56" s="136"/>
      <c r="AC56" s="136"/>
      <c r="AD56" s="136"/>
      <c r="AE56" s="136"/>
      <c r="AF56" s="136"/>
      <c r="AG56" s="136"/>
      <c r="AH56" s="139" t="s">
        <v>8</v>
      </c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6" t="s">
        <v>8</v>
      </c>
      <c r="AT56" s="136"/>
      <c r="AU56" s="136"/>
      <c r="AV56" s="136"/>
      <c r="AW56" s="136"/>
      <c r="AX56" s="136"/>
      <c r="AY56" s="136"/>
      <c r="AZ56" s="136"/>
      <c r="BA56" s="136" t="s">
        <v>8</v>
      </c>
      <c r="BB56" s="136"/>
      <c r="BC56" s="136"/>
      <c r="BD56" s="136"/>
      <c r="BE56" s="136"/>
      <c r="BF56" s="136"/>
      <c r="BG56" s="136" t="s">
        <v>8</v>
      </c>
      <c r="BH56" s="136"/>
      <c r="BI56" s="136"/>
      <c r="BJ56" s="136"/>
      <c r="BK56" s="136"/>
      <c r="BL56" s="136"/>
      <c r="BM56" s="136"/>
      <c r="BN56" s="136"/>
      <c r="BO56" s="136" t="s">
        <v>8</v>
      </c>
      <c r="BP56" s="136"/>
      <c r="BQ56" s="136"/>
      <c r="BR56" s="136"/>
      <c r="BS56" s="136"/>
      <c r="BT56" s="136"/>
      <c r="BU56" s="136"/>
      <c r="BV56" s="136"/>
    </row>
    <row r="57" s="29" customFormat="1" ht="7.5" customHeight="1" spans="4:74">
      <c r="D57" s="132"/>
      <c r="E57" s="132"/>
      <c r="F57" s="132"/>
      <c r="G57" s="132"/>
      <c r="H57" s="132"/>
      <c r="I57" s="132"/>
      <c r="J57" s="132"/>
      <c r="K57" s="132"/>
      <c r="L57" s="132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6"/>
      <c r="AT57" s="136"/>
      <c r="AU57" s="136"/>
      <c r="AV57" s="136"/>
      <c r="AW57" s="136"/>
      <c r="AX57" s="136"/>
      <c r="AY57" s="136"/>
      <c r="AZ57" s="136"/>
      <c r="BA57" s="136"/>
      <c r="BB57" s="136"/>
      <c r="BC57" s="136"/>
      <c r="BD57" s="136"/>
      <c r="BE57" s="136"/>
      <c r="BF57" s="136"/>
      <c r="BG57" s="136"/>
      <c r="BH57" s="136"/>
      <c r="BI57" s="136"/>
      <c r="BJ57" s="136"/>
      <c r="BK57" s="136"/>
      <c r="BL57" s="136"/>
      <c r="BM57" s="136"/>
      <c r="BN57" s="136"/>
      <c r="BO57" s="136"/>
      <c r="BP57" s="136"/>
      <c r="BQ57" s="136"/>
      <c r="BR57" s="136"/>
      <c r="BS57" s="136"/>
      <c r="BT57" s="136"/>
      <c r="BU57" s="136"/>
      <c r="BV57" s="136"/>
    </row>
    <row r="58" s="29" customFormat="1" ht="7.5" customHeight="1" spans="4:74">
      <c r="D58" s="132"/>
      <c r="E58" s="132"/>
      <c r="F58" s="132"/>
      <c r="G58" s="132"/>
      <c r="H58" s="132"/>
      <c r="I58" s="132"/>
      <c r="J58" s="132"/>
      <c r="K58" s="132"/>
      <c r="L58" s="132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136"/>
      <c r="BE58" s="136"/>
      <c r="BF58" s="136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6"/>
      <c r="BS58" s="136"/>
      <c r="BT58" s="136"/>
      <c r="BU58" s="136"/>
      <c r="BV58" s="136"/>
    </row>
    <row r="59" s="29" customFormat="1" ht="7.5" customHeight="1" spans="4:74">
      <c r="D59" s="132" t="str">
        <f>强度记录!A22</f>
        <v>/</v>
      </c>
      <c r="E59" s="132"/>
      <c r="F59" s="132"/>
      <c r="G59" s="132"/>
      <c r="H59" s="132"/>
      <c r="I59" s="132"/>
      <c r="J59" s="132"/>
      <c r="K59" s="132"/>
      <c r="L59" s="132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6" t="s">
        <v>8</v>
      </c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136"/>
      <c r="BE59" s="136"/>
      <c r="BF59" s="136"/>
      <c r="BG59" s="136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6"/>
      <c r="BS59" s="136"/>
      <c r="BT59" s="136"/>
      <c r="BU59" s="136"/>
      <c r="BV59" s="136"/>
    </row>
    <row r="60" s="29" customFormat="1" ht="7.5" customHeight="1" spans="4:74">
      <c r="D60" s="132"/>
      <c r="E60" s="132"/>
      <c r="F60" s="132"/>
      <c r="G60" s="132"/>
      <c r="H60" s="132"/>
      <c r="I60" s="132"/>
      <c r="J60" s="132"/>
      <c r="K60" s="132"/>
      <c r="L60" s="132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  <c r="AC60" s="136"/>
      <c r="AD60" s="136"/>
      <c r="AE60" s="136"/>
      <c r="AF60" s="136"/>
      <c r="AG60" s="136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6"/>
      <c r="AT60" s="136"/>
      <c r="AU60" s="136"/>
      <c r="AV60" s="136"/>
      <c r="AW60" s="136"/>
      <c r="AX60" s="136"/>
      <c r="AY60" s="136"/>
      <c r="AZ60" s="136"/>
      <c r="BA60" s="136"/>
      <c r="BB60" s="136"/>
      <c r="BC60" s="136"/>
      <c r="BD60" s="136"/>
      <c r="BE60" s="136"/>
      <c r="BF60" s="136"/>
      <c r="BG60" s="136"/>
      <c r="BH60" s="136"/>
      <c r="BI60" s="136"/>
      <c r="BJ60" s="136"/>
      <c r="BK60" s="136"/>
      <c r="BL60" s="136"/>
      <c r="BM60" s="136"/>
      <c r="BN60" s="136"/>
      <c r="BO60" s="136"/>
      <c r="BP60" s="136"/>
      <c r="BQ60" s="136"/>
      <c r="BR60" s="136"/>
      <c r="BS60" s="136"/>
      <c r="BT60" s="136"/>
      <c r="BU60" s="136"/>
      <c r="BV60" s="136"/>
    </row>
    <row r="61" s="29" customFormat="1" ht="7.5" customHeight="1" spans="4:74">
      <c r="D61" s="132"/>
      <c r="E61" s="132"/>
      <c r="F61" s="132"/>
      <c r="G61" s="132"/>
      <c r="H61" s="132"/>
      <c r="I61" s="132"/>
      <c r="J61" s="132"/>
      <c r="K61" s="132"/>
      <c r="L61" s="132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  <c r="AE61" s="136"/>
      <c r="AF61" s="136"/>
      <c r="AG61" s="136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6"/>
      <c r="AT61" s="136"/>
      <c r="AU61" s="136"/>
      <c r="AV61" s="136"/>
      <c r="AW61" s="136"/>
      <c r="AX61" s="136"/>
      <c r="AY61" s="136"/>
      <c r="AZ61" s="136"/>
      <c r="BA61" s="136"/>
      <c r="BB61" s="136"/>
      <c r="BC61" s="136"/>
      <c r="BD61" s="136"/>
      <c r="BE61" s="136"/>
      <c r="BF61" s="136"/>
      <c r="BG61" s="136"/>
      <c r="BH61" s="136"/>
      <c r="BI61" s="136"/>
      <c r="BJ61" s="136"/>
      <c r="BK61" s="136"/>
      <c r="BL61" s="136"/>
      <c r="BM61" s="136"/>
      <c r="BN61" s="136"/>
      <c r="BO61" s="136"/>
      <c r="BP61" s="136"/>
      <c r="BQ61" s="136"/>
      <c r="BR61" s="136"/>
      <c r="BS61" s="136"/>
      <c r="BT61" s="136"/>
      <c r="BU61" s="136"/>
      <c r="BV61" s="136"/>
    </row>
    <row r="62" s="29" customFormat="1" ht="7.5" customHeight="1" spans="4:74">
      <c r="D62" s="132" t="str">
        <f>强度记录!A23</f>
        <v>/</v>
      </c>
      <c r="E62" s="132"/>
      <c r="F62" s="132"/>
      <c r="G62" s="132"/>
      <c r="H62" s="132"/>
      <c r="I62" s="132"/>
      <c r="J62" s="132"/>
      <c r="K62" s="132"/>
      <c r="L62" s="132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6" t="s">
        <v>8</v>
      </c>
      <c r="AT62" s="136"/>
      <c r="AU62" s="136"/>
      <c r="AV62" s="136"/>
      <c r="AW62" s="136"/>
      <c r="AX62" s="136"/>
      <c r="AY62" s="136"/>
      <c r="AZ62" s="136"/>
      <c r="BA62" s="136"/>
      <c r="BB62" s="136"/>
      <c r="BC62" s="136"/>
      <c r="BD62" s="136"/>
      <c r="BE62" s="136"/>
      <c r="BF62" s="136"/>
      <c r="BG62" s="136"/>
      <c r="BH62" s="136"/>
      <c r="BI62" s="136"/>
      <c r="BJ62" s="136"/>
      <c r="BK62" s="136"/>
      <c r="BL62" s="136"/>
      <c r="BM62" s="136"/>
      <c r="BN62" s="136"/>
      <c r="BO62" s="136"/>
      <c r="BP62" s="136"/>
      <c r="BQ62" s="136"/>
      <c r="BR62" s="136"/>
      <c r="BS62" s="136"/>
      <c r="BT62" s="136"/>
      <c r="BU62" s="136"/>
      <c r="BV62" s="136"/>
    </row>
    <row r="63" s="29" customFormat="1" ht="7.5" customHeight="1" spans="4:74">
      <c r="D63" s="132"/>
      <c r="E63" s="132"/>
      <c r="F63" s="132"/>
      <c r="G63" s="132"/>
      <c r="H63" s="132"/>
      <c r="I63" s="132"/>
      <c r="J63" s="132"/>
      <c r="K63" s="132"/>
      <c r="L63" s="132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6"/>
      <c r="AT63" s="136"/>
      <c r="AU63" s="136"/>
      <c r="AV63" s="136"/>
      <c r="AW63" s="136"/>
      <c r="AX63" s="136"/>
      <c r="AY63" s="136"/>
      <c r="AZ63" s="136"/>
      <c r="BA63" s="136"/>
      <c r="BB63" s="136"/>
      <c r="BC63" s="136"/>
      <c r="BD63" s="136"/>
      <c r="BE63" s="136"/>
      <c r="BF63" s="136"/>
      <c r="BG63" s="136"/>
      <c r="BH63" s="136"/>
      <c r="BI63" s="136"/>
      <c r="BJ63" s="136"/>
      <c r="BK63" s="136"/>
      <c r="BL63" s="136"/>
      <c r="BM63" s="136"/>
      <c r="BN63" s="136"/>
      <c r="BO63" s="136"/>
      <c r="BP63" s="136"/>
      <c r="BQ63" s="136"/>
      <c r="BR63" s="136"/>
      <c r="BS63" s="136"/>
      <c r="BT63" s="136"/>
      <c r="BU63" s="136"/>
      <c r="BV63" s="136"/>
    </row>
    <row r="64" s="29" customFormat="1" ht="7.5" customHeight="1" spans="4:74">
      <c r="D64" s="132"/>
      <c r="E64" s="132"/>
      <c r="F64" s="132"/>
      <c r="G64" s="132"/>
      <c r="H64" s="132"/>
      <c r="I64" s="132"/>
      <c r="J64" s="132"/>
      <c r="K64" s="132"/>
      <c r="L64" s="132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6"/>
      <c r="AT64" s="136"/>
      <c r="AU64" s="136"/>
      <c r="AV64" s="136"/>
      <c r="AW64" s="136"/>
      <c r="AX64" s="136"/>
      <c r="AY64" s="136"/>
      <c r="AZ64" s="136"/>
      <c r="BA64" s="136"/>
      <c r="BB64" s="136"/>
      <c r="BC64" s="136"/>
      <c r="BD64" s="136"/>
      <c r="BE64" s="136"/>
      <c r="BF64" s="136"/>
      <c r="BG64" s="136"/>
      <c r="BH64" s="136"/>
      <c r="BI64" s="136"/>
      <c r="BJ64" s="136"/>
      <c r="BK64" s="136"/>
      <c r="BL64" s="136"/>
      <c r="BM64" s="136"/>
      <c r="BN64" s="136"/>
      <c r="BO64" s="136"/>
      <c r="BP64" s="136"/>
      <c r="BQ64" s="136"/>
      <c r="BR64" s="136"/>
      <c r="BS64" s="136"/>
      <c r="BT64" s="136"/>
      <c r="BU64" s="136"/>
      <c r="BV64" s="136"/>
    </row>
    <row r="65" s="29" customFormat="1" ht="7.5" customHeight="1" spans="4:74">
      <c r="D65" s="136" t="s">
        <v>8</v>
      </c>
      <c r="E65" s="136"/>
      <c r="F65" s="136"/>
      <c r="G65" s="136"/>
      <c r="H65" s="136"/>
      <c r="I65" s="136"/>
      <c r="J65" s="136"/>
      <c r="K65" s="136"/>
      <c r="L65" s="136"/>
      <c r="M65" s="136" t="s">
        <v>8</v>
      </c>
      <c r="N65" s="136"/>
      <c r="O65" s="136"/>
      <c r="P65" s="136"/>
      <c r="Q65" s="136"/>
      <c r="R65" s="136"/>
      <c r="S65" s="136"/>
      <c r="T65" s="136" t="s">
        <v>8</v>
      </c>
      <c r="U65" s="136"/>
      <c r="V65" s="136"/>
      <c r="W65" s="136"/>
      <c r="X65" s="136"/>
      <c r="Y65" s="136"/>
      <c r="Z65" s="136" t="s">
        <v>8</v>
      </c>
      <c r="AA65" s="136"/>
      <c r="AB65" s="136"/>
      <c r="AC65" s="136"/>
      <c r="AD65" s="136"/>
      <c r="AE65" s="136"/>
      <c r="AF65" s="136"/>
      <c r="AG65" s="136"/>
      <c r="AH65" s="139" t="s">
        <v>8</v>
      </c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6" t="s">
        <v>8</v>
      </c>
      <c r="AT65" s="136"/>
      <c r="AU65" s="136"/>
      <c r="AV65" s="136"/>
      <c r="AW65" s="136"/>
      <c r="AX65" s="136"/>
      <c r="AY65" s="136"/>
      <c r="AZ65" s="136"/>
      <c r="BA65" s="136" t="s">
        <v>8</v>
      </c>
      <c r="BB65" s="136"/>
      <c r="BC65" s="136"/>
      <c r="BD65" s="136"/>
      <c r="BE65" s="136"/>
      <c r="BF65" s="136"/>
      <c r="BG65" s="136" t="s">
        <v>8</v>
      </c>
      <c r="BH65" s="136"/>
      <c r="BI65" s="136"/>
      <c r="BJ65" s="136"/>
      <c r="BK65" s="136"/>
      <c r="BL65" s="136"/>
      <c r="BM65" s="136"/>
      <c r="BN65" s="136"/>
      <c r="BO65" s="136" t="s">
        <v>8</v>
      </c>
      <c r="BP65" s="136"/>
      <c r="BQ65" s="136"/>
      <c r="BR65" s="136"/>
      <c r="BS65" s="136"/>
      <c r="BT65" s="136"/>
      <c r="BU65" s="136"/>
      <c r="BV65" s="136"/>
    </row>
    <row r="66" s="29" customFormat="1" ht="7.5" customHeight="1" spans="4:74"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136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6"/>
      <c r="AT66" s="136"/>
      <c r="AU66" s="136"/>
      <c r="AV66" s="136"/>
      <c r="AW66" s="136"/>
      <c r="AX66" s="136"/>
      <c r="AY66" s="136"/>
      <c r="AZ66" s="136"/>
      <c r="BA66" s="136"/>
      <c r="BB66" s="136"/>
      <c r="BC66" s="136"/>
      <c r="BD66" s="136"/>
      <c r="BE66" s="136"/>
      <c r="BF66" s="136"/>
      <c r="BG66" s="136"/>
      <c r="BH66" s="136"/>
      <c r="BI66" s="136"/>
      <c r="BJ66" s="136"/>
      <c r="BK66" s="136"/>
      <c r="BL66" s="136"/>
      <c r="BM66" s="136"/>
      <c r="BN66" s="136"/>
      <c r="BO66" s="136"/>
      <c r="BP66" s="136"/>
      <c r="BQ66" s="136"/>
      <c r="BR66" s="136"/>
      <c r="BS66" s="136"/>
      <c r="BT66" s="136"/>
      <c r="BU66" s="136"/>
      <c r="BV66" s="136"/>
    </row>
    <row r="67" s="29" customFormat="1" ht="7.5" customHeight="1" spans="4:74"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  <c r="AE67" s="136"/>
      <c r="AF67" s="136"/>
      <c r="AG67" s="136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6"/>
      <c r="AT67" s="136"/>
      <c r="AU67" s="136"/>
      <c r="AV67" s="136"/>
      <c r="AW67" s="136"/>
      <c r="AX67" s="136"/>
      <c r="AY67" s="136"/>
      <c r="AZ67" s="136"/>
      <c r="BA67" s="136"/>
      <c r="BB67" s="136"/>
      <c r="BC67" s="136"/>
      <c r="BD67" s="136"/>
      <c r="BE67" s="136"/>
      <c r="BF67" s="136"/>
      <c r="BG67" s="136"/>
      <c r="BH67" s="136"/>
      <c r="BI67" s="136"/>
      <c r="BJ67" s="136"/>
      <c r="BK67" s="136"/>
      <c r="BL67" s="136"/>
      <c r="BM67" s="136"/>
      <c r="BN67" s="136"/>
      <c r="BO67" s="136"/>
      <c r="BP67" s="136"/>
      <c r="BQ67" s="136"/>
      <c r="BR67" s="136"/>
      <c r="BS67" s="136"/>
      <c r="BT67" s="136"/>
      <c r="BU67" s="136"/>
      <c r="BV67" s="136"/>
    </row>
    <row r="68" s="29" customFormat="1" ht="7.5" customHeight="1" spans="4:74">
      <c r="D68" s="136" t="s">
        <v>8</v>
      </c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6" t="s">
        <v>8</v>
      </c>
      <c r="AT68" s="136"/>
      <c r="AU68" s="136"/>
      <c r="AV68" s="136"/>
      <c r="AW68" s="136"/>
      <c r="AX68" s="136"/>
      <c r="AY68" s="136"/>
      <c r="AZ68" s="136"/>
      <c r="BA68" s="136"/>
      <c r="BB68" s="136"/>
      <c r="BC68" s="136"/>
      <c r="BD68" s="136"/>
      <c r="BE68" s="136"/>
      <c r="BF68" s="136"/>
      <c r="BG68" s="136"/>
      <c r="BH68" s="136"/>
      <c r="BI68" s="136"/>
      <c r="BJ68" s="136"/>
      <c r="BK68" s="136"/>
      <c r="BL68" s="136"/>
      <c r="BM68" s="136"/>
      <c r="BN68" s="136"/>
      <c r="BO68" s="136"/>
      <c r="BP68" s="136"/>
      <c r="BQ68" s="136"/>
      <c r="BR68" s="136"/>
      <c r="BS68" s="136"/>
      <c r="BT68" s="136"/>
      <c r="BU68" s="136"/>
      <c r="BV68" s="136"/>
    </row>
    <row r="69" s="29" customFormat="1" ht="7.5" customHeight="1" spans="4:74"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  <c r="AE69" s="136"/>
      <c r="AF69" s="136"/>
      <c r="AG69" s="136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6"/>
      <c r="AT69" s="136"/>
      <c r="AU69" s="136"/>
      <c r="AV69" s="136"/>
      <c r="AW69" s="136"/>
      <c r="AX69" s="136"/>
      <c r="AY69" s="136"/>
      <c r="AZ69" s="136"/>
      <c r="BA69" s="136"/>
      <c r="BB69" s="136"/>
      <c r="BC69" s="136"/>
      <c r="BD69" s="136"/>
      <c r="BE69" s="136"/>
      <c r="BF69" s="136"/>
      <c r="BG69" s="136"/>
      <c r="BH69" s="136"/>
      <c r="BI69" s="136"/>
      <c r="BJ69" s="136"/>
      <c r="BK69" s="136"/>
      <c r="BL69" s="136"/>
      <c r="BM69" s="136"/>
      <c r="BN69" s="136"/>
      <c r="BO69" s="136"/>
      <c r="BP69" s="136"/>
      <c r="BQ69" s="136"/>
      <c r="BR69" s="136"/>
      <c r="BS69" s="136"/>
      <c r="BT69" s="136"/>
      <c r="BU69" s="136"/>
      <c r="BV69" s="136"/>
    </row>
    <row r="70" s="29" customFormat="1" ht="7.5" customHeight="1" spans="4:74"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  <c r="AC70" s="136"/>
      <c r="AD70" s="136"/>
      <c r="AE70" s="136"/>
      <c r="AF70" s="136"/>
      <c r="AG70" s="136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6"/>
      <c r="AT70" s="136"/>
      <c r="AU70" s="136"/>
      <c r="AV70" s="136"/>
      <c r="AW70" s="136"/>
      <c r="AX70" s="136"/>
      <c r="AY70" s="136"/>
      <c r="AZ70" s="136"/>
      <c r="BA70" s="136"/>
      <c r="BB70" s="136"/>
      <c r="BC70" s="136"/>
      <c r="BD70" s="136"/>
      <c r="BE70" s="136"/>
      <c r="BF70" s="136"/>
      <c r="BG70" s="136"/>
      <c r="BH70" s="136"/>
      <c r="BI70" s="136"/>
      <c r="BJ70" s="136"/>
      <c r="BK70" s="136"/>
      <c r="BL70" s="136"/>
      <c r="BM70" s="136"/>
      <c r="BN70" s="136"/>
      <c r="BO70" s="136"/>
      <c r="BP70" s="136"/>
      <c r="BQ70" s="136"/>
      <c r="BR70" s="136"/>
      <c r="BS70" s="136"/>
      <c r="BT70" s="136"/>
      <c r="BU70" s="136"/>
      <c r="BV70" s="136"/>
    </row>
    <row r="71" s="29" customFormat="1" ht="7.5" customHeight="1" spans="4:74">
      <c r="D71" s="136" t="s">
        <v>8</v>
      </c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  <c r="AD71" s="136"/>
      <c r="AE71" s="136"/>
      <c r="AF71" s="136"/>
      <c r="AG71" s="136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6" t="s">
        <v>8</v>
      </c>
      <c r="AT71" s="136"/>
      <c r="AU71" s="136"/>
      <c r="AV71" s="136"/>
      <c r="AW71" s="136"/>
      <c r="AX71" s="136"/>
      <c r="AY71" s="136"/>
      <c r="AZ71" s="136"/>
      <c r="BA71" s="136"/>
      <c r="BB71" s="136"/>
      <c r="BC71" s="136"/>
      <c r="BD71" s="136"/>
      <c r="BE71" s="136"/>
      <c r="BF71" s="136"/>
      <c r="BG71" s="136"/>
      <c r="BH71" s="136"/>
      <c r="BI71" s="136"/>
      <c r="BJ71" s="136"/>
      <c r="BK71" s="136"/>
      <c r="BL71" s="136"/>
      <c r="BM71" s="136"/>
      <c r="BN71" s="136"/>
      <c r="BO71" s="136"/>
      <c r="BP71" s="136"/>
      <c r="BQ71" s="136"/>
      <c r="BR71" s="136"/>
      <c r="BS71" s="136"/>
      <c r="BT71" s="136"/>
      <c r="BU71" s="136"/>
      <c r="BV71" s="136"/>
    </row>
    <row r="72" s="29" customFormat="1" ht="7.5" customHeight="1" spans="4:74"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  <c r="AE72" s="136"/>
      <c r="AF72" s="136"/>
      <c r="AG72" s="136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6"/>
      <c r="AT72" s="136"/>
      <c r="AU72" s="136"/>
      <c r="AV72" s="136"/>
      <c r="AW72" s="136"/>
      <c r="AX72" s="136"/>
      <c r="AY72" s="136"/>
      <c r="AZ72" s="136"/>
      <c r="BA72" s="136"/>
      <c r="BB72" s="136"/>
      <c r="BC72" s="136"/>
      <c r="BD72" s="136"/>
      <c r="BE72" s="136"/>
      <c r="BF72" s="136"/>
      <c r="BG72" s="136"/>
      <c r="BH72" s="136"/>
      <c r="BI72" s="136"/>
      <c r="BJ72" s="136"/>
      <c r="BK72" s="136"/>
      <c r="BL72" s="136"/>
      <c r="BM72" s="136"/>
      <c r="BN72" s="136"/>
      <c r="BO72" s="136"/>
      <c r="BP72" s="136"/>
      <c r="BQ72" s="136"/>
      <c r="BR72" s="136"/>
      <c r="BS72" s="136"/>
      <c r="BT72" s="136"/>
      <c r="BU72" s="136"/>
      <c r="BV72" s="136"/>
    </row>
    <row r="73" s="29" customFormat="1" ht="7.5" customHeight="1" spans="4:74"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  <c r="AE73" s="136"/>
      <c r="AF73" s="136"/>
      <c r="AG73" s="136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6"/>
      <c r="AT73" s="136"/>
      <c r="AU73" s="136"/>
      <c r="AV73" s="136"/>
      <c r="AW73" s="136"/>
      <c r="AX73" s="136"/>
      <c r="AY73" s="136"/>
      <c r="AZ73" s="136"/>
      <c r="BA73" s="136"/>
      <c r="BB73" s="136"/>
      <c r="BC73" s="136"/>
      <c r="BD73" s="136"/>
      <c r="BE73" s="136"/>
      <c r="BF73" s="136"/>
      <c r="BG73" s="136"/>
      <c r="BH73" s="136"/>
      <c r="BI73" s="136"/>
      <c r="BJ73" s="136"/>
      <c r="BK73" s="136"/>
      <c r="BL73" s="136"/>
      <c r="BM73" s="136"/>
      <c r="BN73" s="136"/>
      <c r="BO73" s="136"/>
      <c r="BP73" s="136"/>
      <c r="BQ73" s="136"/>
      <c r="BR73" s="136"/>
      <c r="BS73" s="136"/>
      <c r="BT73" s="136"/>
      <c r="BU73" s="136"/>
      <c r="BV73" s="136"/>
    </row>
    <row r="74" s="29" customFormat="1" ht="7" customHeight="1" spans="4:74">
      <c r="D74" s="40" t="s">
        <v>89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144" t="s">
        <v>90</v>
      </c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4"/>
      <c r="AI74" s="144"/>
      <c r="AJ74" s="144"/>
      <c r="AK74" s="144"/>
      <c r="AL74" s="144"/>
      <c r="AM74" s="144"/>
      <c r="AN74" s="144"/>
      <c r="AO74" s="144"/>
      <c r="AP74" s="144"/>
      <c r="AQ74" s="144"/>
      <c r="AR74" s="144"/>
      <c r="AS74" s="144"/>
      <c r="AT74" s="144"/>
      <c r="AU74" s="144"/>
      <c r="AV74" s="144"/>
      <c r="AW74" s="144"/>
      <c r="AX74" s="144"/>
      <c r="AY74" s="144"/>
      <c r="AZ74" s="144"/>
      <c r="BA74" s="144"/>
      <c r="BB74" s="144"/>
      <c r="BC74" s="144"/>
      <c r="BD74" s="144"/>
      <c r="BE74" s="144"/>
      <c r="BF74" s="144"/>
      <c r="BG74" s="144"/>
      <c r="BH74" s="144"/>
      <c r="BI74" s="144"/>
      <c r="BJ74" s="144"/>
      <c r="BK74" s="144"/>
      <c r="BL74" s="144"/>
      <c r="BM74" s="144"/>
      <c r="BN74" s="144"/>
      <c r="BO74" s="144"/>
      <c r="BP74" s="144"/>
      <c r="BQ74" s="144"/>
      <c r="BR74" s="144"/>
      <c r="BS74" s="144"/>
      <c r="BT74" s="144"/>
      <c r="BU74" s="144"/>
      <c r="BV74" s="144"/>
    </row>
    <row r="75" s="29" customFormat="1" ht="7" customHeight="1" spans="4:74"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144"/>
      <c r="AC75" s="144"/>
      <c r="AD75" s="144"/>
      <c r="AE75" s="144"/>
      <c r="AF75" s="144"/>
      <c r="AG75" s="144"/>
      <c r="AH75" s="144"/>
      <c r="AI75" s="144"/>
      <c r="AJ75" s="144"/>
      <c r="AK75" s="144"/>
      <c r="AL75" s="144"/>
      <c r="AM75" s="144"/>
      <c r="AN75" s="144"/>
      <c r="AO75" s="144"/>
      <c r="AP75" s="144"/>
      <c r="AQ75" s="144"/>
      <c r="AR75" s="144"/>
      <c r="AS75" s="144"/>
      <c r="AT75" s="144"/>
      <c r="AU75" s="144"/>
      <c r="AV75" s="144"/>
      <c r="AW75" s="144"/>
      <c r="AX75" s="144"/>
      <c r="AY75" s="144"/>
      <c r="AZ75" s="144"/>
      <c r="BA75" s="144"/>
      <c r="BB75" s="144"/>
      <c r="BC75" s="144"/>
      <c r="BD75" s="144"/>
      <c r="BE75" s="144"/>
      <c r="BF75" s="144"/>
      <c r="BG75" s="144"/>
      <c r="BH75" s="144"/>
      <c r="BI75" s="144"/>
      <c r="BJ75" s="144"/>
      <c r="BK75" s="144"/>
      <c r="BL75" s="144"/>
      <c r="BM75" s="144"/>
      <c r="BN75" s="144"/>
      <c r="BO75" s="144"/>
      <c r="BP75" s="144"/>
      <c r="BQ75" s="144"/>
      <c r="BR75" s="144"/>
      <c r="BS75" s="144"/>
      <c r="BT75" s="144"/>
      <c r="BU75" s="144"/>
      <c r="BV75" s="144"/>
    </row>
    <row r="76" s="29" customFormat="1" ht="7" customHeight="1" spans="4:74"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144"/>
      <c r="S76" s="144"/>
      <c r="T76" s="144"/>
      <c r="U76" s="144"/>
      <c r="V76" s="144"/>
      <c r="W76" s="144"/>
      <c r="X76" s="144"/>
      <c r="Y76" s="144"/>
      <c r="Z76" s="144"/>
      <c r="AA76" s="144"/>
      <c r="AB76" s="144"/>
      <c r="AC76" s="144"/>
      <c r="AD76" s="144"/>
      <c r="AE76" s="144"/>
      <c r="AF76" s="144"/>
      <c r="AG76" s="144"/>
      <c r="AH76" s="144"/>
      <c r="AI76" s="144"/>
      <c r="AJ76" s="144"/>
      <c r="AK76" s="144"/>
      <c r="AL76" s="144"/>
      <c r="AM76" s="144"/>
      <c r="AN76" s="144"/>
      <c r="AO76" s="144"/>
      <c r="AP76" s="144"/>
      <c r="AQ76" s="144"/>
      <c r="AR76" s="144"/>
      <c r="AS76" s="144"/>
      <c r="AT76" s="144"/>
      <c r="AU76" s="144"/>
      <c r="AV76" s="144"/>
      <c r="AW76" s="144"/>
      <c r="AX76" s="144"/>
      <c r="AY76" s="144"/>
      <c r="AZ76" s="144"/>
      <c r="BA76" s="144"/>
      <c r="BB76" s="144"/>
      <c r="BC76" s="144"/>
      <c r="BD76" s="144"/>
      <c r="BE76" s="144"/>
      <c r="BF76" s="144"/>
      <c r="BG76" s="144"/>
      <c r="BH76" s="144"/>
      <c r="BI76" s="144"/>
      <c r="BJ76" s="144"/>
      <c r="BK76" s="144"/>
      <c r="BL76" s="144"/>
      <c r="BM76" s="144"/>
      <c r="BN76" s="144"/>
      <c r="BO76" s="144"/>
      <c r="BP76" s="144"/>
      <c r="BQ76" s="144"/>
      <c r="BR76" s="144"/>
      <c r="BS76" s="144"/>
      <c r="BT76" s="144"/>
      <c r="BU76" s="144"/>
      <c r="BV76" s="144"/>
    </row>
    <row r="77" s="29" customFormat="1" ht="7" customHeight="1" spans="4:74"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  <c r="AM77" s="144"/>
      <c r="AN77" s="144"/>
      <c r="AO77" s="144"/>
      <c r="AP77" s="144"/>
      <c r="AQ77" s="144"/>
      <c r="AR77" s="144"/>
      <c r="AS77" s="144"/>
      <c r="AT77" s="144"/>
      <c r="AU77" s="144"/>
      <c r="AV77" s="144"/>
      <c r="AW77" s="144"/>
      <c r="AX77" s="144"/>
      <c r="AY77" s="144"/>
      <c r="AZ77" s="144"/>
      <c r="BA77" s="144"/>
      <c r="BB77" s="144"/>
      <c r="BC77" s="144"/>
      <c r="BD77" s="144"/>
      <c r="BE77" s="144"/>
      <c r="BF77" s="144"/>
      <c r="BG77" s="144"/>
      <c r="BH77" s="144"/>
      <c r="BI77" s="144"/>
      <c r="BJ77" s="144"/>
      <c r="BK77" s="144"/>
      <c r="BL77" s="144"/>
      <c r="BM77" s="144"/>
      <c r="BN77" s="144"/>
      <c r="BO77" s="144"/>
      <c r="BP77" s="144"/>
      <c r="BQ77" s="144"/>
      <c r="BR77" s="144"/>
      <c r="BS77" s="144"/>
      <c r="BT77" s="144"/>
      <c r="BU77" s="144"/>
      <c r="BV77" s="144"/>
    </row>
    <row r="78" s="29" customFormat="1" ht="7" customHeight="1" spans="4:74"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144"/>
      <c r="S78" s="144"/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4"/>
      <c r="AF78" s="144"/>
      <c r="AG78" s="144"/>
      <c r="AH78" s="144"/>
      <c r="AI78" s="144"/>
      <c r="AJ78" s="144"/>
      <c r="AK78" s="144"/>
      <c r="AL78" s="144"/>
      <c r="AM78" s="144"/>
      <c r="AN78" s="144"/>
      <c r="AO78" s="144"/>
      <c r="AP78" s="144"/>
      <c r="AQ78" s="144"/>
      <c r="AR78" s="144"/>
      <c r="AS78" s="144"/>
      <c r="AT78" s="144"/>
      <c r="AU78" s="144"/>
      <c r="AV78" s="144"/>
      <c r="AW78" s="144"/>
      <c r="AX78" s="144"/>
      <c r="AY78" s="144"/>
      <c r="AZ78" s="144"/>
      <c r="BA78" s="144"/>
      <c r="BB78" s="144"/>
      <c r="BC78" s="144"/>
      <c r="BD78" s="144"/>
      <c r="BE78" s="144"/>
      <c r="BF78" s="144"/>
      <c r="BG78" s="144"/>
      <c r="BH78" s="144"/>
      <c r="BI78" s="144"/>
      <c r="BJ78" s="144"/>
      <c r="BK78" s="144"/>
      <c r="BL78" s="144"/>
      <c r="BM78" s="144"/>
      <c r="BN78" s="144"/>
      <c r="BO78" s="144"/>
      <c r="BP78" s="144"/>
      <c r="BQ78" s="144"/>
      <c r="BR78" s="144"/>
      <c r="BS78" s="144"/>
      <c r="BT78" s="144"/>
      <c r="BU78" s="144"/>
      <c r="BV78" s="144"/>
    </row>
    <row r="79" s="29" customFormat="1" ht="7" customHeight="1" spans="4:74"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4"/>
      <c r="AS79" s="144"/>
      <c r="AT79" s="144"/>
      <c r="AU79" s="144"/>
      <c r="AV79" s="144"/>
      <c r="AW79" s="144"/>
      <c r="AX79" s="144"/>
      <c r="AY79" s="144"/>
      <c r="AZ79" s="144"/>
      <c r="BA79" s="144"/>
      <c r="BB79" s="144"/>
      <c r="BC79" s="144"/>
      <c r="BD79" s="144"/>
      <c r="BE79" s="144"/>
      <c r="BF79" s="144"/>
      <c r="BG79" s="144"/>
      <c r="BH79" s="144"/>
      <c r="BI79" s="144"/>
      <c r="BJ79" s="144"/>
      <c r="BK79" s="144"/>
      <c r="BL79" s="144"/>
      <c r="BM79" s="144"/>
      <c r="BN79" s="144"/>
      <c r="BO79" s="144"/>
      <c r="BP79" s="144"/>
      <c r="BQ79" s="144"/>
      <c r="BR79" s="144"/>
      <c r="BS79" s="144"/>
      <c r="BT79" s="144"/>
      <c r="BU79" s="144"/>
      <c r="BV79" s="144"/>
    </row>
    <row r="80" s="29" customFormat="1" ht="7" customHeight="1" spans="4:74"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144"/>
      <c r="S80" s="144"/>
      <c r="T80" s="144"/>
      <c r="U80" s="144"/>
      <c r="V80" s="144"/>
      <c r="W80" s="144"/>
      <c r="X80" s="144"/>
      <c r="Y80" s="144"/>
      <c r="Z80" s="144"/>
      <c r="AA80" s="144"/>
      <c r="AB80" s="144"/>
      <c r="AC80" s="144"/>
      <c r="AD80" s="144"/>
      <c r="AE80" s="144"/>
      <c r="AF80" s="144"/>
      <c r="AG80" s="144"/>
      <c r="AH80" s="144"/>
      <c r="AI80" s="144"/>
      <c r="AJ80" s="144"/>
      <c r="AK80" s="144"/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4"/>
      <c r="AY80" s="144"/>
      <c r="AZ80" s="144"/>
      <c r="BA80" s="144"/>
      <c r="BB80" s="144"/>
      <c r="BC80" s="144"/>
      <c r="BD80" s="144"/>
      <c r="BE80" s="144"/>
      <c r="BF80" s="144"/>
      <c r="BG80" s="144"/>
      <c r="BH80" s="144"/>
      <c r="BI80" s="144"/>
      <c r="BJ80" s="144"/>
      <c r="BK80" s="144"/>
      <c r="BL80" s="144"/>
      <c r="BM80" s="144"/>
      <c r="BN80" s="144"/>
      <c r="BO80" s="144"/>
      <c r="BP80" s="144"/>
      <c r="BQ80" s="144"/>
      <c r="BR80" s="144"/>
      <c r="BS80" s="144"/>
      <c r="BT80" s="144"/>
      <c r="BU80" s="144"/>
      <c r="BV80" s="144"/>
    </row>
    <row r="81" s="29" customFormat="1" ht="7" customHeight="1" spans="4:74"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  <c r="AL81" s="144"/>
      <c r="AM81" s="144"/>
      <c r="AN81" s="144"/>
      <c r="AO81" s="144"/>
      <c r="AP81" s="144"/>
      <c r="AQ81" s="144"/>
      <c r="AR81" s="144"/>
      <c r="AS81" s="144"/>
      <c r="AT81" s="144"/>
      <c r="AU81" s="144"/>
      <c r="AV81" s="144"/>
      <c r="AW81" s="144"/>
      <c r="AX81" s="144"/>
      <c r="AY81" s="144"/>
      <c r="AZ81" s="144"/>
      <c r="BA81" s="144"/>
      <c r="BB81" s="144"/>
      <c r="BC81" s="144"/>
      <c r="BD81" s="144"/>
      <c r="BE81" s="144"/>
      <c r="BF81" s="144"/>
      <c r="BG81" s="144"/>
      <c r="BH81" s="144"/>
      <c r="BI81" s="144"/>
      <c r="BJ81" s="144"/>
      <c r="BK81" s="144"/>
      <c r="BL81" s="144"/>
      <c r="BM81" s="144"/>
      <c r="BN81" s="144"/>
      <c r="BO81" s="144"/>
      <c r="BP81" s="144"/>
      <c r="BQ81" s="144"/>
      <c r="BR81" s="144"/>
      <c r="BS81" s="144"/>
      <c r="BT81" s="144"/>
      <c r="BU81" s="144"/>
      <c r="BV81" s="144"/>
    </row>
    <row r="82" s="29" customFormat="1" ht="7" customHeight="1" spans="4:74">
      <c r="D82" s="40" t="s">
        <v>91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36" t="s">
        <v>8</v>
      </c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</row>
    <row r="83" s="29" customFormat="1" ht="7" customHeight="1" spans="4:74"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</row>
    <row r="84" s="29" customFormat="1" ht="7" customHeight="1" spans="4:74"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</row>
    <row r="85" s="29" customFormat="1" ht="7" customHeight="1" spans="4:74"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</row>
    <row r="86" s="29" customFormat="1" ht="7" customHeight="1" spans="4:74"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</row>
    <row r="87" s="29" customFormat="1" ht="7" customHeight="1" spans="4:74"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</row>
    <row r="88" s="29" customFormat="1" ht="7" customHeight="1" spans="4:74"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6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136"/>
      <c r="BE88" s="136"/>
      <c r="BF88" s="136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6"/>
      <c r="BS88" s="136"/>
      <c r="BT88" s="136"/>
      <c r="BU88" s="136"/>
      <c r="BV88" s="136"/>
    </row>
    <row r="89" s="29" customFormat="1" ht="7" customHeight="1" spans="4:74">
      <c r="D89" s="40" t="s">
        <v>92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144" t="s">
        <v>93</v>
      </c>
      <c r="S89" s="144"/>
      <c r="T89" s="144"/>
      <c r="U89" s="144"/>
      <c r="V89" s="144"/>
      <c r="W89" s="144"/>
      <c r="X89" s="144"/>
      <c r="Y89" s="144"/>
      <c r="Z89" s="144"/>
      <c r="AA89" s="144"/>
      <c r="AB89" s="144"/>
      <c r="AC89" s="144"/>
      <c r="AD89" s="144"/>
      <c r="AE89" s="144"/>
      <c r="AF89" s="144"/>
      <c r="AG89" s="144"/>
      <c r="AH89" s="144"/>
      <c r="AI89" s="144"/>
      <c r="AJ89" s="144"/>
      <c r="AK89" s="144"/>
      <c r="AL89" s="144"/>
      <c r="AM89" s="144"/>
      <c r="AN89" s="144"/>
      <c r="AO89" s="144"/>
      <c r="AP89" s="144"/>
      <c r="AQ89" s="144"/>
      <c r="AR89" s="144"/>
      <c r="AS89" s="144"/>
      <c r="AT89" s="144"/>
      <c r="AU89" s="144"/>
      <c r="AV89" s="144"/>
      <c r="AW89" s="144"/>
      <c r="AX89" s="144"/>
      <c r="AY89" s="144"/>
      <c r="AZ89" s="144"/>
      <c r="BA89" s="144"/>
      <c r="BB89" s="144"/>
      <c r="BC89" s="144"/>
      <c r="BD89" s="144"/>
      <c r="BE89" s="144"/>
      <c r="BF89" s="144"/>
      <c r="BG89" s="144"/>
      <c r="BH89" s="144"/>
      <c r="BI89" s="144"/>
      <c r="BJ89" s="144"/>
      <c r="BK89" s="144"/>
      <c r="BL89" s="144"/>
      <c r="BM89" s="144"/>
      <c r="BN89" s="144"/>
      <c r="BO89" s="144"/>
      <c r="BP89" s="144"/>
      <c r="BQ89" s="144"/>
      <c r="BR89" s="144"/>
      <c r="BS89" s="144"/>
      <c r="BT89" s="144"/>
      <c r="BU89" s="144"/>
      <c r="BV89" s="144"/>
    </row>
    <row r="90" s="29" customFormat="1" ht="7" customHeight="1" spans="4:74"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144"/>
      <c r="S90" s="144"/>
      <c r="T90" s="144"/>
      <c r="U90" s="144"/>
      <c r="V90" s="144"/>
      <c r="W90" s="144"/>
      <c r="X90" s="144"/>
      <c r="Y90" s="144"/>
      <c r="Z90" s="144"/>
      <c r="AA90" s="144"/>
      <c r="AB90" s="144"/>
      <c r="AC90" s="144"/>
      <c r="AD90" s="144"/>
      <c r="AE90" s="144"/>
      <c r="AF90" s="144"/>
      <c r="AG90" s="144"/>
      <c r="AH90" s="144"/>
      <c r="AI90" s="144"/>
      <c r="AJ90" s="144"/>
      <c r="AK90" s="144"/>
      <c r="AL90" s="144"/>
      <c r="AM90" s="144"/>
      <c r="AN90" s="144"/>
      <c r="AO90" s="144"/>
      <c r="AP90" s="144"/>
      <c r="AQ90" s="144"/>
      <c r="AR90" s="144"/>
      <c r="AS90" s="144"/>
      <c r="AT90" s="144"/>
      <c r="AU90" s="144"/>
      <c r="AV90" s="144"/>
      <c r="AW90" s="144"/>
      <c r="AX90" s="144"/>
      <c r="AY90" s="144"/>
      <c r="AZ90" s="144"/>
      <c r="BA90" s="144"/>
      <c r="BB90" s="144"/>
      <c r="BC90" s="144"/>
      <c r="BD90" s="144"/>
      <c r="BE90" s="144"/>
      <c r="BF90" s="144"/>
      <c r="BG90" s="144"/>
      <c r="BH90" s="144"/>
      <c r="BI90" s="144"/>
      <c r="BJ90" s="144"/>
      <c r="BK90" s="144"/>
      <c r="BL90" s="144"/>
      <c r="BM90" s="144"/>
      <c r="BN90" s="144"/>
      <c r="BO90" s="144"/>
      <c r="BP90" s="144"/>
      <c r="BQ90" s="144"/>
      <c r="BR90" s="144"/>
      <c r="BS90" s="144"/>
      <c r="BT90" s="144"/>
      <c r="BU90" s="144"/>
      <c r="BV90" s="144"/>
    </row>
    <row r="91" s="29" customFormat="1" ht="7" customHeight="1" spans="4:74"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144"/>
      <c r="AD91" s="144"/>
      <c r="AE91" s="144"/>
      <c r="AF91" s="144"/>
      <c r="AG91" s="144"/>
      <c r="AH91" s="144"/>
      <c r="AI91" s="144"/>
      <c r="AJ91" s="144"/>
      <c r="AK91" s="144"/>
      <c r="AL91" s="144"/>
      <c r="AM91" s="144"/>
      <c r="AN91" s="144"/>
      <c r="AO91" s="144"/>
      <c r="AP91" s="144"/>
      <c r="AQ91" s="144"/>
      <c r="AR91" s="144"/>
      <c r="AS91" s="144"/>
      <c r="AT91" s="144"/>
      <c r="AU91" s="144"/>
      <c r="AV91" s="144"/>
      <c r="AW91" s="144"/>
      <c r="AX91" s="144"/>
      <c r="AY91" s="144"/>
      <c r="AZ91" s="144"/>
      <c r="BA91" s="144"/>
      <c r="BB91" s="144"/>
      <c r="BC91" s="144"/>
      <c r="BD91" s="144"/>
      <c r="BE91" s="144"/>
      <c r="BF91" s="144"/>
      <c r="BG91" s="144"/>
      <c r="BH91" s="144"/>
      <c r="BI91" s="144"/>
      <c r="BJ91" s="144"/>
      <c r="BK91" s="144"/>
      <c r="BL91" s="144"/>
      <c r="BM91" s="144"/>
      <c r="BN91" s="144"/>
      <c r="BO91" s="144"/>
      <c r="BP91" s="144"/>
      <c r="BQ91" s="144"/>
      <c r="BR91" s="144"/>
      <c r="BS91" s="144"/>
      <c r="BT91" s="144"/>
      <c r="BU91" s="144"/>
      <c r="BV91" s="144"/>
    </row>
    <row r="92" s="29" customFormat="1" ht="7" customHeight="1" spans="4:74"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144"/>
      <c r="S92" s="144"/>
      <c r="T92" s="144"/>
      <c r="U92" s="144"/>
      <c r="V92" s="144"/>
      <c r="W92" s="144"/>
      <c r="X92" s="144"/>
      <c r="Y92" s="144"/>
      <c r="Z92" s="144"/>
      <c r="AA92" s="144"/>
      <c r="AB92" s="144"/>
      <c r="AC92" s="144"/>
      <c r="AD92" s="144"/>
      <c r="AE92" s="144"/>
      <c r="AF92" s="144"/>
      <c r="AG92" s="144"/>
      <c r="AH92" s="144"/>
      <c r="AI92" s="144"/>
      <c r="AJ92" s="144"/>
      <c r="AK92" s="144"/>
      <c r="AL92" s="144"/>
      <c r="AM92" s="144"/>
      <c r="AN92" s="144"/>
      <c r="AO92" s="144"/>
      <c r="AP92" s="144"/>
      <c r="AQ92" s="144"/>
      <c r="AR92" s="144"/>
      <c r="AS92" s="144"/>
      <c r="AT92" s="144"/>
      <c r="AU92" s="144"/>
      <c r="AV92" s="144"/>
      <c r="AW92" s="144"/>
      <c r="AX92" s="144"/>
      <c r="AY92" s="144"/>
      <c r="AZ92" s="144"/>
      <c r="BA92" s="144"/>
      <c r="BB92" s="144"/>
      <c r="BC92" s="144"/>
      <c r="BD92" s="144"/>
      <c r="BE92" s="144"/>
      <c r="BF92" s="144"/>
      <c r="BG92" s="144"/>
      <c r="BH92" s="144"/>
      <c r="BI92" s="144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  <c r="BU92" s="144"/>
      <c r="BV92" s="144"/>
    </row>
    <row r="93" s="29" customFormat="1" ht="7" customHeight="1" spans="4:74"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144"/>
      <c r="S93" s="144"/>
      <c r="T93" s="144"/>
      <c r="U93" s="144"/>
      <c r="V93" s="144"/>
      <c r="W93" s="144"/>
      <c r="X93" s="144"/>
      <c r="Y93" s="144"/>
      <c r="Z93" s="144"/>
      <c r="AA93" s="144"/>
      <c r="AB93" s="144"/>
      <c r="AC93" s="144"/>
      <c r="AD93" s="144"/>
      <c r="AE93" s="144"/>
      <c r="AF93" s="144"/>
      <c r="AG93" s="144"/>
      <c r="AH93" s="144"/>
      <c r="AI93" s="144"/>
      <c r="AJ93" s="144"/>
      <c r="AK93" s="144"/>
      <c r="AL93" s="144"/>
      <c r="AM93" s="144"/>
      <c r="AN93" s="144"/>
      <c r="AO93" s="144"/>
      <c r="AP93" s="144"/>
      <c r="AQ93" s="144"/>
      <c r="AR93" s="144"/>
      <c r="AS93" s="144"/>
      <c r="AT93" s="144"/>
      <c r="AU93" s="144"/>
      <c r="AV93" s="144"/>
      <c r="AW93" s="144"/>
      <c r="AX93" s="144"/>
      <c r="AY93" s="144"/>
      <c r="AZ93" s="144"/>
      <c r="BA93" s="144"/>
      <c r="BB93" s="144"/>
      <c r="BC93" s="144"/>
      <c r="BD93" s="144"/>
      <c r="BE93" s="144"/>
      <c r="BF93" s="144"/>
      <c r="BG93" s="144"/>
      <c r="BH93" s="144"/>
      <c r="BI93" s="144"/>
      <c r="BJ93" s="144"/>
      <c r="BK93" s="144"/>
      <c r="BL93" s="144"/>
      <c r="BM93" s="144"/>
      <c r="BN93" s="144"/>
      <c r="BO93" s="144"/>
      <c r="BP93" s="144"/>
      <c r="BQ93" s="144"/>
      <c r="BR93" s="144"/>
      <c r="BS93" s="144"/>
      <c r="BT93" s="144"/>
      <c r="BU93" s="144"/>
      <c r="BV93" s="144"/>
    </row>
    <row r="94" s="29" customFormat="1" ht="7" customHeight="1" spans="4:74"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144"/>
      <c r="S94" s="144"/>
      <c r="T94" s="144"/>
      <c r="U94" s="144"/>
      <c r="V94" s="144"/>
      <c r="W94" s="144"/>
      <c r="X94" s="144"/>
      <c r="Y94" s="144"/>
      <c r="Z94" s="144"/>
      <c r="AA94" s="144"/>
      <c r="AB94" s="144"/>
      <c r="AC94" s="144"/>
      <c r="AD94" s="144"/>
      <c r="AE94" s="144"/>
      <c r="AF94" s="144"/>
      <c r="AG94" s="144"/>
      <c r="AH94" s="144"/>
      <c r="AI94" s="144"/>
      <c r="AJ94" s="144"/>
      <c r="AK94" s="144"/>
      <c r="AL94" s="144"/>
      <c r="AM94" s="144"/>
      <c r="AN94" s="144"/>
      <c r="AO94" s="144"/>
      <c r="AP94" s="144"/>
      <c r="AQ94" s="144"/>
      <c r="AR94" s="144"/>
      <c r="AS94" s="144"/>
      <c r="AT94" s="144"/>
      <c r="AU94" s="144"/>
      <c r="AV94" s="144"/>
      <c r="AW94" s="144"/>
      <c r="AX94" s="144"/>
      <c r="AY94" s="144"/>
      <c r="AZ94" s="144"/>
      <c r="BA94" s="144"/>
      <c r="BB94" s="144"/>
      <c r="BC94" s="144"/>
      <c r="BD94" s="144"/>
      <c r="BE94" s="144"/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44"/>
      <c r="BV94" s="144"/>
    </row>
    <row r="95" s="29" customFormat="1" ht="7" customHeight="1" spans="4:74"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144"/>
      <c r="S95" s="144"/>
      <c r="T95" s="144"/>
      <c r="U95" s="144"/>
      <c r="V95" s="144"/>
      <c r="W95" s="144"/>
      <c r="X95" s="144"/>
      <c r="Y95" s="144"/>
      <c r="Z95" s="144"/>
      <c r="AA95" s="144"/>
      <c r="AB95" s="144"/>
      <c r="AC95" s="144"/>
      <c r="AD95" s="144"/>
      <c r="AE95" s="144"/>
      <c r="AF95" s="144"/>
      <c r="AG95" s="144"/>
      <c r="AH95" s="144"/>
      <c r="AI95" s="144"/>
      <c r="AJ95" s="144"/>
      <c r="AK95" s="144"/>
      <c r="AL95" s="144"/>
      <c r="AM95" s="144"/>
      <c r="AN95" s="144"/>
      <c r="AO95" s="144"/>
      <c r="AP95" s="144"/>
      <c r="AQ95" s="144"/>
      <c r="AR95" s="144"/>
      <c r="AS95" s="144"/>
      <c r="AT95" s="144"/>
      <c r="AU95" s="144"/>
      <c r="AV95" s="144"/>
      <c r="AW95" s="144"/>
      <c r="AX95" s="144"/>
      <c r="AY95" s="144"/>
      <c r="AZ95" s="144"/>
      <c r="BA95" s="144"/>
      <c r="BB95" s="144"/>
      <c r="BC95" s="144"/>
      <c r="BD95" s="144"/>
      <c r="BE95" s="144"/>
      <c r="BF95" s="144"/>
      <c r="BG95" s="144"/>
      <c r="BH95" s="144"/>
      <c r="BI95" s="144"/>
      <c r="BJ95" s="144"/>
      <c r="BK95" s="144"/>
      <c r="BL95" s="144"/>
      <c r="BM95" s="144"/>
      <c r="BN95" s="144"/>
      <c r="BO95" s="144"/>
      <c r="BP95" s="144"/>
      <c r="BQ95" s="144"/>
      <c r="BR95" s="144"/>
      <c r="BS95" s="144"/>
      <c r="BT95" s="144"/>
      <c r="BU95" s="144"/>
      <c r="BV95" s="144"/>
    </row>
    <row r="96" s="29" customFormat="1" ht="7" customHeight="1" spans="4:74"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144"/>
      <c r="S96" s="144"/>
      <c r="T96" s="144"/>
      <c r="U96" s="144"/>
      <c r="V96" s="144"/>
      <c r="W96" s="144"/>
      <c r="X96" s="144"/>
      <c r="Y96" s="144"/>
      <c r="Z96" s="144"/>
      <c r="AA96" s="144"/>
      <c r="AB96" s="144"/>
      <c r="AC96" s="144"/>
      <c r="AD96" s="144"/>
      <c r="AE96" s="144"/>
      <c r="AF96" s="144"/>
      <c r="AG96" s="144"/>
      <c r="AH96" s="144"/>
      <c r="AI96" s="144"/>
      <c r="AJ96" s="144"/>
      <c r="AK96" s="144"/>
      <c r="AL96" s="144"/>
      <c r="AM96" s="144"/>
      <c r="AN96" s="144"/>
      <c r="AO96" s="144"/>
      <c r="AP96" s="144"/>
      <c r="AQ96" s="144"/>
      <c r="AR96" s="144"/>
      <c r="AS96" s="144"/>
      <c r="AT96" s="144"/>
      <c r="AU96" s="144"/>
      <c r="AV96" s="144"/>
      <c r="AW96" s="144"/>
      <c r="AX96" s="144"/>
      <c r="AY96" s="144"/>
      <c r="AZ96" s="144"/>
      <c r="BA96" s="144"/>
      <c r="BB96" s="144"/>
      <c r="BC96" s="144"/>
      <c r="BD96" s="144"/>
      <c r="BE96" s="144"/>
      <c r="BF96" s="144"/>
      <c r="BG96" s="144"/>
      <c r="BH96" s="144"/>
      <c r="BI96" s="144"/>
      <c r="BJ96" s="144"/>
      <c r="BK96" s="144"/>
      <c r="BL96" s="144"/>
      <c r="BM96" s="144"/>
      <c r="BN96" s="144"/>
      <c r="BO96" s="144"/>
      <c r="BP96" s="144"/>
      <c r="BQ96" s="144"/>
      <c r="BR96" s="144"/>
      <c r="BS96" s="144"/>
      <c r="BT96" s="144"/>
      <c r="BU96" s="144"/>
      <c r="BV96" s="144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94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95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96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97</v>
      </c>
      <c r="AQ98" s="48"/>
      <c r="AR98" s="48"/>
      <c r="AS98" s="48"/>
      <c r="AT98" s="48"/>
      <c r="AU98" s="48"/>
      <c r="AV98" s="48"/>
      <c r="AW98" s="48"/>
      <c r="AX98" s="48"/>
      <c r="AY98" s="48" t="s">
        <v>98</v>
      </c>
      <c r="AZ98" s="48"/>
      <c r="BA98" s="48"/>
      <c r="BB98" s="48"/>
      <c r="BC98" s="48"/>
      <c r="BD98" s="48"/>
      <c r="BE98" s="48" t="s">
        <v>99</v>
      </c>
      <c r="BF98" s="48"/>
      <c r="BG98" s="48"/>
      <c r="BH98" s="48"/>
      <c r="BI98" s="48"/>
      <c r="BJ98" s="48"/>
      <c r="BK98" s="48" t="s">
        <v>100</v>
      </c>
      <c r="BL98" s="48"/>
      <c r="BM98" s="48"/>
      <c r="BN98" s="85"/>
      <c r="BO98" s="48" t="s">
        <v>101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7">
    <mergeCell ref="BH1:BI1"/>
    <mergeCell ref="BJ1:BL1"/>
    <mergeCell ref="BM1:BN1"/>
    <mergeCell ref="BP1:BQ1"/>
    <mergeCell ref="BR1:BT1"/>
    <mergeCell ref="BU1:BV1"/>
    <mergeCell ref="BL2:BV2"/>
    <mergeCell ref="BW29:BZ31"/>
    <mergeCell ref="CA29:CH31"/>
    <mergeCell ref="BW7:BZ8"/>
    <mergeCell ref="D74:Q81"/>
    <mergeCell ref="R74:BV81"/>
    <mergeCell ref="D82:Q88"/>
    <mergeCell ref="R82:BV88"/>
    <mergeCell ref="D89:Q96"/>
    <mergeCell ref="R89:BV96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T47:Y55"/>
    <mergeCell ref="D50:L52"/>
    <mergeCell ref="AS50:AZ52"/>
    <mergeCell ref="BG47:BN55"/>
    <mergeCell ref="BO47:BV55"/>
    <mergeCell ref="AS62:AZ64"/>
    <mergeCell ref="AP98:AT99"/>
    <mergeCell ref="AU98:AX99"/>
    <mergeCell ref="AY98:BA99"/>
    <mergeCell ref="BB98:BD99"/>
    <mergeCell ref="BE98:BG99"/>
    <mergeCell ref="BH98:BJ99"/>
    <mergeCell ref="BK98:BM99"/>
    <mergeCell ref="AS53:AZ55"/>
    <mergeCell ref="BO98:BV99"/>
    <mergeCell ref="AH65:AR73"/>
    <mergeCell ref="AS65:AZ67"/>
    <mergeCell ref="BA65:BF73"/>
    <mergeCell ref="BG65:BN73"/>
    <mergeCell ref="BO65:BV73"/>
    <mergeCell ref="AS68:AZ70"/>
    <mergeCell ref="AS71:AZ73"/>
    <mergeCell ref="AS47:AZ49"/>
    <mergeCell ref="BA47:BF55"/>
    <mergeCell ref="Z47:AG55"/>
    <mergeCell ref="AH47:AR55"/>
    <mergeCell ref="AC98:AH99"/>
    <mergeCell ref="AI98:AO99"/>
    <mergeCell ref="D38:L40"/>
    <mergeCell ref="M38:S46"/>
    <mergeCell ref="T38:Y46"/>
    <mergeCell ref="Z38:AG46"/>
    <mergeCell ref="AH38:AR46"/>
    <mergeCell ref="D53:L55"/>
    <mergeCell ref="D47:L49"/>
    <mergeCell ref="M47:S55"/>
    <mergeCell ref="D65:L67"/>
    <mergeCell ref="M65:S73"/>
    <mergeCell ref="T65:Y73"/>
    <mergeCell ref="Z65:AG73"/>
    <mergeCell ref="D68:L70"/>
    <mergeCell ref="D71:L73"/>
    <mergeCell ref="D98:I99"/>
    <mergeCell ref="J98:O99"/>
    <mergeCell ref="P98:U99"/>
    <mergeCell ref="V98:AB99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3:BV5"/>
    <mergeCell ref="D7:L8"/>
    <mergeCell ref="M7:AV8"/>
    <mergeCell ref="AW7:BV8"/>
  </mergeCells>
  <pageMargins left="0.747916666666667" right="0.629166666666667" top="0.786805555555556" bottom="0.668055555555556" header="0.511805555555556" footer="0.511805555555556"/>
  <pageSetup paperSize="9" scale="9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99"/>
  <sheetViews>
    <sheetView topLeftCell="A10" workbookViewId="0">
      <selection activeCell="D17" sqref="D17:P20"/>
    </sheetView>
  </sheetViews>
  <sheetFormatPr defaultColWidth="1.26666666666667" defaultRowHeight="14.25"/>
  <cols>
    <col min="1" max="3" width="6.36666666666667" style="30" customWidth="1"/>
    <col min="4" max="73" width="1.26666666666667" style="30"/>
    <col min="74" max="74" width="1.36666666666667" style="30" customWidth="1"/>
    <col min="75" max="16384" width="1.26666666666667" style="30"/>
  </cols>
  <sheetData>
    <row r="1" s="29" customFormat="1" customHeight="1" spans="58:74">
      <c r="BF1" s="85"/>
      <c r="BG1" s="85"/>
      <c r="BH1" s="48" t="s">
        <v>65</v>
      </c>
      <c r="BI1" s="48"/>
      <c r="BJ1" s="86"/>
      <c r="BK1" s="86"/>
      <c r="BL1" s="86"/>
      <c r="BM1" s="48" t="s">
        <v>67</v>
      </c>
      <c r="BN1" s="48"/>
      <c r="BP1" s="48" t="s">
        <v>68</v>
      </c>
      <c r="BQ1" s="48"/>
      <c r="BR1" s="48"/>
      <c r="BS1" s="48"/>
      <c r="BT1" s="48"/>
      <c r="BU1" s="48" t="s">
        <v>67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102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103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116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5" customHeight="1" spans="4:74">
      <c r="D6" s="33" t="s">
        <v>60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71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 t="s">
        <v>104</v>
      </c>
      <c r="AX7" s="55"/>
      <c r="AY7" s="55"/>
      <c r="AZ7" s="55"/>
      <c r="BA7" s="55"/>
      <c r="BB7" s="55"/>
      <c r="BC7" s="55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</row>
    <row r="9" s="29" customFormat="1" ht="6" customHeight="1" spans="4:74">
      <c r="D9" s="35" t="s">
        <v>73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61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74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76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78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105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4" customHeight="1" spans="4:74">
      <c r="D32" s="45" t="s">
        <v>81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4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4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4" customHeight="1" spans="4:74">
      <c r="D35" s="51" t="s">
        <v>106</v>
      </c>
      <c r="E35" s="52"/>
      <c r="F35" s="52"/>
      <c r="G35" s="52"/>
      <c r="H35" s="52"/>
      <c r="I35" s="52"/>
      <c r="J35" s="52"/>
      <c r="K35" s="52"/>
      <c r="L35" s="52"/>
      <c r="M35" s="56" t="s">
        <v>82</v>
      </c>
      <c r="N35" s="52"/>
      <c r="O35" s="52"/>
      <c r="P35" s="52"/>
      <c r="Q35" s="52"/>
      <c r="R35" s="52"/>
      <c r="S35" s="59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83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84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85</v>
      </c>
      <c r="BH35" s="40"/>
      <c r="BI35" s="40"/>
      <c r="BJ35" s="40"/>
      <c r="BK35" s="40"/>
      <c r="BL35" s="40"/>
      <c r="BM35" s="40"/>
      <c r="BN35" s="40"/>
      <c r="BO35" s="56" t="s">
        <v>56</v>
      </c>
      <c r="BP35" s="52"/>
      <c r="BQ35" s="52"/>
      <c r="BR35" s="52"/>
      <c r="BS35" s="52"/>
      <c r="BT35" s="52"/>
      <c r="BU35" s="52"/>
      <c r="BV35" s="97"/>
    </row>
    <row r="36" s="29" customFormat="1" ht="7.4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4" customHeight="1" spans="4:74">
      <c r="D37" s="49"/>
      <c r="E37" s="50"/>
      <c r="F37" s="50"/>
      <c r="G37" s="50"/>
      <c r="H37" s="50"/>
      <c r="I37" s="50"/>
      <c r="J37" s="50"/>
      <c r="K37" s="50"/>
      <c r="L37" s="50"/>
      <c r="M37" s="58"/>
      <c r="N37" s="50"/>
      <c r="O37" s="50"/>
      <c r="P37" s="50"/>
      <c r="Q37" s="50"/>
      <c r="R37" s="50"/>
      <c r="S37" s="6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61"/>
      <c r="BG37" s="40"/>
      <c r="BH37" s="40"/>
      <c r="BI37" s="40"/>
      <c r="BJ37" s="40"/>
      <c r="BK37" s="40"/>
      <c r="BL37" s="40"/>
      <c r="BM37" s="40"/>
      <c r="BN37" s="40"/>
      <c r="BO37" s="58"/>
      <c r="BP37" s="50"/>
      <c r="BQ37" s="50"/>
      <c r="BR37" s="50"/>
      <c r="BS37" s="50"/>
      <c r="BT37" s="50"/>
      <c r="BU37" s="50"/>
      <c r="BV37" s="96"/>
    </row>
    <row r="38" s="29" customFormat="1" ht="7.4" customHeight="1" spans="4:74">
      <c r="D38" s="51"/>
      <c r="E38" s="52"/>
      <c r="F38" s="52"/>
      <c r="G38" s="52"/>
      <c r="H38" s="52"/>
      <c r="I38" s="52"/>
      <c r="J38" s="52"/>
      <c r="K38" s="52"/>
      <c r="L38" s="52"/>
      <c r="M38" s="56"/>
      <c r="N38" s="52"/>
      <c r="O38" s="52"/>
      <c r="P38" s="52"/>
      <c r="Q38" s="52"/>
      <c r="R38" s="52"/>
      <c r="S38" s="59"/>
      <c r="T38" s="56"/>
      <c r="U38" s="52"/>
      <c r="V38" s="52"/>
      <c r="W38" s="52"/>
      <c r="X38" s="52"/>
      <c r="Y38" s="59"/>
      <c r="Z38" s="56"/>
      <c r="AA38" s="52"/>
      <c r="AB38" s="52"/>
      <c r="AC38" s="52"/>
      <c r="AD38" s="52"/>
      <c r="AE38" s="52"/>
      <c r="AF38" s="52"/>
      <c r="AG38" s="59"/>
      <c r="AH38" s="72"/>
      <c r="AI38" s="73"/>
      <c r="AJ38" s="73"/>
      <c r="AK38" s="73"/>
      <c r="AL38" s="73"/>
      <c r="AM38" s="73"/>
      <c r="AN38" s="73"/>
      <c r="AO38" s="73"/>
      <c r="AP38" s="73"/>
      <c r="AQ38" s="73"/>
      <c r="AR38" s="81"/>
      <c r="AS38" s="40"/>
      <c r="AT38" s="40"/>
      <c r="AU38" s="40"/>
      <c r="AV38" s="40"/>
      <c r="AW38" s="40"/>
      <c r="AX38" s="40"/>
      <c r="AY38" s="40"/>
      <c r="AZ38" s="40"/>
      <c r="BA38" s="56"/>
      <c r="BB38" s="52"/>
      <c r="BC38" s="52"/>
      <c r="BD38" s="52"/>
      <c r="BE38" s="52"/>
      <c r="BF38" s="59"/>
      <c r="BG38" s="56"/>
      <c r="BH38" s="52"/>
      <c r="BI38" s="52"/>
      <c r="BJ38" s="52"/>
      <c r="BK38" s="52"/>
      <c r="BL38" s="52"/>
      <c r="BM38" s="52"/>
      <c r="BN38" s="59"/>
      <c r="BO38" s="56"/>
      <c r="BP38" s="52"/>
      <c r="BQ38" s="52"/>
      <c r="BR38" s="52"/>
      <c r="BS38" s="52"/>
      <c r="BT38" s="52"/>
      <c r="BU38" s="52"/>
      <c r="BV38" s="97"/>
    </row>
    <row r="39" s="29" customFormat="1" ht="7.4" customHeight="1" spans="4:74">
      <c r="D39" s="47"/>
      <c r="E39" s="48"/>
      <c r="F39" s="48"/>
      <c r="G39" s="48"/>
      <c r="H39" s="48"/>
      <c r="I39" s="48"/>
      <c r="J39" s="48"/>
      <c r="K39" s="48"/>
      <c r="L39" s="48"/>
      <c r="M39" s="57"/>
      <c r="N39" s="48"/>
      <c r="O39" s="48"/>
      <c r="P39" s="48"/>
      <c r="Q39" s="48"/>
      <c r="R39" s="48"/>
      <c r="S39" s="60"/>
      <c r="T39" s="57"/>
      <c r="U39" s="48"/>
      <c r="V39" s="48"/>
      <c r="W39" s="48"/>
      <c r="X39" s="48"/>
      <c r="Y39" s="60"/>
      <c r="Z39" s="57"/>
      <c r="AA39" s="48"/>
      <c r="AB39" s="48"/>
      <c r="AC39" s="48"/>
      <c r="AD39" s="48"/>
      <c r="AE39" s="48"/>
      <c r="AF39" s="48"/>
      <c r="AG39" s="60"/>
      <c r="AH39" s="74"/>
      <c r="AI39" s="75"/>
      <c r="AJ39" s="75"/>
      <c r="AK39" s="75"/>
      <c r="AL39" s="75"/>
      <c r="AM39" s="75"/>
      <c r="AN39" s="75"/>
      <c r="AO39" s="75"/>
      <c r="AP39" s="75"/>
      <c r="AQ39" s="75"/>
      <c r="AR39" s="82"/>
      <c r="AS39" s="40"/>
      <c r="AT39" s="40"/>
      <c r="AU39" s="40"/>
      <c r="AV39" s="40"/>
      <c r="AW39" s="40"/>
      <c r="AX39" s="40"/>
      <c r="AY39" s="40"/>
      <c r="AZ39" s="40"/>
      <c r="BA39" s="57"/>
      <c r="BB39" s="48"/>
      <c r="BC39" s="48"/>
      <c r="BD39" s="48"/>
      <c r="BE39" s="48"/>
      <c r="BF39" s="60"/>
      <c r="BG39" s="57"/>
      <c r="BH39" s="48"/>
      <c r="BI39" s="48"/>
      <c r="BJ39" s="48"/>
      <c r="BK39" s="48"/>
      <c r="BL39" s="48"/>
      <c r="BM39" s="48"/>
      <c r="BN39" s="60"/>
      <c r="BO39" s="57"/>
      <c r="BP39" s="48"/>
      <c r="BQ39" s="48"/>
      <c r="BR39" s="48"/>
      <c r="BS39" s="48"/>
      <c r="BT39" s="48"/>
      <c r="BU39" s="48"/>
      <c r="BV39" s="95"/>
    </row>
    <row r="40" s="29" customFormat="1" ht="7.4" customHeight="1" spans="4:74">
      <c r="D40" s="49"/>
      <c r="E40" s="50"/>
      <c r="F40" s="50"/>
      <c r="G40" s="50"/>
      <c r="H40" s="50"/>
      <c r="I40" s="50"/>
      <c r="J40" s="50"/>
      <c r="K40" s="50"/>
      <c r="L40" s="50"/>
      <c r="M40" s="57"/>
      <c r="N40" s="48"/>
      <c r="O40" s="48"/>
      <c r="P40" s="48"/>
      <c r="Q40" s="48"/>
      <c r="R40" s="48"/>
      <c r="S40" s="60"/>
      <c r="T40" s="57"/>
      <c r="U40" s="48"/>
      <c r="V40" s="48"/>
      <c r="W40" s="48"/>
      <c r="X40" s="48"/>
      <c r="Y40" s="60"/>
      <c r="Z40" s="57"/>
      <c r="AA40" s="48"/>
      <c r="AB40" s="48"/>
      <c r="AC40" s="48"/>
      <c r="AD40" s="48"/>
      <c r="AE40" s="48"/>
      <c r="AF40" s="48"/>
      <c r="AG40" s="60"/>
      <c r="AH40" s="74"/>
      <c r="AI40" s="75"/>
      <c r="AJ40" s="75"/>
      <c r="AK40" s="75"/>
      <c r="AL40" s="75"/>
      <c r="AM40" s="75"/>
      <c r="AN40" s="75"/>
      <c r="AO40" s="75"/>
      <c r="AP40" s="75"/>
      <c r="AQ40" s="75"/>
      <c r="AR40" s="82"/>
      <c r="AS40" s="40"/>
      <c r="AT40" s="40"/>
      <c r="AU40" s="40"/>
      <c r="AV40" s="40"/>
      <c r="AW40" s="40"/>
      <c r="AX40" s="40"/>
      <c r="AY40" s="40"/>
      <c r="AZ40" s="40"/>
      <c r="BA40" s="57"/>
      <c r="BB40" s="48"/>
      <c r="BC40" s="48"/>
      <c r="BD40" s="48"/>
      <c r="BE40" s="48"/>
      <c r="BF40" s="60"/>
      <c r="BG40" s="57"/>
      <c r="BH40" s="48"/>
      <c r="BI40" s="48"/>
      <c r="BJ40" s="48"/>
      <c r="BK40" s="48"/>
      <c r="BL40" s="48"/>
      <c r="BM40" s="48"/>
      <c r="BN40" s="60"/>
      <c r="BO40" s="57"/>
      <c r="BP40" s="48"/>
      <c r="BQ40" s="48"/>
      <c r="BR40" s="48"/>
      <c r="BS40" s="48"/>
      <c r="BT40" s="48"/>
      <c r="BU40" s="48"/>
      <c r="BV40" s="95"/>
    </row>
    <row r="41" s="29" customFormat="1" ht="7.4" customHeight="1" spans="4:74">
      <c r="D41" s="51"/>
      <c r="E41" s="52"/>
      <c r="F41" s="52"/>
      <c r="G41" s="52"/>
      <c r="H41" s="52"/>
      <c r="I41" s="52"/>
      <c r="J41" s="52"/>
      <c r="K41" s="52"/>
      <c r="L41" s="52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40"/>
      <c r="AT41" s="40"/>
      <c r="AU41" s="40"/>
      <c r="AV41" s="40"/>
      <c r="AW41" s="40"/>
      <c r="AX41" s="40"/>
      <c r="AY41" s="40"/>
      <c r="AZ41" s="40"/>
      <c r="BA41" s="57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7.4" customHeight="1" spans="4:74">
      <c r="D42" s="47"/>
      <c r="E42" s="48"/>
      <c r="F42" s="48"/>
      <c r="G42" s="48"/>
      <c r="H42" s="48"/>
      <c r="I42" s="48"/>
      <c r="J42" s="48"/>
      <c r="K42" s="48"/>
      <c r="L42" s="48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40"/>
      <c r="AT42" s="40"/>
      <c r="AU42" s="40"/>
      <c r="AV42" s="40"/>
      <c r="AW42" s="40"/>
      <c r="AX42" s="40"/>
      <c r="AY42" s="40"/>
      <c r="AZ42" s="40"/>
      <c r="BA42" s="57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7.4" customHeight="1" spans="4:74">
      <c r="D43" s="49"/>
      <c r="E43" s="50"/>
      <c r="F43" s="50"/>
      <c r="G43" s="50"/>
      <c r="H43" s="50"/>
      <c r="I43" s="50"/>
      <c r="J43" s="50"/>
      <c r="K43" s="50"/>
      <c r="L43" s="5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40"/>
      <c r="AT43" s="40"/>
      <c r="AU43" s="40"/>
      <c r="AV43" s="40"/>
      <c r="AW43" s="40"/>
      <c r="AX43" s="40"/>
      <c r="AY43" s="40"/>
      <c r="AZ43" s="40"/>
      <c r="BA43" s="57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7.4" customHeight="1" spans="4:74">
      <c r="D44" s="51"/>
      <c r="E44" s="52"/>
      <c r="F44" s="52"/>
      <c r="G44" s="52"/>
      <c r="H44" s="52"/>
      <c r="I44" s="52"/>
      <c r="J44" s="52"/>
      <c r="K44" s="52"/>
      <c r="L44" s="52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40"/>
      <c r="AT44" s="40"/>
      <c r="AU44" s="40"/>
      <c r="AV44" s="40"/>
      <c r="AW44" s="40"/>
      <c r="AX44" s="40"/>
      <c r="AY44" s="40"/>
      <c r="AZ44" s="40"/>
      <c r="BA44" s="57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7.4" customHeight="1" spans="4:74">
      <c r="D45" s="47"/>
      <c r="E45" s="48"/>
      <c r="F45" s="48"/>
      <c r="G45" s="48"/>
      <c r="H45" s="48"/>
      <c r="I45" s="48"/>
      <c r="J45" s="48"/>
      <c r="K45" s="48"/>
      <c r="L45" s="48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40"/>
      <c r="AT45" s="40"/>
      <c r="AU45" s="40"/>
      <c r="AV45" s="40"/>
      <c r="AW45" s="40"/>
      <c r="AX45" s="40"/>
      <c r="AY45" s="40"/>
      <c r="AZ45" s="40"/>
      <c r="BA45" s="57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7.4" customHeight="1" spans="4:74">
      <c r="D46" s="49"/>
      <c r="E46" s="50"/>
      <c r="F46" s="50"/>
      <c r="G46" s="50"/>
      <c r="H46" s="50"/>
      <c r="I46" s="50"/>
      <c r="J46" s="50"/>
      <c r="K46" s="50"/>
      <c r="L46" s="50"/>
      <c r="M46" s="58"/>
      <c r="N46" s="50"/>
      <c r="O46" s="50"/>
      <c r="P46" s="50"/>
      <c r="Q46" s="50"/>
      <c r="R46" s="50"/>
      <c r="S46" s="61"/>
      <c r="T46" s="58"/>
      <c r="U46" s="50"/>
      <c r="V46" s="50"/>
      <c r="W46" s="50"/>
      <c r="X46" s="50"/>
      <c r="Y46" s="61"/>
      <c r="Z46" s="58"/>
      <c r="AA46" s="50"/>
      <c r="AB46" s="50"/>
      <c r="AC46" s="50"/>
      <c r="AD46" s="50"/>
      <c r="AE46" s="50"/>
      <c r="AF46" s="50"/>
      <c r="AG46" s="61"/>
      <c r="AH46" s="76"/>
      <c r="AI46" s="77"/>
      <c r="AJ46" s="77"/>
      <c r="AK46" s="77"/>
      <c r="AL46" s="77"/>
      <c r="AM46" s="77"/>
      <c r="AN46" s="77"/>
      <c r="AO46" s="77"/>
      <c r="AP46" s="77"/>
      <c r="AQ46" s="77"/>
      <c r="AR46" s="83"/>
      <c r="AS46" s="40"/>
      <c r="AT46" s="40"/>
      <c r="AU46" s="40"/>
      <c r="AV46" s="40"/>
      <c r="AW46" s="40"/>
      <c r="AX46" s="40"/>
      <c r="AY46" s="40"/>
      <c r="AZ46" s="40"/>
      <c r="BA46" s="58"/>
      <c r="BB46" s="50"/>
      <c r="BC46" s="50"/>
      <c r="BD46" s="50"/>
      <c r="BE46" s="50"/>
      <c r="BF46" s="61"/>
      <c r="BG46" s="58"/>
      <c r="BH46" s="50"/>
      <c r="BI46" s="50"/>
      <c r="BJ46" s="50"/>
      <c r="BK46" s="50"/>
      <c r="BL46" s="50"/>
      <c r="BM46" s="50"/>
      <c r="BN46" s="61"/>
      <c r="BO46" s="58"/>
      <c r="BP46" s="50"/>
      <c r="BQ46" s="50"/>
      <c r="BR46" s="50"/>
      <c r="BS46" s="50"/>
      <c r="BT46" s="50"/>
      <c r="BU46" s="50"/>
      <c r="BV46" s="96"/>
    </row>
    <row r="47" s="29" customFormat="1" ht="7.4" customHeight="1" spans="4:74">
      <c r="D47" s="51"/>
      <c r="E47" s="52"/>
      <c r="F47" s="52"/>
      <c r="G47" s="52"/>
      <c r="H47" s="52"/>
      <c r="I47" s="52"/>
      <c r="J47" s="52"/>
      <c r="K47" s="52"/>
      <c r="L47" s="52"/>
      <c r="M47" s="56"/>
      <c r="N47" s="52"/>
      <c r="O47" s="52"/>
      <c r="P47" s="52"/>
      <c r="Q47" s="52"/>
      <c r="R47" s="52"/>
      <c r="S47" s="59"/>
      <c r="T47" s="56"/>
      <c r="U47" s="52"/>
      <c r="V47" s="52"/>
      <c r="W47" s="52"/>
      <c r="X47" s="52"/>
      <c r="Y47" s="59"/>
      <c r="Z47" s="56"/>
      <c r="AA47" s="52"/>
      <c r="AB47" s="52"/>
      <c r="AC47" s="52"/>
      <c r="AD47" s="52"/>
      <c r="AE47" s="52"/>
      <c r="AF47" s="52"/>
      <c r="AG47" s="59"/>
      <c r="AH47" s="72"/>
      <c r="AI47" s="73"/>
      <c r="AJ47" s="73"/>
      <c r="AK47" s="73"/>
      <c r="AL47" s="73"/>
      <c r="AM47" s="73"/>
      <c r="AN47" s="73"/>
      <c r="AO47" s="73"/>
      <c r="AP47" s="73"/>
      <c r="AQ47" s="73"/>
      <c r="AR47" s="81"/>
      <c r="AS47" s="40"/>
      <c r="AT47" s="40"/>
      <c r="AU47" s="40"/>
      <c r="AV47" s="40"/>
      <c r="AW47" s="40"/>
      <c r="AX47" s="40"/>
      <c r="AY47" s="40"/>
      <c r="AZ47" s="40"/>
      <c r="BA47" s="56"/>
      <c r="BB47" s="52"/>
      <c r="BC47" s="52"/>
      <c r="BD47" s="52"/>
      <c r="BE47" s="52"/>
      <c r="BF47" s="59"/>
      <c r="BG47" s="56"/>
      <c r="BH47" s="52"/>
      <c r="BI47" s="52"/>
      <c r="BJ47" s="52"/>
      <c r="BK47" s="52"/>
      <c r="BL47" s="52"/>
      <c r="BM47" s="52"/>
      <c r="BN47" s="59"/>
      <c r="BO47" s="56"/>
      <c r="BP47" s="52"/>
      <c r="BQ47" s="52"/>
      <c r="BR47" s="52"/>
      <c r="BS47" s="52"/>
      <c r="BT47" s="52"/>
      <c r="BU47" s="52"/>
      <c r="BV47" s="97"/>
    </row>
    <row r="48" s="29" customFormat="1" ht="7.4" customHeight="1" spans="4:74">
      <c r="D48" s="47"/>
      <c r="E48" s="48"/>
      <c r="F48" s="48"/>
      <c r="G48" s="48"/>
      <c r="H48" s="48"/>
      <c r="I48" s="48"/>
      <c r="J48" s="48"/>
      <c r="K48" s="48"/>
      <c r="L48" s="48"/>
      <c r="M48" s="57"/>
      <c r="N48" s="48"/>
      <c r="O48" s="48"/>
      <c r="P48" s="48"/>
      <c r="Q48" s="48"/>
      <c r="R48" s="48"/>
      <c r="S48" s="60"/>
      <c r="T48" s="57"/>
      <c r="U48" s="48"/>
      <c r="V48" s="48"/>
      <c r="W48" s="48"/>
      <c r="X48" s="48"/>
      <c r="Y48" s="60"/>
      <c r="Z48" s="57"/>
      <c r="AA48" s="48"/>
      <c r="AB48" s="48"/>
      <c r="AC48" s="48"/>
      <c r="AD48" s="48"/>
      <c r="AE48" s="48"/>
      <c r="AF48" s="48"/>
      <c r="AG48" s="60"/>
      <c r="AH48" s="74"/>
      <c r="AI48" s="75"/>
      <c r="AJ48" s="75"/>
      <c r="AK48" s="75"/>
      <c r="AL48" s="75"/>
      <c r="AM48" s="75"/>
      <c r="AN48" s="75"/>
      <c r="AO48" s="75"/>
      <c r="AP48" s="75"/>
      <c r="AQ48" s="75"/>
      <c r="AR48" s="82"/>
      <c r="AS48" s="40"/>
      <c r="AT48" s="40"/>
      <c r="AU48" s="40"/>
      <c r="AV48" s="40"/>
      <c r="AW48" s="40"/>
      <c r="AX48" s="40"/>
      <c r="AY48" s="40"/>
      <c r="AZ48" s="40"/>
      <c r="BA48" s="57"/>
      <c r="BB48" s="48"/>
      <c r="BC48" s="48"/>
      <c r="BD48" s="48"/>
      <c r="BE48" s="48"/>
      <c r="BF48" s="60"/>
      <c r="BG48" s="57"/>
      <c r="BH48" s="48"/>
      <c r="BI48" s="48"/>
      <c r="BJ48" s="48"/>
      <c r="BK48" s="48"/>
      <c r="BL48" s="48"/>
      <c r="BM48" s="48"/>
      <c r="BN48" s="60"/>
      <c r="BO48" s="57"/>
      <c r="BP48" s="48"/>
      <c r="BQ48" s="48"/>
      <c r="BR48" s="48"/>
      <c r="BS48" s="48"/>
      <c r="BT48" s="48"/>
      <c r="BU48" s="48"/>
      <c r="BV48" s="95"/>
    </row>
    <row r="49" s="29" customFormat="1" ht="7.4" customHeight="1" spans="4:74">
      <c r="D49" s="49"/>
      <c r="E49" s="50"/>
      <c r="F49" s="50"/>
      <c r="G49" s="50"/>
      <c r="H49" s="50"/>
      <c r="I49" s="50"/>
      <c r="J49" s="50"/>
      <c r="K49" s="50"/>
      <c r="L49" s="50"/>
      <c r="M49" s="57"/>
      <c r="N49" s="48"/>
      <c r="O49" s="48"/>
      <c r="P49" s="48"/>
      <c r="Q49" s="48"/>
      <c r="R49" s="48"/>
      <c r="S49" s="60"/>
      <c r="T49" s="57"/>
      <c r="U49" s="48"/>
      <c r="V49" s="48"/>
      <c r="W49" s="48"/>
      <c r="X49" s="48"/>
      <c r="Y49" s="60"/>
      <c r="Z49" s="57"/>
      <c r="AA49" s="48"/>
      <c r="AB49" s="48"/>
      <c r="AC49" s="48"/>
      <c r="AD49" s="48"/>
      <c r="AE49" s="48"/>
      <c r="AF49" s="48"/>
      <c r="AG49" s="60"/>
      <c r="AH49" s="74"/>
      <c r="AI49" s="75"/>
      <c r="AJ49" s="75"/>
      <c r="AK49" s="75"/>
      <c r="AL49" s="75"/>
      <c r="AM49" s="75"/>
      <c r="AN49" s="75"/>
      <c r="AO49" s="75"/>
      <c r="AP49" s="75"/>
      <c r="AQ49" s="75"/>
      <c r="AR49" s="82"/>
      <c r="AS49" s="40"/>
      <c r="AT49" s="40"/>
      <c r="AU49" s="40"/>
      <c r="AV49" s="40"/>
      <c r="AW49" s="40"/>
      <c r="AX49" s="40"/>
      <c r="AY49" s="40"/>
      <c r="AZ49" s="40"/>
      <c r="BA49" s="57"/>
      <c r="BB49" s="48"/>
      <c r="BC49" s="48"/>
      <c r="BD49" s="48"/>
      <c r="BE49" s="48"/>
      <c r="BF49" s="60"/>
      <c r="BG49" s="57"/>
      <c r="BH49" s="48"/>
      <c r="BI49" s="48"/>
      <c r="BJ49" s="48"/>
      <c r="BK49" s="48"/>
      <c r="BL49" s="48"/>
      <c r="BM49" s="48"/>
      <c r="BN49" s="60"/>
      <c r="BO49" s="57"/>
      <c r="BP49" s="48"/>
      <c r="BQ49" s="48"/>
      <c r="BR49" s="48"/>
      <c r="BS49" s="48"/>
      <c r="BT49" s="48"/>
      <c r="BU49" s="48"/>
      <c r="BV49" s="95"/>
    </row>
    <row r="50" s="29" customFormat="1" ht="7.4" customHeight="1" spans="4:74">
      <c r="D50" s="51"/>
      <c r="E50" s="52"/>
      <c r="F50" s="52"/>
      <c r="G50" s="52"/>
      <c r="H50" s="52"/>
      <c r="I50" s="52"/>
      <c r="J50" s="52"/>
      <c r="K50" s="52"/>
      <c r="L50" s="52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40"/>
      <c r="AT50" s="40"/>
      <c r="AU50" s="40"/>
      <c r="AV50" s="40"/>
      <c r="AW50" s="40"/>
      <c r="AX50" s="40"/>
      <c r="AY50" s="40"/>
      <c r="AZ50" s="40"/>
      <c r="BA50" s="57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7.4" customHeight="1" spans="4:74">
      <c r="D51" s="47"/>
      <c r="E51" s="48"/>
      <c r="F51" s="48"/>
      <c r="G51" s="48"/>
      <c r="H51" s="48"/>
      <c r="I51" s="48"/>
      <c r="J51" s="48"/>
      <c r="K51" s="48"/>
      <c r="L51" s="48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40"/>
      <c r="AT51" s="40"/>
      <c r="AU51" s="40"/>
      <c r="AV51" s="40"/>
      <c r="AW51" s="40"/>
      <c r="AX51" s="40"/>
      <c r="AY51" s="40"/>
      <c r="AZ51" s="40"/>
      <c r="BA51" s="57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7.4" customHeight="1" spans="4:74">
      <c r="D52" s="49"/>
      <c r="E52" s="50"/>
      <c r="F52" s="50"/>
      <c r="G52" s="50"/>
      <c r="H52" s="50"/>
      <c r="I52" s="50"/>
      <c r="J52" s="50"/>
      <c r="K52" s="50"/>
      <c r="L52" s="5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40"/>
      <c r="AT52" s="40"/>
      <c r="AU52" s="40"/>
      <c r="AV52" s="40"/>
      <c r="AW52" s="40"/>
      <c r="AX52" s="40"/>
      <c r="AY52" s="40"/>
      <c r="AZ52" s="40"/>
      <c r="BA52" s="57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7.4" customHeight="1" spans="4:74">
      <c r="D53" s="51"/>
      <c r="E53" s="52"/>
      <c r="F53" s="52"/>
      <c r="G53" s="52"/>
      <c r="H53" s="52"/>
      <c r="I53" s="52"/>
      <c r="J53" s="52"/>
      <c r="K53" s="52"/>
      <c r="L53" s="52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40"/>
      <c r="AT53" s="40"/>
      <c r="AU53" s="40"/>
      <c r="AV53" s="40"/>
      <c r="AW53" s="40"/>
      <c r="AX53" s="40"/>
      <c r="AY53" s="40"/>
      <c r="AZ53" s="40"/>
      <c r="BA53" s="57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7.4" customHeight="1" spans="4:74">
      <c r="D54" s="47"/>
      <c r="E54" s="48"/>
      <c r="F54" s="48"/>
      <c r="G54" s="48"/>
      <c r="H54" s="48"/>
      <c r="I54" s="48"/>
      <c r="J54" s="48"/>
      <c r="K54" s="48"/>
      <c r="L54" s="48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40"/>
      <c r="AT54" s="40"/>
      <c r="AU54" s="40"/>
      <c r="AV54" s="40"/>
      <c r="AW54" s="40"/>
      <c r="AX54" s="40"/>
      <c r="AY54" s="40"/>
      <c r="AZ54" s="40"/>
      <c r="BA54" s="57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7.4" customHeight="1" spans="4:74">
      <c r="D55" s="49"/>
      <c r="E55" s="50"/>
      <c r="F55" s="50"/>
      <c r="G55" s="50"/>
      <c r="H55" s="50"/>
      <c r="I55" s="50"/>
      <c r="J55" s="50"/>
      <c r="K55" s="50"/>
      <c r="L55" s="50"/>
      <c r="M55" s="58"/>
      <c r="N55" s="50"/>
      <c r="O55" s="50"/>
      <c r="P55" s="50"/>
      <c r="Q55" s="50"/>
      <c r="R55" s="50"/>
      <c r="S55" s="61"/>
      <c r="T55" s="58"/>
      <c r="U55" s="50"/>
      <c r="V55" s="50"/>
      <c r="W55" s="50"/>
      <c r="X55" s="50"/>
      <c r="Y55" s="61"/>
      <c r="Z55" s="58"/>
      <c r="AA55" s="50"/>
      <c r="AB55" s="50"/>
      <c r="AC55" s="50"/>
      <c r="AD55" s="50"/>
      <c r="AE55" s="50"/>
      <c r="AF55" s="50"/>
      <c r="AG55" s="61"/>
      <c r="AH55" s="76"/>
      <c r="AI55" s="77"/>
      <c r="AJ55" s="77"/>
      <c r="AK55" s="77"/>
      <c r="AL55" s="77"/>
      <c r="AM55" s="77"/>
      <c r="AN55" s="77"/>
      <c r="AO55" s="77"/>
      <c r="AP55" s="77"/>
      <c r="AQ55" s="77"/>
      <c r="AR55" s="83"/>
      <c r="AS55" s="40"/>
      <c r="AT55" s="40"/>
      <c r="AU55" s="40"/>
      <c r="AV55" s="40"/>
      <c r="AW55" s="40"/>
      <c r="AX55" s="40"/>
      <c r="AY55" s="40"/>
      <c r="AZ55" s="40"/>
      <c r="BA55" s="58"/>
      <c r="BB55" s="50"/>
      <c r="BC55" s="50"/>
      <c r="BD55" s="50"/>
      <c r="BE55" s="50"/>
      <c r="BF55" s="61"/>
      <c r="BG55" s="58"/>
      <c r="BH55" s="50"/>
      <c r="BI55" s="50"/>
      <c r="BJ55" s="50"/>
      <c r="BK55" s="50"/>
      <c r="BL55" s="50"/>
      <c r="BM55" s="50"/>
      <c r="BN55" s="61"/>
      <c r="BO55" s="58"/>
      <c r="BP55" s="50"/>
      <c r="BQ55" s="50"/>
      <c r="BR55" s="50"/>
      <c r="BS55" s="50"/>
      <c r="BT55" s="50"/>
      <c r="BU55" s="50"/>
      <c r="BV55" s="96"/>
    </row>
    <row r="56" s="29" customFormat="1" ht="7.4" customHeight="1" spans="4:74">
      <c r="D56" s="51"/>
      <c r="E56" s="52"/>
      <c r="F56" s="52"/>
      <c r="G56" s="52"/>
      <c r="H56" s="52"/>
      <c r="I56" s="52"/>
      <c r="J56" s="52"/>
      <c r="K56" s="52"/>
      <c r="L56" s="52"/>
      <c r="M56" s="56"/>
      <c r="N56" s="52"/>
      <c r="O56" s="52"/>
      <c r="P56" s="52"/>
      <c r="Q56" s="52"/>
      <c r="R56" s="52"/>
      <c r="S56" s="59"/>
      <c r="T56" s="56"/>
      <c r="U56" s="52"/>
      <c r="V56" s="52"/>
      <c r="W56" s="52"/>
      <c r="X56" s="52"/>
      <c r="Y56" s="59"/>
      <c r="Z56" s="56"/>
      <c r="AA56" s="52"/>
      <c r="AB56" s="52"/>
      <c r="AC56" s="52"/>
      <c r="AD56" s="52"/>
      <c r="AE56" s="52"/>
      <c r="AF56" s="52"/>
      <c r="AG56" s="59"/>
      <c r="AH56" s="72"/>
      <c r="AI56" s="73"/>
      <c r="AJ56" s="73"/>
      <c r="AK56" s="73"/>
      <c r="AL56" s="73"/>
      <c r="AM56" s="73"/>
      <c r="AN56" s="73"/>
      <c r="AO56" s="73"/>
      <c r="AP56" s="73"/>
      <c r="AQ56" s="73"/>
      <c r="AR56" s="81"/>
      <c r="AS56" s="40"/>
      <c r="AT56" s="40"/>
      <c r="AU56" s="40"/>
      <c r="AV56" s="40"/>
      <c r="AW56" s="40"/>
      <c r="AX56" s="40"/>
      <c r="AY56" s="40"/>
      <c r="AZ56" s="40"/>
      <c r="BA56" s="56"/>
      <c r="BB56" s="52"/>
      <c r="BC56" s="52"/>
      <c r="BD56" s="52"/>
      <c r="BE56" s="52"/>
      <c r="BF56" s="59"/>
      <c r="BG56" s="56"/>
      <c r="BH56" s="52"/>
      <c r="BI56" s="52"/>
      <c r="BJ56" s="52"/>
      <c r="BK56" s="52"/>
      <c r="BL56" s="52"/>
      <c r="BM56" s="52"/>
      <c r="BN56" s="59"/>
      <c r="BO56" s="56"/>
      <c r="BP56" s="52"/>
      <c r="BQ56" s="52"/>
      <c r="BR56" s="52"/>
      <c r="BS56" s="52"/>
      <c r="BT56" s="52"/>
      <c r="BU56" s="52"/>
      <c r="BV56" s="97"/>
    </row>
    <row r="57" s="29" customFormat="1" ht="7.4" customHeight="1" spans="4:74">
      <c r="D57" s="47"/>
      <c r="E57" s="48"/>
      <c r="F57" s="48"/>
      <c r="G57" s="48"/>
      <c r="H57" s="48"/>
      <c r="I57" s="48"/>
      <c r="J57" s="48"/>
      <c r="K57" s="48"/>
      <c r="L57" s="48"/>
      <c r="M57" s="57"/>
      <c r="N57" s="48"/>
      <c r="O57" s="48"/>
      <c r="P57" s="48"/>
      <c r="Q57" s="48"/>
      <c r="R57" s="48"/>
      <c r="S57" s="60"/>
      <c r="T57" s="57"/>
      <c r="U57" s="48"/>
      <c r="V57" s="48"/>
      <c r="W57" s="48"/>
      <c r="X57" s="48"/>
      <c r="Y57" s="60"/>
      <c r="Z57" s="57"/>
      <c r="AA57" s="48"/>
      <c r="AB57" s="48"/>
      <c r="AC57" s="48"/>
      <c r="AD57" s="48"/>
      <c r="AE57" s="48"/>
      <c r="AF57" s="48"/>
      <c r="AG57" s="60"/>
      <c r="AH57" s="74"/>
      <c r="AI57" s="75"/>
      <c r="AJ57" s="75"/>
      <c r="AK57" s="75"/>
      <c r="AL57" s="75"/>
      <c r="AM57" s="75"/>
      <c r="AN57" s="75"/>
      <c r="AO57" s="75"/>
      <c r="AP57" s="75"/>
      <c r="AQ57" s="75"/>
      <c r="AR57" s="82"/>
      <c r="AS57" s="40"/>
      <c r="AT57" s="40"/>
      <c r="AU57" s="40"/>
      <c r="AV57" s="40"/>
      <c r="AW57" s="40"/>
      <c r="AX57" s="40"/>
      <c r="AY57" s="40"/>
      <c r="AZ57" s="40"/>
      <c r="BA57" s="57"/>
      <c r="BB57" s="48"/>
      <c r="BC57" s="48"/>
      <c r="BD57" s="48"/>
      <c r="BE57" s="48"/>
      <c r="BF57" s="60"/>
      <c r="BG57" s="57"/>
      <c r="BH57" s="48"/>
      <c r="BI57" s="48"/>
      <c r="BJ57" s="48"/>
      <c r="BK57" s="48"/>
      <c r="BL57" s="48"/>
      <c r="BM57" s="48"/>
      <c r="BN57" s="60"/>
      <c r="BO57" s="57"/>
      <c r="BP57" s="48"/>
      <c r="BQ57" s="48"/>
      <c r="BR57" s="48"/>
      <c r="BS57" s="48"/>
      <c r="BT57" s="48"/>
      <c r="BU57" s="48"/>
      <c r="BV57" s="95"/>
    </row>
    <row r="58" s="29" customFormat="1" ht="7.4" customHeight="1" spans="4:74">
      <c r="D58" s="49"/>
      <c r="E58" s="50"/>
      <c r="F58" s="50"/>
      <c r="G58" s="50"/>
      <c r="H58" s="50"/>
      <c r="I58" s="50"/>
      <c r="J58" s="50"/>
      <c r="K58" s="50"/>
      <c r="L58" s="50"/>
      <c r="M58" s="57"/>
      <c r="N58" s="48"/>
      <c r="O58" s="48"/>
      <c r="P58" s="48"/>
      <c r="Q58" s="48"/>
      <c r="R58" s="48"/>
      <c r="S58" s="60"/>
      <c r="T58" s="57"/>
      <c r="U58" s="48"/>
      <c r="V58" s="48"/>
      <c r="W58" s="48"/>
      <c r="X58" s="48"/>
      <c r="Y58" s="60"/>
      <c r="Z58" s="57"/>
      <c r="AA58" s="48"/>
      <c r="AB58" s="48"/>
      <c r="AC58" s="48"/>
      <c r="AD58" s="48"/>
      <c r="AE58" s="48"/>
      <c r="AF58" s="48"/>
      <c r="AG58" s="60"/>
      <c r="AH58" s="74"/>
      <c r="AI58" s="75"/>
      <c r="AJ58" s="75"/>
      <c r="AK58" s="75"/>
      <c r="AL58" s="75"/>
      <c r="AM58" s="75"/>
      <c r="AN58" s="75"/>
      <c r="AO58" s="75"/>
      <c r="AP58" s="75"/>
      <c r="AQ58" s="75"/>
      <c r="AR58" s="82"/>
      <c r="AS58" s="40"/>
      <c r="AT58" s="40"/>
      <c r="AU58" s="40"/>
      <c r="AV58" s="40"/>
      <c r="AW58" s="40"/>
      <c r="AX58" s="40"/>
      <c r="AY58" s="40"/>
      <c r="AZ58" s="40"/>
      <c r="BA58" s="57"/>
      <c r="BB58" s="48"/>
      <c r="BC58" s="48"/>
      <c r="BD58" s="48"/>
      <c r="BE58" s="48"/>
      <c r="BF58" s="60"/>
      <c r="BG58" s="57"/>
      <c r="BH58" s="48"/>
      <c r="BI58" s="48"/>
      <c r="BJ58" s="48"/>
      <c r="BK58" s="48"/>
      <c r="BL58" s="48"/>
      <c r="BM58" s="48"/>
      <c r="BN58" s="60"/>
      <c r="BO58" s="57"/>
      <c r="BP58" s="48"/>
      <c r="BQ58" s="48"/>
      <c r="BR58" s="48"/>
      <c r="BS58" s="48"/>
      <c r="BT58" s="48"/>
      <c r="BU58" s="48"/>
      <c r="BV58" s="95"/>
    </row>
    <row r="59" s="29" customFormat="1" ht="7.4" customHeight="1" spans="4:74">
      <c r="D59" s="51"/>
      <c r="E59" s="52"/>
      <c r="F59" s="52"/>
      <c r="G59" s="52"/>
      <c r="H59" s="52"/>
      <c r="I59" s="52"/>
      <c r="J59" s="52"/>
      <c r="K59" s="52"/>
      <c r="L59" s="52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40"/>
      <c r="AT59" s="40"/>
      <c r="AU59" s="40"/>
      <c r="AV59" s="40"/>
      <c r="AW59" s="40"/>
      <c r="AX59" s="40"/>
      <c r="AY59" s="40"/>
      <c r="AZ59" s="40"/>
      <c r="BA59" s="57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7.4" customHeight="1" spans="4:74">
      <c r="D60" s="47"/>
      <c r="E60" s="48"/>
      <c r="F60" s="48"/>
      <c r="G60" s="48"/>
      <c r="H60" s="48"/>
      <c r="I60" s="48"/>
      <c r="J60" s="48"/>
      <c r="K60" s="48"/>
      <c r="L60" s="48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40"/>
      <c r="AT60" s="40"/>
      <c r="AU60" s="40"/>
      <c r="AV60" s="40"/>
      <c r="AW60" s="40"/>
      <c r="AX60" s="40"/>
      <c r="AY60" s="40"/>
      <c r="AZ60" s="40"/>
      <c r="BA60" s="57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7.4" customHeight="1" spans="4:74">
      <c r="D61" s="49"/>
      <c r="E61" s="50"/>
      <c r="F61" s="50"/>
      <c r="G61" s="50"/>
      <c r="H61" s="50"/>
      <c r="I61" s="50"/>
      <c r="J61" s="50"/>
      <c r="K61" s="50"/>
      <c r="L61" s="5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40"/>
      <c r="AT61" s="40"/>
      <c r="AU61" s="40"/>
      <c r="AV61" s="40"/>
      <c r="AW61" s="40"/>
      <c r="AX61" s="40"/>
      <c r="AY61" s="40"/>
      <c r="AZ61" s="40"/>
      <c r="BA61" s="57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7.4" customHeight="1" spans="4:74">
      <c r="D62" s="51"/>
      <c r="E62" s="52"/>
      <c r="F62" s="52"/>
      <c r="G62" s="52"/>
      <c r="H62" s="52"/>
      <c r="I62" s="52"/>
      <c r="J62" s="52"/>
      <c r="K62" s="52"/>
      <c r="L62" s="52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40"/>
      <c r="AT62" s="40"/>
      <c r="AU62" s="40"/>
      <c r="AV62" s="40"/>
      <c r="AW62" s="40"/>
      <c r="AX62" s="40"/>
      <c r="AY62" s="40"/>
      <c r="AZ62" s="40"/>
      <c r="BA62" s="57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7.4" customHeight="1" spans="4:74">
      <c r="D63" s="47"/>
      <c r="E63" s="48"/>
      <c r="F63" s="48"/>
      <c r="G63" s="48"/>
      <c r="H63" s="48"/>
      <c r="I63" s="48"/>
      <c r="J63" s="48"/>
      <c r="K63" s="48"/>
      <c r="L63" s="48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40"/>
      <c r="AT63" s="40"/>
      <c r="AU63" s="40"/>
      <c r="AV63" s="40"/>
      <c r="AW63" s="40"/>
      <c r="AX63" s="40"/>
      <c r="AY63" s="40"/>
      <c r="AZ63" s="40"/>
      <c r="BA63" s="57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7.4" customHeight="1" spans="4:74">
      <c r="D64" s="49"/>
      <c r="E64" s="50"/>
      <c r="F64" s="50"/>
      <c r="G64" s="50"/>
      <c r="H64" s="50"/>
      <c r="I64" s="50"/>
      <c r="J64" s="50"/>
      <c r="K64" s="50"/>
      <c r="L64" s="50"/>
      <c r="M64" s="58"/>
      <c r="N64" s="50"/>
      <c r="O64" s="50"/>
      <c r="P64" s="50"/>
      <c r="Q64" s="50"/>
      <c r="R64" s="50"/>
      <c r="S64" s="61"/>
      <c r="T64" s="58"/>
      <c r="U64" s="50"/>
      <c r="V64" s="50"/>
      <c r="W64" s="50"/>
      <c r="X64" s="50"/>
      <c r="Y64" s="61"/>
      <c r="Z64" s="58"/>
      <c r="AA64" s="50"/>
      <c r="AB64" s="50"/>
      <c r="AC64" s="50"/>
      <c r="AD64" s="50"/>
      <c r="AE64" s="50"/>
      <c r="AF64" s="50"/>
      <c r="AG64" s="61"/>
      <c r="AH64" s="76"/>
      <c r="AI64" s="77"/>
      <c r="AJ64" s="77"/>
      <c r="AK64" s="77"/>
      <c r="AL64" s="77"/>
      <c r="AM64" s="77"/>
      <c r="AN64" s="77"/>
      <c r="AO64" s="77"/>
      <c r="AP64" s="77"/>
      <c r="AQ64" s="77"/>
      <c r="AR64" s="83"/>
      <c r="AS64" s="40"/>
      <c r="AT64" s="40"/>
      <c r="AU64" s="40"/>
      <c r="AV64" s="40"/>
      <c r="AW64" s="40"/>
      <c r="AX64" s="40"/>
      <c r="AY64" s="40"/>
      <c r="AZ64" s="40"/>
      <c r="BA64" s="58"/>
      <c r="BB64" s="50"/>
      <c r="BC64" s="50"/>
      <c r="BD64" s="50"/>
      <c r="BE64" s="50"/>
      <c r="BF64" s="61"/>
      <c r="BG64" s="58"/>
      <c r="BH64" s="50"/>
      <c r="BI64" s="50"/>
      <c r="BJ64" s="50"/>
      <c r="BK64" s="50"/>
      <c r="BL64" s="50"/>
      <c r="BM64" s="50"/>
      <c r="BN64" s="61"/>
      <c r="BO64" s="58"/>
      <c r="BP64" s="50"/>
      <c r="BQ64" s="50"/>
      <c r="BR64" s="50"/>
      <c r="BS64" s="50"/>
      <c r="BT64" s="50"/>
      <c r="BU64" s="50"/>
      <c r="BV64" s="96"/>
    </row>
    <row r="65" s="29" customFormat="1" ht="7.4" customHeight="1" spans="4:74">
      <c r="D65" s="51"/>
      <c r="E65" s="52"/>
      <c r="F65" s="52"/>
      <c r="G65" s="52"/>
      <c r="H65" s="52"/>
      <c r="I65" s="52"/>
      <c r="J65" s="52"/>
      <c r="K65" s="52"/>
      <c r="L65" s="52"/>
      <c r="M65" s="56"/>
      <c r="N65" s="52"/>
      <c r="O65" s="52"/>
      <c r="P65" s="52"/>
      <c r="Q65" s="52"/>
      <c r="R65" s="52"/>
      <c r="S65" s="59"/>
      <c r="T65" s="56"/>
      <c r="U65" s="52"/>
      <c r="V65" s="52"/>
      <c r="W65" s="52"/>
      <c r="X65" s="52"/>
      <c r="Y65" s="59"/>
      <c r="Z65" s="56"/>
      <c r="AA65" s="52"/>
      <c r="AB65" s="52"/>
      <c r="AC65" s="52"/>
      <c r="AD65" s="52"/>
      <c r="AE65" s="52"/>
      <c r="AF65" s="52"/>
      <c r="AG65" s="59"/>
      <c r="AH65" s="72"/>
      <c r="AI65" s="73"/>
      <c r="AJ65" s="73"/>
      <c r="AK65" s="73"/>
      <c r="AL65" s="73"/>
      <c r="AM65" s="73"/>
      <c r="AN65" s="73"/>
      <c r="AO65" s="73"/>
      <c r="AP65" s="73"/>
      <c r="AQ65" s="73"/>
      <c r="AR65" s="81"/>
      <c r="AS65" s="40"/>
      <c r="AT65" s="40"/>
      <c r="AU65" s="40"/>
      <c r="AV65" s="40"/>
      <c r="AW65" s="40"/>
      <c r="AX65" s="40"/>
      <c r="AY65" s="40"/>
      <c r="AZ65" s="40"/>
      <c r="BA65" s="56"/>
      <c r="BB65" s="52"/>
      <c r="BC65" s="52"/>
      <c r="BD65" s="52"/>
      <c r="BE65" s="52"/>
      <c r="BF65" s="59"/>
      <c r="BG65" s="56"/>
      <c r="BH65" s="52"/>
      <c r="BI65" s="52"/>
      <c r="BJ65" s="52"/>
      <c r="BK65" s="52"/>
      <c r="BL65" s="52"/>
      <c r="BM65" s="52"/>
      <c r="BN65" s="59"/>
      <c r="BO65" s="56"/>
      <c r="BP65" s="52"/>
      <c r="BQ65" s="52"/>
      <c r="BR65" s="52"/>
      <c r="BS65" s="52"/>
      <c r="BT65" s="52"/>
      <c r="BU65" s="52"/>
      <c r="BV65" s="97"/>
    </row>
    <row r="66" s="29" customFormat="1" ht="7.4" customHeight="1" spans="4:74">
      <c r="D66" s="47"/>
      <c r="E66" s="48"/>
      <c r="F66" s="48"/>
      <c r="G66" s="48"/>
      <c r="H66" s="48"/>
      <c r="I66" s="48"/>
      <c r="J66" s="48"/>
      <c r="K66" s="48"/>
      <c r="L66" s="48"/>
      <c r="M66" s="57"/>
      <c r="N66" s="48"/>
      <c r="O66" s="48"/>
      <c r="P66" s="48"/>
      <c r="Q66" s="48"/>
      <c r="R66" s="48"/>
      <c r="S66" s="60"/>
      <c r="T66" s="57"/>
      <c r="U66" s="48"/>
      <c r="V66" s="48"/>
      <c r="W66" s="48"/>
      <c r="X66" s="48"/>
      <c r="Y66" s="60"/>
      <c r="Z66" s="57"/>
      <c r="AA66" s="48"/>
      <c r="AB66" s="48"/>
      <c r="AC66" s="48"/>
      <c r="AD66" s="48"/>
      <c r="AE66" s="48"/>
      <c r="AF66" s="48"/>
      <c r="AG66" s="60"/>
      <c r="AH66" s="74"/>
      <c r="AI66" s="75"/>
      <c r="AJ66" s="75"/>
      <c r="AK66" s="75"/>
      <c r="AL66" s="75"/>
      <c r="AM66" s="75"/>
      <c r="AN66" s="75"/>
      <c r="AO66" s="75"/>
      <c r="AP66" s="75"/>
      <c r="AQ66" s="75"/>
      <c r="AR66" s="82"/>
      <c r="AS66" s="40"/>
      <c r="AT66" s="40"/>
      <c r="AU66" s="40"/>
      <c r="AV66" s="40"/>
      <c r="AW66" s="40"/>
      <c r="AX66" s="40"/>
      <c r="AY66" s="40"/>
      <c r="AZ66" s="40"/>
      <c r="BA66" s="57"/>
      <c r="BB66" s="48"/>
      <c r="BC66" s="48"/>
      <c r="BD66" s="48"/>
      <c r="BE66" s="48"/>
      <c r="BF66" s="60"/>
      <c r="BG66" s="57"/>
      <c r="BH66" s="48"/>
      <c r="BI66" s="48"/>
      <c r="BJ66" s="48"/>
      <c r="BK66" s="48"/>
      <c r="BL66" s="48"/>
      <c r="BM66" s="48"/>
      <c r="BN66" s="60"/>
      <c r="BO66" s="57"/>
      <c r="BP66" s="48"/>
      <c r="BQ66" s="48"/>
      <c r="BR66" s="48"/>
      <c r="BS66" s="48"/>
      <c r="BT66" s="48"/>
      <c r="BU66" s="48"/>
      <c r="BV66" s="95"/>
    </row>
    <row r="67" s="29" customFormat="1" ht="7.4" customHeight="1" spans="4:74">
      <c r="D67" s="49"/>
      <c r="E67" s="50"/>
      <c r="F67" s="50"/>
      <c r="G67" s="50"/>
      <c r="H67" s="50"/>
      <c r="I67" s="50"/>
      <c r="J67" s="50"/>
      <c r="K67" s="50"/>
      <c r="L67" s="50"/>
      <c r="M67" s="57"/>
      <c r="N67" s="48"/>
      <c r="O67" s="48"/>
      <c r="P67" s="48"/>
      <c r="Q67" s="48"/>
      <c r="R67" s="48"/>
      <c r="S67" s="60"/>
      <c r="T67" s="57"/>
      <c r="U67" s="48"/>
      <c r="V67" s="48"/>
      <c r="W67" s="48"/>
      <c r="X67" s="48"/>
      <c r="Y67" s="60"/>
      <c r="Z67" s="57"/>
      <c r="AA67" s="48"/>
      <c r="AB67" s="48"/>
      <c r="AC67" s="48"/>
      <c r="AD67" s="48"/>
      <c r="AE67" s="48"/>
      <c r="AF67" s="48"/>
      <c r="AG67" s="60"/>
      <c r="AH67" s="74"/>
      <c r="AI67" s="75"/>
      <c r="AJ67" s="75"/>
      <c r="AK67" s="75"/>
      <c r="AL67" s="75"/>
      <c r="AM67" s="75"/>
      <c r="AN67" s="75"/>
      <c r="AO67" s="75"/>
      <c r="AP67" s="75"/>
      <c r="AQ67" s="75"/>
      <c r="AR67" s="82"/>
      <c r="AS67" s="40"/>
      <c r="AT67" s="40"/>
      <c r="AU67" s="40"/>
      <c r="AV67" s="40"/>
      <c r="AW67" s="40"/>
      <c r="AX67" s="40"/>
      <c r="AY67" s="40"/>
      <c r="AZ67" s="40"/>
      <c r="BA67" s="57"/>
      <c r="BB67" s="48"/>
      <c r="BC67" s="48"/>
      <c r="BD67" s="48"/>
      <c r="BE67" s="48"/>
      <c r="BF67" s="60"/>
      <c r="BG67" s="57"/>
      <c r="BH67" s="48"/>
      <c r="BI67" s="48"/>
      <c r="BJ67" s="48"/>
      <c r="BK67" s="48"/>
      <c r="BL67" s="48"/>
      <c r="BM67" s="48"/>
      <c r="BN67" s="60"/>
      <c r="BO67" s="57"/>
      <c r="BP67" s="48"/>
      <c r="BQ67" s="48"/>
      <c r="BR67" s="48"/>
      <c r="BS67" s="48"/>
      <c r="BT67" s="48"/>
      <c r="BU67" s="48"/>
      <c r="BV67" s="95"/>
    </row>
    <row r="68" s="29" customFormat="1" ht="7.4" customHeight="1" spans="4:74">
      <c r="D68" s="51"/>
      <c r="E68" s="52"/>
      <c r="F68" s="52"/>
      <c r="G68" s="52"/>
      <c r="H68" s="52"/>
      <c r="I68" s="52"/>
      <c r="J68" s="52"/>
      <c r="K68" s="52"/>
      <c r="L68" s="52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40"/>
      <c r="AT68" s="40"/>
      <c r="AU68" s="40"/>
      <c r="AV68" s="40"/>
      <c r="AW68" s="40"/>
      <c r="AX68" s="40"/>
      <c r="AY68" s="40"/>
      <c r="AZ68" s="40"/>
      <c r="BA68" s="57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7.4" customHeight="1" spans="4:74">
      <c r="D69" s="47"/>
      <c r="E69" s="48"/>
      <c r="F69" s="48"/>
      <c r="G69" s="48"/>
      <c r="H69" s="48"/>
      <c r="I69" s="48"/>
      <c r="J69" s="48"/>
      <c r="K69" s="48"/>
      <c r="L69" s="48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40"/>
      <c r="AT69" s="40"/>
      <c r="AU69" s="40"/>
      <c r="AV69" s="40"/>
      <c r="AW69" s="40"/>
      <c r="AX69" s="40"/>
      <c r="AY69" s="40"/>
      <c r="AZ69" s="40"/>
      <c r="BA69" s="57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7.4" customHeight="1" spans="4:74">
      <c r="D70" s="49"/>
      <c r="E70" s="50"/>
      <c r="F70" s="50"/>
      <c r="G70" s="50"/>
      <c r="H70" s="50"/>
      <c r="I70" s="50"/>
      <c r="J70" s="50"/>
      <c r="K70" s="50"/>
      <c r="L70" s="5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40"/>
      <c r="AT70" s="40"/>
      <c r="AU70" s="40"/>
      <c r="AV70" s="40"/>
      <c r="AW70" s="40"/>
      <c r="AX70" s="40"/>
      <c r="AY70" s="40"/>
      <c r="AZ70" s="40"/>
      <c r="BA70" s="57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7.4" customHeight="1" spans="4:74">
      <c r="D71" s="51"/>
      <c r="E71" s="52"/>
      <c r="F71" s="52"/>
      <c r="G71" s="52"/>
      <c r="H71" s="52"/>
      <c r="I71" s="52"/>
      <c r="J71" s="52"/>
      <c r="K71" s="52"/>
      <c r="L71" s="52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40"/>
      <c r="AT71" s="40"/>
      <c r="AU71" s="40"/>
      <c r="AV71" s="40"/>
      <c r="AW71" s="40"/>
      <c r="AX71" s="40"/>
      <c r="AY71" s="40"/>
      <c r="AZ71" s="40"/>
      <c r="BA71" s="57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7.4" customHeight="1" spans="4:74">
      <c r="D72" s="47"/>
      <c r="E72" s="48"/>
      <c r="F72" s="48"/>
      <c r="G72" s="48"/>
      <c r="H72" s="48"/>
      <c r="I72" s="48"/>
      <c r="J72" s="48"/>
      <c r="K72" s="48"/>
      <c r="L72" s="48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40"/>
      <c r="AT72" s="40"/>
      <c r="AU72" s="40"/>
      <c r="AV72" s="40"/>
      <c r="AW72" s="40"/>
      <c r="AX72" s="40"/>
      <c r="AY72" s="40"/>
      <c r="AZ72" s="40"/>
      <c r="BA72" s="57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7.4" customHeight="1" spans="4:74">
      <c r="D73" s="49"/>
      <c r="E73" s="50"/>
      <c r="F73" s="50"/>
      <c r="G73" s="50"/>
      <c r="H73" s="50"/>
      <c r="I73" s="50"/>
      <c r="J73" s="50"/>
      <c r="K73" s="50"/>
      <c r="L73" s="50"/>
      <c r="M73" s="58"/>
      <c r="N73" s="50"/>
      <c r="O73" s="50"/>
      <c r="P73" s="50"/>
      <c r="Q73" s="50"/>
      <c r="R73" s="50"/>
      <c r="S73" s="61"/>
      <c r="T73" s="58"/>
      <c r="U73" s="50"/>
      <c r="V73" s="50"/>
      <c r="W73" s="50"/>
      <c r="X73" s="50"/>
      <c r="Y73" s="61"/>
      <c r="Z73" s="58"/>
      <c r="AA73" s="50"/>
      <c r="AB73" s="50"/>
      <c r="AC73" s="50"/>
      <c r="AD73" s="50"/>
      <c r="AE73" s="50"/>
      <c r="AF73" s="50"/>
      <c r="AG73" s="61"/>
      <c r="AH73" s="76"/>
      <c r="AI73" s="77"/>
      <c r="AJ73" s="77"/>
      <c r="AK73" s="77"/>
      <c r="AL73" s="77"/>
      <c r="AM73" s="77"/>
      <c r="AN73" s="77"/>
      <c r="AO73" s="77"/>
      <c r="AP73" s="77"/>
      <c r="AQ73" s="77"/>
      <c r="AR73" s="83"/>
      <c r="AS73" s="40"/>
      <c r="AT73" s="40"/>
      <c r="AU73" s="40"/>
      <c r="AV73" s="40"/>
      <c r="AW73" s="40"/>
      <c r="AX73" s="40"/>
      <c r="AY73" s="40"/>
      <c r="AZ73" s="40"/>
      <c r="BA73" s="58"/>
      <c r="BB73" s="50"/>
      <c r="BC73" s="50"/>
      <c r="BD73" s="50"/>
      <c r="BE73" s="50"/>
      <c r="BF73" s="61"/>
      <c r="BG73" s="58"/>
      <c r="BH73" s="50"/>
      <c r="BI73" s="50"/>
      <c r="BJ73" s="50"/>
      <c r="BK73" s="50"/>
      <c r="BL73" s="50"/>
      <c r="BM73" s="50"/>
      <c r="BN73" s="61"/>
      <c r="BO73" s="58"/>
      <c r="BP73" s="50"/>
      <c r="BQ73" s="50"/>
      <c r="BR73" s="50"/>
      <c r="BS73" s="50"/>
      <c r="BT73" s="50"/>
      <c r="BU73" s="50"/>
      <c r="BV73" s="96"/>
    </row>
    <row r="74" s="29" customFormat="1" ht="7.4" customHeight="1" spans="4:74">
      <c r="D74" s="39" t="s">
        <v>89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27"/>
    </row>
    <row r="75" s="29" customFormat="1" ht="7.4" customHeight="1" spans="4:74"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27"/>
    </row>
    <row r="76" s="29" customFormat="1" ht="7.4" customHeight="1" spans="4:74"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27"/>
    </row>
    <row r="77" s="29" customFormat="1" ht="7.4" customHeight="1" spans="4:74"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27"/>
    </row>
    <row r="78" s="29" customFormat="1" ht="7.4" customHeight="1" spans="4:74"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27"/>
    </row>
    <row r="79" s="29" customFormat="1" ht="7.4" customHeight="1" spans="4:74"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27"/>
    </row>
    <row r="80" s="29" customFormat="1" ht="7.4" customHeight="1" spans="4:74"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27"/>
    </row>
    <row r="81" s="29" customFormat="1" ht="7.4" customHeight="1" spans="4:74"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27"/>
    </row>
    <row r="82" s="29" customFormat="1" ht="7.4" customHeight="1" spans="4:74">
      <c r="D82" s="39" t="s">
        <v>91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20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1"/>
      <c r="BR82" s="121"/>
      <c r="BS82" s="121"/>
      <c r="BT82" s="121"/>
      <c r="BU82" s="121"/>
      <c r="BV82" s="128"/>
    </row>
    <row r="83" s="29" customFormat="1" ht="7.4" customHeight="1" spans="4:74"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22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123"/>
      <c r="AN83" s="123"/>
      <c r="AO83" s="123"/>
      <c r="AP83" s="123"/>
      <c r="AQ83" s="123"/>
      <c r="AR83" s="123"/>
      <c r="AS83" s="123"/>
      <c r="AT83" s="123"/>
      <c r="AU83" s="123"/>
      <c r="AV83" s="123"/>
      <c r="AW83" s="123"/>
      <c r="AX83" s="123"/>
      <c r="AY83" s="123"/>
      <c r="AZ83" s="123"/>
      <c r="BA83" s="123"/>
      <c r="BB83" s="123"/>
      <c r="BC83" s="123"/>
      <c r="BD83" s="123"/>
      <c r="BE83" s="123"/>
      <c r="BF83" s="123"/>
      <c r="BG83" s="123"/>
      <c r="BH83" s="123"/>
      <c r="BI83" s="123"/>
      <c r="BJ83" s="123"/>
      <c r="BK83" s="123"/>
      <c r="BL83" s="123"/>
      <c r="BM83" s="123"/>
      <c r="BN83" s="123"/>
      <c r="BO83" s="123"/>
      <c r="BP83" s="123"/>
      <c r="BQ83" s="123"/>
      <c r="BR83" s="123"/>
      <c r="BS83" s="123"/>
      <c r="BT83" s="123"/>
      <c r="BU83" s="123"/>
      <c r="BV83" s="129"/>
    </row>
    <row r="84" s="29" customFormat="1" ht="7.4" customHeight="1" spans="4:74"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22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3"/>
      <c r="AI84" s="123"/>
      <c r="AJ84" s="123"/>
      <c r="AK84" s="123"/>
      <c r="AL84" s="123"/>
      <c r="AM84" s="123"/>
      <c r="AN84" s="123"/>
      <c r="AO84" s="123"/>
      <c r="AP84" s="123"/>
      <c r="AQ84" s="123"/>
      <c r="AR84" s="123"/>
      <c r="AS84" s="123"/>
      <c r="AT84" s="123"/>
      <c r="AU84" s="123"/>
      <c r="AV84" s="123"/>
      <c r="AW84" s="123"/>
      <c r="AX84" s="123"/>
      <c r="AY84" s="123"/>
      <c r="AZ84" s="123"/>
      <c r="BA84" s="123"/>
      <c r="BB84" s="123"/>
      <c r="BC84" s="123"/>
      <c r="BD84" s="123"/>
      <c r="BE84" s="123"/>
      <c r="BF84" s="123"/>
      <c r="BG84" s="123"/>
      <c r="BH84" s="123"/>
      <c r="BI84" s="123"/>
      <c r="BJ84" s="123"/>
      <c r="BK84" s="123"/>
      <c r="BL84" s="123"/>
      <c r="BM84" s="123"/>
      <c r="BN84" s="123"/>
      <c r="BO84" s="123"/>
      <c r="BP84" s="123"/>
      <c r="BQ84" s="123"/>
      <c r="BR84" s="123"/>
      <c r="BS84" s="123"/>
      <c r="BT84" s="123"/>
      <c r="BU84" s="123"/>
      <c r="BV84" s="129"/>
    </row>
    <row r="85" s="29" customFormat="1" ht="7.4" customHeight="1" spans="4:74"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22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3"/>
      <c r="AI85" s="123"/>
      <c r="AJ85" s="123"/>
      <c r="AK85" s="123"/>
      <c r="AL85" s="123"/>
      <c r="AM85" s="123"/>
      <c r="AN85" s="123"/>
      <c r="AO85" s="123"/>
      <c r="AP85" s="123"/>
      <c r="AQ85" s="123"/>
      <c r="AR85" s="123"/>
      <c r="AS85" s="123"/>
      <c r="AT85" s="123"/>
      <c r="AU85" s="123"/>
      <c r="AV85" s="123"/>
      <c r="AW85" s="123"/>
      <c r="AX85" s="123"/>
      <c r="AY85" s="123"/>
      <c r="AZ85" s="123"/>
      <c r="BA85" s="123"/>
      <c r="BB85" s="123"/>
      <c r="BC85" s="123"/>
      <c r="BD85" s="123"/>
      <c r="BE85" s="123"/>
      <c r="BF85" s="123"/>
      <c r="BG85" s="123"/>
      <c r="BH85" s="123"/>
      <c r="BI85" s="123"/>
      <c r="BJ85" s="123"/>
      <c r="BK85" s="123"/>
      <c r="BL85" s="123"/>
      <c r="BM85" s="123"/>
      <c r="BN85" s="123"/>
      <c r="BO85" s="123"/>
      <c r="BP85" s="123"/>
      <c r="BQ85" s="123"/>
      <c r="BR85" s="123"/>
      <c r="BS85" s="123"/>
      <c r="BT85" s="123"/>
      <c r="BU85" s="123"/>
      <c r="BV85" s="129"/>
    </row>
    <row r="86" s="29" customFormat="1" ht="7.4" customHeight="1" spans="4:74"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22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23"/>
      <c r="AJ86" s="123"/>
      <c r="AK86" s="123"/>
      <c r="AL86" s="123"/>
      <c r="AM86" s="123"/>
      <c r="AN86" s="123"/>
      <c r="AO86" s="123"/>
      <c r="AP86" s="123"/>
      <c r="AQ86" s="123"/>
      <c r="AR86" s="123"/>
      <c r="AS86" s="123"/>
      <c r="AT86" s="123"/>
      <c r="AU86" s="123"/>
      <c r="AV86" s="123"/>
      <c r="AW86" s="123"/>
      <c r="AX86" s="123"/>
      <c r="AY86" s="123"/>
      <c r="AZ86" s="123"/>
      <c r="BA86" s="123"/>
      <c r="BB86" s="123"/>
      <c r="BC86" s="123"/>
      <c r="BD86" s="123"/>
      <c r="BE86" s="123"/>
      <c r="BF86" s="123"/>
      <c r="BG86" s="123"/>
      <c r="BH86" s="123"/>
      <c r="BI86" s="123"/>
      <c r="BJ86" s="123"/>
      <c r="BK86" s="123"/>
      <c r="BL86" s="123"/>
      <c r="BM86" s="123"/>
      <c r="BN86" s="123"/>
      <c r="BO86" s="123"/>
      <c r="BP86" s="123"/>
      <c r="BQ86" s="123"/>
      <c r="BR86" s="123"/>
      <c r="BS86" s="123"/>
      <c r="BT86" s="123"/>
      <c r="BU86" s="123"/>
      <c r="BV86" s="129"/>
    </row>
    <row r="87" s="29" customFormat="1" ht="7.4" customHeight="1" spans="4:74"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22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3"/>
      <c r="AK87" s="123"/>
      <c r="AL87" s="123"/>
      <c r="AM87" s="123"/>
      <c r="AN87" s="123"/>
      <c r="AO87" s="123"/>
      <c r="AP87" s="123"/>
      <c r="AQ87" s="123"/>
      <c r="AR87" s="123"/>
      <c r="AS87" s="123"/>
      <c r="AT87" s="123"/>
      <c r="AU87" s="123"/>
      <c r="AV87" s="123"/>
      <c r="AW87" s="123"/>
      <c r="AX87" s="123"/>
      <c r="AY87" s="123"/>
      <c r="AZ87" s="123"/>
      <c r="BA87" s="123"/>
      <c r="BB87" s="123"/>
      <c r="BC87" s="123"/>
      <c r="BD87" s="123"/>
      <c r="BE87" s="123"/>
      <c r="BF87" s="123"/>
      <c r="BG87" s="123"/>
      <c r="BH87" s="123"/>
      <c r="BI87" s="123"/>
      <c r="BJ87" s="123"/>
      <c r="BK87" s="123"/>
      <c r="BL87" s="123"/>
      <c r="BM87" s="123"/>
      <c r="BN87" s="123"/>
      <c r="BO87" s="123"/>
      <c r="BP87" s="123"/>
      <c r="BQ87" s="123"/>
      <c r="BR87" s="123"/>
      <c r="BS87" s="123"/>
      <c r="BT87" s="123"/>
      <c r="BU87" s="123"/>
      <c r="BV87" s="129"/>
    </row>
    <row r="88" s="29" customFormat="1" ht="7.4" customHeight="1" spans="4:74"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24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30"/>
    </row>
    <row r="89" s="29" customFormat="1" ht="7.4" customHeight="1" spans="4:74">
      <c r="D89" s="39" t="s">
        <v>92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27"/>
    </row>
    <row r="90" s="29" customFormat="1" ht="7.4" customHeight="1" spans="4:74"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27"/>
    </row>
    <row r="91" s="29" customFormat="1" ht="7.4" customHeight="1" spans="4:74"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27"/>
    </row>
    <row r="92" s="29" customFormat="1" ht="7.4" customHeight="1" spans="4:74"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27"/>
    </row>
    <row r="93" s="29" customFormat="1" ht="7.4" customHeight="1" spans="4:74"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27"/>
    </row>
    <row r="94" s="29" customFormat="1" ht="7.4" customHeight="1" spans="4:74"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27"/>
    </row>
    <row r="95" s="29" customFormat="1" ht="7.4" customHeight="1" spans="4:74"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27"/>
    </row>
    <row r="96" s="29" customFormat="1" ht="7.4" customHeight="1" spans="4:74">
      <c r="D96" s="117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26"/>
      <c r="S96" s="126"/>
      <c r="T96" s="126"/>
      <c r="U96" s="126"/>
      <c r="V96" s="126"/>
      <c r="W96" s="126"/>
      <c r="X96" s="126"/>
      <c r="Y96" s="126"/>
      <c r="Z96" s="126"/>
      <c r="AA96" s="126"/>
      <c r="AB96" s="126"/>
      <c r="AC96" s="126"/>
      <c r="AD96" s="126"/>
      <c r="AE96" s="126"/>
      <c r="AF96" s="126"/>
      <c r="AG96" s="126"/>
      <c r="AH96" s="126"/>
      <c r="AI96" s="126"/>
      <c r="AJ96" s="126"/>
      <c r="AK96" s="126"/>
      <c r="AL96" s="126"/>
      <c r="AM96" s="126"/>
      <c r="AN96" s="126"/>
      <c r="AO96" s="126"/>
      <c r="AP96" s="126"/>
      <c r="AQ96" s="126"/>
      <c r="AR96" s="126"/>
      <c r="AS96" s="126"/>
      <c r="AT96" s="126"/>
      <c r="AU96" s="126"/>
      <c r="AV96" s="126"/>
      <c r="AW96" s="126"/>
      <c r="AX96" s="126"/>
      <c r="AY96" s="126"/>
      <c r="AZ96" s="126"/>
      <c r="BA96" s="126"/>
      <c r="BB96" s="126"/>
      <c r="BC96" s="126"/>
      <c r="BD96" s="126"/>
      <c r="BE96" s="126"/>
      <c r="BF96" s="126"/>
      <c r="BG96" s="126"/>
      <c r="BH96" s="126"/>
      <c r="BI96" s="126"/>
      <c r="BJ96" s="126"/>
      <c r="BK96" s="126"/>
      <c r="BL96" s="126"/>
      <c r="BM96" s="126"/>
      <c r="BN96" s="126"/>
      <c r="BO96" s="126"/>
      <c r="BP96" s="126"/>
      <c r="BQ96" s="126"/>
      <c r="BR96" s="126"/>
      <c r="BS96" s="126"/>
      <c r="BT96" s="126"/>
      <c r="BU96" s="126"/>
      <c r="BV96" s="131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94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95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96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97</v>
      </c>
      <c r="AQ98" s="48"/>
      <c r="AR98" s="48"/>
      <c r="AS98" s="48"/>
      <c r="AT98" s="48"/>
      <c r="AU98" s="48"/>
      <c r="AV98" s="48"/>
      <c r="AW98" s="48"/>
      <c r="AX98" s="48"/>
      <c r="AY98" s="48" t="s">
        <v>98</v>
      </c>
      <c r="AZ98" s="48"/>
      <c r="BA98" s="48"/>
      <c r="BB98" s="48"/>
      <c r="BC98" s="48"/>
      <c r="BD98" s="48"/>
      <c r="BE98" s="48" t="s">
        <v>99</v>
      </c>
      <c r="BF98" s="48"/>
      <c r="BG98" s="48"/>
      <c r="BH98" s="48"/>
      <c r="BI98" s="48"/>
      <c r="BJ98" s="48"/>
      <c r="BK98" s="48" t="s">
        <v>100</v>
      </c>
      <c r="BL98" s="48"/>
      <c r="BM98" s="48"/>
      <c r="BN98" s="85"/>
      <c r="BO98" s="48" t="s">
        <v>101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5">
    <mergeCell ref="BH1:BI1"/>
    <mergeCell ref="BJ1:BL1"/>
    <mergeCell ref="BM1:BN1"/>
    <mergeCell ref="BP1:BQ1"/>
    <mergeCell ref="BR1:BT1"/>
    <mergeCell ref="BU1:BV1"/>
    <mergeCell ref="BL2:BV2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3:BV5"/>
    <mergeCell ref="D7:L8"/>
    <mergeCell ref="M7:AV8"/>
    <mergeCell ref="AW7:BC8"/>
    <mergeCell ref="BD7:BV8"/>
  </mergeCells>
  <pageMargins left="0.865277777777778" right="0.590277777777778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P6" sqref="P6"/>
    </sheetView>
  </sheetViews>
  <sheetFormatPr defaultColWidth="7.90833333333333" defaultRowHeight="18" customHeight="1"/>
  <cols>
    <col min="1" max="1" width="4.26666666666667" style="2" customWidth="1"/>
    <col min="2" max="2" width="8.18333333333333" style="2" customWidth="1"/>
    <col min="3" max="3" width="5" style="2" customWidth="1"/>
    <col min="4" max="4" width="5.26666666666667" style="2" customWidth="1"/>
    <col min="5" max="6" width="4.45" style="2" customWidth="1"/>
    <col min="7" max="7" width="6.09166666666667" style="2" customWidth="1"/>
    <col min="8" max="8" width="7.90833333333333" style="2" customWidth="1"/>
    <col min="9" max="9" width="8.18333333333333" style="2" customWidth="1"/>
    <col min="10" max="10" width="6.36666666666667" style="2" customWidth="1"/>
    <col min="11" max="11" width="6.54166666666667" style="2" customWidth="1"/>
    <col min="12" max="12" width="8.09166666666667" style="2" customWidth="1"/>
    <col min="13" max="13" width="7.725" style="2" customWidth="1"/>
    <col min="14" max="14" width="6" style="2" customWidth="1"/>
    <col min="15" max="16384" width="7.90833333333333" style="2"/>
  </cols>
  <sheetData>
    <row r="1" ht="14.15" customHeight="1" spans="12:14">
      <c r="L1" s="18" t="s">
        <v>107</v>
      </c>
      <c r="M1" s="18"/>
      <c r="N1" s="18"/>
    </row>
    <row r="2" ht="14.15" customHeight="1" spans="12:14">
      <c r="L2" s="19"/>
      <c r="M2" s="19" t="s">
        <v>108</v>
      </c>
      <c r="N2" s="19"/>
    </row>
    <row r="3" ht="25" customHeight="1" spans="1:15">
      <c r="A3" s="104" t="s">
        <v>109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12"/>
    </row>
    <row r="4" ht="10" customHeight="1" spans="1:15">
      <c r="A4" s="6" t="s">
        <v>3</v>
      </c>
      <c r="B4" s="6"/>
      <c r="C4" s="105" t="s">
        <v>4</v>
      </c>
      <c r="D4" s="106"/>
      <c r="E4" s="106"/>
      <c r="F4" s="106"/>
      <c r="G4" s="106"/>
      <c r="H4" s="106"/>
      <c r="I4" s="106"/>
      <c r="J4" s="2" t="s">
        <v>110</v>
      </c>
      <c r="O4" s="104"/>
    </row>
    <row r="5" s="1" customFormat="1" ht="15" customHeight="1" spans="1:15">
      <c r="A5" s="6"/>
      <c r="B5" s="6"/>
      <c r="C5" s="106"/>
      <c r="D5" s="106"/>
      <c r="E5" s="106"/>
      <c r="F5" s="106"/>
      <c r="G5" s="106"/>
      <c r="H5" s="106"/>
      <c r="I5" s="106"/>
      <c r="J5" s="2"/>
      <c r="K5" s="2"/>
      <c r="L5" s="2"/>
      <c r="M5" s="2"/>
      <c r="N5" s="2"/>
      <c r="O5" s="113"/>
    </row>
    <row r="6" ht="25" customHeight="1" spans="1:14">
      <c r="A6" s="9" t="s">
        <v>6</v>
      </c>
      <c r="B6" s="10"/>
      <c r="C6" s="10"/>
      <c r="D6" s="10"/>
      <c r="E6" s="10"/>
      <c r="F6" s="10"/>
      <c r="G6" s="10"/>
      <c r="H6" s="10"/>
      <c r="I6" s="10" t="s">
        <v>61</v>
      </c>
      <c r="J6" s="10"/>
      <c r="K6" s="10"/>
      <c r="L6" s="10"/>
      <c r="M6" s="10"/>
      <c r="N6" s="27"/>
    </row>
    <row r="7" ht="25" customHeight="1" spans="1:14">
      <c r="A7" s="11" t="s">
        <v>10</v>
      </c>
      <c r="B7" s="12"/>
      <c r="C7" s="12"/>
      <c r="D7" s="12"/>
      <c r="E7" s="12"/>
      <c r="F7" s="12"/>
      <c r="G7" s="12"/>
      <c r="H7" s="12"/>
      <c r="I7" s="12" t="s">
        <v>12</v>
      </c>
      <c r="J7" s="12"/>
      <c r="K7" s="12"/>
      <c r="L7" s="12"/>
      <c r="M7" s="12"/>
      <c r="N7" s="28"/>
    </row>
    <row r="8" ht="25" customHeight="1" spans="1:14">
      <c r="A8" s="11" t="s">
        <v>15</v>
      </c>
      <c r="B8" s="12"/>
      <c r="C8" s="12"/>
      <c r="D8" s="12"/>
      <c r="E8" s="12"/>
      <c r="F8" s="12"/>
      <c r="G8" s="12"/>
      <c r="H8" s="12"/>
      <c r="I8" s="12" t="s">
        <v>17</v>
      </c>
      <c r="J8" s="12"/>
      <c r="K8" s="12"/>
      <c r="L8" s="12"/>
      <c r="M8" s="12"/>
      <c r="N8" s="28"/>
    </row>
    <row r="9" ht="25" customHeight="1" spans="1:14">
      <c r="A9" s="11" t="s">
        <v>19</v>
      </c>
      <c r="B9" s="12"/>
      <c r="C9" s="12"/>
      <c r="D9" s="12"/>
      <c r="E9" s="12"/>
      <c r="F9" s="12"/>
      <c r="G9" s="12"/>
      <c r="H9" s="12"/>
      <c r="I9" s="12" t="s">
        <v>21</v>
      </c>
      <c r="J9" s="12"/>
      <c r="K9" s="12"/>
      <c r="L9" s="12"/>
      <c r="M9" s="12"/>
      <c r="N9" s="28"/>
    </row>
    <row r="10" ht="35.15" customHeight="1" spans="1:14">
      <c r="A10" s="13" t="s">
        <v>105</v>
      </c>
      <c r="B10" s="14"/>
      <c r="C10" s="14"/>
      <c r="D10" s="107"/>
      <c r="E10" s="108"/>
      <c r="F10" s="108"/>
      <c r="G10" s="108"/>
      <c r="H10" s="108"/>
      <c r="I10" s="108"/>
      <c r="J10" s="108"/>
      <c r="K10" s="108"/>
      <c r="L10" s="108"/>
      <c r="M10" s="108"/>
      <c r="N10" s="114"/>
    </row>
    <row r="11" ht="20.25" customHeight="1" spans="1:14">
      <c r="A11" s="109" t="s">
        <v>28</v>
      </c>
      <c r="B11" s="110" t="s">
        <v>29</v>
      </c>
      <c r="C11" s="110" t="s">
        <v>30</v>
      </c>
      <c r="D11" s="110" t="s">
        <v>31</v>
      </c>
      <c r="E11" s="12" t="s">
        <v>32</v>
      </c>
      <c r="F11" s="12"/>
      <c r="G11" s="12"/>
      <c r="H11" s="12"/>
      <c r="I11" s="110" t="s">
        <v>111</v>
      </c>
      <c r="J11" s="110" t="s">
        <v>112</v>
      </c>
      <c r="K11" s="110" t="s">
        <v>113</v>
      </c>
      <c r="L11" s="110" t="s">
        <v>114</v>
      </c>
      <c r="M11" s="110" t="s">
        <v>115</v>
      </c>
      <c r="N11" s="115" t="s">
        <v>116</v>
      </c>
    </row>
    <row r="12" ht="20.25" customHeight="1" spans="1:14">
      <c r="A12" s="109"/>
      <c r="B12" s="110"/>
      <c r="C12" s="110"/>
      <c r="D12" s="110"/>
      <c r="E12" s="12" t="s">
        <v>40</v>
      </c>
      <c r="F12" s="12"/>
      <c r="G12" s="12" t="s">
        <v>41</v>
      </c>
      <c r="H12" s="12"/>
      <c r="I12" s="110"/>
      <c r="J12" s="110"/>
      <c r="K12" s="110"/>
      <c r="L12" s="110"/>
      <c r="M12" s="110"/>
      <c r="N12" s="115"/>
    </row>
    <row r="13" ht="20.25" customHeight="1" spans="1:14">
      <c r="A13" s="11"/>
      <c r="B13" s="12"/>
      <c r="C13" s="12"/>
      <c r="D13" s="12"/>
      <c r="E13" s="12" t="s">
        <v>44</v>
      </c>
      <c r="F13" s="12" t="s">
        <v>45</v>
      </c>
      <c r="G13" s="12" t="s">
        <v>44</v>
      </c>
      <c r="H13" s="12" t="s">
        <v>45</v>
      </c>
      <c r="I13" s="12"/>
      <c r="J13" s="12"/>
      <c r="K13" s="12"/>
      <c r="L13" s="12"/>
      <c r="M13" s="12"/>
      <c r="N13" s="28"/>
    </row>
    <row r="14" ht="33" customHeight="1" spans="1: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8"/>
    </row>
    <row r="15" ht="33" customHeight="1" spans="1:1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8"/>
    </row>
    <row r="16" ht="33" customHeight="1" spans="1:1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8"/>
    </row>
    <row r="17" ht="33" customHeight="1" spans="1:1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28"/>
    </row>
    <row r="18" ht="33" customHeight="1" spans="1:1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8"/>
    </row>
    <row r="19" ht="33" customHeight="1" spans="1:14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28"/>
    </row>
    <row r="20" ht="33" customHeight="1" spans="1:14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28"/>
    </row>
    <row r="21" ht="33" customHeight="1" spans="1:14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28"/>
    </row>
    <row r="22" ht="33" customHeight="1" spans="1:14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28"/>
    </row>
    <row r="23" ht="33" customHeight="1" spans="1:14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28"/>
    </row>
    <row r="24" ht="33" customHeight="1" spans="1:14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28"/>
    </row>
    <row r="25" ht="33" customHeight="1" spans="1:1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28"/>
    </row>
    <row r="26" s="3" customFormat="1" ht="42.75" customHeight="1" spans="1:14">
      <c r="A26" s="13" t="s">
        <v>56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6"/>
    </row>
    <row r="27" s="3" customFormat="1" ht="5.15" customHeight="1" spans="1:14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</row>
    <row r="28" s="3" customFormat="1" customHeight="1" spans="1:14">
      <c r="A28" s="17" t="s">
        <v>117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="3" customFormat="1" customHeight="1"/>
    <row r="30" s="3" customFormat="1" customHeight="1"/>
    <row r="31" s="3" customFormat="1" customHeight="1"/>
    <row r="32" s="3" customFormat="1" customHeight="1"/>
    <row r="33" s="3" customFormat="1" customHeight="1"/>
    <row r="34" s="3" customFormat="1" customHeight="1"/>
    <row r="35" s="3" customFormat="1" customHeight="1"/>
    <row r="36" s="3" customFormat="1" customHeight="1"/>
    <row r="37" customHeight="1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customHeight="1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customHeight="1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customHeight="1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customHeight="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customHeight="1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</sheetData>
  <mergeCells count="64">
    <mergeCell ref="L1:N1"/>
    <mergeCell ref="M2:N2"/>
    <mergeCell ref="A3:N3"/>
    <mergeCell ref="A6:C6"/>
    <mergeCell ref="D6:H6"/>
    <mergeCell ref="I6:J6"/>
    <mergeCell ref="K6:N6"/>
    <mergeCell ref="A7:C7"/>
    <mergeCell ref="D7:H7"/>
    <mergeCell ref="I7:J7"/>
    <mergeCell ref="K7:N7"/>
    <mergeCell ref="A8:C8"/>
    <mergeCell ref="D8:H8"/>
    <mergeCell ref="I8:J8"/>
    <mergeCell ref="K8:N8"/>
    <mergeCell ref="A9:C9"/>
    <mergeCell ref="D9:H9"/>
    <mergeCell ref="I9:J9"/>
    <mergeCell ref="K9:N9"/>
    <mergeCell ref="A10:C10"/>
    <mergeCell ref="D10:N10"/>
    <mergeCell ref="E11:H11"/>
    <mergeCell ref="E12:F12"/>
    <mergeCell ref="G12:H12"/>
    <mergeCell ref="A26:B26"/>
    <mergeCell ref="C26:N26"/>
    <mergeCell ref="A28:N28"/>
    <mergeCell ref="A11:A13"/>
    <mergeCell ref="B11:B13"/>
    <mergeCell ref="B14:B16"/>
    <mergeCell ref="B17:B19"/>
    <mergeCell ref="B20:B22"/>
    <mergeCell ref="B23:B25"/>
    <mergeCell ref="C11:C13"/>
    <mergeCell ref="C14:C16"/>
    <mergeCell ref="C17:C19"/>
    <mergeCell ref="C20:C22"/>
    <mergeCell ref="C23:C25"/>
    <mergeCell ref="D11:D13"/>
    <mergeCell ref="D14:D16"/>
    <mergeCell ref="D17:D19"/>
    <mergeCell ref="D20:D22"/>
    <mergeCell ref="D23:D25"/>
    <mergeCell ref="I11:I13"/>
    <mergeCell ref="J11:J13"/>
    <mergeCell ref="K11:K13"/>
    <mergeCell ref="L11:L13"/>
    <mergeCell ref="L14:L16"/>
    <mergeCell ref="L17:L19"/>
    <mergeCell ref="L20:L22"/>
    <mergeCell ref="L23:L25"/>
    <mergeCell ref="M11:M13"/>
    <mergeCell ref="M14:M16"/>
    <mergeCell ref="M17:M19"/>
    <mergeCell ref="M20:M22"/>
    <mergeCell ref="M23:M25"/>
    <mergeCell ref="N11:N13"/>
    <mergeCell ref="N14:N16"/>
    <mergeCell ref="N17:N19"/>
    <mergeCell ref="N20:N22"/>
    <mergeCell ref="N23:N25"/>
    <mergeCell ref="A4:B5"/>
    <mergeCell ref="C4:I5"/>
    <mergeCell ref="J4:N5"/>
  </mergeCells>
  <pageMargins left="0.826388888888889" right="0.5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101"/>
  <sheetViews>
    <sheetView workbookViewId="0">
      <selection activeCell="CC39" sqref="CC39"/>
    </sheetView>
  </sheetViews>
  <sheetFormatPr defaultColWidth="1.26666666666667" defaultRowHeight="14.25"/>
  <cols>
    <col min="1" max="3" width="6.36666666666667" style="30" customWidth="1"/>
    <col min="4" max="4" width="1.81666666666667" style="30" customWidth="1"/>
    <col min="5" max="73" width="1.26666666666667" style="30"/>
    <col min="74" max="74" width="1.36666666666667" style="30" customWidth="1"/>
    <col min="75" max="16384" width="1.26666666666667" style="30"/>
  </cols>
  <sheetData>
    <row r="1" s="29" customFormat="1" customHeight="1" spans="58:74">
      <c r="BF1" s="85"/>
      <c r="BG1" s="85"/>
      <c r="BH1" s="48" t="s">
        <v>65</v>
      </c>
      <c r="BI1" s="48"/>
      <c r="BJ1" s="86"/>
      <c r="BK1" s="86"/>
      <c r="BL1" s="86"/>
      <c r="BM1" s="48" t="s">
        <v>67</v>
      </c>
      <c r="BN1" s="48"/>
      <c r="BP1" s="48" t="s">
        <v>68</v>
      </c>
      <c r="BQ1" s="48"/>
      <c r="BR1" s="48"/>
      <c r="BS1" s="48"/>
      <c r="BT1" s="48"/>
      <c r="BU1" s="48" t="s">
        <v>67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118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119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5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71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84" t="s">
        <v>120</v>
      </c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</row>
    <row r="9" s="29" customFormat="1" ht="6" customHeight="1" spans="4:74">
      <c r="D9" s="35" t="s">
        <v>73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 t="s">
        <v>8</v>
      </c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61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 t="s">
        <v>8</v>
      </c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74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76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78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105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4" customHeight="1" spans="4:74">
      <c r="D32" s="45" t="s">
        <v>81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4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4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4" customHeight="1" spans="4:74">
      <c r="D35" s="51" t="s">
        <v>106</v>
      </c>
      <c r="E35" s="52"/>
      <c r="F35" s="52"/>
      <c r="G35" s="52"/>
      <c r="H35" s="52"/>
      <c r="I35" s="52"/>
      <c r="J35" s="52"/>
      <c r="K35" s="52"/>
      <c r="L35" s="52"/>
      <c r="M35" s="56" t="s">
        <v>82</v>
      </c>
      <c r="N35" s="52"/>
      <c r="O35" s="52"/>
      <c r="P35" s="52"/>
      <c r="Q35" s="52"/>
      <c r="R35" s="52"/>
      <c r="S35" s="59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121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122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85</v>
      </c>
      <c r="BH35" s="40"/>
      <c r="BI35" s="40"/>
      <c r="BJ35" s="40"/>
      <c r="BK35" s="40"/>
      <c r="BL35" s="40"/>
      <c r="BM35" s="40"/>
      <c r="BN35" s="40"/>
      <c r="BO35" s="56" t="s">
        <v>56</v>
      </c>
      <c r="BP35" s="52"/>
      <c r="BQ35" s="52"/>
      <c r="BR35" s="52"/>
      <c r="BS35" s="52"/>
      <c r="BT35" s="52"/>
      <c r="BU35" s="52"/>
      <c r="BV35" s="97"/>
    </row>
    <row r="36" s="29" customFormat="1" ht="7.4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4" customHeight="1" spans="4:74">
      <c r="D37" s="47"/>
      <c r="E37" s="48"/>
      <c r="F37" s="48"/>
      <c r="G37" s="48"/>
      <c r="H37" s="48"/>
      <c r="I37" s="48"/>
      <c r="J37" s="48"/>
      <c r="K37" s="48"/>
      <c r="L37" s="48"/>
      <c r="M37" s="57"/>
      <c r="N37" s="48"/>
      <c r="O37" s="48"/>
      <c r="P37" s="48"/>
      <c r="Q37" s="48"/>
      <c r="R37" s="48"/>
      <c r="S37" s="6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60"/>
      <c r="BG37" s="40"/>
      <c r="BH37" s="40"/>
      <c r="BI37" s="40"/>
      <c r="BJ37" s="40"/>
      <c r="BK37" s="40"/>
      <c r="BL37" s="40"/>
      <c r="BM37" s="40"/>
      <c r="BN37" s="40"/>
      <c r="BO37" s="57"/>
      <c r="BP37" s="48"/>
      <c r="BQ37" s="48"/>
      <c r="BR37" s="48"/>
      <c r="BS37" s="48"/>
      <c r="BT37" s="48"/>
      <c r="BU37" s="48"/>
      <c r="BV37" s="95"/>
    </row>
    <row r="38" s="29" customFormat="1" ht="7.4" customHeight="1" spans="4:74">
      <c r="D38" s="47"/>
      <c r="E38" s="48"/>
      <c r="F38" s="48"/>
      <c r="G38" s="48"/>
      <c r="H38" s="48"/>
      <c r="I38" s="48"/>
      <c r="J38" s="48"/>
      <c r="K38" s="48"/>
      <c r="L38" s="48"/>
      <c r="M38" s="57"/>
      <c r="N38" s="48"/>
      <c r="O38" s="48"/>
      <c r="P38" s="48"/>
      <c r="Q38" s="48"/>
      <c r="R38" s="48"/>
      <c r="S38" s="6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60"/>
      <c r="BG38" s="40"/>
      <c r="BH38" s="40"/>
      <c r="BI38" s="40"/>
      <c r="BJ38" s="40"/>
      <c r="BK38" s="40"/>
      <c r="BL38" s="40"/>
      <c r="BM38" s="40"/>
      <c r="BN38" s="40"/>
      <c r="BO38" s="57"/>
      <c r="BP38" s="48"/>
      <c r="BQ38" s="48"/>
      <c r="BR38" s="48"/>
      <c r="BS38" s="48"/>
      <c r="BT38" s="48"/>
      <c r="BU38" s="48"/>
      <c r="BV38" s="95"/>
    </row>
    <row r="39" s="29" customFormat="1" ht="7.4" customHeight="1" spans="4:74">
      <c r="D39" s="49"/>
      <c r="E39" s="50"/>
      <c r="F39" s="50"/>
      <c r="G39" s="50"/>
      <c r="H39" s="50"/>
      <c r="I39" s="50"/>
      <c r="J39" s="50"/>
      <c r="K39" s="50"/>
      <c r="L39" s="50"/>
      <c r="M39" s="58"/>
      <c r="N39" s="50"/>
      <c r="O39" s="50"/>
      <c r="P39" s="50"/>
      <c r="Q39" s="50"/>
      <c r="R39" s="50"/>
      <c r="S39" s="61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61"/>
      <c r="BG39" s="40"/>
      <c r="BH39" s="40"/>
      <c r="BI39" s="40"/>
      <c r="BJ39" s="40"/>
      <c r="BK39" s="40"/>
      <c r="BL39" s="40"/>
      <c r="BM39" s="40"/>
      <c r="BN39" s="40"/>
      <c r="BO39" s="58"/>
      <c r="BP39" s="50"/>
      <c r="BQ39" s="50"/>
      <c r="BR39" s="50"/>
      <c r="BS39" s="50"/>
      <c r="BT39" s="50"/>
      <c r="BU39" s="50"/>
      <c r="BV39" s="96"/>
    </row>
    <row r="40" s="29" customFormat="1" ht="7" customHeight="1" spans="4:74">
      <c r="D40" s="51"/>
      <c r="E40" s="52"/>
      <c r="F40" s="52"/>
      <c r="G40" s="52"/>
      <c r="H40" s="52"/>
      <c r="I40" s="52"/>
      <c r="J40" s="52"/>
      <c r="K40" s="52"/>
      <c r="L40" s="59"/>
      <c r="M40" s="56"/>
      <c r="N40" s="52"/>
      <c r="O40" s="52"/>
      <c r="P40" s="52"/>
      <c r="Q40" s="52"/>
      <c r="R40" s="52"/>
      <c r="S40" s="59"/>
      <c r="T40" s="56"/>
      <c r="U40" s="52"/>
      <c r="V40" s="52"/>
      <c r="W40" s="52"/>
      <c r="X40" s="52"/>
      <c r="Y40" s="59"/>
      <c r="Z40" s="56"/>
      <c r="AA40" s="52"/>
      <c r="AB40" s="52"/>
      <c r="AC40" s="52"/>
      <c r="AD40" s="52"/>
      <c r="AE40" s="52"/>
      <c r="AF40" s="52"/>
      <c r="AG40" s="59"/>
      <c r="AH40" s="72"/>
      <c r="AI40" s="73"/>
      <c r="AJ40" s="73"/>
      <c r="AK40" s="73"/>
      <c r="AL40" s="73"/>
      <c r="AM40" s="73"/>
      <c r="AN40" s="73"/>
      <c r="AO40" s="73"/>
      <c r="AP40" s="73"/>
      <c r="AQ40" s="73"/>
      <c r="AR40" s="81"/>
      <c r="AS40" s="56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9"/>
      <c r="BG40" s="56"/>
      <c r="BH40" s="52"/>
      <c r="BI40" s="52"/>
      <c r="BJ40" s="52"/>
      <c r="BK40" s="52"/>
      <c r="BL40" s="52"/>
      <c r="BM40" s="52"/>
      <c r="BN40" s="59"/>
      <c r="BO40" s="56"/>
      <c r="BP40" s="52"/>
      <c r="BQ40" s="52"/>
      <c r="BR40" s="52"/>
      <c r="BS40" s="52"/>
      <c r="BT40" s="52"/>
      <c r="BU40" s="52"/>
      <c r="BV40" s="97"/>
    </row>
    <row r="41" s="29" customFormat="1" ht="7" customHeight="1" spans="4:74">
      <c r="D41" s="47"/>
      <c r="E41" s="48"/>
      <c r="F41" s="48"/>
      <c r="G41" s="48"/>
      <c r="H41" s="48"/>
      <c r="I41" s="48"/>
      <c r="J41" s="48"/>
      <c r="K41" s="48"/>
      <c r="L41" s="60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57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7" customHeight="1" spans="4:74">
      <c r="D42" s="47"/>
      <c r="E42" s="48"/>
      <c r="F42" s="48"/>
      <c r="G42" s="48"/>
      <c r="H42" s="48"/>
      <c r="I42" s="48"/>
      <c r="J42" s="48"/>
      <c r="K42" s="48"/>
      <c r="L42" s="60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57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7" customHeight="1" spans="4:74">
      <c r="D43" s="47"/>
      <c r="E43" s="48"/>
      <c r="F43" s="48"/>
      <c r="G43" s="48"/>
      <c r="H43" s="48"/>
      <c r="I43" s="48"/>
      <c r="J43" s="48"/>
      <c r="K43" s="48"/>
      <c r="L43" s="6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57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7" customHeight="1" spans="4:74">
      <c r="D44" s="47"/>
      <c r="E44" s="48"/>
      <c r="F44" s="48"/>
      <c r="G44" s="48"/>
      <c r="H44" s="48"/>
      <c r="I44" s="48"/>
      <c r="J44" s="48"/>
      <c r="K44" s="48"/>
      <c r="L44" s="60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57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7" customHeight="1" spans="4:74">
      <c r="D45" s="47"/>
      <c r="E45" s="48"/>
      <c r="F45" s="48"/>
      <c r="G45" s="48"/>
      <c r="H45" s="48"/>
      <c r="I45" s="48"/>
      <c r="J45" s="48"/>
      <c r="K45" s="48"/>
      <c r="L45" s="60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57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7" customHeight="1" spans="4:74">
      <c r="D46" s="47"/>
      <c r="E46" s="48"/>
      <c r="F46" s="48"/>
      <c r="G46" s="48"/>
      <c r="H46" s="48"/>
      <c r="I46" s="48"/>
      <c r="J46" s="48"/>
      <c r="K46" s="48"/>
      <c r="L46" s="60"/>
      <c r="M46" s="57"/>
      <c r="N46" s="48"/>
      <c r="O46" s="48"/>
      <c r="P46" s="48"/>
      <c r="Q46" s="48"/>
      <c r="R46" s="48"/>
      <c r="S46" s="60"/>
      <c r="T46" s="57"/>
      <c r="U46" s="48"/>
      <c r="V46" s="48"/>
      <c r="W46" s="48"/>
      <c r="X46" s="48"/>
      <c r="Y46" s="60"/>
      <c r="Z46" s="57"/>
      <c r="AA46" s="48"/>
      <c r="AB46" s="48"/>
      <c r="AC46" s="48"/>
      <c r="AD46" s="48"/>
      <c r="AE46" s="48"/>
      <c r="AF46" s="48"/>
      <c r="AG46" s="60"/>
      <c r="AH46" s="74"/>
      <c r="AI46" s="75"/>
      <c r="AJ46" s="75"/>
      <c r="AK46" s="75"/>
      <c r="AL46" s="75"/>
      <c r="AM46" s="75"/>
      <c r="AN46" s="75"/>
      <c r="AO46" s="75"/>
      <c r="AP46" s="75"/>
      <c r="AQ46" s="75"/>
      <c r="AR46" s="82"/>
      <c r="AS46" s="57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60"/>
      <c r="BG46" s="57"/>
      <c r="BH46" s="48"/>
      <c r="BI46" s="48"/>
      <c r="BJ46" s="48"/>
      <c r="BK46" s="48"/>
      <c r="BL46" s="48"/>
      <c r="BM46" s="48"/>
      <c r="BN46" s="60"/>
      <c r="BO46" s="57"/>
      <c r="BP46" s="48"/>
      <c r="BQ46" s="48"/>
      <c r="BR46" s="48"/>
      <c r="BS46" s="48"/>
      <c r="BT46" s="48"/>
      <c r="BU46" s="48"/>
      <c r="BV46" s="95"/>
    </row>
    <row r="47" s="29" customFormat="1" ht="7" customHeight="1" spans="4:74">
      <c r="D47" s="47"/>
      <c r="E47" s="48"/>
      <c r="F47" s="48"/>
      <c r="G47" s="48"/>
      <c r="H47" s="48"/>
      <c r="I47" s="48"/>
      <c r="J47" s="48"/>
      <c r="K47" s="48"/>
      <c r="L47" s="60"/>
      <c r="M47" s="57"/>
      <c r="N47" s="48"/>
      <c r="O47" s="48"/>
      <c r="P47" s="48"/>
      <c r="Q47" s="48"/>
      <c r="R47" s="48"/>
      <c r="S47" s="60"/>
      <c r="T47" s="57"/>
      <c r="U47" s="48"/>
      <c r="V47" s="48"/>
      <c r="W47" s="48"/>
      <c r="X47" s="48"/>
      <c r="Y47" s="60"/>
      <c r="Z47" s="57"/>
      <c r="AA47" s="48"/>
      <c r="AB47" s="48"/>
      <c r="AC47" s="48"/>
      <c r="AD47" s="48"/>
      <c r="AE47" s="48"/>
      <c r="AF47" s="48"/>
      <c r="AG47" s="60"/>
      <c r="AH47" s="74"/>
      <c r="AI47" s="75"/>
      <c r="AJ47" s="75"/>
      <c r="AK47" s="75"/>
      <c r="AL47" s="75"/>
      <c r="AM47" s="75"/>
      <c r="AN47" s="75"/>
      <c r="AO47" s="75"/>
      <c r="AP47" s="75"/>
      <c r="AQ47" s="75"/>
      <c r="AR47" s="82"/>
      <c r="AS47" s="57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60"/>
      <c r="BG47" s="57"/>
      <c r="BH47" s="48"/>
      <c r="BI47" s="48"/>
      <c r="BJ47" s="48"/>
      <c r="BK47" s="48"/>
      <c r="BL47" s="48"/>
      <c r="BM47" s="48"/>
      <c r="BN47" s="60"/>
      <c r="BO47" s="57"/>
      <c r="BP47" s="48"/>
      <c r="BQ47" s="48"/>
      <c r="BR47" s="48"/>
      <c r="BS47" s="48"/>
      <c r="BT47" s="48"/>
      <c r="BU47" s="48"/>
      <c r="BV47" s="95"/>
    </row>
    <row r="48" s="29" customFormat="1" ht="7" customHeight="1" spans="4:74">
      <c r="D48" s="49"/>
      <c r="E48" s="50"/>
      <c r="F48" s="50"/>
      <c r="G48" s="50"/>
      <c r="H48" s="50"/>
      <c r="I48" s="50"/>
      <c r="J48" s="50"/>
      <c r="K48" s="50"/>
      <c r="L48" s="61"/>
      <c r="M48" s="58"/>
      <c r="N48" s="50"/>
      <c r="O48" s="50"/>
      <c r="P48" s="50"/>
      <c r="Q48" s="50"/>
      <c r="R48" s="50"/>
      <c r="S48" s="61"/>
      <c r="T48" s="58"/>
      <c r="U48" s="50"/>
      <c r="V48" s="50"/>
      <c r="W48" s="50"/>
      <c r="X48" s="50"/>
      <c r="Y48" s="61"/>
      <c r="Z48" s="58"/>
      <c r="AA48" s="50"/>
      <c r="AB48" s="50"/>
      <c r="AC48" s="50"/>
      <c r="AD48" s="50"/>
      <c r="AE48" s="50"/>
      <c r="AF48" s="50"/>
      <c r="AG48" s="61"/>
      <c r="AH48" s="76"/>
      <c r="AI48" s="77"/>
      <c r="AJ48" s="77"/>
      <c r="AK48" s="77"/>
      <c r="AL48" s="77"/>
      <c r="AM48" s="77"/>
      <c r="AN48" s="77"/>
      <c r="AO48" s="77"/>
      <c r="AP48" s="77"/>
      <c r="AQ48" s="77"/>
      <c r="AR48" s="83"/>
      <c r="AS48" s="58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61"/>
      <c r="BG48" s="58"/>
      <c r="BH48" s="50"/>
      <c r="BI48" s="50"/>
      <c r="BJ48" s="50"/>
      <c r="BK48" s="50"/>
      <c r="BL48" s="50"/>
      <c r="BM48" s="50"/>
      <c r="BN48" s="61"/>
      <c r="BO48" s="58"/>
      <c r="BP48" s="50"/>
      <c r="BQ48" s="50"/>
      <c r="BR48" s="50"/>
      <c r="BS48" s="50"/>
      <c r="BT48" s="50"/>
      <c r="BU48" s="50"/>
      <c r="BV48" s="96"/>
    </row>
    <row r="49" s="29" customFormat="1" ht="7" customHeight="1" spans="4:74">
      <c r="D49" s="51"/>
      <c r="E49" s="52"/>
      <c r="F49" s="52"/>
      <c r="G49" s="52"/>
      <c r="H49" s="52"/>
      <c r="I49" s="52"/>
      <c r="J49" s="52"/>
      <c r="K49" s="52"/>
      <c r="L49" s="59"/>
      <c r="M49" s="56"/>
      <c r="N49" s="52"/>
      <c r="O49" s="52"/>
      <c r="P49" s="52"/>
      <c r="Q49" s="52"/>
      <c r="R49" s="52"/>
      <c r="S49" s="59"/>
      <c r="T49" s="56"/>
      <c r="U49" s="52"/>
      <c r="V49" s="52"/>
      <c r="W49" s="52"/>
      <c r="X49" s="52"/>
      <c r="Y49" s="59"/>
      <c r="Z49" s="56"/>
      <c r="AA49" s="52"/>
      <c r="AB49" s="52"/>
      <c r="AC49" s="52"/>
      <c r="AD49" s="52"/>
      <c r="AE49" s="52"/>
      <c r="AF49" s="52"/>
      <c r="AG49" s="59"/>
      <c r="AH49" s="72"/>
      <c r="AI49" s="73"/>
      <c r="AJ49" s="73"/>
      <c r="AK49" s="73"/>
      <c r="AL49" s="73"/>
      <c r="AM49" s="73"/>
      <c r="AN49" s="73"/>
      <c r="AO49" s="73"/>
      <c r="AP49" s="73"/>
      <c r="AQ49" s="73"/>
      <c r="AR49" s="81"/>
      <c r="AS49" s="56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9"/>
      <c r="BG49" s="56"/>
      <c r="BH49" s="52"/>
      <c r="BI49" s="52"/>
      <c r="BJ49" s="52"/>
      <c r="BK49" s="52"/>
      <c r="BL49" s="52"/>
      <c r="BM49" s="52"/>
      <c r="BN49" s="59"/>
      <c r="BO49" s="56"/>
      <c r="BP49" s="52"/>
      <c r="BQ49" s="52"/>
      <c r="BR49" s="52"/>
      <c r="BS49" s="52"/>
      <c r="BT49" s="52"/>
      <c r="BU49" s="52"/>
      <c r="BV49" s="97"/>
    </row>
    <row r="50" s="29" customFormat="1" ht="7" customHeight="1" spans="4:74">
      <c r="D50" s="47"/>
      <c r="E50" s="48"/>
      <c r="F50" s="48"/>
      <c r="G50" s="48"/>
      <c r="H50" s="48"/>
      <c r="I50" s="48"/>
      <c r="J50" s="48"/>
      <c r="K50" s="48"/>
      <c r="L50" s="60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57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7" customHeight="1" spans="4:74">
      <c r="D51" s="47"/>
      <c r="E51" s="48"/>
      <c r="F51" s="48"/>
      <c r="G51" s="48"/>
      <c r="H51" s="48"/>
      <c r="I51" s="48"/>
      <c r="J51" s="48"/>
      <c r="K51" s="48"/>
      <c r="L51" s="60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57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7" customHeight="1" spans="4:74">
      <c r="D52" s="47"/>
      <c r="E52" s="48"/>
      <c r="F52" s="48"/>
      <c r="G52" s="48"/>
      <c r="H52" s="48"/>
      <c r="I52" s="48"/>
      <c r="J52" s="48"/>
      <c r="K52" s="48"/>
      <c r="L52" s="6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57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7" customHeight="1" spans="4:74">
      <c r="D53" s="47"/>
      <c r="E53" s="48"/>
      <c r="F53" s="48"/>
      <c r="G53" s="48"/>
      <c r="H53" s="48"/>
      <c r="I53" s="48"/>
      <c r="J53" s="48"/>
      <c r="K53" s="48"/>
      <c r="L53" s="60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57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7" customHeight="1" spans="4:74">
      <c r="D54" s="47"/>
      <c r="E54" s="48"/>
      <c r="F54" s="48"/>
      <c r="G54" s="48"/>
      <c r="H54" s="48"/>
      <c r="I54" s="48"/>
      <c r="J54" s="48"/>
      <c r="K54" s="48"/>
      <c r="L54" s="60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57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7" customHeight="1" spans="4:74">
      <c r="D55" s="47"/>
      <c r="E55" s="48"/>
      <c r="F55" s="48"/>
      <c r="G55" s="48"/>
      <c r="H55" s="48"/>
      <c r="I55" s="48"/>
      <c r="J55" s="48"/>
      <c r="K55" s="48"/>
      <c r="L55" s="60"/>
      <c r="M55" s="57"/>
      <c r="N55" s="48"/>
      <c r="O55" s="48"/>
      <c r="P55" s="48"/>
      <c r="Q55" s="48"/>
      <c r="R55" s="48"/>
      <c r="S55" s="60"/>
      <c r="T55" s="57"/>
      <c r="U55" s="48"/>
      <c r="V55" s="48"/>
      <c r="W55" s="48"/>
      <c r="X55" s="48"/>
      <c r="Y55" s="60"/>
      <c r="Z55" s="57"/>
      <c r="AA55" s="48"/>
      <c r="AB55" s="48"/>
      <c r="AC55" s="48"/>
      <c r="AD55" s="48"/>
      <c r="AE55" s="48"/>
      <c r="AF55" s="48"/>
      <c r="AG55" s="60"/>
      <c r="AH55" s="74"/>
      <c r="AI55" s="75"/>
      <c r="AJ55" s="75"/>
      <c r="AK55" s="75"/>
      <c r="AL55" s="75"/>
      <c r="AM55" s="75"/>
      <c r="AN55" s="75"/>
      <c r="AO55" s="75"/>
      <c r="AP55" s="75"/>
      <c r="AQ55" s="75"/>
      <c r="AR55" s="82"/>
      <c r="AS55" s="57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60"/>
      <c r="BG55" s="57"/>
      <c r="BH55" s="48"/>
      <c r="BI55" s="48"/>
      <c r="BJ55" s="48"/>
      <c r="BK55" s="48"/>
      <c r="BL55" s="48"/>
      <c r="BM55" s="48"/>
      <c r="BN55" s="60"/>
      <c r="BO55" s="57"/>
      <c r="BP55" s="48"/>
      <c r="BQ55" s="48"/>
      <c r="BR55" s="48"/>
      <c r="BS55" s="48"/>
      <c r="BT55" s="48"/>
      <c r="BU55" s="48"/>
      <c r="BV55" s="95"/>
    </row>
    <row r="56" s="29" customFormat="1" ht="7" customHeight="1" spans="4:74">
      <c r="D56" s="47"/>
      <c r="E56" s="48"/>
      <c r="F56" s="48"/>
      <c r="G56" s="48"/>
      <c r="H56" s="48"/>
      <c r="I56" s="48"/>
      <c r="J56" s="48"/>
      <c r="K56" s="48"/>
      <c r="L56" s="60"/>
      <c r="M56" s="57"/>
      <c r="N56" s="48"/>
      <c r="O56" s="48"/>
      <c r="P56" s="48"/>
      <c r="Q56" s="48"/>
      <c r="R56" s="48"/>
      <c r="S56" s="60"/>
      <c r="T56" s="57"/>
      <c r="U56" s="48"/>
      <c r="V56" s="48"/>
      <c r="W56" s="48"/>
      <c r="X56" s="48"/>
      <c r="Y56" s="60"/>
      <c r="Z56" s="57"/>
      <c r="AA56" s="48"/>
      <c r="AB56" s="48"/>
      <c r="AC56" s="48"/>
      <c r="AD56" s="48"/>
      <c r="AE56" s="48"/>
      <c r="AF56" s="48"/>
      <c r="AG56" s="60"/>
      <c r="AH56" s="74"/>
      <c r="AI56" s="75"/>
      <c r="AJ56" s="75"/>
      <c r="AK56" s="75"/>
      <c r="AL56" s="75"/>
      <c r="AM56" s="75"/>
      <c r="AN56" s="75"/>
      <c r="AO56" s="75"/>
      <c r="AP56" s="75"/>
      <c r="AQ56" s="75"/>
      <c r="AR56" s="82"/>
      <c r="AS56" s="57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60"/>
      <c r="BG56" s="57"/>
      <c r="BH56" s="48"/>
      <c r="BI56" s="48"/>
      <c r="BJ56" s="48"/>
      <c r="BK56" s="48"/>
      <c r="BL56" s="48"/>
      <c r="BM56" s="48"/>
      <c r="BN56" s="60"/>
      <c r="BO56" s="57"/>
      <c r="BP56" s="48"/>
      <c r="BQ56" s="48"/>
      <c r="BR56" s="48"/>
      <c r="BS56" s="48"/>
      <c r="BT56" s="48"/>
      <c r="BU56" s="48"/>
      <c r="BV56" s="95"/>
    </row>
    <row r="57" s="29" customFormat="1" ht="7" customHeight="1" spans="4:74">
      <c r="D57" s="49"/>
      <c r="E57" s="50"/>
      <c r="F57" s="50"/>
      <c r="G57" s="50"/>
      <c r="H57" s="50"/>
      <c r="I57" s="50"/>
      <c r="J57" s="50"/>
      <c r="K57" s="50"/>
      <c r="L57" s="61"/>
      <c r="M57" s="58"/>
      <c r="N57" s="50"/>
      <c r="O57" s="50"/>
      <c r="P57" s="50"/>
      <c r="Q57" s="50"/>
      <c r="R57" s="50"/>
      <c r="S57" s="61"/>
      <c r="T57" s="58"/>
      <c r="U57" s="50"/>
      <c r="V57" s="50"/>
      <c r="W57" s="50"/>
      <c r="X57" s="50"/>
      <c r="Y57" s="61"/>
      <c r="Z57" s="58"/>
      <c r="AA57" s="50"/>
      <c r="AB57" s="50"/>
      <c r="AC57" s="50"/>
      <c r="AD57" s="50"/>
      <c r="AE57" s="50"/>
      <c r="AF57" s="50"/>
      <c r="AG57" s="61"/>
      <c r="AH57" s="76"/>
      <c r="AI57" s="77"/>
      <c r="AJ57" s="77"/>
      <c r="AK57" s="77"/>
      <c r="AL57" s="77"/>
      <c r="AM57" s="77"/>
      <c r="AN57" s="77"/>
      <c r="AO57" s="77"/>
      <c r="AP57" s="77"/>
      <c r="AQ57" s="77"/>
      <c r="AR57" s="83"/>
      <c r="AS57" s="58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61"/>
      <c r="BG57" s="58"/>
      <c r="BH57" s="50"/>
      <c r="BI57" s="50"/>
      <c r="BJ57" s="50"/>
      <c r="BK57" s="50"/>
      <c r="BL57" s="50"/>
      <c r="BM57" s="50"/>
      <c r="BN57" s="61"/>
      <c r="BO57" s="58"/>
      <c r="BP57" s="50"/>
      <c r="BQ57" s="50"/>
      <c r="BR57" s="50"/>
      <c r="BS57" s="50"/>
      <c r="BT57" s="50"/>
      <c r="BU57" s="50"/>
      <c r="BV57" s="96"/>
    </row>
    <row r="58" s="29" customFormat="1" ht="7" customHeight="1" spans="4:74">
      <c r="D58" s="51"/>
      <c r="E58" s="52"/>
      <c r="F58" s="52"/>
      <c r="G58" s="52"/>
      <c r="H58" s="52"/>
      <c r="I58" s="52"/>
      <c r="J58" s="52"/>
      <c r="K58" s="52"/>
      <c r="L58" s="59"/>
      <c r="M58" s="56"/>
      <c r="N58" s="52"/>
      <c r="O58" s="52"/>
      <c r="P58" s="52"/>
      <c r="Q58" s="52"/>
      <c r="R58" s="52"/>
      <c r="S58" s="59"/>
      <c r="T58" s="56"/>
      <c r="U58" s="52"/>
      <c r="V58" s="52"/>
      <c r="W58" s="52"/>
      <c r="X58" s="52"/>
      <c r="Y58" s="59"/>
      <c r="Z58" s="56"/>
      <c r="AA58" s="52"/>
      <c r="AB58" s="52"/>
      <c r="AC58" s="52"/>
      <c r="AD58" s="52"/>
      <c r="AE58" s="52"/>
      <c r="AF58" s="52"/>
      <c r="AG58" s="59"/>
      <c r="AH58" s="72"/>
      <c r="AI58" s="73"/>
      <c r="AJ58" s="73"/>
      <c r="AK58" s="73"/>
      <c r="AL58" s="73"/>
      <c r="AM58" s="73"/>
      <c r="AN58" s="73"/>
      <c r="AO58" s="73"/>
      <c r="AP58" s="73"/>
      <c r="AQ58" s="73"/>
      <c r="AR58" s="81"/>
      <c r="AS58" s="56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9"/>
      <c r="BG58" s="56"/>
      <c r="BH58" s="52"/>
      <c r="BI58" s="52"/>
      <c r="BJ58" s="52"/>
      <c r="BK58" s="52"/>
      <c r="BL58" s="52"/>
      <c r="BM58" s="52"/>
      <c r="BN58" s="59"/>
      <c r="BO58" s="56"/>
      <c r="BP58" s="52"/>
      <c r="BQ58" s="52"/>
      <c r="BR58" s="52"/>
      <c r="BS58" s="52"/>
      <c r="BT58" s="52"/>
      <c r="BU58" s="52"/>
      <c r="BV58" s="97"/>
    </row>
    <row r="59" s="29" customFormat="1" ht="7" customHeight="1" spans="4:74">
      <c r="D59" s="47"/>
      <c r="E59" s="48"/>
      <c r="F59" s="48"/>
      <c r="G59" s="48"/>
      <c r="H59" s="48"/>
      <c r="I59" s="48"/>
      <c r="J59" s="48"/>
      <c r="K59" s="48"/>
      <c r="L59" s="60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57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7" customHeight="1" spans="4:74">
      <c r="D60" s="47"/>
      <c r="E60" s="48"/>
      <c r="F60" s="48"/>
      <c r="G60" s="48"/>
      <c r="H60" s="48"/>
      <c r="I60" s="48"/>
      <c r="J60" s="48"/>
      <c r="K60" s="48"/>
      <c r="L60" s="60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57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7" customHeight="1" spans="4:74">
      <c r="D61" s="47"/>
      <c r="E61" s="48"/>
      <c r="F61" s="48"/>
      <c r="G61" s="48"/>
      <c r="H61" s="48"/>
      <c r="I61" s="48"/>
      <c r="J61" s="48"/>
      <c r="K61" s="48"/>
      <c r="L61" s="6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57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7" customHeight="1" spans="4:74">
      <c r="D62" s="47"/>
      <c r="E62" s="48"/>
      <c r="F62" s="48"/>
      <c r="G62" s="48"/>
      <c r="H62" s="48"/>
      <c r="I62" s="48"/>
      <c r="J62" s="48"/>
      <c r="K62" s="48"/>
      <c r="L62" s="60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57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7" customHeight="1" spans="4:74">
      <c r="D63" s="47"/>
      <c r="E63" s="48"/>
      <c r="F63" s="48"/>
      <c r="G63" s="48"/>
      <c r="H63" s="48"/>
      <c r="I63" s="48"/>
      <c r="J63" s="48"/>
      <c r="K63" s="48"/>
      <c r="L63" s="60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57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7" customHeight="1" spans="4:74">
      <c r="D64" s="47"/>
      <c r="E64" s="48"/>
      <c r="F64" s="48"/>
      <c r="G64" s="48"/>
      <c r="H64" s="48"/>
      <c r="I64" s="48"/>
      <c r="J64" s="48"/>
      <c r="K64" s="48"/>
      <c r="L64" s="60"/>
      <c r="M64" s="57"/>
      <c r="N64" s="48"/>
      <c r="O64" s="48"/>
      <c r="P64" s="48"/>
      <c r="Q64" s="48"/>
      <c r="R64" s="48"/>
      <c r="S64" s="60"/>
      <c r="T64" s="57"/>
      <c r="U64" s="48"/>
      <c r="V64" s="48"/>
      <c r="W64" s="48"/>
      <c r="X64" s="48"/>
      <c r="Y64" s="60"/>
      <c r="Z64" s="57"/>
      <c r="AA64" s="48"/>
      <c r="AB64" s="48"/>
      <c r="AC64" s="48"/>
      <c r="AD64" s="48"/>
      <c r="AE64" s="48"/>
      <c r="AF64" s="48"/>
      <c r="AG64" s="60"/>
      <c r="AH64" s="74"/>
      <c r="AI64" s="75"/>
      <c r="AJ64" s="75"/>
      <c r="AK64" s="75"/>
      <c r="AL64" s="75"/>
      <c r="AM64" s="75"/>
      <c r="AN64" s="75"/>
      <c r="AO64" s="75"/>
      <c r="AP64" s="75"/>
      <c r="AQ64" s="75"/>
      <c r="AR64" s="82"/>
      <c r="AS64" s="57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60"/>
      <c r="BG64" s="57"/>
      <c r="BH64" s="48"/>
      <c r="BI64" s="48"/>
      <c r="BJ64" s="48"/>
      <c r="BK64" s="48"/>
      <c r="BL64" s="48"/>
      <c r="BM64" s="48"/>
      <c r="BN64" s="60"/>
      <c r="BO64" s="57"/>
      <c r="BP64" s="48"/>
      <c r="BQ64" s="48"/>
      <c r="BR64" s="48"/>
      <c r="BS64" s="48"/>
      <c r="BT64" s="48"/>
      <c r="BU64" s="48"/>
      <c r="BV64" s="95"/>
    </row>
    <row r="65" s="29" customFormat="1" ht="7" customHeight="1" spans="4:74">
      <c r="D65" s="47"/>
      <c r="E65" s="48"/>
      <c r="F65" s="48"/>
      <c r="G65" s="48"/>
      <c r="H65" s="48"/>
      <c r="I65" s="48"/>
      <c r="J65" s="48"/>
      <c r="K65" s="48"/>
      <c r="L65" s="60"/>
      <c r="M65" s="57"/>
      <c r="N65" s="48"/>
      <c r="O65" s="48"/>
      <c r="P65" s="48"/>
      <c r="Q65" s="48"/>
      <c r="R65" s="48"/>
      <c r="S65" s="60"/>
      <c r="T65" s="57"/>
      <c r="U65" s="48"/>
      <c r="V65" s="48"/>
      <c r="W65" s="48"/>
      <c r="X65" s="48"/>
      <c r="Y65" s="60"/>
      <c r="Z65" s="57"/>
      <c r="AA65" s="48"/>
      <c r="AB65" s="48"/>
      <c r="AC65" s="48"/>
      <c r="AD65" s="48"/>
      <c r="AE65" s="48"/>
      <c r="AF65" s="48"/>
      <c r="AG65" s="60"/>
      <c r="AH65" s="74"/>
      <c r="AI65" s="75"/>
      <c r="AJ65" s="75"/>
      <c r="AK65" s="75"/>
      <c r="AL65" s="75"/>
      <c r="AM65" s="75"/>
      <c r="AN65" s="75"/>
      <c r="AO65" s="75"/>
      <c r="AP65" s="75"/>
      <c r="AQ65" s="75"/>
      <c r="AR65" s="82"/>
      <c r="AS65" s="57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60"/>
      <c r="BG65" s="57"/>
      <c r="BH65" s="48"/>
      <c r="BI65" s="48"/>
      <c r="BJ65" s="48"/>
      <c r="BK65" s="48"/>
      <c r="BL65" s="48"/>
      <c r="BM65" s="48"/>
      <c r="BN65" s="60"/>
      <c r="BO65" s="57"/>
      <c r="BP65" s="48"/>
      <c r="BQ65" s="48"/>
      <c r="BR65" s="48"/>
      <c r="BS65" s="48"/>
      <c r="BT65" s="48"/>
      <c r="BU65" s="48"/>
      <c r="BV65" s="95"/>
    </row>
    <row r="66" s="29" customFormat="1" ht="7" customHeight="1" spans="4:74">
      <c r="D66" s="49"/>
      <c r="E66" s="50"/>
      <c r="F66" s="50"/>
      <c r="G66" s="50"/>
      <c r="H66" s="50"/>
      <c r="I66" s="50"/>
      <c r="J66" s="50"/>
      <c r="K66" s="50"/>
      <c r="L66" s="61"/>
      <c r="M66" s="58"/>
      <c r="N66" s="50"/>
      <c r="O66" s="50"/>
      <c r="P66" s="50"/>
      <c r="Q66" s="50"/>
      <c r="R66" s="50"/>
      <c r="S66" s="61"/>
      <c r="T66" s="58"/>
      <c r="U66" s="50"/>
      <c r="V66" s="50"/>
      <c r="W66" s="50"/>
      <c r="X66" s="50"/>
      <c r="Y66" s="61"/>
      <c r="Z66" s="58"/>
      <c r="AA66" s="50"/>
      <c r="AB66" s="50"/>
      <c r="AC66" s="50"/>
      <c r="AD66" s="50"/>
      <c r="AE66" s="50"/>
      <c r="AF66" s="50"/>
      <c r="AG66" s="61"/>
      <c r="AH66" s="76"/>
      <c r="AI66" s="77"/>
      <c r="AJ66" s="77"/>
      <c r="AK66" s="77"/>
      <c r="AL66" s="77"/>
      <c r="AM66" s="77"/>
      <c r="AN66" s="77"/>
      <c r="AO66" s="77"/>
      <c r="AP66" s="77"/>
      <c r="AQ66" s="77"/>
      <c r="AR66" s="83"/>
      <c r="AS66" s="58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61"/>
      <c r="BG66" s="58"/>
      <c r="BH66" s="50"/>
      <c r="BI66" s="50"/>
      <c r="BJ66" s="50"/>
      <c r="BK66" s="50"/>
      <c r="BL66" s="50"/>
      <c r="BM66" s="50"/>
      <c r="BN66" s="61"/>
      <c r="BO66" s="58"/>
      <c r="BP66" s="50"/>
      <c r="BQ66" s="50"/>
      <c r="BR66" s="50"/>
      <c r="BS66" s="50"/>
      <c r="BT66" s="50"/>
      <c r="BU66" s="50"/>
      <c r="BV66" s="96"/>
    </row>
    <row r="67" s="29" customFormat="1" ht="7" customHeight="1" spans="4:74">
      <c r="D67" s="51"/>
      <c r="E67" s="52"/>
      <c r="F67" s="52"/>
      <c r="G67" s="52"/>
      <c r="H67" s="52"/>
      <c r="I67" s="52"/>
      <c r="J67" s="52"/>
      <c r="K67" s="52"/>
      <c r="L67" s="59"/>
      <c r="M67" s="56"/>
      <c r="N67" s="52"/>
      <c r="O67" s="52"/>
      <c r="P67" s="52"/>
      <c r="Q67" s="52"/>
      <c r="R67" s="52"/>
      <c r="S67" s="59"/>
      <c r="T67" s="56"/>
      <c r="U67" s="52"/>
      <c r="V67" s="52"/>
      <c r="W67" s="52"/>
      <c r="X67" s="52"/>
      <c r="Y67" s="59"/>
      <c r="Z67" s="56"/>
      <c r="AA67" s="52"/>
      <c r="AB67" s="52"/>
      <c r="AC67" s="52"/>
      <c r="AD67" s="52"/>
      <c r="AE67" s="52"/>
      <c r="AF67" s="52"/>
      <c r="AG67" s="59"/>
      <c r="AH67" s="72"/>
      <c r="AI67" s="73"/>
      <c r="AJ67" s="73"/>
      <c r="AK67" s="73"/>
      <c r="AL67" s="73"/>
      <c r="AM67" s="73"/>
      <c r="AN67" s="73"/>
      <c r="AO67" s="73"/>
      <c r="AP67" s="73"/>
      <c r="AQ67" s="73"/>
      <c r="AR67" s="81"/>
      <c r="AS67" s="56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9"/>
      <c r="BG67" s="56"/>
      <c r="BH67" s="52"/>
      <c r="BI67" s="52"/>
      <c r="BJ67" s="52"/>
      <c r="BK67" s="52"/>
      <c r="BL67" s="52"/>
      <c r="BM67" s="52"/>
      <c r="BN67" s="59"/>
      <c r="BO67" s="56"/>
      <c r="BP67" s="52"/>
      <c r="BQ67" s="52"/>
      <c r="BR67" s="52"/>
      <c r="BS67" s="52"/>
      <c r="BT67" s="52"/>
      <c r="BU67" s="52"/>
      <c r="BV67" s="97"/>
    </row>
    <row r="68" s="29" customFormat="1" ht="7" customHeight="1" spans="4:74">
      <c r="D68" s="47"/>
      <c r="E68" s="48"/>
      <c r="F68" s="48"/>
      <c r="G68" s="48"/>
      <c r="H68" s="48"/>
      <c r="I68" s="48"/>
      <c r="J68" s="48"/>
      <c r="K68" s="48"/>
      <c r="L68" s="60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57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7" customHeight="1" spans="4:74">
      <c r="D69" s="47"/>
      <c r="E69" s="48"/>
      <c r="F69" s="48"/>
      <c r="G69" s="48"/>
      <c r="H69" s="48"/>
      <c r="I69" s="48"/>
      <c r="J69" s="48"/>
      <c r="K69" s="48"/>
      <c r="L69" s="60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57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7" customHeight="1" spans="4:74">
      <c r="D70" s="47"/>
      <c r="E70" s="48"/>
      <c r="F70" s="48"/>
      <c r="G70" s="48"/>
      <c r="H70" s="48"/>
      <c r="I70" s="48"/>
      <c r="J70" s="48"/>
      <c r="K70" s="48"/>
      <c r="L70" s="6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57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7" customHeight="1" spans="4:74">
      <c r="D71" s="47"/>
      <c r="E71" s="48"/>
      <c r="F71" s="48"/>
      <c r="G71" s="48"/>
      <c r="H71" s="48"/>
      <c r="I71" s="48"/>
      <c r="J71" s="48"/>
      <c r="K71" s="48"/>
      <c r="L71" s="60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57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7" customHeight="1" spans="4:74">
      <c r="D72" s="47"/>
      <c r="E72" s="48"/>
      <c r="F72" s="48"/>
      <c r="G72" s="48"/>
      <c r="H72" s="48"/>
      <c r="I72" s="48"/>
      <c r="J72" s="48"/>
      <c r="K72" s="48"/>
      <c r="L72" s="60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57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7" customHeight="1" spans="4:74">
      <c r="D73" s="47"/>
      <c r="E73" s="48"/>
      <c r="F73" s="48"/>
      <c r="G73" s="48"/>
      <c r="H73" s="48"/>
      <c r="I73" s="48"/>
      <c r="J73" s="48"/>
      <c r="K73" s="48"/>
      <c r="L73" s="60"/>
      <c r="M73" s="57"/>
      <c r="N73" s="48"/>
      <c r="O73" s="48"/>
      <c r="P73" s="48"/>
      <c r="Q73" s="48"/>
      <c r="R73" s="48"/>
      <c r="S73" s="60"/>
      <c r="T73" s="57"/>
      <c r="U73" s="48"/>
      <c r="V73" s="48"/>
      <c r="W73" s="48"/>
      <c r="X73" s="48"/>
      <c r="Y73" s="60"/>
      <c r="Z73" s="57"/>
      <c r="AA73" s="48"/>
      <c r="AB73" s="48"/>
      <c r="AC73" s="48"/>
      <c r="AD73" s="48"/>
      <c r="AE73" s="48"/>
      <c r="AF73" s="48"/>
      <c r="AG73" s="60"/>
      <c r="AH73" s="74"/>
      <c r="AI73" s="75"/>
      <c r="AJ73" s="75"/>
      <c r="AK73" s="75"/>
      <c r="AL73" s="75"/>
      <c r="AM73" s="75"/>
      <c r="AN73" s="75"/>
      <c r="AO73" s="75"/>
      <c r="AP73" s="75"/>
      <c r="AQ73" s="75"/>
      <c r="AR73" s="82"/>
      <c r="AS73" s="57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60"/>
      <c r="BG73" s="57"/>
      <c r="BH73" s="48"/>
      <c r="BI73" s="48"/>
      <c r="BJ73" s="48"/>
      <c r="BK73" s="48"/>
      <c r="BL73" s="48"/>
      <c r="BM73" s="48"/>
      <c r="BN73" s="60"/>
      <c r="BO73" s="57"/>
      <c r="BP73" s="48"/>
      <c r="BQ73" s="48"/>
      <c r="BR73" s="48"/>
      <c r="BS73" s="48"/>
      <c r="BT73" s="48"/>
      <c r="BU73" s="48"/>
      <c r="BV73" s="95"/>
    </row>
    <row r="74" s="29" customFormat="1" ht="7" customHeight="1" spans="4:74">
      <c r="D74" s="47"/>
      <c r="E74" s="48"/>
      <c r="F74" s="48"/>
      <c r="G74" s="48"/>
      <c r="H74" s="48"/>
      <c r="I74" s="48"/>
      <c r="J74" s="48"/>
      <c r="K74" s="48"/>
      <c r="L74" s="60"/>
      <c r="M74" s="57"/>
      <c r="N74" s="48"/>
      <c r="O74" s="48"/>
      <c r="P74" s="48"/>
      <c r="Q74" s="48"/>
      <c r="R74" s="48"/>
      <c r="S74" s="60"/>
      <c r="T74" s="57"/>
      <c r="U74" s="48"/>
      <c r="V74" s="48"/>
      <c r="W74" s="48"/>
      <c r="X74" s="48"/>
      <c r="Y74" s="60"/>
      <c r="Z74" s="57"/>
      <c r="AA74" s="48"/>
      <c r="AB74" s="48"/>
      <c r="AC74" s="48"/>
      <c r="AD74" s="48"/>
      <c r="AE74" s="48"/>
      <c r="AF74" s="48"/>
      <c r="AG74" s="60"/>
      <c r="AH74" s="74"/>
      <c r="AI74" s="75"/>
      <c r="AJ74" s="75"/>
      <c r="AK74" s="75"/>
      <c r="AL74" s="75"/>
      <c r="AM74" s="75"/>
      <c r="AN74" s="75"/>
      <c r="AO74" s="75"/>
      <c r="AP74" s="75"/>
      <c r="AQ74" s="75"/>
      <c r="AR74" s="82"/>
      <c r="AS74" s="57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60"/>
      <c r="BG74" s="57"/>
      <c r="BH74" s="48"/>
      <c r="BI74" s="48"/>
      <c r="BJ74" s="48"/>
      <c r="BK74" s="48"/>
      <c r="BL74" s="48"/>
      <c r="BM74" s="48"/>
      <c r="BN74" s="60"/>
      <c r="BO74" s="57"/>
      <c r="BP74" s="48"/>
      <c r="BQ74" s="48"/>
      <c r="BR74" s="48"/>
      <c r="BS74" s="48"/>
      <c r="BT74" s="48"/>
      <c r="BU74" s="48"/>
      <c r="BV74" s="95"/>
    </row>
    <row r="75" s="29" customFormat="1" ht="7" customHeight="1" spans="4:74">
      <c r="D75" s="49"/>
      <c r="E75" s="50"/>
      <c r="F75" s="50"/>
      <c r="G75" s="50"/>
      <c r="H75" s="50"/>
      <c r="I75" s="50"/>
      <c r="J75" s="50"/>
      <c r="K75" s="50"/>
      <c r="L75" s="61"/>
      <c r="M75" s="58"/>
      <c r="N75" s="50"/>
      <c r="O75" s="50"/>
      <c r="P75" s="50"/>
      <c r="Q75" s="50"/>
      <c r="R75" s="50"/>
      <c r="S75" s="61"/>
      <c r="T75" s="58"/>
      <c r="U75" s="50"/>
      <c r="V75" s="50"/>
      <c r="W75" s="50"/>
      <c r="X75" s="50"/>
      <c r="Y75" s="61"/>
      <c r="Z75" s="58"/>
      <c r="AA75" s="50"/>
      <c r="AB75" s="50"/>
      <c r="AC75" s="50"/>
      <c r="AD75" s="50"/>
      <c r="AE75" s="50"/>
      <c r="AF75" s="50"/>
      <c r="AG75" s="61"/>
      <c r="AH75" s="76"/>
      <c r="AI75" s="77"/>
      <c r="AJ75" s="77"/>
      <c r="AK75" s="77"/>
      <c r="AL75" s="77"/>
      <c r="AM75" s="77"/>
      <c r="AN75" s="77"/>
      <c r="AO75" s="77"/>
      <c r="AP75" s="77"/>
      <c r="AQ75" s="77"/>
      <c r="AR75" s="83"/>
      <c r="AS75" s="58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61"/>
      <c r="BG75" s="58"/>
      <c r="BH75" s="50"/>
      <c r="BI75" s="50"/>
      <c r="BJ75" s="50"/>
      <c r="BK75" s="50"/>
      <c r="BL75" s="50"/>
      <c r="BM75" s="50"/>
      <c r="BN75" s="61"/>
      <c r="BO75" s="58"/>
      <c r="BP75" s="50"/>
      <c r="BQ75" s="50"/>
      <c r="BR75" s="50"/>
      <c r="BS75" s="50"/>
      <c r="BT75" s="50"/>
      <c r="BU75" s="50"/>
      <c r="BV75" s="96"/>
    </row>
    <row r="76" s="29" customFormat="1" ht="7.4" customHeight="1" spans="4:74">
      <c r="D76" s="51" t="s">
        <v>89</v>
      </c>
      <c r="E76" s="52"/>
      <c r="F76" s="52"/>
      <c r="G76" s="52"/>
      <c r="H76" s="52"/>
      <c r="I76" s="52"/>
      <c r="J76" s="52"/>
      <c r="K76" s="52"/>
      <c r="L76" s="59"/>
      <c r="M76" s="56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97"/>
    </row>
    <row r="77" s="29" customFormat="1" ht="7.4" customHeight="1" spans="4:74">
      <c r="D77" s="47"/>
      <c r="E77" s="48"/>
      <c r="F77" s="48"/>
      <c r="G77" s="48"/>
      <c r="H77" s="48"/>
      <c r="I77" s="48"/>
      <c r="J77" s="48"/>
      <c r="K77" s="48"/>
      <c r="L77" s="60"/>
      <c r="M77" s="57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95"/>
    </row>
    <row r="78" s="29" customFormat="1" ht="7.4" customHeight="1" spans="4:74">
      <c r="D78" s="47"/>
      <c r="E78" s="48"/>
      <c r="F78" s="48"/>
      <c r="G78" s="48"/>
      <c r="H78" s="48"/>
      <c r="I78" s="48"/>
      <c r="J78" s="48"/>
      <c r="K78" s="48"/>
      <c r="L78" s="60"/>
      <c r="M78" s="57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95"/>
    </row>
    <row r="79" s="29" customFormat="1" ht="7.4" customHeight="1" spans="4:74">
      <c r="D79" s="47"/>
      <c r="E79" s="48"/>
      <c r="F79" s="48"/>
      <c r="G79" s="48"/>
      <c r="H79" s="48"/>
      <c r="I79" s="48"/>
      <c r="J79" s="48"/>
      <c r="K79" s="48"/>
      <c r="L79" s="60"/>
      <c r="M79" s="57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95"/>
    </row>
    <row r="80" s="29" customFormat="1" ht="7.4" customHeight="1" spans="4:74">
      <c r="D80" s="47"/>
      <c r="E80" s="48"/>
      <c r="F80" s="48"/>
      <c r="G80" s="48"/>
      <c r="H80" s="48"/>
      <c r="I80" s="48"/>
      <c r="J80" s="48"/>
      <c r="K80" s="48"/>
      <c r="L80" s="60"/>
      <c r="M80" s="57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95"/>
    </row>
    <row r="81" s="29" customFormat="1" ht="7.4" customHeight="1" spans="4:74">
      <c r="D81" s="47"/>
      <c r="E81" s="48"/>
      <c r="F81" s="48"/>
      <c r="G81" s="48"/>
      <c r="H81" s="48"/>
      <c r="I81" s="48"/>
      <c r="J81" s="48"/>
      <c r="K81" s="48"/>
      <c r="L81" s="60"/>
      <c r="M81" s="57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95"/>
    </row>
    <row r="82" s="29" customFormat="1" ht="7.4" customHeight="1" spans="4:74">
      <c r="D82" s="47"/>
      <c r="E82" s="48"/>
      <c r="F82" s="48"/>
      <c r="G82" s="48"/>
      <c r="H82" s="48"/>
      <c r="I82" s="48"/>
      <c r="J82" s="48"/>
      <c r="K82" s="48"/>
      <c r="L82" s="60"/>
      <c r="M82" s="57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95"/>
    </row>
    <row r="83" s="29" customFormat="1" ht="7.4" customHeight="1" spans="4:74">
      <c r="D83" s="49"/>
      <c r="E83" s="50"/>
      <c r="F83" s="50"/>
      <c r="G83" s="50"/>
      <c r="H83" s="50"/>
      <c r="I83" s="50"/>
      <c r="J83" s="50"/>
      <c r="K83" s="50"/>
      <c r="L83" s="61"/>
      <c r="M83" s="58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96"/>
    </row>
    <row r="84" s="29" customFormat="1" ht="7.4" customHeight="1" spans="4:74">
      <c r="D84" s="51" t="s">
        <v>91</v>
      </c>
      <c r="E84" s="52"/>
      <c r="F84" s="52"/>
      <c r="G84" s="52"/>
      <c r="H84" s="52"/>
      <c r="I84" s="52"/>
      <c r="J84" s="52"/>
      <c r="K84" s="52"/>
      <c r="L84" s="59"/>
      <c r="M84" s="56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97"/>
    </row>
    <row r="85" s="29" customFormat="1" ht="7.4" customHeight="1" spans="4:74">
      <c r="D85" s="47"/>
      <c r="E85" s="48"/>
      <c r="F85" s="48"/>
      <c r="G85" s="48"/>
      <c r="H85" s="48"/>
      <c r="I85" s="48"/>
      <c r="J85" s="48"/>
      <c r="K85" s="48"/>
      <c r="L85" s="60"/>
      <c r="M85" s="57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95"/>
    </row>
    <row r="86" s="29" customFormat="1" ht="7.4" customHeight="1" spans="4:74">
      <c r="D86" s="47"/>
      <c r="E86" s="48"/>
      <c r="F86" s="48"/>
      <c r="G86" s="48"/>
      <c r="H86" s="48"/>
      <c r="I86" s="48"/>
      <c r="J86" s="48"/>
      <c r="K86" s="48"/>
      <c r="L86" s="60"/>
      <c r="M86" s="57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95"/>
    </row>
    <row r="87" s="29" customFormat="1" ht="7.4" customHeight="1" spans="4:74">
      <c r="D87" s="47"/>
      <c r="E87" s="48"/>
      <c r="F87" s="48"/>
      <c r="G87" s="48"/>
      <c r="H87" s="48"/>
      <c r="I87" s="48"/>
      <c r="J87" s="48"/>
      <c r="K87" s="48"/>
      <c r="L87" s="60"/>
      <c r="M87" s="57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95"/>
    </row>
    <row r="88" s="29" customFormat="1" ht="7.4" customHeight="1" spans="4:74">
      <c r="D88" s="47"/>
      <c r="E88" s="48"/>
      <c r="F88" s="48"/>
      <c r="G88" s="48"/>
      <c r="H88" s="48"/>
      <c r="I88" s="48"/>
      <c r="J88" s="48"/>
      <c r="K88" s="48"/>
      <c r="L88" s="60"/>
      <c r="M88" s="57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95"/>
    </row>
    <row r="89" s="29" customFormat="1" ht="7.4" customHeight="1" spans="4:74">
      <c r="D89" s="47"/>
      <c r="E89" s="48"/>
      <c r="F89" s="48"/>
      <c r="G89" s="48"/>
      <c r="H89" s="48"/>
      <c r="I89" s="48"/>
      <c r="J89" s="48"/>
      <c r="K89" s="48"/>
      <c r="L89" s="60"/>
      <c r="M89" s="57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95"/>
    </row>
    <row r="90" s="29" customFormat="1" ht="7.4" customHeight="1" spans="4:74">
      <c r="D90" s="49"/>
      <c r="E90" s="50"/>
      <c r="F90" s="50"/>
      <c r="G90" s="50"/>
      <c r="H90" s="50"/>
      <c r="I90" s="50"/>
      <c r="J90" s="50"/>
      <c r="K90" s="50"/>
      <c r="L90" s="61"/>
      <c r="M90" s="58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96"/>
    </row>
    <row r="91" s="29" customFormat="1" ht="7.4" customHeight="1" spans="4:74">
      <c r="D91" s="51" t="s">
        <v>92</v>
      </c>
      <c r="E91" s="52"/>
      <c r="F91" s="52"/>
      <c r="G91" s="52"/>
      <c r="H91" s="52"/>
      <c r="I91" s="52"/>
      <c r="J91" s="52"/>
      <c r="K91" s="52"/>
      <c r="L91" s="59"/>
      <c r="M91" s="56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97"/>
    </row>
    <row r="92" s="29" customFormat="1" ht="7.4" customHeight="1" spans="4:74">
      <c r="D92" s="47"/>
      <c r="E92" s="48"/>
      <c r="F92" s="48"/>
      <c r="G92" s="48"/>
      <c r="H92" s="48"/>
      <c r="I92" s="48"/>
      <c r="J92" s="48"/>
      <c r="K92" s="48"/>
      <c r="L92" s="60"/>
      <c r="M92" s="57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95"/>
    </row>
    <row r="93" s="29" customFormat="1" ht="7.4" customHeight="1" spans="4:74">
      <c r="D93" s="47"/>
      <c r="E93" s="48"/>
      <c r="F93" s="48"/>
      <c r="G93" s="48"/>
      <c r="H93" s="48"/>
      <c r="I93" s="48"/>
      <c r="J93" s="48"/>
      <c r="K93" s="48"/>
      <c r="L93" s="60"/>
      <c r="M93" s="57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95"/>
    </row>
    <row r="94" s="29" customFormat="1" ht="7.4" customHeight="1" spans="4:74">
      <c r="D94" s="47"/>
      <c r="E94" s="48"/>
      <c r="F94" s="48"/>
      <c r="G94" s="48"/>
      <c r="H94" s="48"/>
      <c r="I94" s="48"/>
      <c r="J94" s="48"/>
      <c r="K94" s="48"/>
      <c r="L94" s="60"/>
      <c r="M94" s="57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95"/>
    </row>
    <row r="95" s="29" customFormat="1" ht="7.4" customHeight="1" spans="4:74">
      <c r="D95" s="47"/>
      <c r="E95" s="48"/>
      <c r="F95" s="48"/>
      <c r="G95" s="48"/>
      <c r="H95" s="48"/>
      <c r="I95" s="48"/>
      <c r="J95" s="48"/>
      <c r="K95" s="48"/>
      <c r="L95" s="60"/>
      <c r="M95" s="57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95"/>
    </row>
    <row r="96" s="29" customFormat="1" ht="7.4" customHeight="1" spans="4:74">
      <c r="D96" s="47"/>
      <c r="E96" s="48"/>
      <c r="F96" s="48"/>
      <c r="G96" s="48"/>
      <c r="H96" s="48"/>
      <c r="I96" s="48"/>
      <c r="J96" s="48"/>
      <c r="K96" s="48"/>
      <c r="L96" s="60"/>
      <c r="M96" s="57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95"/>
    </row>
    <row r="97" s="29" customFormat="1" ht="7.4" customHeight="1" spans="4:74">
      <c r="D97" s="47"/>
      <c r="E97" s="48"/>
      <c r="F97" s="48"/>
      <c r="G97" s="48"/>
      <c r="H97" s="48"/>
      <c r="I97" s="48"/>
      <c r="J97" s="48"/>
      <c r="K97" s="48"/>
      <c r="L97" s="60"/>
      <c r="M97" s="57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95"/>
    </row>
    <row r="98" s="29" customFormat="1" ht="7.4" customHeight="1" spans="4:74">
      <c r="D98" s="98"/>
      <c r="E98" s="99"/>
      <c r="F98" s="99"/>
      <c r="G98" s="99"/>
      <c r="H98" s="99"/>
      <c r="I98" s="99"/>
      <c r="J98" s="99"/>
      <c r="K98" s="99"/>
      <c r="L98" s="100"/>
      <c r="M98" s="101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103"/>
    </row>
    <row r="99" s="29" customFormat="1" ht="6" customHeight="1" spans="4:74"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2"/>
    </row>
    <row r="100" s="29" customFormat="1" ht="6" customHeight="1" spans="4:74">
      <c r="D100" s="48" t="s">
        <v>94</v>
      </c>
      <c r="E100" s="48"/>
      <c r="F100" s="48"/>
      <c r="G100" s="48"/>
      <c r="H100" s="48"/>
      <c r="I100" s="48"/>
      <c r="J100" s="54"/>
      <c r="K100" s="54"/>
      <c r="L100" s="54"/>
      <c r="M100" s="54"/>
      <c r="N100" s="54"/>
      <c r="O100" s="54"/>
      <c r="P100" s="54" t="s">
        <v>95</v>
      </c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 t="s">
        <v>96</v>
      </c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48" t="s">
        <v>97</v>
      </c>
      <c r="AQ100" s="48"/>
      <c r="AR100" s="48"/>
      <c r="AS100" s="48"/>
      <c r="AT100" s="48"/>
      <c r="AU100" s="48"/>
      <c r="AV100" s="48"/>
      <c r="AW100" s="48"/>
      <c r="AX100" s="48"/>
      <c r="AY100" s="48" t="s">
        <v>98</v>
      </c>
      <c r="AZ100" s="48"/>
      <c r="BA100" s="48"/>
      <c r="BB100" s="48"/>
      <c r="BC100" s="48"/>
      <c r="BD100" s="48"/>
      <c r="BE100" s="48" t="s">
        <v>99</v>
      </c>
      <c r="BF100" s="48"/>
      <c r="BG100" s="48"/>
      <c r="BH100" s="48"/>
      <c r="BI100" s="48"/>
      <c r="BJ100" s="48"/>
      <c r="BK100" s="48" t="s">
        <v>100</v>
      </c>
      <c r="BL100" s="48"/>
      <c r="BM100" s="48"/>
      <c r="BN100" s="85"/>
      <c r="BO100" s="48" t="s">
        <v>101</v>
      </c>
      <c r="BP100" s="48"/>
      <c r="BQ100" s="48"/>
      <c r="BR100" s="48"/>
      <c r="BS100" s="48"/>
      <c r="BT100" s="48"/>
      <c r="BU100" s="48"/>
      <c r="BV100" s="48"/>
    </row>
    <row r="101" s="29" customFormat="1" ht="6" customHeight="1" spans="4:74">
      <c r="D101" s="48"/>
      <c r="E101" s="48"/>
      <c r="F101" s="48"/>
      <c r="G101" s="48"/>
      <c r="H101" s="48"/>
      <c r="I101" s="48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85"/>
      <c r="BO101" s="48"/>
      <c r="BP101" s="48"/>
      <c r="BQ101" s="48"/>
      <c r="BR101" s="48"/>
      <c r="BS101" s="48"/>
      <c r="BT101" s="48"/>
      <c r="BU101" s="48"/>
      <c r="BV101" s="48"/>
    </row>
  </sheetData>
  <mergeCells count="94">
    <mergeCell ref="BH1:BI1"/>
    <mergeCell ref="BJ1:BL1"/>
    <mergeCell ref="BM1:BN1"/>
    <mergeCell ref="BP1:BQ1"/>
    <mergeCell ref="BR1:BT1"/>
    <mergeCell ref="BU1:BV1"/>
    <mergeCell ref="BL2:BV2"/>
    <mergeCell ref="AY100:BA101"/>
    <mergeCell ref="BB100:BD101"/>
    <mergeCell ref="BE100:BG101"/>
    <mergeCell ref="BH100:BJ101"/>
    <mergeCell ref="BK100:BM101"/>
    <mergeCell ref="BO100:BV101"/>
    <mergeCell ref="AW7:BV8"/>
    <mergeCell ref="AS58:BF66"/>
    <mergeCell ref="BG58:BN66"/>
    <mergeCell ref="BO58:BV66"/>
    <mergeCell ref="AS67:BF75"/>
    <mergeCell ref="BG67:BN75"/>
    <mergeCell ref="BO67:BV75"/>
    <mergeCell ref="AS40:BF48"/>
    <mergeCell ref="BG40:BN48"/>
    <mergeCell ref="BO40:BV48"/>
    <mergeCell ref="AS49:BF57"/>
    <mergeCell ref="BG49:BN57"/>
    <mergeCell ref="BO49:BV57"/>
    <mergeCell ref="AI100:AO101"/>
    <mergeCell ref="AP100:AT101"/>
    <mergeCell ref="AU100:AX101"/>
    <mergeCell ref="D100:I101"/>
    <mergeCell ref="J100:O101"/>
    <mergeCell ref="P100:U101"/>
    <mergeCell ref="V100:AB101"/>
    <mergeCell ref="AC100:AH101"/>
    <mergeCell ref="D76:L83"/>
    <mergeCell ref="M76:BV83"/>
    <mergeCell ref="D84:L90"/>
    <mergeCell ref="M84:BV90"/>
    <mergeCell ref="D91:L98"/>
    <mergeCell ref="M91:BV98"/>
    <mergeCell ref="D67:L75"/>
    <mergeCell ref="M67:S75"/>
    <mergeCell ref="T67:Y75"/>
    <mergeCell ref="Z67:AG75"/>
    <mergeCell ref="AH67:AR75"/>
    <mergeCell ref="D58:L66"/>
    <mergeCell ref="M58:S66"/>
    <mergeCell ref="T58:Y66"/>
    <mergeCell ref="Z58:AG66"/>
    <mergeCell ref="AH58:AR66"/>
    <mergeCell ref="D40:L48"/>
    <mergeCell ref="M40:S48"/>
    <mergeCell ref="T40:Y48"/>
    <mergeCell ref="Z40:AG48"/>
    <mergeCell ref="AH40:AR48"/>
    <mergeCell ref="D49:L57"/>
    <mergeCell ref="M49:S57"/>
    <mergeCell ref="T49:Y57"/>
    <mergeCell ref="Z49:AG57"/>
    <mergeCell ref="AH49:AR57"/>
    <mergeCell ref="D32:BV34"/>
    <mergeCell ref="D35:L39"/>
    <mergeCell ref="M35:S39"/>
    <mergeCell ref="T35:Y39"/>
    <mergeCell ref="Z35:AG39"/>
    <mergeCell ref="AH35:AR39"/>
    <mergeCell ref="AS35:BF39"/>
    <mergeCell ref="BG35:BN39"/>
    <mergeCell ref="BO35:BV39"/>
    <mergeCell ref="D25:P28"/>
    <mergeCell ref="Q25:AO28"/>
    <mergeCell ref="AP25:AZ28"/>
    <mergeCell ref="BA25:BV28"/>
    <mergeCell ref="D29:P31"/>
    <mergeCell ref="Q29:BV31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9:P12"/>
    <mergeCell ref="Q9:AO12"/>
    <mergeCell ref="AP9:AZ12"/>
    <mergeCell ref="BA9:BV12"/>
    <mergeCell ref="D13:P16"/>
    <mergeCell ref="Q13:AO16"/>
    <mergeCell ref="AP13:AZ16"/>
    <mergeCell ref="BA13:BV16"/>
    <mergeCell ref="D3:BV5"/>
    <mergeCell ref="D7:L8"/>
    <mergeCell ref="M7:AV8"/>
  </mergeCells>
  <pageMargins left="0.865277777777778" right="0.5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K9" sqref="K9:O9"/>
    </sheetView>
  </sheetViews>
  <sheetFormatPr defaultColWidth="10" defaultRowHeight="14.25"/>
  <cols>
    <col min="1" max="1" width="4.45" style="4" customWidth="1"/>
    <col min="2" max="2" width="7.63333333333333" style="4" customWidth="1"/>
    <col min="3" max="3" width="6.90833333333333" style="4" customWidth="1"/>
    <col min="4" max="9" width="5.725" style="4" customWidth="1"/>
    <col min="10" max="10" width="7.45" style="4" customWidth="1"/>
    <col min="11" max="15" width="5.725" style="4" customWidth="1"/>
    <col min="16" max="16384" width="10" style="4"/>
  </cols>
  <sheetData>
    <row r="1" ht="14.15" customHeight="1" spans="12:15">
      <c r="L1" s="18" t="s">
        <v>107</v>
      </c>
      <c r="M1" s="18"/>
      <c r="N1" s="18"/>
      <c r="O1" s="18"/>
    </row>
    <row r="2" ht="14.15" customHeight="1" spans="13:15">
      <c r="M2" s="19"/>
      <c r="N2" s="19" t="s">
        <v>123</v>
      </c>
      <c r="O2" s="19"/>
    </row>
    <row r="3" ht="25" customHeight="1" spans="1:15">
      <c r="A3" s="5" t="s">
        <v>124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0" customHeight="1" spans="1:15">
      <c r="A4" s="6" t="s">
        <v>3</v>
      </c>
      <c r="B4" s="6"/>
      <c r="C4" s="7" t="s">
        <v>4</v>
      </c>
      <c r="D4" s="7"/>
      <c r="E4" s="7"/>
      <c r="F4" s="7"/>
      <c r="G4" s="7"/>
      <c r="H4" s="7"/>
      <c r="I4" s="7"/>
      <c r="J4" s="2" t="s">
        <v>125</v>
      </c>
      <c r="K4" s="2"/>
      <c r="L4" s="2"/>
      <c r="M4" s="2"/>
      <c r="N4" s="2"/>
      <c r="O4" s="2"/>
    </row>
    <row r="5" s="1" customFormat="1" ht="15" customHeight="1" spans="1:15">
      <c r="A5" s="8"/>
      <c r="B5" s="8"/>
      <c r="C5" s="7"/>
      <c r="D5" s="7"/>
      <c r="E5" s="7"/>
      <c r="F5" s="7"/>
      <c r="G5" s="7"/>
      <c r="H5" s="7"/>
      <c r="I5" s="7"/>
      <c r="J5" s="2"/>
      <c r="K5" s="2"/>
      <c r="L5" s="2"/>
      <c r="M5" s="2"/>
      <c r="N5" s="2"/>
      <c r="O5" s="2"/>
    </row>
    <row r="6" s="2" customFormat="1" ht="25" customHeight="1" spans="1:15">
      <c r="A6" s="9" t="s">
        <v>6</v>
      </c>
      <c r="B6" s="10"/>
      <c r="C6" s="10"/>
      <c r="D6" s="10"/>
      <c r="E6" s="10"/>
      <c r="F6" s="10"/>
      <c r="G6" s="10"/>
      <c r="H6" s="10"/>
      <c r="I6" s="20" t="s">
        <v>61</v>
      </c>
      <c r="J6" s="21"/>
      <c r="K6" s="22"/>
      <c r="L6" s="22"/>
      <c r="M6" s="22"/>
      <c r="N6" s="22"/>
      <c r="O6" s="23"/>
    </row>
    <row r="7" s="2" customFormat="1" ht="25" customHeight="1" spans="1:15">
      <c r="A7" s="11" t="s">
        <v>10</v>
      </c>
      <c r="B7" s="12"/>
      <c r="C7" s="12"/>
      <c r="D7" s="12"/>
      <c r="E7" s="12"/>
      <c r="F7" s="12"/>
      <c r="G7" s="12"/>
      <c r="H7" s="12"/>
      <c r="I7" s="15" t="s">
        <v>12</v>
      </c>
      <c r="J7" s="24"/>
      <c r="K7" s="16"/>
      <c r="L7" s="16"/>
      <c r="M7" s="16"/>
      <c r="N7" s="16"/>
      <c r="O7" s="25"/>
    </row>
    <row r="8" s="2" customFormat="1" ht="25" customHeight="1" spans="1:15">
      <c r="A8" s="11" t="s">
        <v>15</v>
      </c>
      <c r="B8" s="12"/>
      <c r="C8" s="12"/>
      <c r="D8" s="12"/>
      <c r="E8" s="12"/>
      <c r="F8" s="12"/>
      <c r="G8" s="12"/>
      <c r="H8" s="12"/>
      <c r="I8" s="15" t="s">
        <v>17</v>
      </c>
      <c r="J8" s="24"/>
      <c r="K8" s="16"/>
      <c r="L8" s="16"/>
      <c r="M8" s="16"/>
      <c r="N8" s="16"/>
      <c r="O8" s="25"/>
    </row>
    <row r="9" s="2" customFormat="1" ht="25" customHeight="1" spans="1:15">
      <c r="A9" s="11" t="s">
        <v>19</v>
      </c>
      <c r="B9" s="12"/>
      <c r="C9" s="12"/>
      <c r="D9" s="12"/>
      <c r="E9" s="12"/>
      <c r="F9" s="12"/>
      <c r="G9" s="12"/>
      <c r="H9" s="12"/>
      <c r="I9" s="15" t="s">
        <v>21</v>
      </c>
      <c r="J9" s="24"/>
      <c r="K9" s="16"/>
      <c r="L9" s="16"/>
      <c r="M9" s="16"/>
      <c r="N9" s="16"/>
      <c r="O9" s="25"/>
    </row>
    <row r="10" s="2" customFormat="1" ht="35.15" customHeight="1" spans="1:15">
      <c r="A10" s="13" t="s">
        <v>105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26"/>
    </row>
    <row r="11" s="2" customFormat="1" ht="21" customHeight="1" spans="1:15">
      <c r="A11" s="9" t="s">
        <v>30</v>
      </c>
      <c r="B11" s="10"/>
      <c r="C11" s="10"/>
      <c r="D11" s="10"/>
      <c r="E11" s="10"/>
      <c r="F11" s="10"/>
      <c r="G11" s="10"/>
      <c r="H11" s="10" t="s">
        <v>126</v>
      </c>
      <c r="I11" s="10"/>
      <c r="J11" s="10"/>
      <c r="K11" s="10"/>
      <c r="L11" s="10"/>
      <c r="M11" s="10"/>
      <c r="N11" s="10"/>
      <c r="O11" s="27"/>
    </row>
    <row r="12" s="2" customFormat="1" ht="21" customHeight="1" spans="1:15">
      <c r="A12" s="11" t="s">
        <v>31</v>
      </c>
      <c r="B12" s="12"/>
      <c r="C12" s="12"/>
      <c r="D12" s="12"/>
      <c r="E12" s="12"/>
      <c r="F12" s="12"/>
      <c r="G12" s="12"/>
      <c r="H12" s="12" t="s">
        <v>38</v>
      </c>
      <c r="I12" s="12"/>
      <c r="J12" s="12"/>
      <c r="K12" s="12"/>
      <c r="L12" s="12"/>
      <c r="M12" s="12"/>
      <c r="N12" s="12"/>
      <c r="O12" s="28"/>
    </row>
    <row r="13" s="2" customFormat="1" ht="21" customHeight="1" spans="1:15">
      <c r="A13" s="11" t="s">
        <v>127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8"/>
    </row>
    <row r="14" s="2" customFormat="1" ht="21" customHeight="1" spans="1:15">
      <c r="A14" s="11" t="s">
        <v>128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8"/>
    </row>
    <row r="15" s="2" customFormat="1" ht="21" customHeight="1" spans="1:15">
      <c r="A15" s="11" t="s">
        <v>129</v>
      </c>
      <c r="B15" s="12"/>
      <c r="C15" s="12"/>
      <c r="D15" s="12"/>
      <c r="E15" s="12"/>
      <c r="F15" s="12"/>
      <c r="G15" s="12"/>
      <c r="H15" s="12" t="s">
        <v>130</v>
      </c>
      <c r="I15" s="12"/>
      <c r="J15" s="12"/>
      <c r="K15" s="12"/>
      <c r="L15" s="12"/>
      <c r="M15" s="12"/>
      <c r="N15" s="12"/>
      <c r="O15" s="28"/>
    </row>
    <row r="16" s="2" customFormat="1" ht="21" customHeight="1" spans="1:15">
      <c r="A16" s="11" t="s">
        <v>131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8"/>
    </row>
    <row r="17" s="2" customFormat="1" ht="21" customHeight="1" spans="1:15">
      <c r="A17" s="11" t="s">
        <v>132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8"/>
    </row>
    <row r="18" s="2" customFormat="1" ht="21" customHeight="1" spans="1:15">
      <c r="A18" s="11" t="s">
        <v>32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28"/>
    </row>
    <row r="19" s="2" customFormat="1" ht="21" customHeight="1" spans="1:15">
      <c r="A19" s="11" t="s">
        <v>133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28"/>
    </row>
    <row r="20" s="2" customFormat="1" ht="21" customHeight="1" spans="1:15">
      <c r="A20" s="11" t="s">
        <v>134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8"/>
    </row>
    <row r="21" s="2" customFormat="1" ht="21" customHeight="1" spans="1:15">
      <c r="A21" s="11" t="s">
        <v>135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8"/>
    </row>
    <row r="22" s="2" customFormat="1" ht="21" customHeight="1" spans="1:15">
      <c r="A22" s="11" t="s">
        <v>136</v>
      </c>
      <c r="B22" s="12" t="s">
        <v>137</v>
      </c>
      <c r="C22" s="12" t="s">
        <v>138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28"/>
    </row>
    <row r="23" s="2" customFormat="1" ht="21" customHeight="1" spans="1:15">
      <c r="A23" s="11"/>
      <c r="B23" s="12"/>
      <c r="C23" s="12" t="s">
        <v>139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28"/>
    </row>
    <row r="24" s="2" customFormat="1" ht="21" customHeight="1" spans="1:15">
      <c r="A24" s="11"/>
      <c r="B24" s="12"/>
      <c r="C24" s="12" t="s">
        <v>140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28"/>
    </row>
    <row r="25" s="2" customFormat="1" ht="21" customHeight="1" spans="1:15">
      <c r="A25" s="11"/>
      <c r="B25" s="12" t="s">
        <v>141</v>
      </c>
      <c r="C25" s="12" t="s">
        <v>138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28"/>
    </row>
    <row r="26" s="2" customFormat="1" ht="21" customHeight="1" spans="1:15">
      <c r="A26" s="11"/>
      <c r="B26" s="12"/>
      <c r="C26" s="12" t="s">
        <v>139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8"/>
    </row>
    <row r="27" s="2" customFormat="1" ht="21" customHeight="1" spans="1:15">
      <c r="A27" s="11"/>
      <c r="B27" s="12"/>
      <c r="C27" s="12" t="s">
        <v>140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28"/>
    </row>
    <row r="28" s="2" customFormat="1" ht="21" customHeight="1" spans="1:15">
      <c r="A28" s="11" t="s">
        <v>142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28"/>
    </row>
    <row r="29" s="2" customFormat="1" ht="29.25" customHeight="1" spans="1:15">
      <c r="A29" s="11" t="s">
        <v>143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28"/>
    </row>
    <row r="30" s="2" customFormat="1" ht="29.25" customHeight="1" spans="1:15">
      <c r="A30" s="11" t="s">
        <v>144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8"/>
    </row>
    <row r="31" s="2" customFormat="1" ht="29.25" customHeight="1" spans="1:15">
      <c r="A31" s="11" t="s">
        <v>145</v>
      </c>
      <c r="B31" s="12"/>
      <c r="C31" s="12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25"/>
    </row>
    <row r="32" s="3" customFormat="1" ht="35.25" customHeight="1" spans="1:15">
      <c r="A32" s="13" t="s">
        <v>56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26"/>
    </row>
    <row r="33" s="3" customFormat="1" ht="5.15" customHeight="1"/>
    <row r="34" s="3" customFormat="1" ht="18" customHeight="1" spans="1:15">
      <c r="A34" s="17" t="s">
        <v>117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</sheetData>
  <mergeCells count="104">
    <mergeCell ref="L1:O1"/>
    <mergeCell ref="N2:O2"/>
    <mergeCell ref="A3:O3"/>
    <mergeCell ref="A6:C6"/>
    <mergeCell ref="D6:H6"/>
    <mergeCell ref="I6:J6"/>
    <mergeCell ref="K6:O6"/>
    <mergeCell ref="A7:C7"/>
    <mergeCell ref="D7:H7"/>
    <mergeCell ref="I7:J7"/>
    <mergeCell ref="K7:O7"/>
    <mergeCell ref="A8:C8"/>
    <mergeCell ref="D8:H8"/>
    <mergeCell ref="I8:J8"/>
    <mergeCell ref="K8:O8"/>
    <mergeCell ref="A9:C9"/>
    <mergeCell ref="D9:H9"/>
    <mergeCell ref="I9:J9"/>
    <mergeCell ref="K9:O9"/>
    <mergeCell ref="A10:C10"/>
    <mergeCell ref="D10:O10"/>
    <mergeCell ref="A11:C11"/>
    <mergeCell ref="D11:G11"/>
    <mergeCell ref="H11:K11"/>
    <mergeCell ref="L11:O11"/>
    <mergeCell ref="A12:C12"/>
    <mergeCell ref="D12:G12"/>
    <mergeCell ref="H12:K12"/>
    <mergeCell ref="L12:O12"/>
    <mergeCell ref="A13:C13"/>
    <mergeCell ref="D13:G13"/>
    <mergeCell ref="H13:K13"/>
    <mergeCell ref="L13:O13"/>
    <mergeCell ref="A14:C14"/>
    <mergeCell ref="D14:G14"/>
    <mergeCell ref="H14:K14"/>
    <mergeCell ref="L14:O14"/>
    <mergeCell ref="A15:C15"/>
    <mergeCell ref="D15:G15"/>
    <mergeCell ref="H15:K15"/>
    <mergeCell ref="L15:O15"/>
    <mergeCell ref="A16:C16"/>
    <mergeCell ref="D16:O16"/>
    <mergeCell ref="A17:C17"/>
    <mergeCell ref="D17:G17"/>
    <mergeCell ref="H17:K17"/>
    <mergeCell ref="L17:O17"/>
    <mergeCell ref="A18:C18"/>
    <mergeCell ref="D18:G18"/>
    <mergeCell ref="H18:K18"/>
    <mergeCell ref="L18:O18"/>
    <mergeCell ref="A19:C19"/>
    <mergeCell ref="D19:G19"/>
    <mergeCell ref="H19:K19"/>
    <mergeCell ref="L19:O19"/>
    <mergeCell ref="A20:C20"/>
    <mergeCell ref="D20:E20"/>
    <mergeCell ref="F20:G20"/>
    <mergeCell ref="H20:I20"/>
    <mergeCell ref="J20:K20"/>
    <mergeCell ref="L20:M20"/>
    <mergeCell ref="N20:O20"/>
    <mergeCell ref="A21:C21"/>
    <mergeCell ref="D23:E23"/>
    <mergeCell ref="F23:G23"/>
    <mergeCell ref="H23:I23"/>
    <mergeCell ref="J23:K23"/>
    <mergeCell ref="L23:M23"/>
    <mergeCell ref="N23:O23"/>
    <mergeCell ref="D24:G24"/>
    <mergeCell ref="H24:K24"/>
    <mergeCell ref="L24:O24"/>
    <mergeCell ref="D26:E26"/>
    <mergeCell ref="F26:G26"/>
    <mergeCell ref="H26:I26"/>
    <mergeCell ref="J26:K26"/>
    <mergeCell ref="L26:M26"/>
    <mergeCell ref="N26:O26"/>
    <mergeCell ref="D27:G27"/>
    <mergeCell ref="H27:K27"/>
    <mergeCell ref="L27:O27"/>
    <mergeCell ref="A28:C28"/>
    <mergeCell ref="D28:G28"/>
    <mergeCell ref="H28:K28"/>
    <mergeCell ref="L28:O28"/>
    <mergeCell ref="A29:C29"/>
    <mergeCell ref="D29:G29"/>
    <mergeCell ref="H29:K29"/>
    <mergeCell ref="L29:O29"/>
    <mergeCell ref="A30:C30"/>
    <mergeCell ref="D30:G30"/>
    <mergeCell ref="H30:K30"/>
    <mergeCell ref="L30:O30"/>
    <mergeCell ref="A31:C31"/>
    <mergeCell ref="D31:O31"/>
    <mergeCell ref="A32:B32"/>
    <mergeCell ref="C32:O32"/>
    <mergeCell ref="A34:O34"/>
    <mergeCell ref="A22:A27"/>
    <mergeCell ref="B22:B24"/>
    <mergeCell ref="B25:B27"/>
    <mergeCell ref="A4:B5"/>
    <mergeCell ref="C4:I5"/>
    <mergeCell ref="J4:O5"/>
  </mergeCells>
  <pageMargins left="0.786805555555556" right="0.629166666666667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强度记录</vt:lpstr>
      <vt:lpstr>空1</vt:lpstr>
      <vt:lpstr>强度报告</vt:lpstr>
      <vt:lpstr>轴心报告</vt:lpstr>
      <vt:lpstr>轴心记录</vt:lpstr>
      <vt:lpstr>弹模报告</vt:lpstr>
      <vt:lpstr>弹模记录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刘润黎</dc:creator>
  <cp:lastModifiedBy>赵先生</cp:lastModifiedBy>
  <dcterms:created xsi:type="dcterms:W3CDTF">2017-12-26T12:44:00Z</dcterms:created>
  <cp:lastPrinted>2018-06-21T02:36:00Z</cp:lastPrinted>
  <dcterms:modified xsi:type="dcterms:W3CDTF">2018-07-08T08:22:03Z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eadingLayout">
    <vt:bool>false</vt:bool>
  </property>
</Properties>
</file>