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<sst xmlns="http://schemas.openxmlformats.org/spreadsheetml/2006/main" count="482" uniqueCount="156">
  <si>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</si>
  <si>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</si>
  <si>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</si>
  <si>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</si>
  <si>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</si>
  <si>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</si>
  <si>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</si>
  <si>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</si>
  <si>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</si>
  <si>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</si>
  <si>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</si>
  <si>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</si>
  <si>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</si>
  <si>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</si>
  <si>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</si>
  <si>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</si>
  <si>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</si>
  <si>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</si>
  <si>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</si>
  <si>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</si>
  <si>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</si>
  <si>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</si>
  <si>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</si>
  <si>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</si>
  <si>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</si>
  <si>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</si>
  <si>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</si>
  <si>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</si>
  <si>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</si>
  <si>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</si>
  <si>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</si>
  <si>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</si>
  <si>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</si>
  <si>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</si>
  <si>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</si>
  <si>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</si>
  <si>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</si>
  <si>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</si>
  <si>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</si>
  <si>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</si>
  <si>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</si>
  <si>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</si>
  <si>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</si>
  <si>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</si>
  <si>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</si>
  <si>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</si>
  <si>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</si>
  <si>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</si>
  <si>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</si>
  <si>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</si>
  <si>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</si>
  <si>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</si>
  <si>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</si>
  <si>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</si>
  <si>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</si>
  <si>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</si>
  <si>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</si>
  <si>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</si>
  <si>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</si>
  <si>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</si>
  <si>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</si>
  <si>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</si>
  <si>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</si>
  <si>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</si>
  <si>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</si>
  <si>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</si>
  <si>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</si>
  <si>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</si>
  <si>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</si>
  <si>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</si>
  <si>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</si>
  <si>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</si>
  <si>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</si>
  <si>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</si>
  <si>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</si>
  <si>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</si>
  <si>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</si>
  <si>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</si>
  <si>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</si>
  <si>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</si>
  <si>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</si>
  <si>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</si>
  <si>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</si>
  <si>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</si>
  <si>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</si>
  <si>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</si>
  <si>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</si>
  <si>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</si>
  <si>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</si>
  <si>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</si>
  <si>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</si>
  <si>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</si>
  <si>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</si>
  <si>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</si>
  <si>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</si>
  <si>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</si>
  <si>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</si>
  <si>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</si>
  <si>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</si>
  <si>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</si>
  <si>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</si>
  <si>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</si>
  <si>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</si>
  <si>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</si>
  <si>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</si>
  <si>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</si>
  <si>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</si>
  <si>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</si>
  <si>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</si>
  <si>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</si>
  <si>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</si>
  <si>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</si>
  <si>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</si>
  <si>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</si>
  <si>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</si>
  <si>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</si>
  <si>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</si>
  <si>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</si>
  <si>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</si>
  <si>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</si>
  <si>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</si>
  <si>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</si>
  <si>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</si>
  <si>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</si>
  <si>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</si>
  <si>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</si>
  <si>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</si>
  <si>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</si>
  <si>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</si>
  <si>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</si>
  <si>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</si>
  <si>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</si>
  <si>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</si>
  <si>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</si>
  <si>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</si>
  <si>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</si>
  <si>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</si>
  <si>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</si>
  <si>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</si>
  <si>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</si>
  <si>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</si>
  <si>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</si>
  <si>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</si>
  <si>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</si>
  <si>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</si>
  <si>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</si>
  <si>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</si>
  <si>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</si>
  <si>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</si>
  <si>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</si>
  <si>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35</t>
    <phoneticPr fontId="16" type="noConversion"/>
  </si>
  <si>
    <t>2018/06/26-2018/07/24</t>
    <phoneticPr fontId="16" type="noConversion"/>
  </si>
  <si>
    <t>22</t>
    <phoneticPr fontId="16" type="noConversion"/>
  </si>
  <si>
    <t>57</t>
    <phoneticPr fontId="16" type="noConversion"/>
  </si>
  <si>
    <t>403</t>
    <phoneticPr fontId="16" type="noConversion"/>
  </si>
  <si>
    <t>S246分离立交8＃墩右幅系梁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</si>
</sst>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3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146</v>
      </c>
      <c r="Q1" s="58" t="s">
        <v>150</v>
      </c>
      <c r="R1" s="21" t="s">
        <v>149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144</v>
      </c>
      <c r="Q3" s="2" t="s">
        <v>152</v>
      </c>
      <c r="R3" s="28" t="s">
        <v>145</v>
      </c>
      <c r="S3" s="2" t="s">
        <v>153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JL-2018-SHY-403</v>
      </c>
      <c r="N4" s="51"/>
      <c r="O4" s="51"/>
      <c r="P4" s="58" t="s">
        <v>154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39" t="s">
        <v>5</v>
      </c>
      <c r="B6" s="39"/>
      <c r="C6" s="39"/>
      <c r="D6" s="44" t="s">
        <v>155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963.43999999999994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YP-2018-SHY-403</v>
      </c>
      <c r="M7" s="60"/>
      <c r="N7" s="60"/>
      <c r="O7" s="61"/>
      <c r="P7" s="2" t="s">
        <v>11</v>
      </c>
      <c r="Q7" s="21" t="str">
        <f>RIGHT(L7,2)</f>
        <v>03</v>
      </c>
      <c r="R7" s="33">
        <f>(K18+K19+K20)/3</f>
        <v>980.37666666666667</v>
      </c>
      <c r="S7" s="2" t="s">
        <v>142</v>
      </c>
      <c r="T7" s="2" t="s">
        <v>143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温度：22相对湿度：57</v>
      </c>
      <c r="E9" s="38"/>
      <c r="F9" s="38"/>
      <c r="G9" s="38"/>
      <c r="H9" s="38"/>
      <c r="I9" s="38"/>
      <c r="J9" s="39" t="s">
        <v>17</v>
      </c>
      <c r="K9" s="39"/>
      <c r="L9" s="40" t="s">
        <v>151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YP-2018-SHY-403-1</v>
      </c>
      <c r="B15" s="38" t="str">
        <f>R1&amp;Q1</f>
        <v>C35</v>
      </c>
      <c r="C15" s="38"/>
      <c r="D15" s="54" t="str">
        <f>LEFT(L9,P9)</f>
        <v>2018/06/26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986.31</v>
      </c>
      <c r="L15" s="25">
        <f>K15/S6</f>
        <v>43.835999999999999</v>
      </c>
      <c r="M15" s="55">
        <f>AVERAGE(L15,L16,L17)</f>
        <v>42.819555555555553</v>
      </c>
      <c r="N15" s="55">
        <f>M15</f>
        <v>42.819555555555553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YP-2018-SHY-403-2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947.98</v>
      </c>
      <c r="L16" s="25">
        <f>K16/S6</f>
        <v>42.132444444444445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YP-2018-SHY-403-3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956.03</v>
      </c>
      <c r="L17" s="25">
        <f>K17/S6</f>
        <v>42.490222222222222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YP-2018-SHY-403-4</v>
      </c>
      <c r="B18" s="45" t="str">
        <f>B15</f>
        <v>C35</v>
      </c>
      <c r="C18" s="38"/>
      <c r="D18" s="38" t="str">
        <f>D15</f>
        <v>2018/06/26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980.42</v>
      </c>
      <c r="L18" s="25">
        <f>K18/S6</f>
        <v>43.574222222222218</v>
      </c>
      <c r="M18" s="55">
        <f>AVERAGE(L18,L19,L20)</f>
        <v>43.572296296296294</v>
      </c>
      <c r="N18" s="55">
        <f>M18</f>
        <v>43.572296296296294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YP-2018-SHY-403-5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969.47</v>
      </c>
      <c r="L19" s="25">
        <f>K19/S6</f>
        <v>43.087555555555554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YP-2018-SHY-403-6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991.24</v>
      </c>
      <c r="L20" s="25">
        <f>K20/S6</f>
        <v>44.05511111111111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955.3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995.93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968.23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1003.42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987.4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1002.22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982.69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998.98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1022.24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报告编号：BG-2018-SHY-403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147</v>
      </c>
      <c r="CH8" s="116"/>
      <c r="CI8" s="116"/>
      <c r="CJ8" s="116"/>
      <c r="CK8" s="116"/>
      <c r="CL8" s="116"/>
      <c r="CM8" s="116"/>
      <c r="CN8" s="116"/>
      <c r="CO8" s="116"/>
      <c r="CP8" s="116" t="s">
        <v>148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403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YP-2018-SHY-403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S246分离立交8＃墩右幅系梁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35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137</v>
      </c>
      <c r="CB32" s="116"/>
      <c r="CC32" s="116"/>
      <c r="CD32" s="116"/>
      <c r="CE32" s="116"/>
      <c r="CF32" s="116"/>
      <c r="CK32" s="116" t="str">
        <f>强度记录!Q1</f>
        <v>35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YP-2018-SHY-403-1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2018/06/26-2018/07/24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≥35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43.835999999999999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42.819555555555553</v>
      </c>
      <c r="BB38" s="112"/>
      <c r="BC38" s="112"/>
      <c r="BD38" s="112"/>
      <c r="BE38" s="112"/>
      <c r="BF38" s="112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122.3</v>
      </c>
      <c r="BP38" s="112"/>
      <c r="BQ38" s="112"/>
      <c r="BR38" s="112"/>
      <c r="BS38" s="112"/>
      <c r="BT38" s="112"/>
      <c r="BU38" s="112"/>
      <c r="BV38" s="112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YP-2018-SHY-403-2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42.132444444444445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YP-2018-SHY-403-3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42.490222222222222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YP-2018-SHY-403-4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2018/06/26-2018/07/24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≥35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43.574222222222218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43.572296296296294</v>
      </c>
      <c r="BB47" s="112"/>
      <c r="BC47" s="112"/>
      <c r="BD47" s="112"/>
      <c r="BE47" s="112"/>
      <c r="BF47" s="112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124.5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YP-2018-SHY-403-5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43.087555555555554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YP-2018-SHY-403-6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44.05511111111111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2018-07-28T01:31:39Z</cp:lastPrinted>
  <dcterms:created xsi:type="dcterms:W3CDTF">2017-12-26T12:44:00Z</dcterms:created>
  <dcterms:modified xsi:type="dcterms:W3CDTF">2018-07-28T01:31:41Z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