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<sst xmlns="http://schemas.openxmlformats.org/spreadsheetml/2006/main" count="482" uniqueCount="156">
  <si>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</si>
  <si>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</si>
  <si>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</si>
  <si>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</si>
  <si>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</si>
  <si>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</si>
  <si>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</si>
  <si>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</si>
  <si>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</si>
  <si>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</si>
  <si>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</si>
  <si>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</si>
  <si>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</si>
  <si>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</si>
  <si>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</si>
  <si>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</si>
  <si>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</si>
  <si>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</si>
  <si>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</si>
  <si>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</si>
  <si>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</si>
  <si>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</si>
  <si>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</si>
  <si>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</si>
  <si>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</si>
  <si>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</si>
  <si>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</si>
  <si>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</si>
  <si>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</si>
  <si>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</si>
  <si>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</si>
  <si>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</si>
  <si>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</si>
  <si>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</si>
  <si>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</si>
  <si>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</si>
  <si>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</si>
  <si>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</si>
  <si>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</si>
  <si>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</si>
  <si>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</si>
  <si>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</si>
  <si>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</si>
  <si>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</si>
  <si>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</si>
  <si>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</si>
  <si>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</si>
  <si>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</si>
  <si>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</si>
  <si>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</si>
  <si>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</si>
  <si>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</si>
  <si>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</si>
  <si>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</si>
  <si>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</si>
  <si>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</si>
  <si>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</si>
  <si>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</si>
  <si>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</si>
  <si>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</si>
  <si>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</si>
  <si>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</si>
  <si>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</si>
  <si>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</si>
  <si>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</si>
  <si>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</si>
  <si>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</si>
  <si>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</si>
  <si>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</si>
  <si>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</si>
  <si>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</si>
  <si>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</si>
  <si>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</si>
  <si>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</si>
  <si>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</si>
  <si>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</si>
  <si>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</si>
  <si>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</si>
  <si>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</si>
  <si>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</si>
  <si>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</si>
  <si>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</si>
  <si>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</si>
  <si>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</si>
  <si>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</si>
  <si>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</si>
  <si>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</si>
  <si>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</si>
  <si>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</si>
  <si>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</si>
  <si>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</si>
  <si>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</si>
  <si>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</si>
  <si>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</si>
  <si>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</si>
  <si>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</si>
  <si>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</si>
  <si>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</si>
  <si>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</si>
  <si>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</si>
  <si>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</si>
  <si>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</si>
  <si>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</si>
  <si>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</si>
  <si>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</si>
  <si>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</si>
  <si>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</si>
  <si>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</si>
  <si>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</si>
  <si>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</si>
  <si>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</si>
  <si>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</si>
  <si>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</si>
  <si>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</si>
  <si>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</si>
  <si>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</si>
  <si>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</si>
  <si>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</si>
  <si>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</si>
  <si>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</si>
  <si>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</si>
  <si>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</si>
  <si>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</si>
  <si>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</si>
  <si>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</si>
  <si>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</si>
  <si>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</si>
  <si>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</si>
  <si>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</si>
  <si>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</si>
  <si>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</si>
  <si>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</si>
  <si>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</si>
  <si>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</si>
  <si>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</si>
  <si>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</si>
  <si>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</si>
  <si>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</si>
  <si>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</si>
  <si>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</si>
  <si>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</si>
  <si>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</si>
  <si>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</si>
  <si>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</si>
  <si>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</si>
  <si>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</si>
  <si>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</si>
  <si>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</si>
  <si>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</si>
  <si>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</si>
  <si>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</si>
  <si>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</si>
  <si>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2018/06/27-2018/07/25</t>
    <phoneticPr fontId="16" type="noConversion"/>
  </si>
  <si>
    <t>K24+015分离立交2-2板梁</t>
    <phoneticPr fontId="16" type="noConversion"/>
  </si>
  <si>
    <t>406</t>
    <phoneticPr fontId="16" type="noConversion"/>
  </si>
  <si>
    <t>50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</si>
</sst>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146</v>
      </c>
      <c r="Q1" s="39" t="s">
        <v>155</v>
      </c>
      <c r="R1" s="21" t="s">
        <v>149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144</v>
      </c>
      <c r="Q3" s="2" t="s">
        <v>150</v>
      </c>
      <c r="R3" s="28" t="s">
        <v>145</v>
      </c>
      <c r="S3" s="2" t="s">
        <v>151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136</v>
      </c>
      <c r="L4" s="59"/>
      <c r="M4" s="58" t="str">
        <f>Q4&amp;P4</f>
        <v>JL-2018-SHY-406</v>
      </c>
      <c r="N4" s="61"/>
      <c r="O4" s="61"/>
      <c r="P4" s="39" t="s">
        <v>154</v>
      </c>
      <c r="Q4" s="38" t="s">
        <v>134</v>
      </c>
      <c r="R4" s="38" t="s">
        <v>135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42" t="s">
        <v>5</v>
      </c>
      <c r="B6" s="42"/>
      <c r="C6" s="42"/>
      <c r="D6" s="55" t="s">
        <v>153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1263.8999999999999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YP-2018-SHY-406</v>
      </c>
      <c r="M7" s="46"/>
      <c r="N7" s="46"/>
      <c r="O7" s="47"/>
      <c r="P7" s="2" t="s">
        <v>11</v>
      </c>
      <c r="Q7" s="21" t="str">
        <f>RIGHT(L7,2)</f>
        <v>06</v>
      </c>
      <c r="R7" s="33">
        <f>(K18+K19+K20)/3</f>
        <v>1280.2</v>
      </c>
      <c r="S7" s="2" t="s">
        <v>142</v>
      </c>
      <c r="T7" s="2" t="s">
        <v>143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温度：21相对湿度：59</v>
      </c>
      <c r="E9" s="44"/>
      <c r="F9" s="44"/>
      <c r="G9" s="44"/>
      <c r="H9" s="44"/>
      <c r="I9" s="44"/>
      <c r="J9" s="42" t="s">
        <v>17</v>
      </c>
      <c r="K9" s="42"/>
      <c r="L9" s="51" t="s">
        <v>152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YP-2018-SHY-406-1</v>
      </c>
      <c r="B15" s="44" t="str">
        <f>R1&amp;Q1</f>
        <v>C50</v>
      </c>
      <c r="C15" s="44"/>
      <c r="D15" s="50" t="str">
        <f>LEFT(L9,P9)</f>
        <v>2018/06/27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1254</v>
      </c>
      <c r="L15" s="25">
        <f>K15/S6</f>
        <v>55.733333333333334</v>
      </c>
      <c r="M15" s="48">
        <f>AVERAGE(L15,L16,L17)</f>
        <v>56.173333333333339</v>
      </c>
      <c r="N15" s="48">
        <f>M15</f>
        <v>56.173333333333339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YP-2018-SHY-406-2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1268.4000000000001</v>
      </c>
      <c r="L16" s="25">
        <f>K16/S6</f>
        <v>56.373333333333335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YP-2018-SHY-406-3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1269.3</v>
      </c>
      <c r="L17" s="25">
        <f>K17/S6</f>
        <v>56.413333333333334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YP-2018-SHY-406-4</v>
      </c>
      <c r="B18" s="43" t="str">
        <f>B15</f>
        <v>C50</v>
      </c>
      <c r="C18" s="44"/>
      <c r="D18" s="44" t="str">
        <f>D15</f>
        <v>2018/06/27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1290.3</v>
      </c>
      <c r="L18" s="25">
        <f>K18/S6</f>
        <v>57.346666666666664</v>
      </c>
      <c r="M18" s="48">
        <f>AVERAGE(L18,L19,L20)</f>
        <v>56.897777777777776</v>
      </c>
      <c r="N18" s="48">
        <f>M18</f>
        <v>56.897777777777776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YP-2018-SHY-406-5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1296</v>
      </c>
      <c r="L19" s="25">
        <f>K19/S6</f>
        <v>57.6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YP-2018-SHY-406-6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1254.3</v>
      </c>
      <c r="L20" s="25">
        <f>K20/S6</f>
        <v>55.746666666666663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960.05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1014.65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961.6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1005.79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975.11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979.61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950.92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963.17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970.42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报告编号：BG-2018-SHY-406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 t="s">
        <v>62</v>
      </c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147</v>
      </c>
      <c r="CH8" s="95"/>
      <c r="CI8" s="95"/>
      <c r="CJ8" s="95"/>
      <c r="CK8" s="95"/>
      <c r="CL8" s="95"/>
      <c r="CM8" s="95"/>
      <c r="CN8" s="95"/>
      <c r="CO8" s="95"/>
      <c r="CP8" s="95" t="s">
        <v>148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406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63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65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YP-2018-SHY-406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K24+015分离立交2-2板梁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67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69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70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137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71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73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74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YP-2018-SHY-406-1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2018/06/27-2018/07/25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55.733333333333334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56.173333333333339</v>
      </c>
      <c r="BB38" s="102"/>
      <c r="BC38" s="102"/>
      <c r="BD38" s="102"/>
      <c r="BE38" s="102"/>
      <c r="BF38" s="102"/>
      <c r="BG38" s="100" t="s">
        <v>75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112.3</v>
      </c>
      <c r="BP38" s="102"/>
      <c r="BQ38" s="102"/>
      <c r="BR38" s="102"/>
      <c r="BS38" s="102"/>
      <c r="BT38" s="102"/>
      <c r="BU38" s="102"/>
      <c r="BV38" s="102"/>
      <c r="CR38" s="9" t="s">
        <v>76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YP-2018-SHY-406-2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56.373333333333335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YP-2018-SHY-406-3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56.413333333333334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YP-2018-SHY-406-4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2018/06/27-2018/07/25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57.346666666666664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56.897777777777776</v>
      </c>
      <c r="BB47" s="102"/>
      <c r="BC47" s="102"/>
      <c r="BD47" s="102"/>
      <c r="BE47" s="102"/>
      <c r="BF47" s="102"/>
      <c r="BG47" s="100" t="s">
        <v>75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113.8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YP-2018-SHY-406-5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57.6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YP-2018-SHY-406-6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55.746666666666663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78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81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90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91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92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72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77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79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80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82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83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84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85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86</v>
      </c>
      <c r="AZ98" s="108"/>
      <c r="BA98" s="108"/>
      <c r="BB98" s="108"/>
      <c r="BC98" s="108"/>
      <c r="BD98" s="108"/>
      <c r="BE98" s="108" t="s">
        <v>87</v>
      </c>
      <c r="BF98" s="108"/>
      <c r="BG98" s="108"/>
      <c r="BH98" s="108"/>
      <c r="BI98" s="108"/>
      <c r="BJ98" s="108"/>
      <c r="BK98" s="108" t="s">
        <v>88</v>
      </c>
      <c r="BL98" s="108"/>
      <c r="BM98" s="108"/>
      <c r="BN98" s="15"/>
      <c r="BO98" s="108" t="s">
        <v>89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95</v>
      </c>
      <c r="M1" s="52"/>
      <c r="N1" s="52"/>
    </row>
    <row r="2" spans="1:15" ht="14.15" customHeight="1" x14ac:dyDescent="0.25">
      <c r="L2" s="7"/>
      <c r="M2" s="53" t="s">
        <v>96</v>
      </c>
      <c r="N2" s="53"/>
    </row>
    <row r="3" spans="1:15" ht="25" customHeight="1" x14ac:dyDescent="0.25">
      <c r="A3" s="54" t="s">
        <v>97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98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99</v>
      </c>
      <c r="J11" s="78" t="s">
        <v>100</v>
      </c>
      <c r="K11" s="78" t="s">
        <v>101</v>
      </c>
      <c r="L11" s="78" t="s">
        <v>102</v>
      </c>
      <c r="M11" s="78" t="s">
        <v>103</v>
      </c>
      <c r="N11" s="189" t="s">
        <v>104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105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106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107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108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63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64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66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68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93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70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3" t="s">
        <v>71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109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110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74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77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79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80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82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83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84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85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86</v>
      </c>
      <c r="AZ100" s="108"/>
      <c r="BA100" s="108"/>
      <c r="BB100" s="108"/>
      <c r="BC100" s="108"/>
      <c r="BD100" s="108"/>
      <c r="BE100" s="108" t="s">
        <v>87</v>
      </c>
      <c r="BF100" s="108"/>
      <c r="BG100" s="108"/>
      <c r="BH100" s="108"/>
      <c r="BI100" s="108"/>
      <c r="BJ100" s="108"/>
      <c r="BK100" s="108" t="s">
        <v>88</v>
      </c>
      <c r="BL100" s="108"/>
      <c r="BM100" s="108"/>
      <c r="BN100" s="15"/>
      <c r="BO100" s="108" t="s">
        <v>89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95</v>
      </c>
      <c r="M1" s="52"/>
      <c r="N1" s="52"/>
      <c r="O1" s="52"/>
    </row>
    <row r="2" spans="1:15" ht="14.15" customHeight="1" x14ac:dyDescent="0.25">
      <c r="M2" s="7"/>
      <c r="N2" s="53" t="s">
        <v>111</v>
      </c>
      <c r="O2" s="53"/>
    </row>
    <row r="3" spans="1:15" ht="25" customHeight="1" x14ac:dyDescent="0.25">
      <c r="A3" s="205" t="s">
        <v>112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113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114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115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116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117</v>
      </c>
      <c r="B15" s="42"/>
      <c r="C15" s="42"/>
      <c r="D15" s="42"/>
      <c r="E15" s="42"/>
      <c r="F15" s="42"/>
      <c r="G15" s="42"/>
      <c r="H15" s="42" t="s">
        <v>118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120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123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124</v>
      </c>
      <c r="B22" s="42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127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128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130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133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2018-07-28T01:32:40Z</cp:lastPrinted>
  <dcterms:created xsi:type="dcterms:W3CDTF">2017-12-26T12:44:00Z</dcterms:created>
  <dcterms:modified xsi:type="dcterms:W3CDTF">2018-07-28T01:32:42Z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