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<sst xmlns="http://schemas.openxmlformats.org/spreadsheetml/2006/main" count="482" uniqueCount="156">
  <si>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</si>
  <si>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</si>
  <si>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</si>
  <si>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</si>
  <si>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</si>
  <si>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</si>
  <si>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</si>
  <si>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</si>
  <si>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</si>
  <si>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</si>
  <si>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</si>
  <si>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</si>
  <si>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</si>
  <si>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</si>
  <si>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</si>
  <si>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</si>
  <si>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</si>
  <si>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</si>
  <si>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</si>
  <si>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</si>
  <si>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</si>
  <si>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</si>
  <si>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</si>
  <si>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</si>
  <si>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</si>
  <si>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</si>
  <si>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</si>
  <si>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</si>
  <si>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</si>
  <si>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</si>
  <si>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</si>
  <si>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</si>
  <si>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</si>
  <si>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</si>
  <si>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</si>
  <si>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</si>
  <si>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</si>
  <si>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</si>
  <si>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</si>
  <si>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</si>
  <si>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</si>
  <si>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</si>
  <si>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</si>
  <si>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</si>
  <si>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</si>
  <si>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</si>
  <si>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</si>
  <si>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</si>
  <si>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</si>
  <si>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</si>
  <si>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</si>
  <si>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</si>
  <si>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</si>
  <si>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</si>
  <si>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</si>
  <si>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</si>
  <si>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</si>
  <si>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</si>
  <si>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</si>
  <si>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</si>
  <si>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</si>
  <si>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</si>
  <si>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</si>
  <si>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</si>
  <si>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</si>
  <si>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</si>
  <si>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</si>
  <si>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</si>
  <si>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</si>
  <si>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</si>
  <si>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</si>
  <si>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</si>
  <si>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</si>
  <si>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</si>
  <si>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</si>
  <si>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</si>
  <si>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</si>
  <si>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</si>
  <si>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</si>
  <si>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</si>
  <si>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</si>
  <si>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</si>
  <si>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</si>
  <si>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</si>
  <si>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</si>
  <si>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</si>
  <si>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</si>
  <si>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</si>
  <si>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</si>
  <si>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</si>
  <si>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</si>
  <si>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</si>
  <si>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</si>
  <si>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</si>
  <si>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</si>
  <si>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</si>
  <si>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</si>
  <si>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</si>
  <si>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</si>
  <si>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</si>
  <si>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</si>
  <si>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</si>
  <si>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</si>
  <si>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</si>
  <si>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</si>
  <si>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</si>
  <si>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</si>
  <si>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</si>
  <si>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</si>
  <si>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</si>
  <si>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</si>
  <si>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</si>
  <si>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</si>
  <si>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</si>
  <si>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</si>
  <si>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</si>
  <si>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</si>
  <si>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</si>
  <si>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</si>
  <si>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</si>
  <si>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</si>
  <si>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</si>
  <si>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</si>
  <si>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</si>
  <si>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</si>
  <si>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</si>
  <si>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</si>
  <si>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</si>
  <si>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</si>
  <si>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</si>
  <si>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</si>
  <si>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</si>
  <si>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</si>
  <si>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</si>
  <si>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</si>
  <si>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</si>
  <si>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</si>
  <si>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</si>
  <si>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</si>
  <si>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</si>
  <si>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</si>
  <si>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</si>
  <si>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</si>
  <si>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</si>
  <si>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</si>
  <si>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</si>
  <si>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</si>
  <si>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</si>
  <si>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</si>
  <si>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</si>
  <si>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</si>
  <si>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</si>
  <si>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2018/06/27-2018/07/25</t>
    <phoneticPr fontId="16" type="noConversion"/>
  </si>
  <si>
    <t>50</t>
    <phoneticPr fontId="16" type="noConversion"/>
  </si>
  <si>
    <t>K24+015分离立交2-4板梁</t>
    <phoneticPr fontId="16" type="noConversion"/>
  </si>
  <si>
    <t>409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</si>
</sst>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146</v>
      </c>
      <c r="Q1" s="58" t="s">
        <v>153</v>
      </c>
      <c r="R1" s="21" t="s">
        <v>149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144</v>
      </c>
      <c r="Q3" s="2" t="s">
        <v>150</v>
      </c>
      <c r="R3" s="28" t="s">
        <v>145</v>
      </c>
      <c r="S3" s="2" t="s">
        <v>151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JL-2018-SHY-409</v>
      </c>
      <c r="N4" s="51"/>
      <c r="O4" s="51"/>
      <c r="P4" s="58" t="s">
        <v>155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39" t="s">
        <v>5</v>
      </c>
      <c r="B6" s="39"/>
      <c r="C6" s="39"/>
      <c r="D6" s="44" t="s">
        <v>154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1276.8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YP-2018-SHY-409</v>
      </c>
      <c r="M7" s="60"/>
      <c r="N7" s="60"/>
      <c r="O7" s="61"/>
      <c r="P7" s="2" t="s">
        <v>11</v>
      </c>
      <c r="Q7" s="21" t="str">
        <f>RIGHT(L7,2)</f>
        <v>09</v>
      </c>
      <c r="R7" s="33">
        <f>(K18+K19+K20)/3</f>
        <v>1266.8333333333335</v>
      </c>
      <c r="S7" s="2" t="s">
        <v>142</v>
      </c>
      <c r="T7" s="2" t="s">
        <v>143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温度：21相对湿度：59</v>
      </c>
      <c r="E9" s="38"/>
      <c r="F9" s="38"/>
      <c r="G9" s="38"/>
      <c r="H9" s="38"/>
      <c r="I9" s="38"/>
      <c r="J9" s="39" t="s">
        <v>17</v>
      </c>
      <c r="K9" s="39"/>
      <c r="L9" s="40" t="s">
        <v>152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YP-2018-SHY-409-1</v>
      </c>
      <c r="B15" s="38" t="str">
        <f>R1&amp;Q1</f>
        <v>C50</v>
      </c>
      <c r="C15" s="38"/>
      <c r="D15" s="54" t="str">
        <f>LEFT(L9,P9)</f>
        <v>2018/06/27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1297.0999999999999</v>
      </c>
      <c r="L15" s="25">
        <f>K15/S6</f>
        <v>57.648888888888884</v>
      </c>
      <c r="M15" s="55">
        <f>AVERAGE(L15,L16,L17)</f>
        <v>56.74666666666667</v>
      </c>
      <c r="N15" s="55">
        <f>M15</f>
        <v>56.74666666666667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YP-2018-SHY-409-2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1275.4000000000001</v>
      </c>
      <c r="L16" s="25">
        <f>K16/S6</f>
        <v>56.684444444444452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YP-2018-SHY-409-3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1257.9000000000001</v>
      </c>
      <c r="L17" s="25">
        <f>K17/S6</f>
        <v>55.906666666666673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YP-2018-SHY-409-4</v>
      </c>
      <c r="B18" s="45" t="str">
        <f>B15</f>
        <v>C50</v>
      </c>
      <c r="C18" s="38"/>
      <c r="D18" s="38" t="str">
        <f>D15</f>
        <v>2018/06/27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1300.7</v>
      </c>
      <c r="L18" s="25">
        <f>K18/S6</f>
        <v>57.808888888888887</v>
      </c>
      <c r="M18" s="55">
        <f>AVERAGE(L18,L19,L20)</f>
        <v>56.303703703703711</v>
      </c>
      <c r="N18" s="55">
        <f>M18</f>
        <v>56.303703703703711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YP-2018-SHY-409-5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1256.9000000000001</v>
      </c>
      <c r="L19" s="25">
        <f>K19/S6</f>
        <v>55.862222222222229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YP-2018-SHY-409-6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1242.9000000000001</v>
      </c>
      <c r="L20" s="25">
        <f>K20/S6</f>
        <v>55.24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990.21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1014.74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960.8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982.92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960.8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989.28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982.34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1021.25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1003.77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报告编号：BG-2018-SHY-409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147</v>
      </c>
      <c r="CH8" s="116"/>
      <c r="CI8" s="116"/>
      <c r="CJ8" s="116"/>
      <c r="CK8" s="116"/>
      <c r="CL8" s="116"/>
      <c r="CM8" s="116"/>
      <c r="CN8" s="116"/>
      <c r="CO8" s="116"/>
      <c r="CP8" s="116" t="s">
        <v>148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409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YP-2018-SHY-409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K24+015分离立交2-4板梁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50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137</v>
      </c>
      <c r="CB32" s="116"/>
      <c r="CC32" s="116"/>
      <c r="CD32" s="116"/>
      <c r="CE32" s="116"/>
      <c r="CF32" s="116"/>
      <c r="CK32" s="116" t="str">
        <f>强度记录!Q1</f>
        <v>50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YP-2018-SHY-409-1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2018/06/27-2018/07/25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≥50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57.648888888888884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56.74666666666667</v>
      </c>
      <c r="BB38" s="112"/>
      <c r="BC38" s="112"/>
      <c r="BD38" s="112"/>
      <c r="BE38" s="112"/>
      <c r="BF38" s="112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113.5</v>
      </c>
      <c r="BP38" s="112"/>
      <c r="BQ38" s="112"/>
      <c r="BR38" s="112"/>
      <c r="BS38" s="112"/>
      <c r="BT38" s="112"/>
      <c r="BU38" s="112"/>
      <c r="BV38" s="112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YP-2018-SHY-409-2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56.684444444444452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YP-2018-SHY-409-3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55.906666666666673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YP-2018-SHY-409-4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2018/06/27-2018/07/25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≥50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57.808888888888887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56.303703703703711</v>
      </c>
      <c r="BB47" s="112"/>
      <c r="BC47" s="112"/>
      <c r="BD47" s="112"/>
      <c r="BE47" s="112"/>
      <c r="BF47" s="112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112.6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YP-2018-SHY-409-5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55.862222222222229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YP-2018-SHY-409-6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55.24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2018-07-28T01:33:35Z</cp:lastPrinted>
  <dcterms:created xsi:type="dcterms:W3CDTF">2017-12-26T12:44:00Z</dcterms:created>
  <dcterms:modified xsi:type="dcterms:W3CDTF">2018-07-28T01:33:37Z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