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64447490-BAB9-415F-AD53-97D304F00305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<sst xmlns="http://schemas.openxmlformats.org/spreadsheetml/2006/main" count="481" uniqueCount="155">
  <si>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</si>
  <si>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</si>
  <si>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</si>
  <si>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</si>
  <si>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</si>
  <si>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</si>
  <si>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</si>
  <si>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</si>
  <si>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</si>
  <si>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</si>
  <si>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</si>
  <si>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</si>
  <si>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</si>
  <si>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</si>
  <si>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</si>
  <si>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</si>
  <si>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</si>
  <si>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</si>
  <si>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</si>
  <si>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</si>
  <si>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</si>
  <si>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</si>
  <si>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</si>
  <si>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</si>
  <si>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</si>
  <si>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</si>
  <si>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</si>
  <si>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</si>
  <si>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</si>
  <si>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</si>
  <si>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</si>
  <si>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</si>
  <si>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</si>
  <si>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</si>
  <si>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</si>
  <si>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</si>
  <si>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</si>
  <si>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</si>
  <si>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</si>
  <si>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</si>
  <si>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</si>
  <si>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</si>
  <si>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</si>
  <si>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</si>
  <si>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</si>
  <si>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</si>
  <si>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</si>
  <si>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</si>
  <si>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</si>
  <si>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</si>
  <si>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</si>
  <si>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</si>
  <si>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</si>
  <si>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</si>
  <si>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</si>
  <si>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</si>
  <si>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</si>
  <si>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</si>
  <si>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</si>
  <si>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</si>
  <si>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</si>
  <si>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</si>
  <si>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</si>
  <si>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</si>
  <si>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</si>
  <si>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</si>
  <si>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</si>
  <si>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</si>
  <si>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</si>
  <si>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</si>
  <si>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</si>
  <si>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</si>
  <si>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</si>
  <si>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</si>
  <si>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</si>
  <si>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</si>
  <si>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</si>
  <si>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</si>
  <si>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</si>
  <si>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</si>
  <si>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</si>
  <si>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</si>
  <si>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</si>
  <si>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</si>
  <si>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</si>
  <si>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</si>
  <si>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</si>
  <si>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</si>
  <si>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</si>
  <si>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</si>
  <si>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</si>
  <si>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</si>
  <si>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</si>
  <si>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</si>
  <si>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</si>
  <si>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</si>
  <si>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</si>
  <si>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</si>
  <si>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</si>
  <si>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</si>
  <si>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</si>
  <si>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</si>
  <si>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</si>
  <si>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</si>
  <si>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</si>
  <si>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</si>
  <si>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</si>
  <si>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</si>
  <si>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</si>
  <si>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</si>
  <si>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</si>
  <si>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</si>
  <si>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</si>
  <si>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</si>
  <si>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</si>
  <si>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</si>
  <si>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</si>
  <si>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</si>
  <si>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</si>
  <si>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</si>
  <si>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</si>
  <si>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</si>
  <si>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</si>
  <si>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</si>
  <si>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</si>
  <si>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</si>
  <si>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</si>
  <si>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</si>
  <si>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</si>
  <si>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</si>
  <si>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</si>
  <si>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</si>
  <si>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</si>
  <si>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</si>
  <si>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</si>
  <si>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</si>
  <si>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</si>
  <si>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</si>
  <si>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</si>
  <si>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</si>
  <si>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</si>
  <si>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</si>
  <si>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</si>
  <si>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</si>
  <si>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</si>
  <si>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</si>
  <si>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</si>
  <si>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</si>
  <si>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</si>
  <si>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22</t>
    <phoneticPr fontId="16" type="noConversion"/>
  </si>
  <si>
    <t>2018/06/30-2018/07/28</t>
    <phoneticPr fontId="16" type="noConversion"/>
  </si>
  <si>
    <t>K18+980涵洞涵身和翼墙</t>
    <phoneticPr fontId="16" type="noConversion"/>
  </si>
  <si>
    <t>418</t>
    <phoneticPr fontId="16" type="noConversion"/>
  </si>
  <si>
    <t>35</t>
    <phoneticPr fontId="16" type="noConversion"/>
  </si>
  <si>
    <t>56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</si>
</sst>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R12" sqref="R12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153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149</v>
      </c>
      <c r="R3" s="28" t="s">
        <v>144</v>
      </c>
      <c r="S3" s="2" t="s">
        <v>154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JL-2018-SHY-418</v>
      </c>
      <c r="N4" s="61"/>
      <c r="O4" s="61"/>
      <c r="P4" s="39" t="s">
        <v>152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151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958.54333333333341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YP-2018-SHY-418</v>
      </c>
      <c r="M7" s="46"/>
      <c r="N7" s="46"/>
      <c r="O7" s="47"/>
      <c r="P7" s="2" t="s">
        <v>11</v>
      </c>
      <c r="Q7" s="21" t="str">
        <f>RIGHT(L7,2)</f>
        <v>18</v>
      </c>
      <c r="R7" s="33">
        <f>(K18+K19+K20)/3</f>
        <v>970.34333333333336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温度：22相对湿度：56</v>
      </c>
      <c r="E9" s="44"/>
      <c r="F9" s="44"/>
      <c r="G9" s="44"/>
      <c r="H9" s="44"/>
      <c r="I9" s="44"/>
      <c r="J9" s="42" t="s">
        <v>17</v>
      </c>
      <c r="K9" s="42"/>
      <c r="L9" s="51" t="s">
        <v>150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YP-2018-SHY-418-1</v>
      </c>
      <c r="B15" s="44" t="str">
        <f>R1&amp;Q1</f>
        <v>C35</v>
      </c>
      <c r="C15" s="44"/>
      <c r="D15" s="50" t="str">
        <f>LEFT(L9,P9)</f>
        <v>2018/06/30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926.83</v>
      </c>
      <c r="L15" s="25">
        <f>K15/S6</f>
        <v>41.192444444444448</v>
      </c>
      <c r="M15" s="48">
        <f>AVERAGE(L15,L16,L17)</f>
        <v>42.601925925925933</v>
      </c>
      <c r="N15" s="48">
        <f>M15</f>
        <v>42.601925925925933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YP-2018-SHY-418-2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987.32</v>
      </c>
      <c r="L16" s="25">
        <f>K16/S6</f>
        <v>43.88088888888889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YP-2018-SHY-418-3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961.48</v>
      </c>
      <c r="L17" s="25">
        <f>K17/S6</f>
        <v>42.732444444444447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YP-2018-SHY-418-4</v>
      </c>
      <c r="B18" s="43" t="str">
        <f>B15</f>
        <v>C35</v>
      </c>
      <c r="C18" s="44"/>
      <c r="D18" s="44" t="str">
        <f>D15</f>
        <v>2018/06/30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935.2</v>
      </c>
      <c r="L18" s="25">
        <f>K18/S6</f>
        <v>41.564444444444447</v>
      </c>
      <c r="M18" s="48">
        <f>AVERAGE(L18,L19,L20)</f>
        <v>43.126370370370374</v>
      </c>
      <c r="N18" s="48">
        <f>M18</f>
        <v>43.126370370370374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YP-2018-SHY-418-5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1011.6</v>
      </c>
      <c r="L19" s="25">
        <f>K19/S6</f>
        <v>44.96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YP-2018-SHY-418-6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964.23</v>
      </c>
      <c r="L20" s="25">
        <f>K20/S6</f>
        <v>42.854666666666667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992.78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995.6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1009.43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1016.16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973.24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963.53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995.49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1024.3800000000001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970.82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报告编号：BG-2018-SHY-418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418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YP-2018-SHY-418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K18+980涵洞涵身和翼墙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35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35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YP-2018-SHY-418-1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2018/06/30-2018/07/28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≥35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41.192444444444448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42.601925925925933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121.7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YP-2018-SHY-418-2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43.88088888888889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YP-2018-SHY-418-3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42.732444444444447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YP-2018-SHY-418-4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2018/06/30-2018/07/28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≥35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41.564444444444447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43.126370370370374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123.2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YP-2018-SHY-418-5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44.96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YP-2018-SHY-418-6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42.854666666666667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2018-07-30T02:51:18Z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