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DDD3F3C0-8D4E-429F-A738-818DBA7EA4A0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<sst xmlns="http://schemas.openxmlformats.org/spreadsheetml/2006/main" count="481" uniqueCount="155">
  <si>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</si>
  <si>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</si>
  <si>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</si>
  <si>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</si>
  <si>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</si>
  <si>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</si>
  <si>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</si>
  <si>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</si>
  <si>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</si>
  <si>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</si>
  <si>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</si>
  <si>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</si>
  <si>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</si>
  <si>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</si>
  <si>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</si>
  <si>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</si>
  <si>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</si>
  <si>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</si>
  <si>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</si>
  <si>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</si>
  <si>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</si>
  <si>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</si>
  <si>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</si>
  <si>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</si>
  <si>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</si>
  <si>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</si>
  <si>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</si>
  <si>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</si>
  <si>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</si>
  <si>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</si>
  <si>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</si>
  <si>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</si>
  <si>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</si>
  <si>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</si>
  <si>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</si>
  <si>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</si>
  <si>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</si>
  <si>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</si>
  <si>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</si>
  <si>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</si>
  <si>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</si>
  <si>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</si>
  <si>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</si>
  <si>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</si>
  <si>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</si>
  <si>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</si>
  <si>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</si>
  <si>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</si>
  <si>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</si>
  <si>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</si>
  <si>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</si>
  <si>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</si>
  <si>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</si>
  <si>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</si>
  <si>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</si>
  <si>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</si>
  <si>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</si>
  <si>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</si>
  <si>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</si>
  <si>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</si>
  <si>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</si>
  <si>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</si>
  <si>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</si>
  <si>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</si>
  <si>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</si>
  <si>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</si>
  <si>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</si>
  <si>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</si>
  <si>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</si>
  <si>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</si>
  <si>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</si>
  <si>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</si>
  <si>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</si>
  <si>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</si>
  <si>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</si>
  <si>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</si>
  <si>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</si>
  <si>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</si>
  <si>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</si>
  <si>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</si>
  <si>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</si>
  <si>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</si>
  <si>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</si>
  <si>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</si>
  <si>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</si>
  <si>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</si>
  <si>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</si>
  <si>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</si>
  <si>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</si>
  <si>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</si>
  <si>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</si>
  <si>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</si>
  <si>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</si>
  <si>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</si>
  <si>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</si>
  <si>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</si>
  <si>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</si>
  <si>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</si>
  <si>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</si>
  <si>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</si>
  <si>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</si>
  <si>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</si>
  <si>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</si>
  <si>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</si>
  <si>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</si>
  <si>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</si>
  <si>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</si>
  <si>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</si>
  <si>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</si>
  <si>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</si>
  <si>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</si>
  <si>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</si>
  <si>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</si>
  <si>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</si>
  <si>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</si>
  <si>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</si>
  <si>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</si>
  <si>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</si>
  <si>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</si>
  <si>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</si>
  <si>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</si>
  <si>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</si>
  <si>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</si>
  <si>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</si>
  <si>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</si>
  <si>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</si>
  <si>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</si>
  <si>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</si>
  <si>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</si>
  <si>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</si>
  <si>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</si>
  <si>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</si>
  <si>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</si>
  <si>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</si>
  <si>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</si>
  <si>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</si>
  <si>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</si>
  <si>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</si>
  <si>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</si>
  <si>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</si>
  <si>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</si>
  <si>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</si>
  <si>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</si>
  <si>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</si>
  <si>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</si>
  <si>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</si>
  <si>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</si>
  <si>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</si>
  <si>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</si>
  <si>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</si>
  <si>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2018/07/01-2018/07/29</t>
    <phoneticPr fontId="16" type="noConversion"/>
  </si>
  <si>
    <t>23</t>
    <phoneticPr fontId="16" type="noConversion"/>
  </si>
  <si>
    <t>421</t>
    <phoneticPr fontId="16" type="noConversion"/>
  </si>
  <si>
    <t>50</t>
    <phoneticPr fontId="16" type="noConversion"/>
  </si>
  <si>
    <t>K24+015分离立交3-4板梁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</si>
</sst>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153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151</v>
      </c>
      <c r="R3" s="28" t="s">
        <v>144</v>
      </c>
      <c r="S3" s="2" t="s">
        <v>149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JL-2018-SHY-421</v>
      </c>
      <c r="N4" s="61"/>
      <c r="O4" s="61"/>
      <c r="P4" s="39" t="s">
        <v>152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154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1297.3999999999999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YP-2018-SHY-421</v>
      </c>
      <c r="M7" s="46"/>
      <c r="N7" s="46"/>
      <c r="O7" s="47"/>
      <c r="P7" s="2" t="s">
        <v>11</v>
      </c>
      <c r="Q7" s="21" t="str">
        <f>RIGHT(L7,2)</f>
        <v>21</v>
      </c>
      <c r="R7" s="33">
        <f>(K18+K19+K20)/3</f>
        <v>1285.1666666666667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温度：23相对湿度：58</v>
      </c>
      <c r="E9" s="44"/>
      <c r="F9" s="44"/>
      <c r="G9" s="44"/>
      <c r="H9" s="44"/>
      <c r="I9" s="44"/>
      <c r="J9" s="42" t="s">
        <v>17</v>
      </c>
      <c r="K9" s="42"/>
      <c r="L9" s="51" t="s">
        <v>150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YP-2018-SHY-421-1</v>
      </c>
      <c r="B15" s="44" t="str">
        <f>R1&amp;Q1</f>
        <v>C50</v>
      </c>
      <c r="C15" s="44"/>
      <c r="D15" s="50" t="str">
        <f>LEFT(L9,P9)</f>
        <v>2018/07/01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1260.9000000000001</v>
      </c>
      <c r="L15" s="25">
        <f>K15/S6</f>
        <v>56.040000000000006</v>
      </c>
      <c r="M15" s="48">
        <f>AVERAGE(L15,L16,L17)</f>
        <v>57.662222222222226</v>
      </c>
      <c r="N15" s="48">
        <f>M15</f>
        <v>57.662222222222226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YP-2018-SHY-421-2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1296</v>
      </c>
      <c r="L16" s="25">
        <f>K16/S6</f>
        <v>57.6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YP-2018-SHY-421-3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1335.3</v>
      </c>
      <c r="L17" s="25">
        <f>K17/S6</f>
        <v>59.346666666666664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YP-2018-SHY-421-4</v>
      </c>
      <c r="B18" s="43" t="str">
        <f>B15</f>
        <v>C50</v>
      </c>
      <c r="C18" s="44"/>
      <c r="D18" s="44" t="str">
        <f>D15</f>
        <v>2018/07/01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1247.5</v>
      </c>
      <c r="L18" s="25">
        <f>K18/S6</f>
        <v>55.444444444444443</v>
      </c>
      <c r="M18" s="48">
        <f>AVERAGE(L18,L19,L20)</f>
        <v>57.11851851851852</v>
      </c>
      <c r="N18" s="48">
        <f>M18</f>
        <v>57.11851851851852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YP-2018-SHY-421-5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1293.3</v>
      </c>
      <c r="L19" s="25">
        <f>K19/S6</f>
        <v>57.48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YP-2018-SHY-421-6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1314.7</v>
      </c>
      <c r="L20" s="25">
        <f>K20/S6</f>
        <v>58.431111111111115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997.7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954.51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1028.33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958.37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980.93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1029.06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981.36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1028.1500000000001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1017.64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报告编号：BG-2018-SHY-421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421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YP-2018-SHY-421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K24+015分离立交3-4板梁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YP-2018-SHY-421-1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2018/07/01-2018/07/29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56.040000000000006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57.662222222222226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115.3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YP-2018-SHY-421-2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57.6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YP-2018-SHY-421-3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59.346666666666664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YP-2018-SHY-421-4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2018/07/01-2018/07/29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55.444444444444443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57.11851851851852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114.2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YP-2018-SHY-421-5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57.48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YP-2018-SHY-421-6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58.431111111111115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2018-07-30T02:59:35Z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