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142185C1-50CC-40DF-9D43-B2B93A191BC8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<sst xmlns="http://schemas.openxmlformats.org/spreadsheetml/2006/main" count="481" uniqueCount="155">
  <si>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</si>
  <si>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</si>
  <si>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</si>
  <si>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</si>
  <si>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</si>
  <si>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</si>
  <si>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</si>
  <si>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</si>
  <si>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</si>
  <si>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</si>
  <si>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</si>
  <si>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</si>
  <si>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</si>
  <si>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</si>
  <si>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</si>
  <si>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</si>
  <si>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</si>
  <si>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</si>
  <si>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</si>
  <si>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</si>
  <si>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</si>
  <si>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</si>
  <si>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</si>
  <si>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</si>
  <si>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</si>
  <si>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</si>
  <si>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</si>
  <si>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</si>
  <si>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</si>
  <si>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</si>
  <si>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</si>
  <si>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</si>
  <si>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</si>
  <si>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</si>
  <si>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</si>
  <si>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</si>
  <si>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</si>
  <si>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</si>
  <si>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</si>
  <si>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</si>
  <si>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</si>
  <si>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</si>
  <si>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</si>
  <si>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</si>
  <si>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</si>
  <si>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</si>
  <si>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</si>
  <si>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</si>
  <si>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</si>
  <si>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</si>
  <si>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</si>
  <si>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</si>
  <si>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</si>
  <si>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</si>
  <si>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</si>
  <si>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</si>
  <si>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</si>
  <si>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</si>
  <si>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</si>
  <si>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</si>
  <si>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</si>
  <si>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</si>
  <si>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</si>
  <si>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</si>
  <si>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</si>
  <si>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</si>
  <si>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</si>
  <si>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</si>
  <si>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</si>
  <si>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</si>
  <si>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</si>
  <si>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</si>
  <si>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</si>
  <si>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</si>
  <si>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</si>
  <si>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</si>
  <si>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</si>
  <si>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</si>
  <si>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</si>
  <si>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</si>
  <si>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</si>
  <si>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</si>
  <si>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</si>
  <si>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</si>
  <si>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</si>
  <si>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</si>
  <si>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</si>
  <si>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</si>
  <si>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</si>
  <si>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</si>
  <si>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</si>
  <si>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</si>
  <si>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</si>
  <si>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</si>
  <si>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</si>
  <si>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</si>
  <si>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</si>
  <si>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</si>
  <si>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</si>
  <si>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</si>
  <si>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</si>
  <si>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</si>
  <si>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</si>
  <si>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</si>
  <si>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</si>
  <si>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</si>
  <si>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</si>
  <si>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</si>
  <si>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</si>
  <si>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</si>
  <si>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</si>
  <si>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</si>
  <si>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</si>
  <si>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</si>
  <si>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</si>
  <si>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</si>
  <si>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</si>
  <si>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</si>
  <si>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</si>
  <si>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</si>
  <si>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</si>
  <si>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</si>
  <si>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</si>
  <si>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</si>
  <si>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</si>
  <si>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</si>
  <si>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</si>
  <si>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</si>
  <si>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</si>
  <si>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</si>
  <si>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</si>
  <si>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</si>
  <si>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</si>
  <si>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</si>
  <si>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</si>
  <si>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</si>
  <si>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</si>
  <si>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</si>
  <si>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</si>
  <si>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</si>
  <si>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</si>
  <si>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</si>
  <si>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</si>
  <si>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</si>
  <si>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</si>
  <si>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</si>
  <si>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</si>
  <si>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</si>
  <si>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</si>
  <si>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</si>
  <si>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21</t>
    <phoneticPr fontId="16" type="noConversion"/>
  </si>
  <si>
    <t>50</t>
    <phoneticPr fontId="16" type="noConversion"/>
  </si>
  <si>
    <t>428</t>
    <phoneticPr fontId="16" type="noConversion"/>
  </si>
  <si>
    <t>K22+385分离立交2-3板梁</t>
    <phoneticPr fontId="16" type="noConversion"/>
  </si>
  <si>
    <t>2018/07/03-2018/07/31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</si>
</sst>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5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151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150</v>
      </c>
      <c r="R3" s="28" t="s">
        <v>144</v>
      </c>
      <c r="S3" s="2" t="s">
        <v>149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JL-2018-SHY-428</v>
      </c>
      <c r="N4" s="61"/>
      <c r="O4" s="61"/>
      <c r="P4" s="39" t="s">
        <v>152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153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1307.7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YP-2018-SHY-428</v>
      </c>
      <c r="M7" s="46"/>
      <c r="N7" s="46"/>
      <c r="O7" s="47"/>
      <c r="P7" s="2" t="s">
        <v>11</v>
      </c>
      <c r="Q7" s="21" t="str">
        <f>RIGHT(L7,2)</f>
        <v>28</v>
      </c>
      <c r="R7" s="33">
        <f>(K18+K19+K20)/3</f>
        <v>1276.7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温度：21相对湿度：58</v>
      </c>
      <c r="E9" s="44"/>
      <c r="F9" s="44"/>
      <c r="G9" s="44"/>
      <c r="H9" s="44"/>
      <c r="I9" s="44"/>
      <c r="J9" s="42" t="s">
        <v>17</v>
      </c>
      <c r="K9" s="42"/>
      <c r="L9" s="51" t="s">
        <v>154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YP-2018-SHY-428-1</v>
      </c>
      <c r="B15" s="44" t="str">
        <f>R1&amp;Q1</f>
        <v>C50</v>
      </c>
      <c r="C15" s="44"/>
      <c r="D15" s="50" t="str">
        <f>LEFT(L9,P9)</f>
        <v>2018/07/03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1299.7</v>
      </c>
      <c r="L15" s="25">
        <f>K15/S6</f>
        <v>57.764444444444443</v>
      </c>
      <c r="M15" s="48">
        <f>AVERAGE(L15,L16,L17)</f>
        <v>58.120000000000005</v>
      </c>
      <c r="N15" s="48">
        <f>M15</f>
        <v>58.120000000000005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YP-2018-SHY-428-2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1339.3</v>
      </c>
      <c r="L16" s="25">
        <f>K16/S6</f>
        <v>59.524444444444441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YP-2018-SHY-428-3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1284.0999999999999</v>
      </c>
      <c r="L17" s="25">
        <f>K17/S6</f>
        <v>57.071111111111108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YP-2018-SHY-428-4</v>
      </c>
      <c r="B18" s="43" t="str">
        <f>B15</f>
        <v>C50</v>
      </c>
      <c r="C18" s="44"/>
      <c r="D18" s="44" t="str">
        <f>D15</f>
        <v>2018/07/03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1243.9000000000001</v>
      </c>
      <c r="L18" s="25">
        <f>K18/S6</f>
        <v>55.284444444444446</v>
      </c>
      <c r="M18" s="48">
        <f>AVERAGE(L18,L19,L20)</f>
        <v>56.742222222222232</v>
      </c>
      <c r="N18" s="48">
        <f>M18</f>
        <v>56.742222222222232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YP-2018-SHY-428-5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1264.7</v>
      </c>
      <c r="L19" s="25">
        <f>K19/S6</f>
        <v>56.208888888888893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YP-2018-SHY-428-6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1321.5</v>
      </c>
      <c r="L20" s="25">
        <f>K20/S6</f>
        <v>58.733333333333334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1018.31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1014.05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1000.45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963.13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981.72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1007.62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982.27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989.61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1021.81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报告编号：BG-2018-SHY-428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428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YP-2018-SHY-428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K22+385分离立交2-3板梁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YP-2018-SHY-428-1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2018/07/03-2018/07/31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57.764444444444443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58.120000000000005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116.2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YP-2018-SHY-428-2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59.524444444444441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YP-2018-SHY-428-3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57.071111111111108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YP-2018-SHY-428-4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2018/07/03-2018/07/31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55.284444444444446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56.742222222222232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113.5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YP-2018-SHY-428-5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56.208888888888893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YP-2018-SHY-428-6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58.733333333333334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2018-08-01T02:38:58Z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