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O:\溧高高速2\中铁四局混凝土强度报告\混凝土强度报告\"/>
    </mc:Choice>
  </mc:AlternateContent>
  <xr:revisionPtr revIDLastSave="0" documentId="10_ncr:8100000_{642BE99C-6CF7-43CF-A93B-EF0EAD1464A5}" xr6:coauthVersionLast="34" xr6:coauthVersionMax="34" xr10:uidLastSave="{00000000-0000-0000-0000-000000000000}"/>
  <bookViews>
    <workbookView xWindow="0" yWindow="0" windowWidth="19100" windowHeight="9870" xr2:uid="{00000000-000D-0000-FFFF-FFFF00000000}"/>
  </bookViews>
  <sheets>
    <sheet name="强度记录" sheetId="1" r:id="rId1"/>
    <sheet name="强度报告" sheetId="2" r:id="rId2"/>
  </sheets>
  <definedNames>
    <definedName name="_xlnm.Print_Area" localSheetId="1">强度报告!$D$1:$BV$99</definedName>
    <definedName name="_xlnm.Print_Area" localSheetId="0">强度记录!$A$1:$O$29</definedName>
  </definedNames>
  <calcPr calcId="162913"/>
</workbook>
</file>

<file path=xl/calcChain.xml><?xml version="1.0" encoding="utf-8"?>
<calcChain xmlns="http://schemas.openxmlformats.org/spreadsheetml/2006/main">
  <c r="L20" i="1" l="1"/>
  <c r="CK32" i="2" l="1"/>
  <c r="BW29" i="2"/>
  <c r="B15" i="1"/>
  <c r="DA8" i="2" l="1"/>
  <c r="AW7" i="2" s="1"/>
  <c r="B18" i="1" l="1"/>
  <c r="D9" i="1" l="1"/>
  <c r="A20" i="1" l="1"/>
  <c r="A19" i="1"/>
  <c r="A18" i="1"/>
  <c r="A17" i="1"/>
  <c r="A16" i="1"/>
  <c r="A15" i="1"/>
  <c r="AH47" i="2" l="1"/>
  <c r="AH38" i="2" l="1"/>
  <c r="L7" i="1"/>
  <c r="M4" i="1"/>
  <c r="M38" i="2" l="1"/>
  <c r="M47" i="2" s="1"/>
  <c r="Q17" i="2"/>
  <c r="BA13" i="2"/>
  <c r="AS53" i="2"/>
  <c r="D53" i="2"/>
  <c r="L19" i="1"/>
  <c r="AS50" i="2" s="1"/>
  <c r="D50" i="2"/>
  <c r="L18" i="1"/>
  <c r="D47" i="2"/>
  <c r="L17" i="1"/>
  <c r="AS44" i="2" s="1"/>
  <c r="D44" i="2"/>
  <c r="L16" i="1"/>
  <c r="AS41" i="2" s="1"/>
  <c r="D41" i="2"/>
  <c r="L15" i="1"/>
  <c r="D15" i="1"/>
  <c r="D18" i="1" s="1"/>
  <c r="D38" i="2"/>
  <c r="R7" i="1"/>
  <c r="Q7" i="1"/>
  <c r="R6" i="1"/>
  <c r="M18" i="1" l="1"/>
  <c r="BA47" i="2" s="1"/>
  <c r="BO47" i="2" s="1"/>
  <c r="AS47" i="2"/>
  <c r="M15" i="1"/>
  <c r="AS38" i="2"/>
  <c r="N18" i="1" l="1"/>
  <c r="BA38" i="2"/>
  <c r="BO38" i="2" s="1"/>
  <c r="N15" i="1"/>
</calcChain>
</file>

<file path=xl/sharedStrings.xml><?xml version="1.0" encoding="utf-8"?>
<sst xmlns="http://schemas.openxmlformats.org/spreadsheetml/2006/main" count="247" uniqueCount="103">
  <si>
    <t>第  1  页 共   1  页</t>
  </si>
  <si>
    <t>JJ0501a</t>
  </si>
  <si>
    <t>水泥混凝土抗压强度试验检测记录表(立方体)</t>
  </si>
  <si>
    <t xml:space="preserve">试验室名称：                               </t>
  </si>
  <si>
    <t>中铁四局集团第二工程有限公司质量检测中心
溧阳至高淳高速公路LYG-GC1标工地试验室</t>
  </si>
  <si>
    <t>工程部位/用途</t>
  </si>
  <si>
    <t>/</t>
  </si>
  <si>
    <t>22.5</t>
  </si>
  <si>
    <t>试验依据</t>
  </si>
  <si>
    <t>JTG E30-2005</t>
  </si>
  <si>
    <t>样品编号</t>
  </si>
  <si>
    <t>15</t>
  </si>
  <si>
    <t>样品描述</t>
  </si>
  <si>
    <t>表面无外观缺陷</t>
  </si>
  <si>
    <t>样品名称</t>
  </si>
  <si>
    <t>水泥混凝土立方体试件</t>
  </si>
  <si>
    <t>试验条件</t>
  </si>
  <si>
    <t>试验日期</t>
  </si>
  <si>
    <t>10</t>
  </si>
  <si>
    <t>主要仪器设备
及编号</t>
  </si>
  <si>
    <t>压力试验机（LX-03）、钢直尺（LX-09）等</t>
  </si>
  <si>
    <t>混凝土种类</t>
  </si>
  <si>
    <t>非泵混凝土</t>
  </si>
  <si>
    <t>试件编号</t>
  </si>
  <si>
    <t>设计强度(MPa)</t>
  </si>
  <si>
    <t>成型时间</t>
  </si>
  <si>
    <t>龄期(d)</t>
  </si>
  <si>
    <t>试件尺寸(mm)</t>
  </si>
  <si>
    <r>
      <rPr>
        <sz val="10"/>
        <rFont val="宋体"/>
        <family val="3"/>
        <charset val="134"/>
      </rPr>
      <t>承压面积A      (mm</t>
    </r>
    <r>
      <rPr>
        <vertAlign val="superscript"/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)</t>
    </r>
  </si>
  <si>
    <t>破坏荷载F      (kN)</t>
  </si>
  <si>
    <t>抗压强度测值(MPa)</t>
  </si>
  <si>
    <t>抗压强度测定值(MPa)</t>
  </si>
  <si>
    <t>换算成标准试件抗压强度值(MPa)</t>
  </si>
  <si>
    <t>养护方式</t>
  </si>
  <si>
    <t>上受压面</t>
  </si>
  <si>
    <t>下受压面</t>
  </si>
  <si>
    <t>长</t>
  </si>
  <si>
    <t>宽</t>
  </si>
  <si>
    <t>28</t>
  </si>
  <si>
    <t>150</t>
  </si>
  <si>
    <t>22500</t>
  </si>
  <si>
    <t>标准养护</t>
  </si>
  <si>
    <t>备注</t>
  </si>
  <si>
    <t xml:space="preserve">  试验：                    复核：                    日期：             年     月     日</t>
  </si>
  <si>
    <t>S246分离立交15＃左幅系梁</t>
  </si>
  <si>
    <t>委托/任务编号</t>
  </si>
  <si>
    <t>第</t>
  </si>
  <si>
    <t>1</t>
  </si>
  <si>
    <t>页</t>
  </si>
  <si>
    <t>共</t>
  </si>
  <si>
    <t>JB010502</t>
  </si>
  <si>
    <t>水泥混凝土抗压强度试验检测报告</t>
  </si>
  <si>
    <t>试验室名称：</t>
  </si>
  <si>
    <t>委托单位/委托人</t>
  </si>
  <si>
    <t>工程名称</t>
  </si>
  <si>
    <t>溧阳至高淳高速公路工程</t>
  </si>
  <si>
    <t>样品型号规格</t>
  </si>
  <si>
    <r>
      <rPr>
        <sz val="10"/>
        <rFont val="仿宋"/>
        <family val="3"/>
        <charset val="134"/>
      </rPr>
      <t>150</t>
    </r>
    <r>
      <rPr>
        <sz val="10"/>
        <rFont val="Arial"/>
        <family val="2"/>
      </rPr>
      <t>×</t>
    </r>
    <r>
      <rPr>
        <sz val="10"/>
        <rFont val="仿宋"/>
        <family val="3"/>
        <charset val="134"/>
      </rPr>
      <t>150</t>
    </r>
    <r>
      <rPr>
        <sz val="10"/>
        <rFont val="Arial"/>
        <family val="2"/>
      </rPr>
      <t>×</t>
    </r>
    <r>
      <rPr>
        <sz val="10"/>
        <rFont val="仿宋"/>
        <family val="3"/>
        <charset val="134"/>
      </rPr>
      <t>150立方体</t>
    </r>
  </si>
  <si>
    <t>判定依据</t>
  </si>
  <si>
    <t>设计文件</t>
  </si>
  <si>
    <t>检 测 结 果</t>
  </si>
  <si>
    <t>检测日期</t>
  </si>
  <si>
    <t>技术指标(MPa)</t>
  </si>
  <si>
    <t>检测结果</t>
  </si>
  <si>
    <t>结果判定</t>
  </si>
  <si>
    <t>符合设计要求</t>
  </si>
  <si>
    <t xml:space="preserve">程2 </t>
  </si>
  <si>
    <t>结论</t>
  </si>
  <si>
    <t>经检测，该水泥混凝土28d抗压强度符合设计要求。</t>
  </si>
  <si>
    <t>备  注</t>
  </si>
  <si>
    <t>报告说明</t>
  </si>
  <si>
    <t>试验：</t>
  </si>
  <si>
    <t>审核：</t>
  </si>
  <si>
    <t>签发：</t>
  </si>
  <si>
    <t>日期：</t>
  </si>
  <si>
    <t>年</t>
  </si>
  <si>
    <t>月</t>
  </si>
  <si>
    <t>日</t>
  </si>
  <si>
    <t>（专用章）</t>
  </si>
  <si>
    <t>JL-2018-SHY-</t>
    <phoneticPr fontId="14" type="noConversion"/>
  </si>
  <si>
    <t xml:space="preserve"> YP-2018-SHY-</t>
    <phoneticPr fontId="14" type="noConversion"/>
  </si>
  <si>
    <t>记录编号：</t>
    <phoneticPr fontId="14" type="noConversion"/>
  </si>
  <si>
    <t>≥</t>
  </si>
  <si>
    <t>-1</t>
    <phoneticPr fontId="14" type="noConversion"/>
  </si>
  <si>
    <t>-2</t>
    <phoneticPr fontId="14" type="noConversion"/>
  </si>
  <si>
    <t>-3</t>
    <phoneticPr fontId="14" type="noConversion"/>
  </si>
  <si>
    <t>-4</t>
    <phoneticPr fontId="14" type="noConversion"/>
  </si>
  <si>
    <t>-5</t>
    <phoneticPr fontId="14" type="noConversion"/>
  </si>
  <si>
    <t>-6</t>
    <phoneticPr fontId="14" type="noConversion"/>
  </si>
  <si>
    <t>温度：</t>
    <phoneticPr fontId="14" type="noConversion"/>
  </si>
  <si>
    <t>相对湿度：</t>
    <phoneticPr fontId="14" type="noConversion"/>
  </si>
  <si>
    <t>设计强度</t>
    <phoneticPr fontId="14" type="noConversion"/>
  </si>
  <si>
    <t>报告编号：</t>
    <phoneticPr fontId="14" type="noConversion"/>
  </si>
  <si>
    <t>BG-2018-SHY-</t>
    <phoneticPr fontId="14" type="noConversion"/>
  </si>
  <si>
    <t>C</t>
    <phoneticPr fontId="14" type="noConversion"/>
  </si>
  <si>
    <t xml:space="preserve"> </t>
    <phoneticPr fontId="14" type="noConversion"/>
  </si>
  <si>
    <t xml:space="preserve">                                      /</t>
    <phoneticPr fontId="14" type="noConversion"/>
  </si>
  <si>
    <t>30</t>
    <phoneticPr fontId="14" type="noConversion"/>
  </si>
  <si>
    <t>2018/07/29-2018/08/26</t>
    <phoneticPr fontId="14" type="noConversion"/>
  </si>
  <si>
    <t>21</t>
    <phoneticPr fontId="14" type="noConversion"/>
  </si>
  <si>
    <t>58</t>
    <phoneticPr fontId="14" type="noConversion"/>
  </si>
  <si>
    <t>K18+980箱型涵洞磨耗层</t>
    <phoneticPr fontId="14" type="noConversion"/>
  </si>
  <si>
    <t>542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</si>
</sst>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_ "/>
    <numFmt numFmtId="177" formatCode="0.00;[Red]0.00"/>
    <numFmt numFmtId="178" formatCode="0.00_);[Red]\(0.00\)"/>
    <numFmt numFmtId="179" formatCode="0.0_);[Red]\(0.0\)"/>
    <numFmt numFmtId="180" formatCode="0.000_);[Red]\(0.000\)"/>
    <numFmt numFmtId="181" formatCode="yyyy/m/d;@"/>
    <numFmt numFmtId="182" formatCode="0.00_ "/>
  </numFmts>
  <fonts count="15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b/>
      <sz val="24"/>
      <name val="宋体"/>
      <family val="3"/>
      <charset val="134"/>
    </font>
    <font>
      <b/>
      <sz val="17"/>
      <name val="宋体"/>
      <family val="3"/>
      <charset val="134"/>
    </font>
    <font>
      <b/>
      <sz val="2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仿宋"/>
      <family val="3"/>
      <charset val="134"/>
    </font>
    <font>
      <sz val="10"/>
      <name val="仿宋"/>
      <family val="3"/>
      <charset val="134"/>
    </font>
    <font>
      <sz val="10"/>
      <color rgb="FFFF0000"/>
      <name val="仿宋"/>
      <family val="3"/>
      <charset val="134"/>
    </font>
    <font>
      <sz val="11"/>
      <color indexed="8"/>
      <name val="宋体"/>
      <family val="3"/>
      <charset val="134"/>
    </font>
    <font>
      <vertAlign val="superscript"/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82">
    <xf numFmtId="0" fontId="0" fillId="0" borderId="0" xfId="0">
      <alignment vertical="center"/>
    </xf>
    <xf numFmtId="49" fontId="1" fillId="0" borderId="0" xfId="2" applyNumberFormat="1" applyFont="1" applyAlignment="1">
      <alignment horizontal="center" wrapText="1"/>
    </xf>
    <xf numFmtId="49" fontId="1" fillId="0" borderId="0" xfId="2" applyNumberFormat="1" applyFont="1" applyAlignment="1">
      <alignment horizontal="center" vertical="center" wrapText="1"/>
    </xf>
    <xf numFmtId="49" fontId="1" fillId="0" borderId="0" xfId="2" applyNumberFormat="1" applyFont="1" applyBorder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right" vertical="center" wrapText="1"/>
    </xf>
    <xf numFmtId="49" fontId="2" fillId="2" borderId="0" xfId="0" applyNumberFormat="1" applyFont="1" applyFill="1" applyBorder="1" applyAlignment="1" applyProtection="1">
      <alignment vertical="center" wrapText="1"/>
      <protection locked="0"/>
    </xf>
    <xf numFmtId="0" fontId="2" fillId="0" borderId="0" xfId="0" applyFont="1" applyFill="1" applyBorder="1" applyAlignment="1">
      <alignment vertical="center"/>
    </xf>
    <xf numFmtId="49" fontId="4" fillId="2" borderId="0" xfId="0" applyNumberFormat="1" applyFont="1" applyFill="1" applyBorder="1" applyAlignment="1" applyProtection="1">
      <alignment vertical="center" wrapText="1"/>
      <protection locked="0"/>
    </xf>
    <xf numFmtId="49" fontId="5" fillId="2" borderId="0" xfId="0" applyNumberFormat="1" applyFont="1" applyFill="1" applyBorder="1" applyAlignment="1" applyProtection="1">
      <alignment horizontal="center" vertical="top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0" xfId="0" applyNumberFormat="1" applyFont="1" applyFill="1" applyBorder="1" applyAlignment="1" applyProtection="1">
      <alignment vertical="center"/>
      <protection locked="0"/>
    </xf>
    <xf numFmtId="49" fontId="1" fillId="2" borderId="0" xfId="0" applyNumberFormat="1" applyFont="1" applyFill="1" applyBorder="1" applyAlignment="1" applyProtection="1">
      <alignment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top" wrapText="1"/>
      <protection locked="0"/>
    </xf>
    <xf numFmtId="0" fontId="1" fillId="0" borderId="0" xfId="2" applyNumberFormat="1" applyFont="1" applyAlignment="1">
      <alignment horizontal="center" vertical="center" wrapText="1"/>
    </xf>
    <xf numFmtId="49" fontId="9" fillId="0" borderId="1" xfId="2" applyNumberFormat="1" applyFont="1" applyBorder="1" applyAlignment="1">
      <alignment horizontal="center" vertical="center" wrapText="1"/>
    </xf>
    <xf numFmtId="178" fontId="9" fillId="0" borderId="1" xfId="2" applyNumberFormat="1" applyFont="1" applyBorder="1" applyAlignment="1">
      <alignment horizontal="center" vertical="center" wrapText="1"/>
    </xf>
    <xf numFmtId="176" fontId="9" fillId="0" borderId="1" xfId="2" applyNumberFormat="1" applyFont="1" applyBorder="1" applyAlignment="1">
      <alignment horizontal="center" vertical="center" wrapText="1"/>
    </xf>
    <xf numFmtId="0" fontId="1" fillId="3" borderId="0" xfId="2" applyNumberFormat="1" applyFont="1" applyFill="1" applyAlignment="1">
      <alignment horizontal="center" vertical="center" wrapText="1"/>
    </xf>
    <xf numFmtId="0" fontId="7" fillId="0" borderId="0" xfId="2" applyNumberFormat="1" applyFont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178" fontId="1" fillId="0" borderId="0" xfId="2" applyNumberFormat="1" applyFont="1" applyAlignment="1">
      <alignment horizontal="center" vertical="center" wrapText="1"/>
    </xf>
    <xf numFmtId="0" fontId="1" fillId="0" borderId="0" xfId="2" applyNumberFormat="1" applyFont="1" applyBorder="1" applyAlignment="1">
      <alignment horizontal="center" vertical="center" wrapText="1"/>
    </xf>
    <xf numFmtId="182" fontId="1" fillId="0" borderId="1" xfId="2" applyNumberFormat="1" applyFont="1" applyBorder="1" applyAlignment="1">
      <alignment horizontal="center" vertical="center" wrapText="1"/>
    </xf>
    <xf numFmtId="2" fontId="1" fillId="0" borderId="0" xfId="2" applyNumberFormat="1" applyFont="1" applyAlignment="1">
      <alignment horizontal="center" vertical="center" wrapText="1"/>
    </xf>
    <xf numFmtId="49" fontId="9" fillId="0" borderId="1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49" fontId="8" fillId="0" borderId="1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center" vertical="center" wrapText="1"/>
    </xf>
    <xf numFmtId="49" fontId="1" fillId="0" borderId="0" xfId="2" applyNumberFormat="1" applyFont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180" fontId="1" fillId="0" borderId="0" xfId="2" applyNumberFormat="1" applyFont="1" applyAlignment="1">
      <alignment horizontal="center" vertical="center" wrapText="1"/>
    </xf>
    <xf numFmtId="0" fontId="1" fillId="0" borderId="0" xfId="2" applyNumberFormat="1" applyFont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 wrapText="1"/>
    </xf>
    <xf numFmtId="49" fontId="9" fillId="0" borderId="1" xfId="2" applyNumberFormat="1" applyFont="1" applyBorder="1" applyAlignment="1">
      <alignment horizontal="center" vertical="center" wrapText="1"/>
    </xf>
    <xf numFmtId="0" fontId="9" fillId="0" borderId="1" xfId="2" applyNumberFormat="1" applyFont="1" applyBorder="1" applyAlignment="1">
      <alignment horizontal="center" vertical="center" wrapText="1"/>
    </xf>
    <xf numFmtId="49" fontId="9" fillId="0" borderId="2" xfId="2" applyNumberFormat="1" applyFont="1" applyBorder="1" applyAlignment="1">
      <alignment horizontal="center" vertical="center" wrapText="1"/>
    </xf>
    <xf numFmtId="0" fontId="9" fillId="0" borderId="3" xfId="2" applyNumberFormat="1" applyFont="1" applyBorder="1" applyAlignment="1">
      <alignment horizontal="center" vertical="center" wrapText="1"/>
    </xf>
    <xf numFmtId="0" fontId="9" fillId="0" borderId="4" xfId="2" applyNumberFormat="1" applyFont="1" applyBorder="1" applyAlignment="1">
      <alignment horizontal="center" vertical="center" wrapText="1"/>
    </xf>
    <xf numFmtId="179" fontId="9" fillId="0" borderId="1" xfId="2" applyNumberFormat="1" applyFont="1" applyBorder="1" applyAlignment="1">
      <alignment horizontal="center" vertical="center" wrapText="1"/>
    </xf>
    <xf numFmtId="49" fontId="1" fillId="0" borderId="0" xfId="2" applyNumberFormat="1" applyFont="1" applyBorder="1" applyAlignment="1">
      <alignment horizontal="center" wrapText="1"/>
    </xf>
    <xf numFmtId="181" fontId="9" fillId="0" borderId="1" xfId="2" applyNumberFormat="1" applyFont="1" applyBorder="1" applyAlignment="1">
      <alignment horizontal="center" vertical="center" wrapText="1"/>
    </xf>
    <xf numFmtId="49" fontId="10" fillId="0" borderId="1" xfId="2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/>
    </xf>
    <xf numFmtId="49" fontId="1" fillId="0" borderId="0" xfId="2" applyNumberFormat="1" applyFont="1" applyAlignment="1">
      <alignment horizontal="right" vertical="center" wrapText="1"/>
    </xf>
    <xf numFmtId="49" fontId="3" fillId="0" borderId="0" xfId="2" applyNumberFormat="1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49" fontId="9" fillId="0" borderId="0" xfId="2" applyNumberFormat="1" applyFont="1" applyAlignment="1">
      <alignment horizontal="left" vertical="center" wrapText="1"/>
    </xf>
    <xf numFmtId="49" fontId="1" fillId="0" borderId="0" xfId="2" applyNumberFormat="1" applyFont="1" applyAlignment="1">
      <alignment horizontal="left" vertical="center" wrapText="1"/>
    </xf>
    <xf numFmtId="0" fontId="1" fillId="0" borderId="0" xfId="2" applyNumberFormat="1" applyFont="1" applyAlignment="1">
      <alignment horizontal="right" vertical="center" wrapText="1"/>
    </xf>
    <xf numFmtId="0" fontId="1" fillId="0" borderId="5" xfId="2" applyNumberFormat="1" applyFont="1" applyBorder="1" applyAlignment="1">
      <alignment horizontal="right" vertical="center" wrapText="1"/>
    </xf>
    <xf numFmtId="0" fontId="1" fillId="0" borderId="0" xfId="2" applyNumberFormat="1" applyFont="1" applyAlignment="1">
      <alignment horizontal="left" vertical="center" wrapText="1"/>
    </xf>
    <xf numFmtId="0" fontId="1" fillId="0" borderId="5" xfId="2" applyNumberFormat="1" applyFont="1" applyBorder="1" applyAlignment="1">
      <alignment horizontal="left" vertical="center" wrapText="1"/>
    </xf>
    <xf numFmtId="49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3" borderId="0" xfId="0" applyNumberFormat="1" applyFont="1" applyFill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177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7" fillId="2" borderId="0" xfId="0" applyNumberFormat="1" applyFont="1" applyFill="1" applyAlignment="1" applyProtection="1">
      <alignment horizontal="center" vertical="center" wrapText="1"/>
      <protection locked="0"/>
    </xf>
    <xf numFmtId="0" fontId="7" fillId="2" borderId="0" xfId="0" applyNumberFormat="1" applyFont="1" applyFill="1" applyAlignment="1" applyProtection="1">
      <alignment horizontal="center" vertical="center" wrapText="1"/>
      <protection locked="0"/>
    </xf>
    <xf numFmtId="177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9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1" fillId="2" borderId="1" xfId="0" applyNumberFormat="1" applyFont="1" applyFill="1" applyBorder="1" applyAlignment="1" applyProtection="1">
      <alignment horizontal="distributed" vertical="center" wrapText="1"/>
      <protection locked="0"/>
    </xf>
    <xf numFmtId="0" fontId="9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7" fillId="2" borderId="0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/>
      <protection locked="0"/>
    </xf>
    <xf numFmtId="49" fontId="9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9" fillId="2" borderId="0" xfId="0" applyNumberFormat="1" applyFont="1" applyFill="1" applyBorder="1" applyAlignment="1" applyProtection="1">
      <alignment horizontal="left" vertical="center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0" fontId="1" fillId="2" borderId="0" xfId="0" applyNumberFormat="1" applyFont="1" applyFill="1" applyAlignment="1" applyProtection="1">
      <alignment horizontal="center" vertical="center" wrapText="1"/>
      <protection locked="0"/>
    </xf>
  </cellXfs>
  <cellStyles count="3">
    <cellStyle name="常规" xfId="0" builtinId="0"/>
    <cellStyle name="常规 2 3" xfId="1" xr:uid="{00000000-0005-0000-0000-000001000000}"/>
    <cellStyle name="常规 5" xfId="2" xr:uid="{00000000-0005-0000-0000-000002000000}"/>
  </cellStyles>
  <dxfs count="1">
    <dxf>
      <font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"/>
  <sheetViews>
    <sheetView tabSelected="1" topLeftCell="A10" workbookViewId="0">
      <selection activeCell="K17" sqref="K17"/>
    </sheetView>
  </sheetViews>
  <sheetFormatPr defaultColWidth="7.90625" defaultRowHeight="18" customHeight="1" x14ac:dyDescent="0.25"/>
  <cols>
    <col min="1" max="1" width="8.7265625" style="2" customWidth="1"/>
    <col min="2" max="2" width="3.90625" style="2" customWidth="1"/>
    <col min="3" max="3" width="4.453125" style="2" customWidth="1"/>
    <col min="4" max="4" width="7.90625" style="2" customWidth="1"/>
    <col min="5" max="5" width="5.453125" style="2" customWidth="1"/>
    <col min="6" max="9" width="4" style="2" customWidth="1"/>
    <col min="10" max="10" width="7.1796875" style="2" customWidth="1"/>
    <col min="11" max="11" width="8.6328125" style="2" customWidth="1"/>
    <col min="12" max="12" width="7.453125" style="2" customWidth="1"/>
    <col min="13" max="13" width="7.6328125" style="2" customWidth="1"/>
    <col min="14" max="14" width="6.36328125" style="2" customWidth="1"/>
    <col min="15" max="15" width="6.1796875" style="2" customWidth="1"/>
    <col min="16" max="16" width="11.36328125" style="2" customWidth="1"/>
    <col min="17" max="17" width="10.90625" style="2" customWidth="1"/>
    <col min="18" max="18" width="12.36328125" style="14" customWidth="1"/>
    <col min="19" max="22" width="7.90625" style="2"/>
    <col min="23" max="23" width="12.90625" style="2"/>
    <col min="24" max="16384" width="7.90625" style="2"/>
  </cols>
  <sheetData>
    <row r="1" spans="1:23" ht="14.15" customHeight="1" x14ac:dyDescent="0.25">
      <c r="M1" s="44" t="s">
        <v>0</v>
      </c>
      <c r="N1" s="44"/>
      <c r="O1" s="44"/>
      <c r="P1" s="30" t="s">
        <v>91</v>
      </c>
      <c r="Q1" s="31" t="s">
        <v>97</v>
      </c>
      <c r="R1" s="14" t="s">
        <v>94</v>
      </c>
    </row>
    <row r="2" spans="1:23" ht="14.15" customHeight="1" x14ac:dyDescent="0.25">
      <c r="M2" s="5"/>
      <c r="N2" s="45" t="s">
        <v>1</v>
      </c>
      <c r="O2" s="45"/>
      <c r="P2" s="30"/>
      <c r="Q2" s="30"/>
    </row>
    <row r="3" spans="1:23" ht="25" customHeight="1" x14ac:dyDescent="0.25">
      <c r="A3" s="46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27" t="s">
        <v>89</v>
      </c>
      <c r="Q3" s="29" t="s">
        <v>99</v>
      </c>
      <c r="R3" s="19" t="s">
        <v>90</v>
      </c>
      <c r="S3" s="29" t="s">
        <v>100</v>
      </c>
    </row>
    <row r="4" spans="1:23" ht="10" customHeight="1" x14ac:dyDescent="0.25">
      <c r="A4" s="48" t="s">
        <v>3</v>
      </c>
      <c r="B4" s="48"/>
      <c r="C4" s="49" t="s">
        <v>4</v>
      </c>
      <c r="D4" s="50"/>
      <c r="E4" s="50"/>
      <c r="F4" s="50"/>
      <c r="G4" s="50"/>
      <c r="H4" s="50"/>
      <c r="I4" s="50"/>
      <c r="J4" s="50"/>
      <c r="K4" s="51" t="s">
        <v>81</v>
      </c>
      <c r="L4" s="51"/>
      <c r="M4" s="50" t="str">
        <f>Q4&amp;P4</f>
        <v>JL-2018-SHY-542</v>
      </c>
      <c r="N4" s="53"/>
      <c r="O4" s="53"/>
      <c r="P4" s="31" t="s">
        <v>102</v>
      </c>
      <c r="Q4" s="30" t="s">
        <v>79</v>
      </c>
      <c r="R4" s="30" t="s">
        <v>80</v>
      </c>
    </row>
    <row r="5" spans="1:23" s="1" customFormat="1" ht="15" customHeight="1" x14ac:dyDescent="0.25">
      <c r="A5" s="48"/>
      <c r="B5" s="48"/>
      <c r="C5" s="50"/>
      <c r="D5" s="50"/>
      <c r="E5" s="50"/>
      <c r="F5" s="50"/>
      <c r="G5" s="50"/>
      <c r="H5" s="50"/>
      <c r="I5" s="50"/>
      <c r="J5" s="50"/>
      <c r="K5" s="52"/>
      <c r="L5" s="52"/>
      <c r="M5" s="54"/>
      <c r="N5" s="54"/>
      <c r="O5" s="54"/>
      <c r="P5" s="31"/>
      <c r="Q5" s="30"/>
      <c r="R5" s="30"/>
      <c r="S5" s="1" t="s">
        <v>83</v>
      </c>
      <c r="T5" s="1" t="s">
        <v>84</v>
      </c>
      <c r="U5" s="1" t="s">
        <v>85</v>
      </c>
      <c r="V5" s="1" t="s">
        <v>86</v>
      </c>
    </row>
    <row r="6" spans="1:23" ht="23" customHeight="1" x14ac:dyDescent="0.25">
      <c r="A6" s="34" t="s">
        <v>5</v>
      </c>
      <c r="B6" s="34"/>
      <c r="C6" s="34"/>
      <c r="D6" s="47" t="s">
        <v>101</v>
      </c>
      <c r="E6" s="47"/>
      <c r="F6" s="47"/>
      <c r="G6" s="47"/>
      <c r="H6" s="47"/>
      <c r="I6" s="47"/>
      <c r="J6" s="34"/>
      <c r="K6" s="34"/>
      <c r="L6" s="35" t="s">
        <v>6</v>
      </c>
      <c r="M6" s="35"/>
      <c r="N6" s="35"/>
      <c r="O6" s="35"/>
      <c r="P6" s="2" t="s">
        <v>95</v>
      </c>
      <c r="R6" s="21">
        <f>(K15+K16+K17)/3</f>
        <v>849.81333333333339</v>
      </c>
      <c r="S6" s="2" t="s">
        <v>7</v>
      </c>
      <c r="T6" s="30"/>
      <c r="U6" s="33"/>
      <c r="V6" s="33"/>
    </row>
    <row r="7" spans="1:23" ht="23" customHeight="1" x14ac:dyDescent="0.25">
      <c r="A7" s="34" t="s">
        <v>8</v>
      </c>
      <c r="B7" s="34"/>
      <c r="C7" s="34"/>
      <c r="D7" s="36" t="s">
        <v>9</v>
      </c>
      <c r="E7" s="36"/>
      <c r="F7" s="36"/>
      <c r="G7" s="36"/>
      <c r="H7" s="36"/>
      <c r="I7" s="36"/>
      <c r="J7" s="34" t="s">
        <v>10</v>
      </c>
      <c r="K7" s="34"/>
      <c r="L7" s="37" t="str">
        <f>R4&amp;P4</f>
        <v xml:space="preserve"> YP-2018-SHY-542</v>
      </c>
      <c r="M7" s="38"/>
      <c r="N7" s="38"/>
      <c r="O7" s="39"/>
      <c r="P7" s="2" t="s">
        <v>11</v>
      </c>
      <c r="Q7" s="14" t="str">
        <f>RIGHT(L7,2)</f>
        <v>42</v>
      </c>
      <c r="R7" s="24">
        <f>(K18+K19+K20)/3</f>
        <v>855.78000000000009</v>
      </c>
      <c r="S7" s="2" t="s">
        <v>87</v>
      </c>
      <c r="T7" s="2" t="s">
        <v>88</v>
      </c>
    </row>
    <row r="8" spans="1:23" ht="23" customHeight="1" x14ac:dyDescent="0.25">
      <c r="A8" s="34" t="s">
        <v>12</v>
      </c>
      <c r="B8" s="34"/>
      <c r="C8" s="34"/>
      <c r="D8" s="36" t="s">
        <v>13</v>
      </c>
      <c r="E8" s="36"/>
      <c r="F8" s="36"/>
      <c r="G8" s="36"/>
      <c r="H8" s="36"/>
      <c r="I8" s="36"/>
      <c r="J8" s="34" t="s">
        <v>14</v>
      </c>
      <c r="K8" s="34"/>
      <c r="L8" s="35" t="s">
        <v>15</v>
      </c>
      <c r="M8" s="35"/>
      <c r="N8" s="35"/>
      <c r="O8" s="35"/>
    </row>
    <row r="9" spans="1:23" ht="23" customHeight="1" x14ac:dyDescent="0.25">
      <c r="A9" s="34" t="s">
        <v>16</v>
      </c>
      <c r="B9" s="34"/>
      <c r="C9" s="34"/>
      <c r="D9" s="36" t="str">
        <f>P3&amp;Q3&amp;R3&amp;S3</f>
        <v>温度：21相对湿度：58</v>
      </c>
      <c r="E9" s="36"/>
      <c r="F9" s="36"/>
      <c r="G9" s="36"/>
      <c r="H9" s="36"/>
      <c r="I9" s="36"/>
      <c r="J9" s="34" t="s">
        <v>17</v>
      </c>
      <c r="K9" s="34"/>
      <c r="L9" s="43" t="s">
        <v>98</v>
      </c>
      <c r="M9" s="43"/>
      <c r="N9" s="43"/>
      <c r="O9" s="43"/>
      <c r="P9" s="2" t="s">
        <v>18</v>
      </c>
      <c r="Q9" s="26"/>
    </row>
    <row r="10" spans="1:23" ht="30" customHeight="1" x14ac:dyDescent="0.25">
      <c r="A10" s="34" t="s">
        <v>19</v>
      </c>
      <c r="B10" s="34"/>
      <c r="C10" s="34"/>
      <c r="D10" s="36" t="s">
        <v>20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</row>
    <row r="11" spans="1:23" ht="23" customHeight="1" x14ac:dyDescent="0.25">
      <c r="A11" s="34" t="s">
        <v>21</v>
      </c>
      <c r="B11" s="34"/>
      <c r="C11" s="34"/>
      <c r="D11" s="35" t="s">
        <v>22</v>
      </c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</row>
    <row r="12" spans="1:23" ht="22.5" customHeight="1" x14ac:dyDescent="0.25">
      <c r="A12" s="34" t="s">
        <v>23</v>
      </c>
      <c r="B12" s="34" t="s">
        <v>24</v>
      </c>
      <c r="C12" s="34"/>
      <c r="D12" s="34" t="s">
        <v>25</v>
      </c>
      <c r="E12" s="34" t="s">
        <v>26</v>
      </c>
      <c r="F12" s="34" t="s">
        <v>27</v>
      </c>
      <c r="G12" s="34"/>
      <c r="H12" s="34"/>
      <c r="I12" s="34"/>
      <c r="J12" s="34" t="s">
        <v>28</v>
      </c>
      <c r="K12" s="34" t="s">
        <v>29</v>
      </c>
      <c r="L12" s="34" t="s">
        <v>30</v>
      </c>
      <c r="M12" s="34" t="s">
        <v>31</v>
      </c>
      <c r="N12" s="34" t="s">
        <v>32</v>
      </c>
      <c r="O12" s="34" t="s">
        <v>33</v>
      </c>
    </row>
    <row r="13" spans="1:23" ht="27.75" customHeight="1" x14ac:dyDescent="0.25">
      <c r="A13" s="34"/>
      <c r="B13" s="34"/>
      <c r="C13" s="34"/>
      <c r="D13" s="34"/>
      <c r="E13" s="34"/>
      <c r="F13" s="34" t="s">
        <v>34</v>
      </c>
      <c r="G13" s="34"/>
      <c r="H13" s="34" t="s">
        <v>35</v>
      </c>
      <c r="I13" s="34"/>
      <c r="J13" s="34"/>
      <c r="K13" s="34"/>
      <c r="L13" s="34"/>
      <c r="M13" s="34"/>
      <c r="N13" s="34"/>
      <c r="O13" s="34"/>
    </row>
    <row r="14" spans="1:23" ht="27" customHeight="1" x14ac:dyDescent="0.25">
      <c r="A14" s="34"/>
      <c r="B14" s="34"/>
      <c r="C14" s="34"/>
      <c r="D14" s="34"/>
      <c r="E14" s="34"/>
      <c r="F14" s="4" t="s">
        <v>36</v>
      </c>
      <c r="G14" s="4" t="s">
        <v>37</v>
      </c>
      <c r="H14" s="4" t="s">
        <v>36</v>
      </c>
      <c r="I14" s="4" t="s">
        <v>37</v>
      </c>
      <c r="J14" s="34"/>
      <c r="K14" s="34"/>
      <c r="L14" s="34"/>
      <c r="M14" s="34"/>
      <c r="N14" s="34"/>
      <c r="O14" s="34"/>
      <c r="R14" s="19"/>
      <c r="S14" s="20"/>
      <c r="W14" s="14"/>
    </row>
    <row r="15" spans="1:23" ht="28" customHeight="1" x14ac:dyDescent="0.25">
      <c r="A15" s="28" t="str">
        <f>R4&amp;P4&amp;S5</f>
        <v xml:space="preserve"> YP-2018-SHY-542-1</v>
      </c>
      <c r="B15" s="36" t="str">
        <f>R1&amp;Q1</f>
        <v>C30</v>
      </c>
      <c r="C15" s="36"/>
      <c r="D15" s="42" t="str">
        <f>LEFT(L9,P9)</f>
        <v>2018/07/29</v>
      </c>
      <c r="E15" s="35" t="s">
        <v>38</v>
      </c>
      <c r="F15" s="15" t="s">
        <v>39</v>
      </c>
      <c r="G15" s="15" t="s">
        <v>39</v>
      </c>
      <c r="H15" s="15" t="s">
        <v>39</v>
      </c>
      <c r="I15" s="15" t="s">
        <v>39</v>
      </c>
      <c r="J15" s="15" t="s">
        <v>40</v>
      </c>
      <c r="K15" s="16">
        <v>785.96</v>
      </c>
      <c r="L15" s="17">
        <f>K15/S6</f>
        <v>34.931555555555555</v>
      </c>
      <c r="M15" s="40">
        <f>AVERAGE(L15,L16,L17)</f>
        <v>37.769481481481478</v>
      </c>
      <c r="N15" s="40">
        <f>M15</f>
        <v>37.769481481481478</v>
      </c>
      <c r="O15" s="35" t="s">
        <v>41</v>
      </c>
      <c r="P15" s="14"/>
      <c r="Q15" s="32"/>
      <c r="R15" s="21"/>
    </row>
    <row r="16" spans="1:23" ht="28" customHeight="1" x14ac:dyDescent="0.25">
      <c r="A16" s="28" t="str">
        <f>R4&amp;P4&amp;T5</f>
        <v xml:space="preserve"> YP-2018-SHY-542-2</v>
      </c>
      <c r="B16" s="36"/>
      <c r="C16" s="36"/>
      <c r="D16" s="42"/>
      <c r="E16" s="35"/>
      <c r="F16" s="15" t="s">
        <v>39</v>
      </c>
      <c r="G16" s="15" t="s">
        <v>39</v>
      </c>
      <c r="H16" s="15" t="s">
        <v>39</v>
      </c>
      <c r="I16" s="15" t="s">
        <v>39</v>
      </c>
      <c r="J16" s="15" t="s">
        <v>40</v>
      </c>
      <c r="K16" s="16">
        <v>909.65</v>
      </c>
      <c r="L16" s="17">
        <f>K16/S6</f>
        <v>40.428888888888885</v>
      </c>
      <c r="M16" s="40"/>
      <c r="N16" s="40"/>
      <c r="O16" s="35"/>
      <c r="P16" s="14"/>
      <c r="Q16" s="32"/>
      <c r="R16" s="21"/>
    </row>
    <row r="17" spans="1:18" ht="28" customHeight="1" x14ac:dyDescent="0.25">
      <c r="A17" s="28" t="str">
        <f>R4&amp;P4&amp;U5</f>
        <v xml:space="preserve"> YP-2018-SHY-542-3</v>
      </c>
      <c r="B17" s="36"/>
      <c r="C17" s="36"/>
      <c r="D17" s="42"/>
      <c r="E17" s="35"/>
      <c r="F17" s="15" t="s">
        <v>39</v>
      </c>
      <c r="G17" s="15" t="s">
        <v>39</v>
      </c>
      <c r="H17" s="15" t="s">
        <v>39</v>
      </c>
      <c r="I17" s="15" t="s">
        <v>39</v>
      </c>
      <c r="J17" s="15" t="s">
        <v>40</v>
      </c>
      <c r="K17" s="16">
        <v>853.83</v>
      </c>
      <c r="L17" s="17">
        <f>K17/S6</f>
        <v>37.948</v>
      </c>
      <c r="M17" s="40"/>
      <c r="N17" s="40"/>
      <c r="O17" s="35"/>
      <c r="P17" s="14"/>
      <c r="Q17" s="32"/>
      <c r="R17" s="21"/>
    </row>
    <row r="18" spans="1:18" ht="28" customHeight="1" x14ac:dyDescent="0.25">
      <c r="A18" s="28" t="str">
        <f>R4&amp;P4&amp;V5</f>
        <v xml:space="preserve"> YP-2018-SHY-542-4</v>
      </c>
      <c r="B18" s="35" t="str">
        <f>B15</f>
        <v>C30</v>
      </c>
      <c r="C18" s="36"/>
      <c r="D18" s="36" t="str">
        <f>D15</f>
        <v>2018/07/29</v>
      </c>
      <c r="E18" s="35" t="s">
        <v>38</v>
      </c>
      <c r="F18" s="15" t="s">
        <v>39</v>
      </c>
      <c r="G18" s="15" t="s">
        <v>39</v>
      </c>
      <c r="H18" s="15" t="s">
        <v>39</v>
      </c>
      <c r="I18" s="15" t="s">
        <v>39</v>
      </c>
      <c r="J18" s="15" t="s">
        <v>40</v>
      </c>
      <c r="K18" s="23">
        <v>829.42</v>
      </c>
      <c r="L18" s="17">
        <f>K18/S6</f>
        <v>36.86311111111111</v>
      </c>
      <c r="M18" s="40">
        <f>AVERAGE(L18,L19,L20)</f>
        <v>38.034666666666659</v>
      </c>
      <c r="N18" s="40">
        <f>M18</f>
        <v>38.034666666666659</v>
      </c>
      <c r="O18" s="35" t="s">
        <v>41</v>
      </c>
      <c r="P18" s="14"/>
      <c r="Q18" s="32"/>
      <c r="R18" s="21"/>
    </row>
    <row r="19" spans="1:18" ht="28" customHeight="1" x14ac:dyDescent="0.25">
      <c r="A19" s="28" t="str">
        <f>R4&amp;P4&amp;S7</f>
        <v xml:space="preserve"> YP-2018-SHY-542-5</v>
      </c>
      <c r="B19" s="36"/>
      <c r="C19" s="36"/>
      <c r="D19" s="36"/>
      <c r="E19" s="35"/>
      <c r="F19" s="15" t="s">
        <v>39</v>
      </c>
      <c r="G19" s="15" t="s">
        <v>39</v>
      </c>
      <c r="H19" s="15" t="s">
        <v>39</v>
      </c>
      <c r="I19" s="15" t="s">
        <v>39</v>
      </c>
      <c r="J19" s="15" t="s">
        <v>40</v>
      </c>
      <c r="K19" s="16">
        <v>857.69</v>
      </c>
      <c r="L19" s="17">
        <f>K19/S6</f>
        <v>38.119555555555557</v>
      </c>
      <c r="M19" s="40"/>
      <c r="N19" s="40"/>
      <c r="O19" s="35"/>
      <c r="P19" s="14"/>
      <c r="Q19" s="32"/>
      <c r="R19" s="21"/>
    </row>
    <row r="20" spans="1:18" ht="28" customHeight="1" x14ac:dyDescent="0.25">
      <c r="A20" s="28" t="str">
        <f>R4&amp;P4&amp;T7</f>
        <v xml:space="preserve"> YP-2018-SHY-542-6</v>
      </c>
      <c r="B20" s="36"/>
      <c r="C20" s="36"/>
      <c r="D20" s="36"/>
      <c r="E20" s="35"/>
      <c r="F20" s="15" t="s">
        <v>39</v>
      </c>
      <c r="G20" s="15" t="s">
        <v>39</v>
      </c>
      <c r="H20" s="15" t="s">
        <v>39</v>
      </c>
      <c r="I20" s="15" t="s">
        <v>39</v>
      </c>
      <c r="J20" s="15" t="s">
        <v>40</v>
      </c>
      <c r="K20" s="16">
        <v>880.23</v>
      </c>
      <c r="L20" s="17">
        <f>K20/S6</f>
        <v>39.121333333333332</v>
      </c>
      <c r="M20" s="40"/>
      <c r="N20" s="40"/>
      <c r="O20" s="35"/>
      <c r="P20" s="14"/>
      <c r="Q20" s="32"/>
      <c r="R20" s="21"/>
    </row>
    <row r="21" spans="1:18" ht="28" customHeight="1" x14ac:dyDescent="0.25">
      <c r="A21" s="15" t="s">
        <v>6</v>
      </c>
      <c r="B21" s="35" t="s">
        <v>6</v>
      </c>
      <c r="C21" s="35"/>
      <c r="D21" s="35" t="s">
        <v>6</v>
      </c>
      <c r="E21" s="35" t="s">
        <v>6</v>
      </c>
      <c r="F21" s="15" t="s">
        <v>6</v>
      </c>
      <c r="G21" s="15" t="s">
        <v>6</v>
      </c>
      <c r="H21" s="15" t="s">
        <v>6</v>
      </c>
      <c r="I21" s="15" t="s">
        <v>6</v>
      </c>
      <c r="J21" s="15" t="s">
        <v>6</v>
      </c>
      <c r="K21" s="25" t="s">
        <v>6</v>
      </c>
      <c r="L21" s="15" t="s">
        <v>6</v>
      </c>
      <c r="M21" s="35" t="s">
        <v>6</v>
      </c>
      <c r="N21" s="35" t="s">
        <v>6</v>
      </c>
      <c r="O21" s="35" t="s">
        <v>6</v>
      </c>
      <c r="P21" s="14"/>
      <c r="Q21" s="32"/>
      <c r="R21" s="21"/>
    </row>
    <row r="22" spans="1:18" ht="28" customHeight="1" x14ac:dyDescent="0.25">
      <c r="A22" s="15" t="s">
        <v>6</v>
      </c>
      <c r="B22" s="35"/>
      <c r="C22" s="35"/>
      <c r="D22" s="35"/>
      <c r="E22" s="35"/>
      <c r="F22" s="15" t="s">
        <v>6</v>
      </c>
      <c r="G22" s="15" t="s">
        <v>6</v>
      </c>
      <c r="H22" s="15" t="s">
        <v>6</v>
      </c>
      <c r="I22" s="15" t="s">
        <v>6</v>
      </c>
      <c r="J22" s="15" t="s">
        <v>6</v>
      </c>
      <c r="K22" s="15" t="s">
        <v>6</v>
      </c>
      <c r="L22" s="15" t="s">
        <v>6</v>
      </c>
      <c r="M22" s="35"/>
      <c r="N22" s="35"/>
      <c r="O22" s="35"/>
      <c r="P22" s="14"/>
      <c r="Q22" s="32"/>
      <c r="R22" s="21"/>
    </row>
    <row r="23" spans="1:18" ht="28" customHeight="1" x14ac:dyDescent="0.25">
      <c r="A23" s="15" t="s">
        <v>6</v>
      </c>
      <c r="B23" s="35"/>
      <c r="C23" s="35"/>
      <c r="D23" s="35"/>
      <c r="E23" s="35"/>
      <c r="F23" s="15" t="s">
        <v>6</v>
      </c>
      <c r="G23" s="15" t="s">
        <v>6</v>
      </c>
      <c r="H23" s="15" t="s">
        <v>6</v>
      </c>
      <c r="I23" s="15" t="s">
        <v>6</v>
      </c>
      <c r="J23" s="15" t="s">
        <v>6</v>
      </c>
      <c r="K23" s="15" t="s">
        <v>6</v>
      </c>
      <c r="L23" s="15" t="s">
        <v>6</v>
      </c>
      <c r="M23" s="35"/>
      <c r="N23" s="35"/>
      <c r="O23" s="35"/>
      <c r="P23" s="14"/>
      <c r="Q23" s="32"/>
      <c r="R23" s="21"/>
    </row>
    <row r="24" spans="1:18" ht="28" customHeight="1" x14ac:dyDescent="0.25">
      <c r="A24" s="15" t="s">
        <v>6</v>
      </c>
      <c r="B24" s="35" t="s">
        <v>6</v>
      </c>
      <c r="C24" s="35"/>
      <c r="D24" s="35" t="s">
        <v>6</v>
      </c>
      <c r="E24" s="35" t="s">
        <v>6</v>
      </c>
      <c r="F24" s="15" t="s">
        <v>6</v>
      </c>
      <c r="G24" s="15" t="s">
        <v>6</v>
      </c>
      <c r="H24" s="15" t="s">
        <v>6</v>
      </c>
      <c r="I24" s="15" t="s">
        <v>6</v>
      </c>
      <c r="J24" s="15" t="s">
        <v>6</v>
      </c>
      <c r="K24" s="15" t="s">
        <v>6</v>
      </c>
      <c r="L24" s="15" t="s">
        <v>6</v>
      </c>
      <c r="M24" s="35" t="s">
        <v>6</v>
      </c>
      <c r="N24" s="35" t="s">
        <v>6</v>
      </c>
      <c r="O24" s="35" t="s">
        <v>6</v>
      </c>
      <c r="P24" s="18"/>
      <c r="Q24" s="18"/>
      <c r="R24" s="18"/>
    </row>
    <row r="25" spans="1:18" ht="28" customHeight="1" x14ac:dyDescent="0.25">
      <c r="A25" s="15" t="s">
        <v>6</v>
      </c>
      <c r="B25" s="35"/>
      <c r="C25" s="35"/>
      <c r="D25" s="35"/>
      <c r="E25" s="35"/>
      <c r="F25" s="15" t="s">
        <v>6</v>
      </c>
      <c r="G25" s="15" t="s">
        <v>6</v>
      </c>
      <c r="H25" s="15" t="s">
        <v>6</v>
      </c>
      <c r="I25" s="15" t="s">
        <v>6</v>
      </c>
      <c r="J25" s="15" t="s">
        <v>6</v>
      </c>
      <c r="K25" s="15" t="s">
        <v>6</v>
      </c>
      <c r="L25" s="15" t="s">
        <v>6</v>
      </c>
      <c r="M25" s="35"/>
      <c r="N25" s="35"/>
      <c r="O25" s="35"/>
    </row>
    <row r="26" spans="1:18" ht="28" customHeight="1" x14ac:dyDescent="0.25">
      <c r="A26" s="15" t="s">
        <v>6</v>
      </c>
      <c r="B26" s="35"/>
      <c r="C26" s="35"/>
      <c r="D26" s="35"/>
      <c r="E26" s="35"/>
      <c r="F26" s="15" t="s">
        <v>6</v>
      </c>
      <c r="G26" s="15" t="s">
        <v>6</v>
      </c>
      <c r="H26" s="15" t="s">
        <v>6</v>
      </c>
      <c r="I26" s="15" t="s">
        <v>6</v>
      </c>
      <c r="J26" s="15" t="s">
        <v>6</v>
      </c>
      <c r="K26" s="15" t="s">
        <v>6</v>
      </c>
      <c r="L26" s="15" t="s">
        <v>6</v>
      </c>
      <c r="M26" s="35"/>
      <c r="N26" s="35"/>
      <c r="O26" s="35"/>
    </row>
    <row r="27" spans="1:18" s="3" customFormat="1" ht="21" customHeight="1" x14ac:dyDescent="0.25">
      <c r="A27" s="34" t="s">
        <v>42</v>
      </c>
      <c r="B27" s="34"/>
      <c r="C27" s="34"/>
      <c r="D27" s="35" t="s">
        <v>6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R27" s="22"/>
    </row>
    <row r="28" spans="1:18" s="3" customFormat="1" ht="13" customHeight="1" x14ac:dyDescent="0.25">
      <c r="R28" s="22"/>
    </row>
    <row r="29" spans="1:18" s="3" customFormat="1" ht="12.5" customHeight="1" x14ac:dyDescent="0.25">
      <c r="A29" s="41" t="s">
        <v>43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R29" s="22"/>
    </row>
    <row r="30" spans="1:18" s="3" customFormat="1" ht="18" customHeight="1" x14ac:dyDescent="0.25">
      <c r="R30" s="22"/>
    </row>
    <row r="31" spans="1:18" s="3" customFormat="1" ht="18" customHeight="1" x14ac:dyDescent="0.25">
      <c r="R31" s="22"/>
    </row>
    <row r="32" spans="1:18" s="3" customFormat="1" ht="18" customHeight="1" x14ac:dyDescent="0.25">
      <c r="R32" s="22"/>
    </row>
    <row r="33" spans="1:18" s="3" customFormat="1" ht="18" customHeight="1" x14ac:dyDescent="0.25">
      <c r="R33" s="22"/>
    </row>
    <row r="34" spans="1:18" s="3" customFormat="1" ht="18" customHeight="1" x14ac:dyDescent="0.25">
      <c r="R34" s="22"/>
    </row>
    <row r="35" spans="1:18" s="3" customFormat="1" ht="18" customHeight="1" x14ac:dyDescent="0.25">
      <c r="R35" s="22"/>
    </row>
    <row r="36" spans="1:18" s="3" customFormat="1" ht="18" customHeight="1" x14ac:dyDescent="0.25">
      <c r="R36" s="22"/>
    </row>
    <row r="37" spans="1:18" s="3" customFormat="1" ht="18" customHeight="1" x14ac:dyDescent="0.25">
      <c r="R37" s="22"/>
    </row>
    <row r="38" spans="1:18" ht="18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8" ht="18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8" ht="18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8" ht="18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8" ht="18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8" ht="18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</sheetData>
  <mergeCells count="76">
    <mergeCell ref="D9:I9"/>
    <mergeCell ref="J9:K9"/>
    <mergeCell ref="L9:O9"/>
    <mergeCell ref="A10:C10"/>
    <mergeCell ref="M1:O1"/>
    <mergeCell ref="N2:O2"/>
    <mergeCell ref="A3:O3"/>
    <mergeCell ref="A6:C6"/>
    <mergeCell ref="D6:I6"/>
    <mergeCell ref="J6:K6"/>
    <mergeCell ref="L6:O6"/>
    <mergeCell ref="A4:B5"/>
    <mergeCell ref="C4:J5"/>
    <mergeCell ref="K4:L5"/>
    <mergeCell ref="M4:O5"/>
    <mergeCell ref="A27:C27"/>
    <mergeCell ref="D27:O27"/>
    <mergeCell ref="A29:O29"/>
    <mergeCell ref="A12:A14"/>
    <mergeCell ref="D12:D14"/>
    <mergeCell ref="D15:D17"/>
    <mergeCell ref="D18:D20"/>
    <mergeCell ref="D21:D23"/>
    <mergeCell ref="D24:D26"/>
    <mergeCell ref="E12:E14"/>
    <mergeCell ref="E15:E17"/>
    <mergeCell ref="E18:E20"/>
    <mergeCell ref="E21:E23"/>
    <mergeCell ref="E24:E26"/>
    <mergeCell ref="J12:J14"/>
    <mergeCell ref="K12:K14"/>
    <mergeCell ref="B21:C23"/>
    <mergeCell ref="B24:C26"/>
    <mergeCell ref="O15:O17"/>
    <mergeCell ref="M15:M17"/>
    <mergeCell ref="M18:M20"/>
    <mergeCell ref="M21:M23"/>
    <mergeCell ref="N15:N17"/>
    <mergeCell ref="N18:N20"/>
    <mergeCell ref="N21:N23"/>
    <mergeCell ref="O18:O20"/>
    <mergeCell ref="O21:O23"/>
    <mergeCell ref="O24:O26"/>
    <mergeCell ref="M24:M26"/>
    <mergeCell ref="N24:N26"/>
    <mergeCell ref="O12:O14"/>
    <mergeCell ref="B12:C14"/>
    <mergeCell ref="N12:N14"/>
    <mergeCell ref="B15:C17"/>
    <mergeCell ref="B18:C20"/>
    <mergeCell ref="F12:I12"/>
    <mergeCell ref="F13:G13"/>
    <mergeCell ref="H13:I13"/>
    <mergeCell ref="L12:L14"/>
    <mergeCell ref="M12:M14"/>
    <mergeCell ref="T6:V6"/>
    <mergeCell ref="P4:P5"/>
    <mergeCell ref="Q4:Q5"/>
    <mergeCell ref="R4:R5"/>
    <mergeCell ref="A11:C11"/>
    <mergeCell ref="D11:O11"/>
    <mergeCell ref="D10:O10"/>
    <mergeCell ref="A7:C7"/>
    <mergeCell ref="D7:I7"/>
    <mergeCell ref="J7:K7"/>
    <mergeCell ref="L7:O7"/>
    <mergeCell ref="A8:C8"/>
    <mergeCell ref="D8:I8"/>
    <mergeCell ref="J8:K8"/>
    <mergeCell ref="L8:O8"/>
    <mergeCell ref="A9:C9"/>
    <mergeCell ref="P1:P2"/>
    <mergeCell ref="Q1:Q2"/>
    <mergeCell ref="Q15:Q17"/>
    <mergeCell ref="Q18:Q20"/>
    <mergeCell ref="Q21:Q23"/>
  </mergeCells>
  <phoneticPr fontId="14" type="noConversion"/>
  <conditionalFormatting sqref="D7:D10">
    <cfRule type="cellIs" dxfId="0" priority="1" stopIfTrue="1" operator="equal">
      <formula>0</formula>
    </cfRule>
  </conditionalFormatting>
  <pageMargins left="0.75" right="0.55000000000000004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DH99"/>
  <sheetViews>
    <sheetView view="pageBreakPreview" zoomScaleNormal="100" zoomScaleSheetLayoutView="100" workbookViewId="0">
      <selection activeCell="R89" sqref="R89:BV96"/>
    </sheetView>
  </sheetViews>
  <sheetFormatPr defaultColWidth="1.26953125" defaultRowHeight="15" x14ac:dyDescent="0.25"/>
  <cols>
    <col min="1" max="3" width="6.36328125" style="7" customWidth="1"/>
    <col min="4" max="73" width="1.26953125" style="7"/>
    <col min="74" max="74" width="1.36328125" style="7" customWidth="1"/>
    <col min="75" max="16384" width="1.26953125" style="7"/>
  </cols>
  <sheetData>
    <row r="1" spans="4:112" s="6" customFormat="1" ht="14.25" customHeight="1" x14ac:dyDescent="0.25">
      <c r="BF1" s="12"/>
      <c r="BG1" s="12"/>
      <c r="BH1" s="68" t="s">
        <v>46</v>
      </c>
      <c r="BI1" s="68"/>
      <c r="BJ1" s="68" t="s">
        <v>47</v>
      </c>
      <c r="BK1" s="68"/>
      <c r="BL1" s="68"/>
      <c r="BM1" s="68" t="s">
        <v>48</v>
      </c>
      <c r="BN1" s="68"/>
      <c r="BP1" s="68" t="s">
        <v>49</v>
      </c>
      <c r="BQ1" s="68"/>
      <c r="BR1" s="68" t="s">
        <v>47</v>
      </c>
      <c r="BS1" s="68"/>
      <c r="BT1" s="68"/>
      <c r="BU1" s="68" t="s">
        <v>48</v>
      </c>
      <c r="BV1" s="68"/>
    </row>
    <row r="2" spans="4:112" s="6" customFormat="1" ht="14.25" customHeight="1" x14ac:dyDescent="0.25"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L2" s="74" t="s">
        <v>50</v>
      </c>
      <c r="BM2" s="74"/>
      <c r="BN2" s="74"/>
      <c r="BO2" s="74"/>
      <c r="BP2" s="74"/>
      <c r="BQ2" s="74"/>
      <c r="BR2" s="74"/>
      <c r="BS2" s="74"/>
      <c r="BT2" s="74"/>
      <c r="BU2" s="74"/>
      <c r="BV2" s="74"/>
    </row>
    <row r="3" spans="4:112" s="6" customFormat="1" ht="8.25" customHeight="1" x14ac:dyDescent="0.25">
      <c r="D3" s="75" t="s">
        <v>51</v>
      </c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</row>
    <row r="4" spans="4:112" s="6" customFormat="1" ht="8.25" customHeight="1" x14ac:dyDescent="0.25">
      <c r="D4" s="75"/>
      <c r="E4" s="75"/>
      <c r="F4" s="75"/>
      <c r="G4" s="75"/>
      <c r="H4" s="75"/>
      <c r="I4" s="75"/>
      <c r="J4" s="75"/>
      <c r="K4" s="76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</row>
    <row r="5" spans="4:112" s="6" customFormat="1" ht="8.25" customHeight="1" x14ac:dyDescent="0.25"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</row>
    <row r="6" spans="4:112" s="6" customFormat="1" ht="6.65" customHeight="1" x14ac:dyDescent="0.25">
      <c r="D6" s="9" t="s">
        <v>44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</row>
    <row r="7" spans="4:112" s="6" customFormat="1" ht="12.75" customHeight="1" x14ac:dyDescent="0.25">
      <c r="D7" s="77" t="s">
        <v>52</v>
      </c>
      <c r="E7" s="77"/>
      <c r="F7" s="77"/>
      <c r="G7" s="77"/>
      <c r="H7" s="77"/>
      <c r="I7" s="77"/>
      <c r="J7" s="77"/>
      <c r="K7" s="77"/>
      <c r="L7" s="77"/>
      <c r="M7" s="78" t="s">
        <v>4</v>
      </c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80" t="str">
        <f>CG8&amp;CP8&amp;DA8</f>
        <v>报告编号：BG-2018-SHY-542</v>
      </c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1"/>
      <c r="BL7" s="81"/>
      <c r="BM7" s="81"/>
      <c r="BN7" s="81"/>
      <c r="BO7" s="81"/>
      <c r="BP7" s="81"/>
      <c r="BQ7" s="81"/>
      <c r="BR7" s="81"/>
      <c r="BS7" s="81"/>
      <c r="BT7" s="81"/>
      <c r="BU7" s="81"/>
      <c r="BV7" s="81"/>
      <c r="BW7" s="57"/>
      <c r="BX7" s="57"/>
      <c r="BY7" s="57"/>
      <c r="BZ7" s="57"/>
    </row>
    <row r="8" spans="4:112" s="6" customFormat="1" ht="12.75" customHeight="1" x14ac:dyDescent="0.25">
      <c r="D8" s="77"/>
      <c r="E8" s="77"/>
      <c r="F8" s="77"/>
      <c r="G8" s="77"/>
      <c r="H8" s="77"/>
      <c r="I8" s="77"/>
      <c r="J8" s="77"/>
      <c r="K8" s="77"/>
      <c r="L8" s="77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79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81"/>
      <c r="BQ8" s="81"/>
      <c r="BR8" s="81"/>
      <c r="BS8" s="81"/>
      <c r="BT8" s="81"/>
      <c r="BU8" s="81"/>
      <c r="BV8" s="81"/>
      <c r="BW8" s="57"/>
      <c r="BX8" s="57"/>
      <c r="BY8" s="57"/>
      <c r="BZ8" s="57"/>
      <c r="CG8" s="55" t="s">
        <v>92</v>
      </c>
      <c r="CH8" s="55"/>
      <c r="CI8" s="55"/>
      <c r="CJ8" s="55"/>
      <c r="CK8" s="55"/>
      <c r="CL8" s="55"/>
      <c r="CM8" s="55"/>
      <c r="CN8" s="55"/>
      <c r="CO8" s="55"/>
      <c r="CP8" s="55" t="s">
        <v>93</v>
      </c>
      <c r="CQ8" s="55"/>
      <c r="CR8" s="55"/>
      <c r="CS8" s="55"/>
      <c r="CT8" s="55"/>
      <c r="CU8" s="55"/>
      <c r="CV8" s="55"/>
      <c r="CW8" s="55"/>
      <c r="CX8" s="55"/>
      <c r="CY8" s="55"/>
      <c r="DA8" s="55" t="str">
        <f>强度记录!P4</f>
        <v>542</v>
      </c>
      <c r="DB8" s="56"/>
      <c r="DC8" s="56"/>
      <c r="DD8" s="56"/>
      <c r="DE8" s="56"/>
      <c r="DF8" s="56"/>
      <c r="DG8" s="56"/>
      <c r="DH8" s="56"/>
    </row>
    <row r="9" spans="4:112" s="6" customFormat="1" ht="6" customHeight="1" x14ac:dyDescent="0.25">
      <c r="D9" s="58" t="s">
        <v>53</v>
      </c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70" t="s">
        <v>6</v>
      </c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2" t="s">
        <v>45</v>
      </c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60" t="s">
        <v>6</v>
      </c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55"/>
      <c r="CX9" s="55"/>
      <c r="CY9" s="55"/>
      <c r="DA9" s="56"/>
      <c r="DB9" s="56"/>
      <c r="DC9" s="56"/>
      <c r="DD9" s="56"/>
      <c r="DE9" s="56"/>
      <c r="DF9" s="56"/>
      <c r="DG9" s="56"/>
      <c r="DH9" s="56"/>
    </row>
    <row r="10" spans="4:112" s="6" customFormat="1" ht="6" customHeight="1" x14ac:dyDescent="0.25"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0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  <c r="CW10" s="55"/>
      <c r="CX10" s="55"/>
      <c r="CY10" s="55"/>
      <c r="DA10" s="56"/>
      <c r="DB10" s="56"/>
      <c r="DC10" s="56"/>
      <c r="DD10" s="56"/>
      <c r="DE10" s="56"/>
      <c r="DF10" s="56"/>
      <c r="DG10" s="56"/>
      <c r="DH10" s="56"/>
    </row>
    <row r="11" spans="4:112" s="6" customFormat="1" ht="6" customHeight="1" x14ac:dyDescent="0.25"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CG11" s="55"/>
      <c r="CH11" s="55"/>
      <c r="CI11" s="55"/>
      <c r="CJ11" s="55"/>
      <c r="CK11" s="55"/>
      <c r="CL11" s="55"/>
      <c r="CM11" s="55"/>
      <c r="CN11" s="55"/>
      <c r="CO11" s="55"/>
      <c r="CP11" s="55"/>
      <c r="CQ11" s="55"/>
      <c r="CR11" s="55"/>
      <c r="CS11" s="55"/>
      <c r="CT11" s="55"/>
      <c r="CU11" s="55"/>
      <c r="CV11" s="55"/>
      <c r="CW11" s="55"/>
      <c r="CX11" s="55"/>
      <c r="CY11" s="55"/>
      <c r="DA11" s="56"/>
      <c r="DB11" s="56"/>
      <c r="DC11" s="56"/>
      <c r="DD11" s="56"/>
      <c r="DE11" s="56"/>
      <c r="DF11" s="56"/>
      <c r="DG11" s="56"/>
      <c r="DH11" s="56"/>
    </row>
    <row r="12" spans="4:112" s="6" customFormat="1" ht="6" customHeight="1" x14ac:dyDescent="0.25"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CG12" s="55"/>
      <c r="CH12" s="55"/>
      <c r="CI12" s="55"/>
      <c r="CJ12" s="55"/>
      <c r="CK12" s="55"/>
      <c r="CL12" s="55"/>
      <c r="CM12" s="55"/>
      <c r="CN12" s="55"/>
      <c r="CO12" s="55"/>
      <c r="CP12" s="55"/>
      <c r="CQ12" s="55"/>
      <c r="CR12" s="55"/>
      <c r="CS12" s="55"/>
      <c r="CT12" s="55"/>
      <c r="CU12" s="55"/>
      <c r="CV12" s="55"/>
      <c r="CW12" s="55"/>
      <c r="CX12" s="55"/>
      <c r="CY12" s="55"/>
      <c r="DA12" s="56"/>
      <c r="DB12" s="56"/>
      <c r="DC12" s="56"/>
      <c r="DD12" s="56"/>
      <c r="DE12" s="56"/>
      <c r="DF12" s="56"/>
      <c r="DG12" s="56"/>
      <c r="DH12" s="56"/>
    </row>
    <row r="13" spans="4:112" s="6" customFormat="1" ht="6" customHeight="1" x14ac:dyDescent="0.25">
      <c r="D13" s="58" t="s">
        <v>54</v>
      </c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70" t="s">
        <v>55</v>
      </c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58" t="s">
        <v>10</v>
      </c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63" t="str">
        <f>强度记录!L7</f>
        <v xml:space="preserve"> YP-2018-SHY-542</v>
      </c>
      <c r="BB13" s="63"/>
      <c r="BC13" s="63"/>
      <c r="BD13" s="63"/>
      <c r="BE13" s="63"/>
      <c r="BF13" s="63"/>
      <c r="BG13" s="63"/>
      <c r="BH13" s="63"/>
      <c r="BI13" s="63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</row>
    <row r="14" spans="4:112" s="6" customFormat="1" ht="6" customHeight="1" x14ac:dyDescent="0.25"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63"/>
      <c r="BB14" s="63"/>
      <c r="BC14" s="63"/>
      <c r="BD14" s="63"/>
      <c r="BE14" s="63"/>
      <c r="BF14" s="63"/>
      <c r="BG14" s="63"/>
      <c r="BH14" s="63"/>
      <c r="BI14" s="63"/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</row>
    <row r="15" spans="4:112" s="6" customFormat="1" ht="6" customHeight="1" x14ac:dyDescent="0.25"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</row>
    <row r="16" spans="4:112" s="6" customFormat="1" ht="6" customHeight="1" x14ac:dyDescent="0.25"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</row>
    <row r="17" spans="4:94" s="6" customFormat="1" ht="6" customHeight="1" x14ac:dyDescent="0.25">
      <c r="D17" s="58" t="s">
        <v>5</v>
      </c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73" t="str">
        <f>强度记录!D6</f>
        <v>K18+980箱型涵洞磨耗层</v>
      </c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58" t="s">
        <v>14</v>
      </c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60" t="s">
        <v>15</v>
      </c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</row>
    <row r="18" spans="4:94" s="6" customFormat="1" ht="6" customHeight="1" x14ac:dyDescent="0.25"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</row>
    <row r="19" spans="4:94" s="6" customFormat="1" ht="6" customHeight="1" x14ac:dyDescent="0.25"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  <c r="BN19" s="60"/>
      <c r="BO19" s="60"/>
      <c r="BP19" s="60"/>
      <c r="BQ19" s="60"/>
      <c r="BR19" s="60"/>
      <c r="BS19" s="60"/>
      <c r="BT19" s="60"/>
      <c r="BU19" s="60"/>
      <c r="BV19" s="60"/>
    </row>
    <row r="20" spans="4:94" s="6" customFormat="1" ht="6" customHeight="1" x14ac:dyDescent="0.25"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0"/>
      <c r="BP20" s="60"/>
      <c r="BQ20" s="60"/>
      <c r="BR20" s="60"/>
      <c r="BS20" s="60"/>
      <c r="BT20" s="60"/>
      <c r="BU20" s="60"/>
      <c r="BV20" s="60"/>
    </row>
    <row r="21" spans="4:94" s="6" customFormat="1" ht="6" customHeight="1" x14ac:dyDescent="0.25">
      <c r="D21" s="58" t="s">
        <v>56</v>
      </c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70" t="s">
        <v>57</v>
      </c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58" t="s">
        <v>12</v>
      </c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60" t="s">
        <v>13</v>
      </c>
      <c r="BB21" s="60"/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0"/>
      <c r="BS21" s="60"/>
      <c r="BT21" s="60"/>
      <c r="BU21" s="60"/>
      <c r="BV21" s="60"/>
    </row>
    <row r="22" spans="4:94" s="6" customFormat="1" ht="6" customHeight="1" x14ac:dyDescent="0.25"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60"/>
      <c r="BN22" s="60"/>
      <c r="BO22" s="60"/>
      <c r="BP22" s="60"/>
      <c r="BQ22" s="60"/>
      <c r="BR22" s="60"/>
      <c r="BS22" s="60"/>
      <c r="BT22" s="60"/>
      <c r="BU22" s="60"/>
      <c r="BV22" s="60"/>
    </row>
    <row r="23" spans="4:94" s="6" customFormat="1" ht="6" customHeight="1" x14ac:dyDescent="0.25"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60"/>
      <c r="BB23" s="60"/>
      <c r="BC23" s="60"/>
      <c r="BD23" s="60"/>
      <c r="BE23" s="60"/>
      <c r="BF23" s="60"/>
      <c r="BG23" s="60"/>
      <c r="BH23" s="60"/>
      <c r="BI23" s="60"/>
      <c r="BJ23" s="60"/>
      <c r="BK23" s="60"/>
      <c r="BL23" s="60"/>
      <c r="BM23" s="60"/>
      <c r="BN23" s="60"/>
      <c r="BO23" s="60"/>
      <c r="BP23" s="60"/>
      <c r="BQ23" s="60"/>
      <c r="BR23" s="60"/>
      <c r="BS23" s="60"/>
      <c r="BT23" s="60"/>
      <c r="BU23" s="60"/>
      <c r="BV23" s="60"/>
    </row>
    <row r="24" spans="4:94" s="6" customFormat="1" ht="6" customHeight="1" x14ac:dyDescent="0.25"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0"/>
      <c r="BR24" s="60"/>
      <c r="BS24" s="60"/>
      <c r="BT24" s="60"/>
      <c r="BU24" s="60"/>
      <c r="BV24" s="60"/>
    </row>
    <row r="25" spans="4:94" s="6" customFormat="1" ht="6" customHeight="1" x14ac:dyDescent="0.25">
      <c r="D25" s="58" t="s">
        <v>8</v>
      </c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70" t="s">
        <v>9</v>
      </c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58" t="s">
        <v>58</v>
      </c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60" t="s">
        <v>59</v>
      </c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60"/>
      <c r="BM25" s="60"/>
      <c r="BN25" s="60"/>
      <c r="BO25" s="60"/>
      <c r="BP25" s="60"/>
      <c r="BQ25" s="60"/>
      <c r="BR25" s="60"/>
      <c r="BS25" s="60"/>
      <c r="BT25" s="60"/>
      <c r="BU25" s="60"/>
      <c r="BV25" s="60"/>
    </row>
    <row r="26" spans="4:94" s="6" customFormat="1" ht="6" customHeight="1" x14ac:dyDescent="0.25"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60"/>
      <c r="BB26" s="60"/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  <c r="BP26" s="60"/>
      <c r="BQ26" s="60"/>
      <c r="BR26" s="60"/>
      <c r="BS26" s="60"/>
      <c r="BT26" s="60"/>
      <c r="BU26" s="60"/>
      <c r="BV26" s="60"/>
    </row>
    <row r="27" spans="4:94" s="6" customFormat="1" ht="6" customHeight="1" x14ac:dyDescent="0.25"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60"/>
      <c r="BB27" s="60"/>
      <c r="BC27" s="60"/>
      <c r="BD27" s="60"/>
      <c r="BE27" s="60"/>
      <c r="BF27" s="60"/>
      <c r="BG27" s="60"/>
      <c r="BH27" s="60"/>
      <c r="BI27" s="60"/>
      <c r="BJ27" s="60"/>
      <c r="BK27" s="60"/>
      <c r="BL27" s="60"/>
      <c r="BM27" s="60"/>
      <c r="BN27" s="60"/>
      <c r="BO27" s="60"/>
      <c r="BP27" s="60"/>
      <c r="BQ27" s="60"/>
      <c r="BR27" s="60"/>
      <c r="BS27" s="60"/>
      <c r="BT27" s="60"/>
      <c r="BU27" s="60"/>
      <c r="BV27" s="60"/>
    </row>
    <row r="28" spans="4:94" s="6" customFormat="1" ht="6" customHeight="1" x14ac:dyDescent="0.25"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60"/>
      <c r="BB28" s="60"/>
      <c r="BC28" s="60"/>
      <c r="BD28" s="60"/>
      <c r="BE28" s="60"/>
      <c r="BF28" s="60"/>
      <c r="BG28" s="60"/>
      <c r="BH28" s="60"/>
      <c r="BI28" s="60"/>
      <c r="BJ28" s="60"/>
      <c r="BK28" s="60"/>
      <c r="BL28" s="60"/>
      <c r="BM28" s="60"/>
      <c r="BN28" s="60"/>
      <c r="BO28" s="60"/>
      <c r="BP28" s="60"/>
      <c r="BQ28" s="60"/>
      <c r="BR28" s="60"/>
      <c r="BS28" s="60"/>
      <c r="BT28" s="60"/>
      <c r="BU28" s="60"/>
      <c r="BV28" s="60"/>
    </row>
    <row r="29" spans="4:94" s="6" customFormat="1" ht="12" customHeight="1" x14ac:dyDescent="0.25">
      <c r="D29" s="58" t="s">
        <v>19</v>
      </c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0" t="s">
        <v>20</v>
      </c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  <c r="BB29" s="70"/>
      <c r="BC29" s="70"/>
      <c r="BD29" s="70"/>
      <c r="BE29" s="70"/>
      <c r="BF29" s="70"/>
      <c r="BG29" s="70"/>
      <c r="BH29" s="70"/>
      <c r="BI29" s="70"/>
      <c r="BJ29" s="70"/>
      <c r="BK29" s="70"/>
      <c r="BL29" s="70"/>
      <c r="BM29" s="70"/>
      <c r="BN29" s="70"/>
      <c r="BO29" s="70"/>
      <c r="BP29" s="70"/>
      <c r="BQ29" s="70"/>
      <c r="BR29" s="70"/>
      <c r="BS29" s="70"/>
      <c r="BT29" s="70"/>
      <c r="BU29" s="70"/>
      <c r="BV29" s="70"/>
      <c r="BW29" s="65" t="str">
        <f>强度记录!Q1</f>
        <v>30</v>
      </c>
      <c r="BX29" s="66"/>
      <c r="BY29" s="66"/>
      <c r="BZ29" s="66"/>
      <c r="CA29" s="57"/>
      <c r="CB29" s="57"/>
      <c r="CC29" s="57"/>
      <c r="CD29" s="57"/>
      <c r="CE29" s="57"/>
      <c r="CF29" s="57"/>
      <c r="CG29" s="57"/>
      <c r="CH29" s="57"/>
    </row>
    <row r="30" spans="4:94" s="6" customFormat="1" ht="12" customHeight="1" x14ac:dyDescent="0.25"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0"/>
      <c r="BC30" s="70"/>
      <c r="BD30" s="70"/>
      <c r="BE30" s="70"/>
      <c r="BF30" s="70"/>
      <c r="BG30" s="70"/>
      <c r="BH30" s="70"/>
      <c r="BI30" s="70"/>
      <c r="BJ30" s="70"/>
      <c r="BK30" s="70"/>
      <c r="BL30" s="70"/>
      <c r="BM30" s="70"/>
      <c r="BN30" s="70"/>
      <c r="BO30" s="70"/>
      <c r="BP30" s="70"/>
      <c r="BQ30" s="70"/>
      <c r="BR30" s="70"/>
      <c r="BS30" s="70"/>
      <c r="BT30" s="70"/>
      <c r="BU30" s="70"/>
      <c r="BV30" s="70"/>
      <c r="BW30" s="66"/>
      <c r="BX30" s="66"/>
      <c r="BY30" s="66"/>
      <c r="BZ30" s="66"/>
      <c r="CA30" s="57"/>
      <c r="CB30" s="57"/>
      <c r="CC30" s="57"/>
      <c r="CD30" s="57"/>
      <c r="CE30" s="57"/>
      <c r="CF30" s="57"/>
      <c r="CG30" s="57"/>
      <c r="CH30" s="57"/>
    </row>
    <row r="31" spans="4:94" s="6" customFormat="1" ht="12" customHeight="1" x14ac:dyDescent="0.25"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  <c r="BO31" s="70"/>
      <c r="BP31" s="70"/>
      <c r="BQ31" s="70"/>
      <c r="BR31" s="70"/>
      <c r="BS31" s="70"/>
      <c r="BT31" s="70"/>
      <c r="BU31" s="70"/>
      <c r="BV31" s="70"/>
      <c r="BW31" s="66"/>
      <c r="BX31" s="66"/>
      <c r="BY31" s="66"/>
      <c r="BZ31" s="66"/>
      <c r="CA31" s="57"/>
      <c r="CB31" s="57"/>
      <c r="CC31" s="57"/>
      <c r="CD31" s="57"/>
      <c r="CE31" s="57"/>
      <c r="CF31" s="57"/>
      <c r="CG31" s="57"/>
      <c r="CH31" s="57"/>
    </row>
    <row r="32" spans="4:94" s="6" customFormat="1" ht="7.4" customHeight="1" x14ac:dyDescent="0.25">
      <c r="D32" s="58" t="s">
        <v>60</v>
      </c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CA32" s="55" t="s">
        <v>82</v>
      </c>
      <c r="CB32" s="55"/>
      <c r="CC32" s="55"/>
      <c r="CD32" s="55"/>
      <c r="CE32" s="55"/>
      <c r="CF32" s="55"/>
      <c r="CK32" s="55" t="str">
        <f>强度记录!Q1</f>
        <v>30</v>
      </c>
      <c r="CL32" s="56"/>
      <c r="CM32" s="56"/>
      <c r="CN32" s="56"/>
      <c r="CO32" s="56"/>
      <c r="CP32" s="56"/>
    </row>
    <row r="33" spans="4:96" s="6" customFormat="1" ht="7.4" customHeight="1" x14ac:dyDescent="0.25"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CA33" s="55"/>
      <c r="CB33" s="55"/>
      <c r="CC33" s="55"/>
      <c r="CD33" s="55"/>
      <c r="CE33" s="55"/>
      <c r="CF33" s="55"/>
      <c r="CK33" s="56"/>
      <c r="CL33" s="56"/>
      <c r="CM33" s="56"/>
      <c r="CN33" s="56"/>
      <c r="CO33" s="56"/>
      <c r="CP33" s="56"/>
    </row>
    <row r="34" spans="4:96" s="6" customFormat="1" ht="7.4" customHeight="1" x14ac:dyDescent="0.25"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CA34" s="55"/>
      <c r="CB34" s="55"/>
      <c r="CC34" s="55"/>
      <c r="CD34" s="55"/>
      <c r="CE34" s="55"/>
      <c r="CF34" s="55"/>
      <c r="CK34" s="56"/>
      <c r="CL34" s="56"/>
      <c r="CM34" s="56"/>
      <c r="CN34" s="56"/>
      <c r="CO34" s="56"/>
      <c r="CP34" s="56"/>
    </row>
    <row r="35" spans="4:96" s="6" customFormat="1" ht="7.4" customHeight="1" x14ac:dyDescent="0.25">
      <c r="D35" s="58" t="s">
        <v>23</v>
      </c>
      <c r="E35" s="58"/>
      <c r="F35" s="58"/>
      <c r="G35" s="58"/>
      <c r="H35" s="58"/>
      <c r="I35" s="58"/>
      <c r="J35" s="58"/>
      <c r="K35" s="58"/>
      <c r="L35" s="58"/>
      <c r="M35" s="58" t="s">
        <v>61</v>
      </c>
      <c r="N35" s="58"/>
      <c r="O35" s="58"/>
      <c r="P35" s="58"/>
      <c r="Q35" s="58"/>
      <c r="R35" s="58"/>
      <c r="S35" s="58"/>
      <c r="T35" s="58" t="s">
        <v>26</v>
      </c>
      <c r="U35" s="58"/>
      <c r="V35" s="58"/>
      <c r="W35" s="58"/>
      <c r="X35" s="58"/>
      <c r="Y35" s="58"/>
      <c r="Z35" s="58" t="s">
        <v>33</v>
      </c>
      <c r="AA35" s="58"/>
      <c r="AB35" s="58"/>
      <c r="AC35" s="58"/>
      <c r="AD35" s="58"/>
      <c r="AE35" s="58"/>
      <c r="AF35" s="58"/>
      <c r="AG35" s="58"/>
      <c r="AH35" s="67" t="s">
        <v>62</v>
      </c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58" t="s">
        <v>63</v>
      </c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 t="s">
        <v>64</v>
      </c>
      <c r="BH35" s="58"/>
      <c r="BI35" s="58"/>
      <c r="BJ35" s="58"/>
      <c r="BK35" s="58"/>
      <c r="BL35" s="58"/>
      <c r="BM35" s="58"/>
      <c r="BN35" s="58"/>
      <c r="BO35" s="58" t="s">
        <v>42</v>
      </c>
      <c r="BP35" s="58"/>
      <c r="BQ35" s="58"/>
      <c r="BR35" s="58"/>
      <c r="BS35" s="58"/>
      <c r="BT35" s="58"/>
      <c r="BU35" s="58"/>
      <c r="BV35" s="58"/>
      <c r="CA35" s="55"/>
      <c r="CB35" s="55"/>
      <c r="CC35" s="55"/>
      <c r="CD35" s="55"/>
      <c r="CE35" s="55"/>
      <c r="CF35" s="55"/>
      <c r="CK35" s="56"/>
      <c r="CL35" s="56"/>
      <c r="CM35" s="56"/>
      <c r="CN35" s="56"/>
      <c r="CO35" s="56"/>
      <c r="CP35" s="56"/>
    </row>
    <row r="36" spans="4:96" s="6" customFormat="1" ht="7.4" customHeight="1" x14ac:dyDescent="0.25"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CA36" s="55"/>
      <c r="CB36" s="55"/>
      <c r="CC36" s="55"/>
      <c r="CD36" s="55"/>
      <c r="CE36" s="55"/>
      <c r="CF36" s="55"/>
      <c r="CK36" s="56"/>
      <c r="CL36" s="56"/>
      <c r="CM36" s="56"/>
      <c r="CN36" s="56"/>
      <c r="CO36" s="56"/>
      <c r="CP36" s="56"/>
    </row>
    <row r="37" spans="4:96" s="6" customFormat="1" ht="7.4" customHeight="1" x14ac:dyDescent="0.25"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CA37" s="55"/>
      <c r="CB37" s="55"/>
      <c r="CC37" s="55"/>
      <c r="CD37" s="55"/>
      <c r="CE37" s="55"/>
      <c r="CF37" s="55"/>
    </row>
    <row r="38" spans="4:96" s="6" customFormat="1" ht="7.5" customHeight="1" x14ac:dyDescent="0.25">
      <c r="D38" s="61" t="str">
        <f>强度记录!A15</f>
        <v xml:space="preserve"> YP-2018-SHY-542-1</v>
      </c>
      <c r="E38" s="61"/>
      <c r="F38" s="61"/>
      <c r="G38" s="61"/>
      <c r="H38" s="61"/>
      <c r="I38" s="61"/>
      <c r="J38" s="61"/>
      <c r="K38" s="61"/>
      <c r="L38" s="61"/>
      <c r="M38" s="63" t="str">
        <f>强度记录!L9</f>
        <v>2018/07/29-2018/08/26</v>
      </c>
      <c r="N38" s="63"/>
      <c r="O38" s="63"/>
      <c r="P38" s="63"/>
      <c r="Q38" s="63"/>
      <c r="R38" s="63"/>
      <c r="S38" s="63"/>
      <c r="T38" s="60" t="s">
        <v>38</v>
      </c>
      <c r="U38" s="60"/>
      <c r="V38" s="60"/>
      <c r="W38" s="60"/>
      <c r="X38" s="60"/>
      <c r="Y38" s="60"/>
      <c r="Z38" s="60" t="s">
        <v>41</v>
      </c>
      <c r="AA38" s="60"/>
      <c r="AB38" s="60"/>
      <c r="AC38" s="60"/>
      <c r="AD38" s="60"/>
      <c r="AE38" s="60"/>
      <c r="AF38" s="60"/>
      <c r="AG38" s="60"/>
      <c r="AH38" s="64" t="str">
        <f>CA32&amp;CK32</f>
        <v>≥30</v>
      </c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2">
        <f>强度记录!L15</f>
        <v>34.931555555555555</v>
      </c>
      <c r="AT38" s="62"/>
      <c r="AU38" s="62"/>
      <c r="AV38" s="62"/>
      <c r="AW38" s="62"/>
      <c r="AX38" s="62"/>
      <c r="AY38" s="62"/>
      <c r="AZ38" s="62"/>
      <c r="BA38" s="62">
        <f>强度记录!M15</f>
        <v>37.769481481481478</v>
      </c>
      <c r="BB38" s="62"/>
      <c r="BC38" s="62"/>
      <c r="BD38" s="62"/>
      <c r="BE38" s="62"/>
      <c r="BF38" s="62"/>
      <c r="BG38" s="60" t="s">
        <v>65</v>
      </c>
      <c r="BH38" s="60"/>
      <c r="BI38" s="60"/>
      <c r="BJ38" s="60"/>
      <c r="BK38" s="60"/>
      <c r="BL38" s="60"/>
      <c r="BM38" s="60"/>
      <c r="BN38" s="60"/>
      <c r="BO38" s="62">
        <f>ROUND(BA38/BW$29*100,1)</f>
        <v>125.9</v>
      </c>
      <c r="BP38" s="62"/>
      <c r="BQ38" s="62"/>
      <c r="BR38" s="62"/>
      <c r="BS38" s="62"/>
      <c r="BT38" s="62"/>
      <c r="BU38" s="62"/>
      <c r="BV38" s="62"/>
      <c r="CR38" s="6" t="s">
        <v>66</v>
      </c>
    </row>
    <row r="39" spans="4:96" s="6" customFormat="1" ht="7.5" customHeight="1" x14ac:dyDescent="0.25">
      <c r="D39" s="61"/>
      <c r="E39" s="61"/>
      <c r="F39" s="61"/>
      <c r="G39" s="61"/>
      <c r="H39" s="61"/>
      <c r="I39" s="61"/>
      <c r="J39" s="61"/>
      <c r="K39" s="61"/>
      <c r="L39" s="61"/>
      <c r="M39" s="63"/>
      <c r="N39" s="63"/>
      <c r="O39" s="63"/>
      <c r="P39" s="63"/>
      <c r="Q39" s="63"/>
      <c r="R39" s="63"/>
      <c r="S39" s="63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0"/>
      <c r="BH39" s="60"/>
      <c r="BI39" s="60"/>
      <c r="BJ39" s="60"/>
      <c r="BK39" s="60"/>
      <c r="BL39" s="60"/>
      <c r="BM39" s="60"/>
      <c r="BN39" s="60"/>
      <c r="BO39" s="62"/>
      <c r="BP39" s="62"/>
      <c r="BQ39" s="62"/>
      <c r="BR39" s="62"/>
      <c r="BS39" s="62"/>
      <c r="BT39" s="62"/>
      <c r="BU39" s="62"/>
      <c r="BV39" s="62"/>
    </row>
    <row r="40" spans="4:96" s="6" customFormat="1" ht="7.5" customHeight="1" x14ac:dyDescent="0.25">
      <c r="D40" s="61"/>
      <c r="E40" s="61"/>
      <c r="F40" s="61"/>
      <c r="G40" s="61"/>
      <c r="H40" s="61"/>
      <c r="I40" s="61"/>
      <c r="J40" s="61"/>
      <c r="K40" s="61"/>
      <c r="L40" s="61"/>
      <c r="M40" s="63"/>
      <c r="N40" s="63"/>
      <c r="O40" s="63"/>
      <c r="P40" s="63"/>
      <c r="Q40" s="63"/>
      <c r="R40" s="63"/>
      <c r="S40" s="63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0"/>
      <c r="BH40" s="60"/>
      <c r="BI40" s="60"/>
      <c r="BJ40" s="60"/>
      <c r="BK40" s="60"/>
      <c r="BL40" s="60"/>
      <c r="BM40" s="60"/>
      <c r="BN40" s="60"/>
      <c r="BO40" s="62"/>
      <c r="BP40" s="62"/>
      <c r="BQ40" s="62"/>
      <c r="BR40" s="62"/>
      <c r="BS40" s="62"/>
      <c r="BT40" s="62"/>
      <c r="BU40" s="62"/>
      <c r="BV40" s="62"/>
    </row>
    <row r="41" spans="4:96" s="6" customFormat="1" ht="7.5" customHeight="1" x14ac:dyDescent="0.25">
      <c r="D41" s="61" t="str">
        <f>强度记录!A16</f>
        <v xml:space="preserve"> YP-2018-SHY-542-2</v>
      </c>
      <c r="E41" s="61"/>
      <c r="F41" s="61"/>
      <c r="G41" s="61"/>
      <c r="H41" s="61"/>
      <c r="I41" s="61"/>
      <c r="J41" s="61"/>
      <c r="K41" s="61"/>
      <c r="L41" s="61"/>
      <c r="M41" s="63"/>
      <c r="N41" s="63"/>
      <c r="O41" s="63"/>
      <c r="P41" s="63"/>
      <c r="Q41" s="63"/>
      <c r="R41" s="63"/>
      <c r="S41" s="63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2">
        <f>强度记录!L16</f>
        <v>40.428888888888885</v>
      </c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62"/>
      <c r="BF41" s="62"/>
      <c r="BG41" s="60"/>
      <c r="BH41" s="60"/>
      <c r="BI41" s="60"/>
      <c r="BJ41" s="60"/>
      <c r="BK41" s="60"/>
      <c r="BL41" s="60"/>
      <c r="BM41" s="60"/>
      <c r="BN41" s="60"/>
      <c r="BO41" s="62"/>
      <c r="BP41" s="62"/>
      <c r="BQ41" s="62"/>
      <c r="BR41" s="62"/>
      <c r="BS41" s="62"/>
      <c r="BT41" s="62"/>
      <c r="BU41" s="62"/>
      <c r="BV41" s="62"/>
    </row>
    <row r="42" spans="4:96" s="6" customFormat="1" ht="7.5" customHeight="1" x14ac:dyDescent="0.25">
      <c r="D42" s="61"/>
      <c r="E42" s="61"/>
      <c r="F42" s="61"/>
      <c r="G42" s="61"/>
      <c r="H42" s="61"/>
      <c r="I42" s="61"/>
      <c r="J42" s="61"/>
      <c r="K42" s="61"/>
      <c r="L42" s="61"/>
      <c r="M42" s="63"/>
      <c r="N42" s="63"/>
      <c r="O42" s="63"/>
      <c r="P42" s="63"/>
      <c r="Q42" s="63"/>
      <c r="R42" s="63"/>
      <c r="S42" s="63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  <c r="BG42" s="60"/>
      <c r="BH42" s="60"/>
      <c r="BI42" s="60"/>
      <c r="BJ42" s="60"/>
      <c r="BK42" s="60"/>
      <c r="BL42" s="60"/>
      <c r="BM42" s="60"/>
      <c r="BN42" s="60"/>
      <c r="BO42" s="62"/>
      <c r="BP42" s="62"/>
      <c r="BQ42" s="62"/>
      <c r="BR42" s="62"/>
      <c r="BS42" s="62"/>
      <c r="BT42" s="62"/>
      <c r="BU42" s="62"/>
      <c r="BV42" s="62"/>
    </row>
    <row r="43" spans="4:96" s="6" customFormat="1" ht="7.5" customHeight="1" x14ac:dyDescent="0.25">
      <c r="D43" s="61"/>
      <c r="E43" s="61"/>
      <c r="F43" s="61"/>
      <c r="G43" s="61"/>
      <c r="H43" s="61"/>
      <c r="I43" s="61"/>
      <c r="J43" s="61"/>
      <c r="K43" s="61"/>
      <c r="L43" s="61"/>
      <c r="M43" s="63"/>
      <c r="N43" s="63"/>
      <c r="O43" s="63"/>
      <c r="P43" s="63"/>
      <c r="Q43" s="63"/>
      <c r="R43" s="63"/>
      <c r="S43" s="63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62"/>
      <c r="BF43" s="62"/>
      <c r="BG43" s="60"/>
      <c r="BH43" s="60"/>
      <c r="BI43" s="60"/>
      <c r="BJ43" s="60"/>
      <c r="BK43" s="60"/>
      <c r="BL43" s="60"/>
      <c r="BM43" s="60"/>
      <c r="BN43" s="60"/>
      <c r="BO43" s="62"/>
      <c r="BP43" s="62"/>
      <c r="BQ43" s="62"/>
      <c r="BR43" s="62"/>
      <c r="BS43" s="62"/>
      <c r="BT43" s="62"/>
      <c r="BU43" s="62"/>
      <c r="BV43" s="62"/>
    </row>
    <row r="44" spans="4:96" s="6" customFormat="1" ht="7.5" customHeight="1" x14ac:dyDescent="0.25">
      <c r="D44" s="61" t="str">
        <f>强度记录!A17</f>
        <v xml:space="preserve"> YP-2018-SHY-542-3</v>
      </c>
      <c r="E44" s="61"/>
      <c r="F44" s="61"/>
      <c r="G44" s="61"/>
      <c r="H44" s="61"/>
      <c r="I44" s="61"/>
      <c r="J44" s="61"/>
      <c r="K44" s="61"/>
      <c r="L44" s="61"/>
      <c r="M44" s="63"/>
      <c r="N44" s="63"/>
      <c r="O44" s="63"/>
      <c r="P44" s="63"/>
      <c r="Q44" s="63"/>
      <c r="R44" s="63"/>
      <c r="S44" s="63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2">
        <f>强度记录!L17</f>
        <v>37.948</v>
      </c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0"/>
      <c r="BH44" s="60"/>
      <c r="BI44" s="60"/>
      <c r="BJ44" s="60"/>
      <c r="BK44" s="60"/>
      <c r="BL44" s="60"/>
      <c r="BM44" s="60"/>
      <c r="BN44" s="60"/>
      <c r="BO44" s="62"/>
      <c r="BP44" s="62"/>
      <c r="BQ44" s="62"/>
      <c r="BR44" s="62"/>
      <c r="BS44" s="62"/>
      <c r="BT44" s="62"/>
      <c r="BU44" s="62"/>
      <c r="BV44" s="62"/>
    </row>
    <row r="45" spans="4:96" s="6" customFormat="1" ht="7.5" customHeight="1" x14ac:dyDescent="0.25">
      <c r="D45" s="61"/>
      <c r="E45" s="61"/>
      <c r="F45" s="61"/>
      <c r="G45" s="61"/>
      <c r="H45" s="61"/>
      <c r="I45" s="61"/>
      <c r="J45" s="61"/>
      <c r="K45" s="61"/>
      <c r="L45" s="61"/>
      <c r="M45" s="63"/>
      <c r="N45" s="63"/>
      <c r="O45" s="63"/>
      <c r="P45" s="63"/>
      <c r="Q45" s="63"/>
      <c r="R45" s="63"/>
      <c r="S45" s="63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0"/>
      <c r="BH45" s="60"/>
      <c r="BI45" s="60"/>
      <c r="BJ45" s="60"/>
      <c r="BK45" s="60"/>
      <c r="BL45" s="60"/>
      <c r="BM45" s="60"/>
      <c r="BN45" s="60"/>
      <c r="BO45" s="62"/>
      <c r="BP45" s="62"/>
      <c r="BQ45" s="62"/>
      <c r="BR45" s="62"/>
      <c r="BS45" s="62"/>
      <c r="BT45" s="62"/>
      <c r="BU45" s="62"/>
      <c r="BV45" s="62"/>
    </row>
    <row r="46" spans="4:96" s="6" customFormat="1" ht="7.5" customHeight="1" x14ac:dyDescent="0.25">
      <c r="D46" s="61"/>
      <c r="E46" s="61"/>
      <c r="F46" s="61"/>
      <c r="G46" s="61"/>
      <c r="H46" s="61"/>
      <c r="I46" s="61"/>
      <c r="J46" s="61"/>
      <c r="K46" s="61"/>
      <c r="L46" s="61"/>
      <c r="M46" s="63"/>
      <c r="N46" s="63"/>
      <c r="O46" s="63"/>
      <c r="P46" s="63"/>
      <c r="Q46" s="63"/>
      <c r="R46" s="63"/>
      <c r="S46" s="63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0"/>
      <c r="BH46" s="60"/>
      <c r="BI46" s="60"/>
      <c r="BJ46" s="60"/>
      <c r="BK46" s="60"/>
      <c r="BL46" s="60"/>
      <c r="BM46" s="60"/>
      <c r="BN46" s="60"/>
      <c r="BO46" s="62"/>
      <c r="BP46" s="62"/>
      <c r="BQ46" s="62"/>
      <c r="BR46" s="62"/>
      <c r="BS46" s="62"/>
      <c r="BT46" s="62"/>
      <c r="BU46" s="62"/>
      <c r="BV46" s="62"/>
    </row>
    <row r="47" spans="4:96" s="6" customFormat="1" ht="7.5" customHeight="1" x14ac:dyDescent="0.25">
      <c r="D47" s="61" t="str">
        <f>强度记录!A18</f>
        <v xml:space="preserve"> YP-2018-SHY-542-4</v>
      </c>
      <c r="E47" s="61"/>
      <c r="F47" s="61"/>
      <c r="G47" s="61"/>
      <c r="H47" s="61"/>
      <c r="I47" s="61"/>
      <c r="J47" s="61"/>
      <c r="K47" s="61"/>
      <c r="L47" s="61"/>
      <c r="M47" s="63" t="str">
        <f>M38</f>
        <v>2018/07/29-2018/08/26</v>
      </c>
      <c r="N47" s="63"/>
      <c r="O47" s="63"/>
      <c r="P47" s="63"/>
      <c r="Q47" s="63"/>
      <c r="R47" s="63"/>
      <c r="S47" s="63"/>
      <c r="T47" s="60" t="s">
        <v>38</v>
      </c>
      <c r="U47" s="60"/>
      <c r="V47" s="60"/>
      <c r="W47" s="60"/>
      <c r="X47" s="60"/>
      <c r="Y47" s="60"/>
      <c r="Z47" s="60" t="s">
        <v>41</v>
      </c>
      <c r="AA47" s="60"/>
      <c r="AB47" s="60"/>
      <c r="AC47" s="60"/>
      <c r="AD47" s="60"/>
      <c r="AE47" s="60"/>
      <c r="AF47" s="60"/>
      <c r="AG47" s="60"/>
      <c r="AH47" s="64" t="str">
        <f>CA32&amp;CK32</f>
        <v>≥30</v>
      </c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2">
        <f>强度记录!L18</f>
        <v>36.86311111111111</v>
      </c>
      <c r="AT47" s="62"/>
      <c r="AU47" s="62"/>
      <c r="AV47" s="62"/>
      <c r="AW47" s="62"/>
      <c r="AX47" s="62"/>
      <c r="AY47" s="62"/>
      <c r="AZ47" s="62"/>
      <c r="BA47" s="62">
        <f>强度记录!M18</f>
        <v>38.034666666666659</v>
      </c>
      <c r="BB47" s="62"/>
      <c r="BC47" s="62"/>
      <c r="BD47" s="62"/>
      <c r="BE47" s="62"/>
      <c r="BF47" s="62"/>
      <c r="BG47" s="60" t="s">
        <v>65</v>
      </c>
      <c r="BH47" s="60"/>
      <c r="BI47" s="60"/>
      <c r="BJ47" s="60"/>
      <c r="BK47" s="60"/>
      <c r="BL47" s="60"/>
      <c r="BM47" s="60"/>
      <c r="BN47" s="60"/>
      <c r="BO47" s="62">
        <f>ROUND(BA47/BW$29*100,1)</f>
        <v>126.8</v>
      </c>
      <c r="BP47" s="62"/>
      <c r="BQ47" s="62"/>
      <c r="BR47" s="62"/>
      <c r="BS47" s="62"/>
      <c r="BT47" s="62"/>
      <c r="BU47" s="62"/>
      <c r="BV47" s="62"/>
    </row>
    <row r="48" spans="4:96" s="6" customFormat="1" ht="7.5" customHeight="1" x14ac:dyDescent="0.25">
      <c r="D48" s="61"/>
      <c r="E48" s="61"/>
      <c r="F48" s="61"/>
      <c r="G48" s="61"/>
      <c r="H48" s="61"/>
      <c r="I48" s="61"/>
      <c r="J48" s="61"/>
      <c r="K48" s="61"/>
      <c r="L48" s="61"/>
      <c r="M48" s="63"/>
      <c r="N48" s="63"/>
      <c r="O48" s="63"/>
      <c r="P48" s="63"/>
      <c r="Q48" s="63"/>
      <c r="R48" s="63"/>
      <c r="S48" s="63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0"/>
      <c r="BH48" s="60"/>
      <c r="BI48" s="60"/>
      <c r="BJ48" s="60"/>
      <c r="BK48" s="60"/>
      <c r="BL48" s="60"/>
      <c r="BM48" s="60"/>
      <c r="BN48" s="60"/>
      <c r="BO48" s="62"/>
      <c r="BP48" s="62"/>
      <c r="BQ48" s="62"/>
      <c r="BR48" s="62"/>
      <c r="BS48" s="62"/>
      <c r="BT48" s="62"/>
      <c r="BU48" s="62"/>
      <c r="BV48" s="62"/>
    </row>
    <row r="49" spans="4:74" s="6" customFormat="1" ht="7.5" customHeight="1" x14ac:dyDescent="0.25">
      <c r="D49" s="61"/>
      <c r="E49" s="61"/>
      <c r="F49" s="61"/>
      <c r="G49" s="61"/>
      <c r="H49" s="61"/>
      <c r="I49" s="61"/>
      <c r="J49" s="61"/>
      <c r="K49" s="61"/>
      <c r="L49" s="61"/>
      <c r="M49" s="63"/>
      <c r="N49" s="63"/>
      <c r="O49" s="63"/>
      <c r="P49" s="63"/>
      <c r="Q49" s="63"/>
      <c r="R49" s="63"/>
      <c r="S49" s="63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0"/>
      <c r="BH49" s="60"/>
      <c r="BI49" s="60"/>
      <c r="BJ49" s="60"/>
      <c r="BK49" s="60"/>
      <c r="BL49" s="60"/>
      <c r="BM49" s="60"/>
      <c r="BN49" s="60"/>
      <c r="BO49" s="62"/>
      <c r="BP49" s="62"/>
      <c r="BQ49" s="62"/>
      <c r="BR49" s="62"/>
      <c r="BS49" s="62"/>
      <c r="BT49" s="62"/>
      <c r="BU49" s="62"/>
      <c r="BV49" s="62"/>
    </row>
    <row r="50" spans="4:74" s="6" customFormat="1" ht="7.5" customHeight="1" x14ac:dyDescent="0.25">
      <c r="D50" s="61" t="str">
        <f>强度记录!A19</f>
        <v xml:space="preserve"> YP-2018-SHY-542-5</v>
      </c>
      <c r="E50" s="61"/>
      <c r="F50" s="61"/>
      <c r="G50" s="61"/>
      <c r="H50" s="61"/>
      <c r="I50" s="61"/>
      <c r="J50" s="61"/>
      <c r="K50" s="61"/>
      <c r="L50" s="61"/>
      <c r="M50" s="63"/>
      <c r="N50" s="63"/>
      <c r="O50" s="63"/>
      <c r="P50" s="63"/>
      <c r="Q50" s="63"/>
      <c r="R50" s="63"/>
      <c r="S50" s="63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2">
        <f>强度记录!L19</f>
        <v>38.119555555555557</v>
      </c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60"/>
      <c r="BH50" s="60"/>
      <c r="BI50" s="60"/>
      <c r="BJ50" s="60"/>
      <c r="BK50" s="60"/>
      <c r="BL50" s="60"/>
      <c r="BM50" s="60"/>
      <c r="BN50" s="60"/>
      <c r="BO50" s="62"/>
      <c r="BP50" s="62"/>
      <c r="BQ50" s="62"/>
      <c r="BR50" s="62"/>
      <c r="BS50" s="62"/>
      <c r="BT50" s="62"/>
      <c r="BU50" s="62"/>
      <c r="BV50" s="62"/>
    </row>
    <row r="51" spans="4:74" s="6" customFormat="1" ht="7.5" customHeight="1" x14ac:dyDescent="0.25">
      <c r="D51" s="61"/>
      <c r="E51" s="61"/>
      <c r="F51" s="61"/>
      <c r="G51" s="61"/>
      <c r="H51" s="61"/>
      <c r="I51" s="61"/>
      <c r="J51" s="61"/>
      <c r="K51" s="61"/>
      <c r="L51" s="61"/>
      <c r="M51" s="63"/>
      <c r="N51" s="63"/>
      <c r="O51" s="63"/>
      <c r="P51" s="63"/>
      <c r="Q51" s="63"/>
      <c r="R51" s="63"/>
      <c r="S51" s="63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60"/>
      <c r="BH51" s="60"/>
      <c r="BI51" s="60"/>
      <c r="BJ51" s="60"/>
      <c r="BK51" s="60"/>
      <c r="BL51" s="60"/>
      <c r="BM51" s="60"/>
      <c r="BN51" s="60"/>
      <c r="BO51" s="62"/>
      <c r="BP51" s="62"/>
      <c r="BQ51" s="62"/>
      <c r="BR51" s="62"/>
      <c r="BS51" s="62"/>
      <c r="BT51" s="62"/>
      <c r="BU51" s="62"/>
      <c r="BV51" s="62"/>
    </row>
    <row r="52" spans="4:74" s="6" customFormat="1" ht="7.5" customHeight="1" x14ac:dyDescent="0.25">
      <c r="D52" s="61"/>
      <c r="E52" s="61"/>
      <c r="F52" s="61"/>
      <c r="G52" s="61"/>
      <c r="H52" s="61"/>
      <c r="I52" s="61"/>
      <c r="J52" s="61"/>
      <c r="K52" s="61"/>
      <c r="L52" s="61"/>
      <c r="M52" s="63"/>
      <c r="N52" s="63"/>
      <c r="O52" s="63"/>
      <c r="P52" s="63"/>
      <c r="Q52" s="63"/>
      <c r="R52" s="63"/>
      <c r="S52" s="63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0"/>
      <c r="BH52" s="60"/>
      <c r="BI52" s="60"/>
      <c r="BJ52" s="60"/>
      <c r="BK52" s="60"/>
      <c r="BL52" s="60"/>
      <c r="BM52" s="60"/>
      <c r="BN52" s="60"/>
      <c r="BO52" s="62"/>
      <c r="BP52" s="62"/>
      <c r="BQ52" s="62"/>
      <c r="BR52" s="62"/>
      <c r="BS52" s="62"/>
      <c r="BT52" s="62"/>
      <c r="BU52" s="62"/>
      <c r="BV52" s="62"/>
    </row>
    <row r="53" spans="4:74" s="6" customFormat="1" ht="7.5" customHeight="1" x14ac:dyDescent="0.25">
      <c r="D53" s="61" t="str">
        <f>强度记录!A20</f>
        <v xml:space="preserve"> YP-2018-SHY-542-6</v>
      </c>
      <c r="E53" s="61"/>
      <c r="F53" s="61"/>
      <c r="G53" s="61"/>
      <c r="H53" s="61"/>
      <c r="I53" s="61"/>
      <c r="J53" s="61"/>
      <c r="K53" s="61"/>
      <c r="L53" s="61"/>
      <c r="M53" s="63"/>
      <c r="N53" s="63"/>
      <c r="O53" s="63"/>
      <c r="P53" s="63"/>
      <c r="Q53" s="63"/>
      <c r="R53" s="63"/>
      <c r="S53" s="63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2">
        <f>强度记录!L20</f>
        <v>39.121333333333332</v>
      </c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0"/>
      <c r="BH53" s="60"/>
      <c r="BI53" s="60"/>
      <c r="BJ53" s="60"/>
      <c r="BK53" s="60"/>
      <c r="BL53" s="60"/>
      <c r="BM53" s="60"/>
      <c r="BN53" s="60"/>
      <c r="BO53" s="62"/>
      <c r="BP53" s="62"/>
      <c r="BQ53" s="62"/>
      <c r="BR53" s="62"/>
      <c r="BS53" s="62"/>
      <c r="BT53" s="62"/>
      <c r="BU53" s="62"/>
      <c r="BV53" s="62"/>
    </row>
    <row r="54" spans="4:74" s="6" customFormat="1" ht="7.5" customHeight="1" x14ac:dyDescent="0.25">
      <c r="D54" s="61"/>
      <c r="E54" s="61"/>
      <c r="F54" s="61"/>
      <c r="G54" s="61"/>
      <c r="H54" s="61"/>
      <c r="I54" s="61"/>
      <c r="J54" s="61"/>
      <c r="K54" s="61"/>
      <c r="L54" s="61"/>
      <c r="M54" s="63"/>
      <c r="N54" s="63"/>
      <c r="O54" s="63"/>
      <c r="P54" s="63"/>
      <c r="Q54" s="63"/>
      <c r="R54" s="63"/>
      <c r="S54" s="63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62"/>
      <c r="BE54" s="62"/>
      <c r="BF54" s="62"/>
      <c r="BG54" s="60"/>
      <c r="BH54" s="60"/>
      <c r="BI54" s="60"/>
      <c r="BJ54" s="60"/>
      <c r="BK54" s="60"/>
      <c r="BL54" s="60"/>
      <c r="BM54" s="60"/>
      <c r="BN54" s="60"/>
      <c r="BO54" s="62"/>
      <c r="BP54" s="62"/>
      <c r="BQ54" s="62"/>
      <c r="BR54" s="62"/>
      <c r="BS54" s="62"/>
      <c r="BT54" s="62"/>
      <c r="BU54" s="62"/>
      <c r="BV54" s="62"/>
    </row>
    <row r="55" spans="4:74" s="6" customFormat="1" ht="7.5" customHeight="1" x14ac:dyDescent="0.25">
      <c r="D55" s="61"/>
      <c r="E55" s="61"/>
      <c r="F55" s="61"/>
      <c r="G55" s="61"/>
      <c r="H55" s="61"/>
      <c r="I55" s="61"/>
      <c r="J55" s="61"/>
      <c r="K55" s="61"/>
      <c r="L55" s="61"/>
      <c r="M55" s="63"/>
      <c r="N55" s="63"/>
      <c r="O55" s="63"/>
      <c r="P55" s="63"/>
      <c r="Q55" s="63"/>
      <c r="R55" s="63"/>
      <c r="S55" s="63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62"/>
      <c r="BF55" s="62"/>
      <c r="BG55" s="60"/>
      <c r="BH55" s="60"/>
      <c r="BI55" s="60"/>
      <c r="BJ55" s="60"/>
      <c r="BK55" s="60"/>
      <c r="BL55" s="60"/>
      <c r="BM55" s="60"/>
      <c r="BN55" s="60"/>
      <c r="BO55" s="62"/>
      <c r="BP55" s="62"/>
      <c r="BQ55" s="62"/>
      <c r="BR55" s="62"/>
      <c r="BS55" s="62"/>
      <c r="BT55" s="62"/>
      <c r="BU55" s="62"/>
      <c r="BV55" s="62"/>
    </row>
    <row r="56" spans="4:74" s="6" customFormat="1" ht="7.5" customHeight="1" x14ac:dyDescent="0.25">
      <c r="D56" s="60" t="s">
        <v>6</v>
      </c>
      <c r="E56" s="60"/>
      <c r="F56" s="60"/>
      <c r="G56" s="60"/>
      <c r="H56" s="60"/>
      <c r="I56" s="60"/>
      <c r="J56" s="60"/>
      <c r="K56" s="60"/>
      <c r="L56" s="60"/>
      <c r="M56" s="60" t="s">
        <v>6</v>
      </c>
      <c r="N56" s="60"/>
      <c r="O56" s="60"/>
      <c r="P56" s="60"/>
      <c r="Q56" s="60"/>
      <c r="R56" s="60"/>
      <c r="S56" s="60"/>
      <c r="T56" s="60" t="s">
        <v>6</v>
      </c>
      <c r="U56" s="60"/>
      <c r="V56" s="60"/>
      <c r="W56" s="60"/>
      <c r="X56" s="60"/>
      <c r="Y56" s="60"/>
      <c r="Z56" s="60" t="s">
        <v>6</v>
      </c>
      <c r="AA56" s="60"/>
      <c r="AB56" s="60"/>
      <c r="AC56" s="60"/>
      <c r="AD56" s="60"/>
      <c r="AE56" s="60"/>
      <c r="AF56" s="60"/>
      <c r="AG56" s="60"/>
      <c r="AH56" s="64" t="s">
        <v>6</v>
      </c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0" t="s">
        <v>6</v>
      </c>
      <c r="AT56" s="60"/>
      <c r="AU56" s="60"/>
      <c r="AV56" s="60"/>
      <c r="AW56" s="60"/>
      <c r="AX56" s="60"/>
      <c r="AY56" s="60"/>
      <c r="AZ56" s="60"/>
      <c r="BA56" s="60" t="s">
        <v>6</v>
      </c>
      <c r="BB56" s="60"/>
      <c r="BC56" s="60"/>
      <c r="BD56" s="60"/>
      <c r="BE56" s="60"/>
      <c r="BF56" s="60"/>
      <c r="BG56" s="60" t="s">
        <v>6</v>
      </c>
      <c r="BH56" s="60"/>
      <c r="BI56" s="60"/>
      <c r="BJ56" s="60"/>
      <c r="BK56" s="60"/>
      <c r="BL56" s="60"/>
      <c r="BM56" s="60"/>
      <c r="BN56" s="60"/>
      <c r="BO56" s="60" t="s">
        <v>6</v>
      </c>
      <c r="BP56" s="60"/>
      <c r="BQ56" s="60"/>
      <c r="BR56" s="60"/>
      <c r="BS56" s="60"/>
      <c r="BT56" s="60"/>
      <c r="BU56" s="60"/>
      <c r="BV56" s="60"/>
    </row>
    <row r="57" spans="4:74" s="6" customFormat="1" ht="7.5" customHeight="1" x14ac:dyDescent="0.25"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</row>
    <row r="58" spans="4:74" s="6" customFormat="1" ht="7.5" customHeight="1" x14ac:dyDescent="0.25"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0"/>
      <c r="AT58" s="60"/>
      <c r="AU58" s="60"/>
      <c r="AV58" s="60"/>
      <c r="AW58" s="60"/>
      <c r="AX58" s="60"/>
      <c r="AY58" s="60"/>
      <c r="AZ58" s="60"/>
      <c r="BA58" s="60"/>
      <c r="BB58" s="60"/>
      <c r="BC58" s="60"/>
      <c r="BD58" s="60"/>
      <c r="BE58" s="60"/>
      <c r="BF58" s="60"/>
      <c r="BG58" s="60"/>
      <c r="BH58" s="60"/>
      <c r="BI58" s="60"/>
      <c r="BJ58" s="60"/>
      <c r="BK58" s="60"/>
      <c r="BL58" s="60"/>
      <c r="BM58" s="60"/>
      <c r="BN58" s="60"/>
      <c r="BO58" s="60"/>
      <c r="BP58" s="60"/>
      <c r="BQ58" s="60"/>
      <c r="BR58" s="60"/>
      <c r="BS58" s="60"/>
      <c r="BT58" s="60"/>
      <c r="BU58" s="60"/>
      <c r="BV58" s="60"/>
    </row>
    <row r="59" spans="4:74" s="6" customFormat="1" ht="7.5" customHeight="1" x14ac:dyDescent="0.25">
      <c r="D59" s="60" t="s">
        <v>6</v>
      </c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0" t="s">
        <v>6</v>
      </c>
      <c r="AT59" s="60"/>
      <c r="AU59" s="60"/>
      <c r="AV59" s="60"/>
      <c r="AW59" s="60"/>
      <c r="AX59" s="60"/>
      <c r="AY59" s="60"/>
      <c r="AZ59" s="60"/>
      <c r="BA59" s="60"/>
      <c r="BB59" s="60"/>
      <c r="BC59" s="60"/>
      <c r="BD59" s="60"/>
      <c r="BE59" s="60"/>
      <c r="BF59" s="60"/>
      <c r="BG59" s="60"/>
      <c r="BH59" s="60"/>
      <c r="BI59" s="60"/>
      <c r="BJ59" s="60"/>
      <c r="BK59" s="60"/>
      <c r="BL59" s="60"/>
      <c r="BM59" s="60"/>
      <c r="BN59" s="60"/>
      <c r="BO59" s="60"/>
      <c r="BP59" s="60"/>
      <c r="BQ59" s="60"/>
      <c r="BR59" s="60"/>
      <c r="BS59" s="60"/>
      <c r="BT59" s="60"/>
      <c r="BU59" s="60"/>
      <c r="BV59" s="60"/>
    </row>
    <row r="60" spans="4:74" s="6" customFormat="1" ht="7.5" customHeight="1" x14ac:dyDescent="0.25"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0"/>
      <c r="AT60" s="60"/>
      <c r="AU60" s="60"/>
      <c r="AV60" s="60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  <c r="BI60" s="60"/>
      <c r="BJ60" s="60"/>
      <c r="BK60" s="60"/>
      <c r="BL60" s="60"/>
      <c r="BM60" s="60"/>
      <c r="BN60" s="60"/>
      <c r="BO60" s="60"/>
      <c r="BP60" s="60"/>
      <c r="BQ60" s="60"/>
      <c r="BR60" s="60"/>
      <c r="BS60" s="60"/>
      <c r="BT60" s="60"/>
      <c r="BU60" s="60"/>
      <c r="BV60" s="60"/>
    </row>
    <row r="61" spans="4:74" s="6" customFormat="1" ht="7.5" customHeight="1" x14ac:dyDescent="0.25"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</row>
    <row r="62" spans="4:74" s="6" customFormat="1" ht="7.5" customHeight="1" x14ac:dyDescent="0.25">
      <c r="D62" s="60" t="s">
        <v>6</v>
      </c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0" t="s">
        <v>6</v>
      </c>
      <c r="AT62" s="60"/>
      <c r="AU62" s="60"/>
      <c r="AV62" s="60"/>
      <c r="AW62" s="60"/>
      <c r="AX62" s="60"/>
      <c r="AY62" s="60"/>
      <c r="AZ62" s="60"/>
      <c r="BA62" s="60"/>
      <c r="BB62" s="60"/>
      <c r="BC62" s="60"/>
      <c r="BD62" s="60"/>
      <c r="BE62" s="60"/>
      <c r="BF62" s="60"/>
      <c r="BG62" s="60"/>
      <c r="BH62" s="60"/>
      <c r="BI62" s="60"/>
      <c r="BJ62" s="60"/>
      <c r="BK62" s="60"/>
      <c r="BL62" s="60"/>
      <c r="BM62" s="60"/>
      <c r="BN62" s="60"/>
      <c r="BO62" s="60"/>
      <c r="BP62" s="60"/>
      <c r="BQ62" s="60"/>
      <c r="BR62" s="60"/>
      <c r="BS62" s="60"/>
      <c r="BT62" s="60"/>
      <c r="BU62" s="60"/>
      <c r="BV62" s="60"/>
    </row>
    <row r="63" spans="4:74" s="6" customFormat="1" ht="7.5" customHeight="1" x14ac:dyDescent="0.25"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0"/>
      <c r="AT63" s="60"/>
      <c r="AU63" s="60"/>
      <c r="AV63" s="60"/>
      <c r="AW63" s="60"/>
      <c r="AX63" s="60"/>
      <c r="AY63" s="60"/>
      <c r="AZ63" s="60"/>
      <c r="BA63" s="60"/>
      <c r="BB63" s="60"/>
      <c r="BC63" s="60"/>
      <c r="BD63" s="60"/>
      <c r="BE63" s="60"/>
      <c r="BF63" s="60"/>
      <c r="BG63" s="60"/>
      <c r="BH63" s="60"/>
      <c r="BI63" s="60"/>
      <c r="BJ63" s="60"/>
      <c r="BK63" s="60"/>
      <c r="BL63" s="60"/>
      <c r="BM63" s="60"/>
      <c r="BN63" s="60"/>
      <c r="BO63" s="60"/>
      <c r="BP63" s="60"/>
      <c r="BQ63" s="60"/>
      <c r="BR63" s="60"/>
      <c r="BS63" s="60"/>
      <c r="BT63" s="60"/>
      <c r="BU63" s="60"/>
      <c r="BV63" s="60"/>
    </row>
    <row r="64" spans="4:74" s="6" customFormat="1" ht="7.5" customHeight="1" x14ac:dyDescent="0.25"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0"/>
      <c r="AT64" s="60"/>
      <c r="AU64" s="60"/>
      <c r="AV64" s="60"/>
      <c r="AW64" s="60"/>
      <c r="AX64" s="60"/>
      <c r="AY64" s="60"/>
      <c r="AZ64" s="60"/>
      <c r="BA64" s="60"/>
      <c r="BB64" s="60"/>
      <c r="BC64" s="60"/>
      <c r="BD64" s="60"/>
      <c r="BE64" s="60"/>
      <c r="BF64" s="60"/>
      <c r="BG64" s="60"/>
      <c r="BH64" s="60"/>
      <c r="BI64" s="60"/>
      <c r="BJ64" s="60"/>
      <c r="BK64" s="60"/>
      <c r="BL64" s="60"/>
      <c r="BM64" s="60"/>
      <c r="BN64" s="60"/>
      <c r="BO64" s="60"/>
      <c r="BP64" s="60"/>
      <c r="BQ64" s="60"/>
      <c r="BR64" s="60"/>
      <c r="BS64" s="60"/>
      <c r="BT64" s="60"/>
      <c r="BU64" s="60"/>
      <c r="BV64" s="60"/>
    </row>
    <row r="65" spans="4:74" s="6" customFormat="1" ht="7.5" customHeight="1" x14ac:dyDescent="0.25">
      <c r="D65" s="60" t="s">
        <v>6</v>
      </c>
      <c r="E65" s="60"/>
      <c r="F65" s="60"/>
      <c r="G65" s="60"/>
      <c r="H65" s="60"/>
      <c r="I65" s="60"/>
      <c r="J65" s="60"/>
      <c r="K65" s="60"/>
      <c r="L65" s="60"/>
      <c r="M65" s="60" t="s">
        <v>6</v>
      </c>
      <c r="N65" s="60"/>
      <c r="O65" s="60"/>
      <c r="P65" s="60"/>
      <c r="Q65" s="60"/>
      <c r="R65" s="60"/>
      <c r="S65" s="60"/>
      <c r="T65" s="60" t="s">
        <v>6</v>
      </c>
      <c r="U65" s="60"/>
      <c r="V65" s="60"/>
      <c r="W65" s="60"/>
      <c r="X65" s="60"/>
      <c r="Y65" s="60"/>
      <c r="Z65" s="60" t="s">
        <v>6</v>
      </c>
      <c r="AA65" s="60"/>
      <c r="AB65" s="60"/>
      <c r="AC65" s="60"/>
      <c r="AD65" s="60"/>
      <c r="AE65" s="60"/>
      <c r="AF65" s="60"/>
      <c r="AG65" s="60"/>
      <c r="AH65" s="64" t="s">
        <v>6</v>
      </c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0" t="s">
        <v>6</v>
      </c>
      <c r="AT65" s="60"/>
      <c r="AU65" s="60"/>
      <c r="AV65" s="60"/>
      <c r="AW65" s="60"/>
      <c r="AX65" s="60"/>
      <c r="AY65" s="60"/>
      <c r="AZ65" s="60"/>
      <c r="BA65" s="60" t="s">
        <v>6</v>
      </c>
      <c r="BB65" s="60"/>
      <c r="BC65" s="60"/>
      <c r="BD65" s="60"/>
      <c r="BE65" s="60"/>
      <c r="BF65" s="60"/>
      <c r="BG65" s="60" t="s">
        <v>6</v>
      </c>
      <c r="BH65" s="60"/>
      <c r="BI65" s="60"/>
      <c r="BJ65" s="60"/>
      <c r="BK65" s="60"/>
      <c r="BL65" s="60"/>
      <c r="BM65" s="60"/>
      <c r="BN65" s="60"/>
      <c r="BO65" s="60" t="s">
        <v>6</v>
      </c>
      <c r="BP65" s="60"/>
      <c r="BQ65" s="60"/>
      <c r="BR65" s="60"/>
      <c r="BS65" s="60"/>
      <c r="BT65" s="60"/>
      <c r="BU65" s="60"/>
      <c r="BV65" s="60"/>
    </row>
    <row r="66" spans="4:74" s="6" customFormat="1" ht="7.5" customHeight="1" x14ac:dyDescent="0.25"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0"/>
      <c r="AT66" s="60"/>
      <c r="AU66" s="60"/>
      <c r="AV66" s="60"/>
      <c r="AW66" s="60"/>
      <c r="AX66" s="60"/>
      <c r="AY66" s="60"/>
      <c r="AZ66" s="60"/>
      <c r="BA66" s="60"/>
      <c r="BB66" s="60"/>
      <c r="BC66" s="60"/>
      <c r="BD66" s="60"/>
      <c r="BE66" s="60"/>
      <c r="BF66" s="60"/>
      <c r="BG66" s="60"/>
      <c r="BH66" s="60"/>
      <c r="BI66" s="60"/>
      <c r="BJ66" s="60"/>
      <c r="BK66" s="60"/>
      <c r="BL66" s="60"/>
      <c r="BM66" s="60"/>
      <c r="BN66" s="60"/>
      <c r="BO66" s="60"/>
      <c r="BP66" s="60"/>
      <c r="BQ66" s="60"/>
      <c r="BR66" s="60"/>
      <c r="BS66" s="60"/>
      <c r="BT66" s="60"/>
      <c r="BU66" s="60"/>
      <c r="BV66" s="60"/>
    </row>
    <row r="67" spans="4:74" s="6" customFormat="1" ht="7.5" customHeight="1" x14ac:dyDescent="0.25"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0"/>
      <c r="AT67" s="60"/>
      <c r="AU67" s="60"/>
      <c r="AV67" s="60"/>
      <c r="AW67" s="60"/>
      <c r="AX67" s="60"/>
      <c r="AY67" s="60"/>
      <c r="AZ67" s="60"/>
      <c r="BA67" s="60"/>
      <c r="BB67" s="60"/>
      <c r="BC67" s="60"/>
      <c r="BD67" s="60"/>
      <c r="BE67" s="60"/>
      <c r="BF67" s="60"/>
      <c r="BG67" s="60"/>
      <c r="BH67" s="60"/>
      <c r="BI67" s="60"/>
      <c r="BJ67" s="60"/>
      <c r="BK67" s="60"/>
      <c r="BL67" s="60"/>
      <c r="BM67" s="60"/>
      <c r="BN67" s="60"/>
      <c r="BO67" s="60"/>
      <c r="BP67" s="60"/>
      <c r="BQ67" s="60"/>
      <c r="BR67" s="60"/>
      <c r="BS67" s="60"/>
      <c r="BT67" s="60"/>
      <c r="BU67" s="60"/>
      <c r="BV67" s="60"/>
    </row>
    <row r="68" spans="4:74" s="6" customFormat="1" ht="7.5" customHeight="1" x14ac:dyDescent="0.25">
      <c r="D68" s="60" t="s">
        <v>6</v>
      </c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0" t="s">
        <v>6</v>
      </c>
      <c r="AT68" s="60"/>
      <c r="AU68" s="60"/>
      <c r="AV68" s="60"/>
      <c r="AW68" s="60"/>
      <c r="AX68" s="60"/>
      <c r="AY68" s="60"/>
      <c r="AZ68" s="60"/>
      <c r="BA68" s="60"/>
      <c r="BB68" s="60"/>
      <c r="BC68" s="60"/>
      <c r="BD68" s="60"/>
      <c r="BE68" s="60"/>
      <c r="BF68" s="60"/>
      <c r="BG68" s="60"/>
      <c r="BH68" s="60"/>
      <c r="BI68" s="60"/>
      <c r="BJ68" s="60"/>
      <c r="BK68" s="60"/>
      <c r="BL68" s="60"/>
      <c r="BM68" s="60"/>
      <c r="BN68" s="60"/>
      <c r="BO68" s="60"/>
      <c r="BP68" s="60"/>
      <c r="BQ68" s="60"/>
      <c r="BR68" s="60"/>
      <c r="BS68" s="60"/>
      <c r="BT68" s="60"/>
      <c r="BU68" s="60"/>
      <c r="BV68" s="60"/>
    </row>
    <row r="69" spans="4:74" s="6" customFormat="1" ht="7.5" customHeight="1" x14ac:dyDescent="0.25"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0"/>
      <c r="AT69" s="60"/>
      <c r="AU69" s="60"/>
      <c r="AV69" s="60"/>
      <c r="AW69" s="60"/>
      <c r="AX69" s="60"/>
      <c r="AY69" s="60"/>
      <c r="AZ69" s="60"/>
      <c r="BA69" s="60"/>
      <c r="BB69" s="60"/>
      <c r="BC69" s="60"/>
      <c r="BD69" s="60"/>
      <c r="BE69" s="60"/>
      <c r="BF69" s="60"/>
      <c r="BG69" s="60"/>
      <c r="BH69" s="60"/>
      <c r="BI69" s="60"/>
      <c r="BJ69" s="60"/>
      <c r="BK69" s="60"/>
      <c r="BL69" s="60"/>
      <c r="BM69" s="60"/>
      <c r="BN69" s="60"/>
      <c r="BO69" s="60"/>
      <c r="BP69" s="60"/>
      <c r="BQ69" s="60"/>
      <c r="BR69" s="60"/>
      <c r="BS69" s="60"/>
      <c r="BT69" s="60"/>
      <c r="BU69" s="60"/>
      <c r="BV69" s="60"/>
    </row>
    <row r="70" spans="4:74" s="6" customFormat="1" ht="7.5" customHeight="1" x14ac:dyDescent="0.25"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0"/>
      <c r="AT70" s="60"/>
      <c r="AU70" s="60"/>
      <c r="AV70" s="60"/>
      <c r="AW70" s="60"/>
      <c r="AX70" s="60"/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0"/>
      <c r="BK70" s="60"/>
      <c r="BL70" s="60"/>
      <c r="BM70" s="60"/>
      <c r="BN70" s="60"/>
      <c r="BO70" s="60"/>
      <c r="BP70" s="60"/>
      <c r="BQ70" s="60"/>
      <c r="BR70" s="60"/>
      <c r="BS70" s="60"/>
      <c r="BT70" s="60"/>
      <c r="BU70" s="60"/>
      <c r="BV70" s="60"/>
    </row>
    <row r="71" spans="4:74" s="6" customFormat="1" ht="7.5" customHeight="1" x14ac:dyDescent="0.25">
      <c r="D71" s="60" t="s">
        <v>6</v>
      </c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0" t="s">
        <v>6</v>
      </c>
      <c r="AT71" s="60"/>
      <c r="AU71" s="60"/>
      <c r="AV71" s="60"/>
      <c r="AW71" s="60"/>
      <c r="AX71" s="60"/>
      <c r="AY71" s="60"/>
      <c r="AZ71" s="60"/>
      <c r="BA71" s="60"/>
      <c r="BB71" s="60"/>
      <c r="BC71" s="60"/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</row>
    <row r="72" spans="4:74" s="6" customFormat="1" ht="7.5" customHeight="1" x14ac:dyDescent="0.25"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0"/>
      <c r="AT72" s="60"/>
      <c r="AU72" s="60"/>
      <c r="AV72" s="60"/>
      <c r="AW72" s="60"/>
      <c r="AX72" s="60"/>
      <c r="AY72" s="60"/>
      <c r="AZ72" s="60"/>
      <c r="BA72" s="60"/>
      <c r="BB72" s="60"/>
      <c r="BC72" s="60"/>
      <c r="BD72" s="60"/>
      <c r="BE72" s="60"/>
      <c r="BF72" s="60"/>
      <c r="BG72" s="60"/>
      <c r="BH72" s="60"/>
      <c r="BI72" s="60"/>
      <c r="BJ72" s="60"/>
      <c r="BK72" s="60"/>
      <c r="BL72" s="60"/>
      <c r="BM72" s="60"/>
      <c r="BN72" s="60"/>
      <c r="BO72" s="60"/>
      <c r="BP72" s="60"/>
      <c r="BQ72" s="60"/>
      <c r="BR72" s="60"/>
      <c r="BS72" s="60"/>
      <c r="BT72" s="60"/>
      <c r="BU72" s="60"/>
      <c r="BV72" s="60"/>
    </row>
    <row r="73" spans="4:74" s="6" customFormat="1" ht="7.5" customHeight="1" x14ac:dyDescent="0.25"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0"/>
      <c r="AT73" s="60"/>
      <c r="AU73" s="60"/>
      <c r="AV73" s="60"/>
      <c r="AW73" s="60"/>
      <c r="AX73" s="60"/>
      <c r="AY73" s="60"/>
      <c r="AZ73" s="60"/>
      <c r="BA73" s="60"/>
      <c r="BB73" s="60"/>
      <c r="BC73" s="60"/>
      <c r="BD73" s="60"/>
      <c r="BE73" s="60"/>
      <c r="BF73" s="60"/>
      <c r="BG73" s="60"/>
      <c r="BH73" s="60"/>
      <c r="BI73" s="60"/>
      <c r="BJ73" s="60"/>
      <c r="BK73" s="60"/>
      <c r="BL73" s="60"/>
      <c r="BM73" s="60"/>
      <c r="BN73" s="60"/>
      <c r="BO73" s="60"/>
      <c r="BP73" s="60"/>
      <c r="BQ73" s="60"/>
      <c r="BR73" s="60"/>
      <c r="BS73" s="60"/>
      <c r="BT73" s="60"/>
      <c r="BU73" s="60"/>
      <c r="BV73" s="60"/>
    </row>
    <row r="74" spans="4:74" s="6" customFormat="1" ht="7" customHeight="1" x14ac:dyDescent="0.25">
      <c r="D74" s="58" t="s">
        <v>67</v>
      </c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9" t="s">
        <v>68</v>
      </c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59"/>
      <c r="BE74" s="59"/>
      <c r="BF74" s="59"/>
      <c r="BG74" s="59"/>
      <c r="BH74" s="59"/>
      <c r="BI74" s="59"/>
      <c r="BJ74" s="59"/>
      <c r="BK74" s="59"/>
      <c r="BL74" s="59"/>
      <c r="BM74" s="59"/>
      <c r="BN74" s="59"/>
      <c r="BO74" s="59"/>
      <c r="BP74" s="59"/>
      <c r="BQ74" s="59"/>
      <c r="BR74" s="59"/>
      <c r="BS74" s="59"/>
      <c r="BT74" s="59"/>
      <c r="BU74" s="59"/>
      <c r="BV74" s="59"/>
    </row>
    <row r="75" spans="4:74" s="6" customFormat="1" ht="7" customHeight="1" x14ac:dyDescent="0.25"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  <c r="BK75" s="59"/>
      <c r="BL75" s="59"/>
      <c r="BM75" s="59"/>
      <c r="BN75" s="59"/>
      <c r="BO75" s="59"/>
      <c r="BP75" s="59"/>
      <c r="BQ75" s="59"/>
      <c r="BR75" s="59"/>
      <c r="BS75" s="59"/>
      <c r="BT75" s="59"/>
      <c r="BU75" s="59"/>
      <c r="BV75" s="59"/>
    </row>
    <row r="76" spans="4:74" s="6" customFormat="1" ht="7" customHeight="1" x14ac:dyDescent="0.25"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</row>
    <row r="77" spans="4:74" s="6" customFormat="1" ht="7" customHeight="1" x14ac:dyDescent="0.25"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59"/>
      <c r="BF77" s="59"/>
      <c r="BG77" s="59"/>
      <c r="BH77" s="59"/>
      <c r="BI77" s="59"/>
      <c r="BJ77" s="59"/>
      <c r="BK77" s="59"/>
      <c r="BL77" s="59"/>
      <c r="BM77" s="59"/>
      <c r="BN77" s="59"/>
      <c r="BO77" s="59"/>
      <c r="BP77" s="59"/>
      <c r="BQ77" s="59"/>
      <c r="BR77" s="59"/>
      <c r="BS77" s="59"/>
      <c r="BT77" s="59"/>
      <c r="BU77" s="59"/>
      <c r="BV77" s="59"/>
    </row>
    <row r="78" spans="4:74" s="6" customFormat="1" ht="7" customHeight="1" x14ac:dyDescent="0.25"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59"/>
      <c r="BE78" s="59"/>
      <c r="BF78" s="59"/>
      <c r="BG78" s="59"/>
      <c r="BH78" s="59"/>
      <c r="BI78" s="59"/>
      <c r="BJ78" s="59"/>
      <c r="BK78" s="59"/>
      <c r="BL78" s="59"/>
      <c r="BM78" s="59"/>
      <c r="BN78" s="59"/>
      <c r="BO78" s="59"/>
      <c r="BP78" s="59"/>
      <c r="BQ78" s="59"/>
      <c r="BR78" s="59"/>
      <c r="BS78" s="59"/>
      <c r="BT78" s="59"/>
      <c r="BU78" s="59"/>
      <c r="BV78" s="59"/>
    </row>
    <row r="79" spans="4:74" s="6" customFormat="1" ht="7" customHeight="1" x14ac:dyDescent="0.25"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V79" s="59"/>
      <c r="AW79" s="59"/>
      <c r="AX79" s="59"/>
      <c r="AY79" s="59"/>
      <c r="AZ79" s="59"/>
      <c r="BA79" s="59"/>
      <c r="BB79" s="59"/>
      <c r="BC79" s="59"/>
      <c r="BD79" s="59"/>
      <c r="BE79" s="59"/>
      <c r="BF79" s="59"/>
      <c r="BG79" s="59"/>
      <c r="BH79" s="59"/>
      <c r="BI79" s="59"/>
      <c r="BJ79" s="59"/>
      <c r="BK79" s="59"/>
      <c r="BL79" s="59"/>
      <c r="BM79" s="59"/>
      <c r="BN79" s="59"/>
      <c r="BO79" s="59"/>
      <c r="BP79" s="59"/>
      <c r="BQ79" s="59"/>
      <c r="BR79" s="59"/>
      <c r="BS79" s="59"/>
      <c r="BT79" s="59"/>
      <c r="BU79" s="59"/>
      <c r="BV79" s="59"/>
    </row>
    <row r="80" spans="4:74" s="6" customFormat="1" ht="7" customHeight="1" x14ac:dyDescent="0.25"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59"/>
      <c r="BE80" s="59"/>
      <c r="BF80" s="59"/>
      <c r="BG80" s="59"/>
      <c r="BH80" s="59"/>
      <c r="BI80" s="59"/>
      <c r="BJ80" s="59"/>
      <c r="BK80" s="59"/>
      <c r="BL80" s="59"/>
      <c r="BM80" s="59"/>
      <c r="BN80" s="59"/>
      <c r="BO80" s="59"/>
      <c r="BP80" s="59"/>
      <c r="BQ80" s="59"/>
      <c r="BR80" s="59"/>
      <c r="BS80" s="59"/>
      <c r="BT80" s="59"/>
      <c r="BU80" s="59"/>
      <c r="BV80" s="59"/>
    </row>
    <row r="81" spans="4:74" s="6" customFormat="1" ht="7" customHeight="1" x14ac:dyDescent="0.25"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  <c r="AZ81" s="59"/>
      <c r="BA81" s="59"/>
      <c r="BB81" s="59"/>
      <c r="BC81" s="59"/>
      <c r="BD81" s="59"/>
      <c r="BE81" s="59"/>
      <c r="BF81" s="59"/>
      <c r="BG81" s="59"/>
      <c r="BH81" s="59"/>
      <c r="BI81" s="59"/>
      <c r="BJ81" s="59"/>
      <c r="BK81" s="59"/>
      <c r="BL81" s="59"/>
      <c r="BM81" s="59"/>
      <c r="BN81" s="59"/>
      <c r="BO81" s="59"/>
      <c r="BP81" s="59"/>
      <c r="BQ81" s="59"/>
      <c r="BR81" s="59"/>
      <c r="BS81" s="59"/>
      <c r="BT81" s="59"/>
      <c r="BU81" s="59"/>
      <c r="BV81" s="59"/>
    </row>
    <row r="82" spans="4:74" s="6" customFormat="1" ht="7" customHeight="1" x14ac:dyDescent="0.25">
      <c r="D82" s="58" t="s">
        <v>69</v>
      </c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60" t="s">
        <v>6</v>
      </c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60"/>
      <c r="AS82" s="60"/>
      <c r="AT82" s="60"/>
      <c r="AU82" s="60"/>
      <c r="AV82" s="60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  <c r="BM82" s="60"/>
      <c r="BN82" s="60"/>
      <c r="BO82" s="60"/>
      <c r="BP82" s="60"/>
      <c r="BQ82" s="60"/>
      <c r="BR82" s="60"/>
      <c r="BS82" s="60"/>
      <c r="BT82" s="60"/>
      <c r="BU82" s="60"/>
      <c r="BV82" s="60"/>
    </row>
    <row r="83" spans="4:74" s="6" customFormat="1" ht="7" customHeight="1" x14ac:dyDescent="0.25"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0"/>
      <c r="AS83" s="60"/>
      <c r="AT83" s="60"/>
      <c r="AU83" s="60"/>
      <c r="AV83" s="60"/>
      <c r="AW83" s="60"/>
      <c r="AX83" s="60"/>
      <c r="AY83" s="60"/>
      <c r="AZ83" s="60"/>
      <c r="BA83" s="60"/>
      <c r="BB83" s="60"/>
      <c r="BC83" s="60"/>
      <c r="BD83" s="60"/>
      <c r="BE83" s="60"/>
      <c r="BF83" s="60"/>
      <c r="BG83" s="60"/>
      <c r="BH83" s="60"/>
      <c r="BI83" s="60"/>
      <c r="BJ83" s="60"/>
      <c r="BK83" s="60"/>
      <c r="BL83" s="60"/>
      <c r="BM83" s="60"/>
      <c r="BN83" s="60"/>
      <c r="BO83" s="60"/>
      <c r="BP83" s="60"/>
      <c r="BQ83" s="60"/>
      <c r="BR83" s="60"/>
      <c r="BS83" s="60"/>
      <c r="BT83" s="60"/>
      <c r="BU83" s="60"/>
      <c r="BV83" s="60"/>
    </row>
    <row r="84" spans="4:74" s="6" customFormat="1" ht="7" customHeight="1" x14ac:dyDescent="0.25"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</row>
    <row r="85" spans="4:74" s="6" customFormat="1" ht="7" customHeight="1" x14ac:dyDescent="0.25"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60"/>
      <c r="AX85" s="60"/>
      <c r="AY85" s="60"/>
      <c r="AZ85" s="60"/>
      <c r="BA85" s="60"/>
      <c r="BB85" s="60"/>
      <c r="BC85" s="60"/>
      <c r="BD85" s="60"/>
      <c r="BE85" s="60"/>
      <c r="BF85" s="60"/>
      <c r="BG85" s="60"/>
      <c r="BH85" s="60"/>
      <c r="BI85" s="60"/>
      <c r="BJ85" s="60"/>
      <c r="BK85" s="60"/>
      <c r="BL85" s="60"/>
      <c r="BM85" s="60"/>
      <c r="BN85" s="60"/>
      <c r="BO85" s="60"/>
      <c r="BP85" s="60"/>
      <c r="BQ85" s="60"/>
      <c r="BR85" s="60"/>
      <c r="BS85" s="60"/>
      <c r="BT85" s="60"/>
      <c r="BU85" s="60"/>
      <c r="BV85" s="60"/>
    </row>
    <row r="86" spans="4:74" s="6" customFormat="1" ht="7" customHeight="1" x14ac:dyDescent="0.25"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  <c r="AM86" s="60"/>
      <c r="AN86" s="60"/>
      <c r="AO86" s="60"/>
      <c r="AP86" s="60"/>
      <c r="AQ86" s="60"/>
      <c r="AR86" s="60"/>
      <c r="AS86" s="60"/>
      <c r="AT86" s="60"/>
      <c r="AU86" s="60"/>
      <c r="AV86" s="60"/>
      <c r="AW86" s="60"/>
      <c r="AX86" s="60"/>
      <c r="AY86" s="60"/>
      <c r="AZ86" s="60"/>
      <c r="BA86" s="60"/>
      <c r="BB86" s="60"/>
      <c r="BC86" s="60"/>
      <c r="BD86" s="60"/>
      <c r="BE86" s="60"/>
      <c r="BF86" s="60"/>
      <c r="BG86" s="60"/>
      <c r="BH86" s="60"/>
      <c r="BI86" s="60"/>
      <c r="BJ86" s="60"/>
      <c r="BK86" s="60"/>
      <c r="BL86" s="60"/>
      <c r="BM86" s="60"/>
      <c r="BN86" s="60"/>
      <c r="BO86" s="60"/>
      <c r="BP86" s="60"/>
      <c r="BQ86" s="60"/>
      <c r="BR86" s="60"/>
      <c r="BS86" s="60"/>
      <c r="BT86" s="60"/>
      <c r="BU86" s="60"/>
      <c r="BV86" s="60"/>
    </row>
    <row r="87" spans="4:74" s="6" customFormat="1" ht="7" customHeight="1" x14ac:dyDescent="0.25"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  <c r="BD87" s="60"/>
      <c r="BE87" s="60"/>
      <c r="BF87" s="60"/>
      <c r="BG87" s="60"/>
      <c r="BH87" s="60"/>
      <c r="BI87" s="60"/>
      <c r="BJ87" s="60"/>
      <c r="BK87" s="60"/>
      <c r="BL87" s="60"/>
      <c r="BM87" s="60"/>
      <c r="BN87" s="60"/>
      <c r="BO87" s="60"/>
      <c r="BP87" s="60"/>
      <c r="BQ87" s="60"/>
      <c r="BR87" s="60"/>
      <c r="BS87" s="60"/>
      <c r="BT87" s="60"/>
      <c r="BU87" s="60"/>
      <c r="BV87" s="60"/>
    </row>
    <row r="88" spans="4:74" s="6" customFormat="1" ht="7" customHeight="1" x14ac:dyDescent="0.25"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60"/>
      <c r="AX88" s="60"/>
      <c r="AY88" s="60"/>
      <c r="AZ88" s="60"/>
      <c r="BA88" s="60"/>
      <c r="BB88" s="60"/>
      <c r="BC88" s="60"/>
      <c r="BD88" s="60"/>
      <c r="BE88" s="60"/>
      <c r="BF88" s="60"/>
      <c r="BG88" s="60"/>
      <c r="BH88" s="60"/>
      <c r="BI88" s="60"/>
      <c r="BJ88" s="60"/>
      <c r="BK88" s="60"/>
      <c r="BL88" s="60"/>
      <c r="BM88" s="60"/>
      <c r="BN88" s="60"/>
      <c r="BO88" s="60"/>
      <c r="BP88" s="60"/>
      <c r="BQ88" s="60"/>
      <c r="BR88" s="60"/>
      <c r="BS88" s="60"/>
      <c r="BT88" s="60"/>
      <c r="BU88" s="60"/>
      <c r="BV88" s="60"/>
    </row>
    <row r="89" spans="4:74" s="6" customFormat="1" ht="7" customHeight="1" x14ac:dyDescent="0.25">
      <c r="D89" s="58" t="s">
        <v>70</v>
      </c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9" t="s">
        <v>96</v>
      </c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59"/>
      <c r="AR89" s="59"/>
      <c r="AS89" s="59"/>
      <c r="AT89" s="59"/>
      <c r="AU89" s="59"/>
      <c r="AV89" s="59"/>
      <c r="AW89" s="59"/>
      <c r="AX89" s="59"/>
      <c r="AY89" s="59"/>
      <c r="AZ89" s="59"/>
      <c r="BA89" s="59"/>
      <c r="BB89" s="59"/>
      <c r="BC89" s="59"/>
      <c r="BD89" s="59"/>
      <c r="BE89" s="59"/>
      <c r="BF89" s="59"/>
      <c r="BG89" s="59"/>
      <c r="BH89" s="59"/>
      <c r="BI89" s="59"/>
      <c r="BJ89" s="59"/>
      <c r="BK89" s="59"/>
      <c r="BL89" s="59"/>
      <c r="BM89" s="59"/>
      <c r="BN89" s="59"/>
      <c r="BO89" s="59"/>
      <c r="BP89" s="59"/>
      <c r="BQ89" s="59"/>
      <c r="BR89" s="59"/>
      <c r="BS89" s="59"/>
      <c r="BT89" s="59"/>
      <c r="BU89" s="59"/>
      <c r="BV89" s="59"/>
    </row>
    <row r="90" spans="4:74" s="6" customFormat="1" ht="7" customHeight="1" x14ac:dyDescent="0.25"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59"/>
      <c r="AO90" s="59"/>
      <c r="AP90" s="59"/>
      <c r="AQ90" s="59"/>
      <c r="AR90" s="59"/>
      <c r="AS90" s="59"/>
      <c r="AT90" s="59"/>
      <c r="AU90" s="59"/>
      <c r="AV90" s="59"/>
      <c r="AW90" s="59"/>
      <c r="AX90" s="59"/>
      <c r="AY90" s="59"/>
      <c r="AZ90" s="59"/>
      <c r="BA90" s="59"/>
      <c r="BB90" s="59"/>
      <c r="BC90" s="59"/>
      <c r="BD90" s="59"/>
      <c r="BE90" s="59"/>
      <c r="BF90" s="59"/>
      <c r="BG90" s="59"/>
      <c r="BH90" s="59"/>
      <c r="BI90" s="59"/>
      <c r="BJ90" s="59"/>
      <c r="BK90" s="59"/>
      <c r="BL90" s="59"/>
      <c r="BM90" s="59"/>
      <c r="BN90" s="59"/>
      <c r="BO90" s="59"/>
      <c r="BP90" s="59"/>
      <c r="BQ90" s="59"/>
      <c r="BR90" s="59"/>
      <c r="BS90" s="59"/>
      <c r="BT90" s="59"/>
      <c r="BU90" s="59"/>
      <c r="BV90" s="59"/>
    </row>
    <row r="91" spans="4:74" s="6" customFormat="1" ht="7" customHeight="1" x14ac:dyDescent="0.25"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59"/>
      <c r="AW91" s="59"/>
      <c r="AX91" s="59"/>
      <c r="AY91" s="59"/>
      <c r="AZ91" s="59"/>
      <c r="BA91" s="59"/>
      <c r="BB91" s="59"/>
      <c r="BC91" s="59"/>
      <c r="BD91" s="59"/>
      <c r="BE91" s="59"/>
      <c r="BF91" s="59"/>
      <c r="BG91" s="59"/>
      <c r="BH91" s="59"/>
      <c r="BI91" s="59"/>
      <c r="BJ91" s="59"/>
      <c r="BK91" s="59"/>
      <c r="BL91" s="59"/>
      <c r="BM91" s="59"/>
      <c r="BN91" s="59"/>
      <c r="BO91" s="59"/>
      <c r="BP91" s="59"/>
      <c r="BQ91" s="59"/>
      <c r="BR91" s="59"/>
      <c r="BS91" s="59"/>
      <c r="BT91" s="59"/>
      <c r="BU91" s="59"/>
      <c r="BV91" s="59"/>
    </row>
    <row r="92" spans="4:74" s="6" customFormat="1" ht="7" customHeight="1" x14ac:dyDescent="0.25"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  <c r="AZ92" s="59"/>
      <c r="BA92" s="59"/>
      <c r="BB92" s="59"/>
      <c r="BC92" s="59"/>
      <c r="BD92" s="59"/>
      <c r="BE92" s="59"/>
      <c r="BF92" s="59"/>
      <c r="BG92" s="59"/>
      <c r="BH92" s="59"/>
      <c r="BI92" s="59"/>
      <c r="BJ92" s="59"/>
      <c r="BK92" s="59"/>
      <c r="BL92" s="59"/>
      <c r="BM92" s="59"/>
      <c r="BN92" s="59"/>
      <c r="BO92" s="59"/>
      <c r="BP92" s="59"/>
      <c r="BQ92" s="59"/>
      <c r="BR92" s="59"/>
      <c r="BS92" s="59"/>
      <c r="BT92" s="59"/>
      <c r="BU92" s="59"/>
      <c r="BV92" s="59"/>
    </row>
    <row r="93" spans="4:74" s="6" customFormat="1" ht="7" customHeight="1" x14ac:dyDescent="0.25"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9"/>
      <c r="AZ93" s="59"/>
      <c r="BA93" s="59"/>
      <c r="BB93" s="59"/>
      <c r="BC93" s="59"/>
      <c r="BD93" s="59"/>
      <c r="BE93" s="59"/>
      <c r="BF93" s="59"/>
      <c r="BG93" s="59"/>
      <c r="BH93" s="59"/>
      <c r="BI93" s="59"/>
      <c r="BJ93" s="59"/>
      <c r="BK93" s="59"/>
      <c r="BL93" s="59"/>
      <c r="BM93" s="59"/>
      <c r="BN93" s="59"/>
      <c r="BO93" s="59"/>
      <c r="BP93" s="59"/>
      <c r="BQ93" s="59"/>
      <c r="BR93" s="59"/>
      <c r="BS93" s="59"/>
      <c r="BT93" s="59"/>
      <c r="BU93" s="59"/>
      <c r="BV93" s="59"/>
    </row>
    <row r="94" spans="4:74" s="6" customFormat="1" ht="7" customHeight="1" x14ac:dyDescent="0.25"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59"/>
      <c r="BB94" s="59"/>
      <c r="BC94" s="59"/>
      <c r="BD94" s="59"/>
      <c r="BE94" s="59"/>
      <c r="BF94" s="59"/>
      <c r="BG94" s="59"/>
      <c r="BH94" s="59"/>
      <c r="BI94" s="59"/>
      <c r="BJ94" s="59"/>
      <c r="BK94" s="59"/>
      <c r="BL94" s="59"/>
      <c r="BM94" s="59"/>
      <c r="BN94" s="59"/>
      <c r="BO94" s="59"/>
      <c r="BP94" s="59"/>
      <c r="BQ94" s="59"/>
      <c r="BR94" s="59"/>
      <c r="BS94" s="59"/>
      <c r="BT94" s="59"/>
      <c r="BU94" s="59"/>
      <c r="BV94" s="59"/>
    </row>
    <row r="95" spans="4:74" s="6" customFormat="1" ht="7" customHeight="1" x14ac:dyDescent="0.25"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59"/>
      <c r="AW95" s="59"/>
      <c r="AX95" s="59"/>
      <c r="AY95" s="59"/>
      <c r="AZ95" s="59"/>
      <c r="BA95" s="59"/>
      <c r="BB95" s="59"/>
      <c r="BC95" s="59"/>
      <c r="BD95" s="59"/>
      <c r="BE95" s="59"/>
      <c r="BF95" s="59"/>
      <c r="BG95" s="59"/>
      <c r="BH95" s="59"/>
      <c r="BI95" s="59"/>
      <c r="BJ95" s="59"/>
      <c r="BK95" s="59"/>
      <c r="BL95" s="59"/>
      <c r="BM95" s="59"/>
      <c r="BN95" s="59"/>
      <c r="BO95" s="59"/>
      <c r="BP95" s="59"/>
      <c r="BQ95" s="59"/>
      <c r="BR95" s="59"/>
      <c r="BS95" s="59"/>
      <c r="BT95" s="59"/>
      <c r="BU95" s="59"/>
      <c r="BV95" s="59"/>
    </row>
    <row r="96" spans="4:74" s="6" customFormat="1" ht="7" customHeight="1" x14ac:dyDescent="0.25"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59"/>
      <c r="BD96" s="59"/>
      <c r="BE96" s="59"/>
      <c r="BF96" s="59"/>
      <c r="BG96" s="59"/>
      <c r="BH96" s="59"/>
      <c r="BI96" s="59"/>
      <c r="BJ96" s="59"/>
      <c r="BK96" s="59"/>
      <c r="BL96" s="59"/>
      <c r="BM96" s="59"/>
      <c r="BN96" s="59"/>
      <c r="BO96" s="59"/>
      <c r="BP96" s="59"/>
      <c r="BQ96" s="59"/>
      <c r="BR96" s="59"/>
      <c r="BS96" s="59"/>
      <c r="BT96" s="59"/>
      <c r="BU96" s="59"/>
      <c r="BV96" s="59"/>
    </row>
    <row r="97" spans="4:74" s="6" customFormat="1" ht="6" customHeight="1" x14ac:dyDescent="0.25"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4:74" s="6" customFormat="1" ht="6" customHeight="1" x14ac:dyDescent="0.25">
      <c r="D98" s="68" t="s">
        <v>71</v>
      </c>
      <c r="E98" s="68"/>
      <c r="F98" s="68"/>
      <c r="G98" s="68"/>
      <c r="H98" s="68"/>
      <c r="I98" s="68"/>
      <c r="J98" s="69"/>
      <c r="K98" s="69"/>
      <c r="L98" s="69"/>
      <c r="M98" s="69"/>
      <c r="N98" s="69"/>
      <c r="O98" s="69"/>
      <c r="P98" s="69" t="s">
        <v>72</v>
      </c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 t="s">
        <v>73</v>
      </c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8" t="s">
        <v>74</v>
      </c>
      <c r="AQ98" s="68"/>
      <c r="AR98" s="68"/>
      <c r="AS98" s="68"/>
      <c r="AT98" s="68"/>
      <c r="AU98" s="68"/>
      <c r="AV98" s="68"/>
      <c r="AW98" s="68"/>
      <c r="AX98" s="68"/>
      <c r="AY98" s="68" t="s">
        <v>75</v>
      </c>
      <c r="AZ98" s="68"/>
      <c r="BA98" s="68"/>
      <c r="BB98" s="68"/>
      <c r="BC98" s="68"/>
      <c r="BD98" s="68"/>
      <c r="BE98" s="68" t="s">
        <v>76</v>
      </c>
      <c r="BF98" s="68"/>
      <c r="BG98" s="68"/>
      <c r="BH98" s="68"/>
      <c r="BI98" s="68"/>
      <c r="BJ98" s="68"/>
      <c r="BK98" s="68" t="s">
        <v>77</v>
      </c>
      <c r="BL98" s="68"/>
      <c r="BM98" s="68"/>
      <c r="BN98" s="12"/>
      <c r="BO98" s="68" t="s">
        <v>78</v>
      </c>
      <c r="BP98" s="68"/>
      <c r="BQ98" s="68"/>
      <c r="BR98" s="68"/>
      <c r="BS98" s="68"/>
      <c r="BT98" s="68"/>
      <c r="BU98" s="68"/>
      <c r="BV98" s="68"/>
    </row>
    <row r="99" spans="4:74" s="6" customFormat="1" ht="6" customHeight="1" x14ac:dyDescent="0.25">
      <c r="D99" s="68"/>
      <c r="E99" s="68"/>
      <c r="F99" s="68"/>
      <c r="G99" s="68"/>
      <c r="H99" s="68"/>
      <c r="I99" s="68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  <c r="BD99" s="68"/>
      <c r="BE99" s="68"/>
      <c r="BF99" s="68"/>
      <c r="BG99" s="68"/>
      <c r="BH99" s="68"/>
      <c r="BI99" s="68"/>
      <c r="BJ99" s="68"/>
      <c r="BK99" s="68"/>
      <c r="BL99" s="68"/>
      <c r="BM99" s="68"/>
      <c r="BN99" s="12"/>
      <c r="BO99" s="68"/>
      <c r="BP99" s="68"/>
      <c r="BQ99" s="68"/>
      <c r="BR99" s="68"/>
      <c r="BS99" s="68"/>
      <c r="BT99" s="68"/>
      <c r="BU99" s="68"/>
      <c r="BV99" s="68"/>
    </row>
  </sheetData>
  <mergeCells count="122"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AW7:BV8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Z56:AG64"/>
    <mergeCell ref="AH56:AR64"/>
    <mergeCell ref="AS56:AZ58"/>
    <mergeCell ref="BA56:BF64"/>
    <mergeCell ref="BG56:BN64"/>
    <mergeCell ref="BO56:BV64"/>
    <mergeCell ref="BK98:BM99"/>
    <mergeCell ref="AS53:AZ55"/>
    <mergeCell ref="BO98:BV99"/>
    <mergeCell ref="AH65:AR73"/>
    <mergeCell ref="AS65:AZ67"/>
    <mergeCell ref="BA65:BF73"/>
    <mergeCell ref="BA47:BF55"/>
    <mergeCell ref="AH47:AR55"/>
    <mergeCell ref="AC98:AH99"/>
    <mergeCell ref="AI98:AO99"/>
    <mergeCell ref="BO65:BV73"/>
    <mergeCell ref="T65:Y73"/>
    <mergeCell ref="D68:L70"/>
    <mergeCell ref="BH98:BJ99"/>
    <mergeCell ref="BG65:BN73"/>
    <mergeCell ref="AS68:AZ70"/>
    <mergeCell ref="AS71:AZ73"/>
    <mergeCell ref="D41:L43"/>
    <mergeCell ref="AS41:AZ43"/>
    <mergeCell ref="D44:L46"/>
    <mergeCell ref="AS44:AZ46"/>
    <mergeCell ref="AP98:AT99"/>
    <mergeCell ref="AU98:AX99"/>
    <mergeCell ref="AY98:BA99"/>
    <mergeCell ref="BB98:BD99"/>
    <mergeCell ref="BE98:BG99"/>
    <mergeCell ref="D98:I99"/>
    <mergeCell ref="J98:O99"/>
    <mergeCell ref="P98:U99"/>
    <mergeCell ref="V98:AB99"/>
    <mergeCell ref="D89:Q96"/>
    <mergeCell ref="R89:BV96"/>
    <mergeCell ref="D56:L58"/>
    <mergeCell ref="M56:S64"/>
    <mergeCell ref="T56:Y64"/>
    <mergeCell ref="CA32:CF37"/>
    <mergeCell ref="CK32:CP36"/>
    <mergeCell ref="BW29:BZ31"/>
    <mergeCell ref="CA29:CH31"/>
    <mergeCell ref="Z65:AG73"/>
    <mergeCell ref="AS38:AZ40"/>
    <mergeCell ref="BA38:BF46"/>
    <mergeCell ref="BG38:BN46"/>
    <mergeCell ref="BO38:BV46"/>
    <mergeCell ref="D32:BV34"/>
    <mergeCell ref="D35:L37"/>
    <mergeCell ref="M35:S37"/>
    <mergeCell ref="T35:Y37"/>
    <mergeCell ref="Z35:AG37"/>
    <mergeCell ref="AH35:AR37"/>
    <mergeCell ref="AS35:BF37"/>
    <mergeCell ref="BG35:BN37"/>
    <mergeCell ref="BO35:BV37"/>
    <mergeCell ref="D59:L61"/>
    <mergeCell ref="AS59:AZ61"/>
    <mergeCell ref="D62:L64"/>
    <mergeCell ref="AS62:AZ64"/>
    <mergeCell ref="D65:L67"/>
    <mergeCell ref="M65:S73"/>
    <mergeCell ref="CG8:CO12"/>
    <mergeCell ref="CP8:CY12"/>
    <mergeCell ref="DA8:DH12"/>
    <mergeCell ref="BW7:BZ8"/>
    <mergeCell ref="D74:Q81"/>
    <mergeCell ref="R74:BV81"/>
    <mergeCell ref="D82:Q88"/>
    <mergeCell ref="R82:BV88"/>
    <mergeCell ref="T47:Y55"/>
    <mergeCell ref="D50:L52"/>
    <mergeCell ref="AS50:AZ52"/>
    <mergeCell ref="BG47:BN55"/>
    <mergeCell ref="BO47:BV55"/>
    <mergeCell ref="AS47:AZ49"/>
    <mergeCell ref="Z47:AG55"/>
    <mergeCell ref="D38:L40"/>
    <mergeCell ref="M38:S46"/>
    <mergeCell ref="T38:Y46"/>
    <mergeCell ref="Z38:AG46"/>
    <mergeCell ref="AH38:AR46"/>
    <mergeCell ref="D53:L55"/>
    <mergeCell ref="D47:L49"/>
    <mergeCell ref="M47:S55"/>
    <mergeCell ref="D71:L73"/>
  </mergeCells>
  <phoneticPr fontId="14" type="noConversion"/>
  <pageMargins left="0.74791666666666701" right="0.62916666666666698" top="0.78680555555555598" bottom="0.66805555555555596" header="0.51180555555555596" footer="0.51180555555555596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强度记录</vt:lpstr>
      <vt:lpstr>强度报告</vt:lpstr>
      <vt:lpstr>强度报告!Print_Area</vt:lpstr>
      <vt:lpstr>强度记录!Print_Area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窦保亿;刘润黎</dc:creator>
  <cp:lastModifiedBy>Moon light</cp:lastModifiedBy>
  <cp:lastPrinted>2018-07-28T01:35:37Z</cp:lastPrinted>
  <dcterms:created xsi:type="dcterms:W3CDTF">2017-12-26T12:44:00Z</dcterms:created>
  <dcterms:modified xsi:type="dcterms:W3CDTF">2018-08-28T00:28:00Z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KSOReadingLayout">
    <vt:bool>false</vt:bool>
  </property>
</Properties>
</file>