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61C732CD-EFB6-4C2A-BB7A-1E5C67462531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<sst xmlns="http://schemas.openxmlformats.org/spreadsheetml/2006/main" count="247" uniqueCount="103">
  <si>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</si>
  <si>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</si>
  <si>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</si>
  <si>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</si>
  <si>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</si>
  <si>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</si>
  <si>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</si>
  <si>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</si>
  <si>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</si>
  <si>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</si>
  <si>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</si>
  <si>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</si>
  <si>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</si>
  <si>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</si>
  <si>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</si>
  <si>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</si>
  <si>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</si>
  <si>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</si>
  <si>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</si>
  <si>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</si>
  <si>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</si>
  <si>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</si>
  <si>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</si>
  <si>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</si>
  <si>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</si>
  <si>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</si>
  <si>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</si>
  <si>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</si>
  <si>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</si>
  <si>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</si>
  <si>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</si>
  <si>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</si>
  <si>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</si>
  <si>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</si>
  <si>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</si>
  <si>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</si>
  <si>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</si>
  <si>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</si>
  <si>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</si>
  <si>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</si>
  <si>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</si>
  <si>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</si>
  <si>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</si>
  <si>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</si>
  <si>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</si>
  <si>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</si>
  <si>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</si>
  <si>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</si>
  <si>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</si>
  <si>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</si>
  <si>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</si>
  <si>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</si>
  <si>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</si>
  <si>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</si>
  <si>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</si>
  <si>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</si>
  <si>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</si>
  <si>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</si>
  <si>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</si>
  <si>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</si>
  <si>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</si>
  <si>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</si>
  <si>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</si>
  <si>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</si>
  <si>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</si>
  <si>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</si>
  <si>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</si>
  <si>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</si>
  <si>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</si>
  <si>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</si>
  <si>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</si>
  <si>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</si>
  <si>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</si>
  <si>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</si>
  <si>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</si>
  <si>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</si>
  <si>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</si>
  <si>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</si>
  <si>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</si>
  <si>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</si>
  <si>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</si>
  <si>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</si>
  <si>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</si>
  <si>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</si>
  <si>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</si>
  <si>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</si>
  <si>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</si>
  <si>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</si>
  <si>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</si>
  <si>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</si>
  <si>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</si>
  <si>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</si>
  <si>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</si>
  <si>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</si>
  <si>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</si>
  <si>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</si>
  <si>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</si>
  <si>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</si>
  <si>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</si>
  <si>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</si>
  <si>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544</t>
    <phoneticPr fontId="14" type="noConversion"/>
  </si>
  <si>
    <t>尚义一号水库大桥4#墩右幅盖梁</t>
    <phoneticPr fontId="14" type="noConversion"/>
  </si>
  <si>
    <t>35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</si>
</sst>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7" workbookViewId="0">
      <selection activeCell="D11" sqref="D11:O1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102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JL-2018-SHY-544</v>
      </c>
      <c r="N4" s="53"/>
      <c r="O4" s="53"/>
      <c r="P4" s="31" t="s">
        <v>100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101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973.02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YP-2018-SHY-544</v>
      </c>
      <c r="M7" s="38"/>
      <c r="N7" s="38"/>
      <c r="O7" s="39"/>
      <c r="P7" s="2" t="s">
        <v>11</v>
      </c>
      <c r="Q7" s="14" t="str">
        <f>RIGHT(L7,2)</f>
        <v>44</v>
      </c>
      <c r="R7" s="24">
        <f>(K18+K19+K20)/3</f>
        <v>962.18999999999994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温度：21相对湿度：58</v>
      </c>
      <c r="E9" s="36"/>
      <c r="F9" s="36"/>
      <c r="G9" s="36"/>
      <c r="H9" s="36"/>
      <c r="I9" s="36"/>
      <c r="J9" s="34" t="s">
        <v>17</v>
      </c>
      <c r="K9" s="34"/>
      <c r="L9" s="43" t="s">
        <v>97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YP-2018-SHY-544-1</v>
      </c>
      <c r="B15" s="36" t="str">
        <f>R1&amp;Q1</f>
        <v>C35</v>
      </c>
      <c r="C15" s="36"/>
      <c r="D15" s="42" t="str">
        <f>LEFT(L9,P9)</f>
        <v>2018/07/29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914.84</v>
      </c>
      <c r="L15" s="17">
        <f>K15/S6</f>
        <v>40.659555555555556</v>
      </c>
      <c r="M15" s="40">
        <f>AVERAGE(L15,L16,L17)</f>
        <v>43.245333333333328</v>
      </c>
      <c r="N15" s="40">
        <f>M15</f>
        <v>43.245333333333328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YP-2018-SHY-544-2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976.62</v>
      </c>
      <c r="L16" s="17">
        <f>K16/S6</f>
        <v>43.405333333333331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YP-2018-SHY-544-3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1027.5999999999999</v>
      </c>
      <c r="L17" s="17">
        <f>K17/S6</f>
        <v>45.671111111111109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YP-2018-SHY-544-4</v>
      </c>
      <c r="B18" s="35" t="str">
        <f>B15</f>
        <v>C35</v>
      </c>
      <c r="C18" s="36"/>
      <c r="D18" s="36" t="str">
        <f>D15</f>
        <v>2018/07/29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933.03</v>
      </c>
      <c r="L18" s="17">
        <f>K18/S6</f>
        <v>41.467999999999996</v>
      </c>
      <c r="M18" s="40">
        <f>AVERAGE(L18,L19,L20)</f>
        <v>42.763999999999989</v>
      </c>
      <c r="N18" s="40">
        <f>M18</f>
        <v>42.763999999999989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YP-2018-SHY-544-5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965.13</v>
      </c>
      <c r="L19" s="17">
        <f>K19/S6</f>
        <v>42.894666666666666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YP-2018-SHY-544-6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988.41</v>
      </c>
      <c r="L20" s="17">
        <f>K20/S6</f>
        <v>43.929333333333332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报告编号：BG-2018-SHY-544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544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YP-2018-SHY-544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尚义一号水库大桥4#墩右幅盖梁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YP-2018-SHY-544-1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2018/07/29-2018/08/26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40.659555555555556</v>
      </c>
      <c r="AT38" s="62"/>
      <c r="AU38" s="62"/>
      <c r="AV38" s="62"/>
      <c r="AW38" s="62"/>
      <c r="AX38" s="62"/>
      <c r="AY38" s="62"/>
      <c r="AZ38" s="62"/>
      <c r="BA38" s="62">
        <f>强度记录!M15</f>
        <v>43.245333333333328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123.6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YP-2018-SHY-544-2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43.405333333333331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YP-2018-SHY-544-3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45.671111111111109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YP-2018-SHY-544-4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2018/07/29-2018/08/26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41.467999999999996</v>
      </c>
      <c r="AT47" s="62"/>
      <c r="AU47" s="62"/>
      <c r="AV47" s="62"/>
      <c r="AW47" s="62"/>
      <c r="AX47" s="62"/>
      <c r="AY47" s="62"/>
      <c r="AZ47" s="62"/>
      <c r="BA47" s="62">
        <f>强度记录!M18</f>
        <v>42.763999999999989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122.2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YP-2018-SHY-544-5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42.894666666666666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YP-2018-SHY-544-6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43.929333333333332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