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CC4183FA-053F-44E6-89B6-682F1284136F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12" sheetId="1" r:id="rId1"/>
    <sheet name="13" sheetId="11" r:id="rId2"/>
    <sheet name="14" sheetId="3" r:id="rId3"/>
    <sheet name="15" sheetId="4" r:id="rId4"/>
    <sheet name="16" sheetId="5" r:id="rId5"/>
    <sheet name="17" sheetId="6" r:id="rId6"/>
    <sheet name="18" sheetId="10" r:id="rId7"/>
    <sheet name="tin" sheetId="12" r:id="rId8"/>
    <sheet name="nickel" sheetId="13" r:id="rId9"/>
    <sheet name="lead" sheetId="14" r:id="rId10"/>
  </sheets>
  <calcPr calcId="181029"/>
</workbook>
</file>

<file path=xl/calcChain.xml><?xml version="1.0" encoding="utf-8"?>
<calcChain xmlns="http://schemas.openxmlformats.org/spreadsheetml/2006/main">
  <c r="I44" i="4" l="1"/>
  <c r="J44" i="4"/>
  <c r="K44" i="4"/>
  <c r="L44" i="4"/>
  <c r="M44" i="4"/>
  <c r="I45" i="4"/>
  <c r="J45" i="4"/>
  <c r="K45" i="4"/>
  <c r="L45" i="4"/>
  <c r="M45" i="4"/>
  <c r="H45" i="4"/>
  <c r="H44" i="4"/>
  <c r="M55" i="5"/>
  <c r="L55" i="5"/>
  <c r="K55" i="5"/>
  <c r="J55" i="5"/>
  <c r="I55" i="5"/>
  <c r="H55" i="5"/>
  <c r="G55" i="5"/>
  <c r="F55" i="5"/>
  <c r="E55" i="5"/>
  <c r="D55" i="5"/>
  <c r="C55" i="5"/>
  <c r="B55" i="5"/>
  <c r="M55" i="6"/>
  <c r="L55" i="6"/>
  <c r="K55" i="6"/>
  <c r="J55" i="6"/>
  <c r="I55" i="6"/>
  <c r="H55" i="6"/>
  <c r="G55" i="6"/>
  <c r="F55" i="6"/>
  <c r="E55" i="6"/>
  <c r="D55" i="6"/>
  <c r="C55" i="6"/>
  <c r="B55" i="6"/>
  <c r="C55" i="10"/>
  <c r="D55" i="10"/>
  <c r="E55" i="10"/>
  <c r="F55" i="10"/>
  <c r="G55" i="10"/>
  <c r="H55" i="10"/>
  <c r="I55" i="10"/>
  <c r="J55" i="10"/>
  <c r="K55" i="10"/>
  <c r="L55" i="10"/>
  <c r="M55" i="10"/>
  <c r="B55" i="10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4" i="11"/>
  <c r="L54" i="11"/>
  <c r="K54" i="11"/>
  <c r="J54" i="11"/>
  <c r="I54" i="11"/>
  <c r="H54" i="11"/>
  <c r="G54" i="11"/>
  <c r="F54" i="11"/>
  <c r="E54" i="11"/>
  <c r="D54" i="11"/>
  <c r="C54" i="11"/>
  <c r="B54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M54" i="3"/>
  <c r="L54" i="3"/>
  <c r="K54" i="3"/>
  <c r="J54" i="3"/>
  <c r="I54" i="3"/>
  <c r="H54" i="3"/>
  <c r="G54" i="3"/>
  <c r="F54" i="3"/>
  <c r="E54" i="3"/>
  <c r="D54" i="3"/>
  <c r="C54" i="3"/>
  <c r="B54" i="3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6" i="5"/>
  <c r="L56" i="5"/>
  <c r="K56" i="5"/>
  <c r="J56" i="5"/>
  <c r="I56" i="5"/>
  <c r="H56" i="5"/>
  <c r="G56" i="5"/>
  <c r="F56" i="5"/>
  <c r="E56" i="5"/>
  <c r="D56" i="5"/>
  <c r="C56" i="5"/>
  <c r="B56" i="5"/>
  <c r="M54" i="5"/>
  <c r="L54" i="5"/>
  <c r="K54" i="5"/>
  <c r="J54" i="5"/>
  <c r="I54" i="5"/>
  <c r="H54" i="5"/>
  <c r="G54" i="5"/>
  <c r="F54" i="5"/>
  <c r="E54" i="5"/>
  <c r="D54" i="5"/>
  <c r="C54" i="5"/>
  <c r="B54" i="5"/>
  <c r="M53" i="5"/>
  <c r="L53" i="5"/>
  <c r="K53" i="5"/>
  <c r="J53" i="5"/>
  <c r="I53" i="5"/>
  <c r="H53" i="5"/>
  <c r="G53" i="5"/>
  <c r="F53" i="5"/>
  <c r="E53" i="5"/>
  <c r="D53" i="5"/>
  <c r="C53" i="5"/>
  <c r="B53" i="5"/>
  <c r="M52" i="5"/>
  <c r="L52" i="5"/>
  <c r="K52" i="5"/>
  <c r="J52" i="5"/>
  <c r="I52" i="5"/>
  <c r="H52" i="5"/>
  <c r="G52" i="5"/>
  <c r="F52" i="5"/>
  <c r="E52" i="5"/>
  <c r="D52" i="5"/>
  <c r="C52" i="5"/>
  <c r="B52" i="5"/>
  <c r="M51" i="5"/>
  <c r="L51" i="5"/>
  <c r="K51" i="5"/>
  <c r="J51" i="5"/>
  <c r="I51" i="5"/>
  <c r="H51" i="5"/>
  <c r="G51" i="5"/>
  <c r="F51" i="5"/>
  <c r="E51" i="5"/>
  <c r="D51" i="5"/>
  <c r="C51" i="5"/>
  <c r="B51" i="5"/>
  <c r="M56" i="6"/>
  <c r="L56" i="6"/>
  <c r="K56" i="6"/>
  <c r="J56" i="6"/>
  <c r="I56" i="6"/>
  <c r="H56" i="6"/>
  <c r="G56" i="6"/>
  <c r="F56" i="6"/>
  <c r="E56" i="6"/>
  <c r="D56" i="6"/>
  <c r="C56" i="6"/>
  <c r="B56" i="6"/>
  <c r="M54" i="6"/>
  <c r="L54" i="6"/>
  <c r="K54" i="6"/>
  <c r="J54" i="6"/>
  <c r="I54" i="6"/>
  <c r="H54" i="6"/>
  <c r="G54" i="6"/>
  <c r="F54" i="6"/>
  <c r="E54" i="6"/>
  <c r="D54" i="6"/>
  <c r="C54" i="6"/>
  <c r="B54" i="6"/>
  <c r="M53" i="6"/>
  <c r="L53" i="6"/>
  <c r="K53" i="6"/>
  <c r="J53" i="6"/>
  <c r="I53" i="6"/>
  <c r="H53" i="6"/>
  <c r="G53" i="6"/>
  <c r="F53" i="6"/>
  <c r="E53" i="6"/>
  <c r="D53" i="6"/>
  <c r="C53" i="6"/>
  <c r="B53" i="6"/>
  <c r="M52" i="6"/>
  <c r="L52" i="6"/>
  <c r="K52" i="6"/>
  <c r="J52" i="6"/>
  <c r="I52" i="6"/>
  <c r="H52" i="6"/>
  <c r="G52" i="6"/>
  <c r="F52" i="6"/>
  <c r="E52" i="6"/>
  <c r="D52" i="6"/>
  <c r="C52" i="6"/>
  <c r="B52" i="6"/>
  <c r="M51" i="6"/>
  <c r="L51" i="6"/>
  <c r="K51" i="6"/>
  <c r="J51" i="6"/>
  <c r="I51" i="6"/>
  <c r="H51" i="6"/>
  <c r="G51" i="6"/>
  <c r="F51" i="6"/>
  <c r="E51" i="6"/>
  <c r="D51" i="6"/>
  <c r="C51" i="6"/>
  <c r="B51" i="6"/>
  <c r="C52" i="10"/>
  <c r="D52" i="10"/>
  <c r="E52" i="10"/>
  <c r="F52" i="10"/>
  <c r="G52" i="10"/>
  <c r="H52" i="10"/>
  <c r="I52" i="10"/>
  <c r="J52" i="10"/>
  <c r="K52" i="10"/>
  <c r="L52" i="10"/>
  <c r="M52" i="10"/>
  <c r="C53" i="10"/>
  <c r="D53" i="10"/>
  <c r="E53" i="10"/>
  <c r="F53" i="10"/>
  <c r="G53" i="10"/>
  <c r="H53" i="10"/>
  <c r="I53" i="10"/>
  <c r="J53" i="10"/>
  <c r="K53" i="10"/>
  <c r="L53" i="10"/>
  <c r="M53" i="10"/>
  <c r="C54" i="10"/>
  <c r="D54" i="10"/>
  <c r="E54" i="10"/>
  <c r="F54" i="10"/>
  <c r="G54" i="10"/>
  <c r="H54" i="10"/>
  <c r="I54" i="10"/>
  <c r="J54" i="10"/>
  <c r="K54" i="10"/>
  <c r="L54" i="10"/>
  <c r="M54" i="10"/>
  <c r="C56" i="10"/>
  <c r="D56" i="10"/>
  <c r="E56" i="10"/>
  <c r="F56" i="10"/>
  <c r="G56" i="10"/>
  <c r="H56" i="10"/>
  <c r="I56" i="10"/>
  <c r="J56" i="10"/>
  <c r="K56" i="10"/>
  <c r="L56" i="10"/>
  <c r="M56" i="10"/>
  <c r="B56" i="10"/>
  <c r="B54" i="10"/>
  <c r="B53" i="10"/>
  <c r="B52" i="10"/>
  <c r="C51" i="10"/>
  <c r="D51" i="10"/>
  <c r="E51" i="10"/>
  <c r="F51" i="10"/>
  <c r="G51" i="10"/>
  <c r="H51" i="10"/>
  <c r="I51" i="10"/>
  <c r="J51" i="10"/>
  <c r="K51" i="10"/>
  <c r="L51" i="10"/>
  <c r="M51" i="10"/>
  <c r="B51" i="10"/>
  <c r="M47" i="10" l="1"/>
  <c r="L47" i="10"/>
  <c r="K47" i="10"/>
  <c r="J47" i="10"/>
  <c r="I47" i="10"/>
  <c r="H47" i="10"/>
  <c r="G47" i="10"/>
  <c r="F47" i="10"/>
  <c r="E47" i="10"/>
  <c r="D47" i="10"/>
  <c r="C47" i="10"/>
  <c r="B47" i="10"/>
  <c r="M47" i="6"/>
  <c r="L47" i="6"/>
  <c r="K47" i="6"/>
  <c r="J47" i="6"/>
  <c r="I47" i="6"/>
  <c r="H47" i="6"/>
  <c r="G47" i="6"/>
  <c r="F47" i="6"/>
  <c r="E47" i="6"/>
  <c r="D47" i="6"/>
  <c r="C47" i="6"/>
  <c r="B47" i="6"/>
  <c r="M47" i="5"/>
  <c r="L47" i="5"/>
  <c r="K47" i="5"/>
  <c r="J47" i="5"/>
  <c r="I47" i="5"/>
  <c r="H47" i="5"/>
  <c r="G47" i="5"/>
  <c r="F47" i="5"/>
  <c r="E47" i="5"/>
  <c r="D47" i="5"/>
  <c r="C47" i="5"/>
  <c r="B47" i="5"/>
  <c r="M47" i="4"/>
  <c r="L47" i="4"/>
  <c r="K47" i="4"/>
  <c r="J47" i="4"/>
  <c r="I47" i="4"/>
  <c r="H47" i="4"/>
  <c r="G47" i="4"/>
  <c r="F47" i="4"/>
  <c r="E47" i="4"/>
  <c r="D47" i="4"/>
  <c r="C47" i="4"/>
  <c r="B47" i="4"/>
  <c r="M47" i="3"/>
  <c r="L47" i="3"/>
  <c r="K47" i="3"/>
  <c r="J47" i="3"/>
  <c r="I47" i="3"/>
  <c r="H47" i="3"/>
  <c r="G47" i="3"/>
  <c r="F47" i="3"/>
  <c r="E47" i="3"/>
  <c r="D47" i="3"/>
  <c r="C47" i="3"/>
  <c r="B47" i="3"/>
  <c r="C47" i="11"/>
  <c r="D47" i="11"/>
  <c r="E47" i="11"/>
  <c r="F47" i="11"/>
  <c r="G47" i="11"/>
  <c r="H47" i="11"/>
  <c r="I47" i="11"/>
  <c r="J47" i="11"/>
  <c r="K47" i="11"/>
  <c r="L47" i="11"/>
  <c r="M47" i="11"/>
  <c r="B47" i="11"/>
  <c r="M45" i="10"/>
  <c r="L45" i="10"/>
  <c r="K45" i="10"/>
  <c r="J45" i="10"/>
  <c r="I45" i="10"/>
  <c r="H45" i="10"/>
  <c r="G45" i="10"/>
  <c r="F45" i="10"/>
  <c r="E45" i="10"/>
  <c r="D45" i="10"/>
  <c r="C45" i="10"/>
  <c r="B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5" i="6"/>
  <c r="L45" i="6"/>
  <c r="K45" i="6"/>
  <c r="J45" i="6"/>
  <c r="I45" i="6"/>
  <c r="H45" i="6"/>
  <c r="G45" i="6"/>
  <c r="F45" i="6"/>
  <c r="E45" i="6"/>
  <c r="D45" i="6"/>
  <c r="C45" i="6"/>
  <c r="B45" i="6"/>
  <c r="M44" i="6"/>
  <c r="L44" i="6"/>
  <c r="K44" i="6"/>
  <c r="J44" i="6"/>
  <c r="I44" i="6"/>
  <c r="H44" i="6"/>
  <c r="G44" i="6"/>
  <c r="F44" i="6"/>
  <c r="E44" i="6"/>
  <c r="D44" i="6"/>
  <c r="C44" i="6"/>
  <c r="B44" i="6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B45" i="5"/>
  <c r="B44" i="5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43" i="6"/>
  <c r="L43" i="6"/>
  <c r="K43" i="6"/>
  <c r="J43" i="6"/>
  <c r="I43" i="6"/>
  <c r="H43" i="6"/>
  <c r="G43" i="6"/>
  <c r="F43" i="6"/>
  <c r="E43" i="6"/>
  <c r="D43" i="6"/>
  <c r="C43" i="6"/>
  <c r="B43" i="6"/>
  <c r="M42" i="6"/>
  <c r="L42" i="6"/>
  <c r="K42" i="6"/>
  <c r="J42" i="6"/>
  <c r="I42" i="6"/>
  <c r="H42" i="6"/>
  <c r="G42" i="6"/>
  <c r="F42" i="6"/>
  <c r="E42" i="6"/>
  <c r="D42" i="6"/>
  <c r="C42" i="6"/>
  <c r="B42" i="6"/>
  <c r="M41" i="6"/>
  <c r="L41" i="6"/>
  <c r="K41" i="6"/>
  <c r="J41" i="6"/>
  <c r="I41" i="6"/>
  <c r="H41" i="6"/>
  <c r="G41" i="6"/>
  <c r="F41" i="6"/>
  <c r="E41" i="6"/>
  <c r="D41" i="6"/>
  <c r="C41" i="6"/>
  <c r="B41" i="6"/>
  <c r="M40" i="6"/>
  <c r="L40" i="6"/>
  <c r="K40" i="6"/>
  <c r="J40" i="6"/>
  <c r="I40" i="6"/>
  <c r="H40" i="6"/>
  <c r="G40" i="6"/>
  <c r="F40" i="6"/>
  <c r="E40" i="6"/>
  <c r="D40" i="6"/>
  <c r="C40" i="6"/>
  <c r="B40" i="6"/>
  <c r="M43" i="5"/>
  <c r="L43" i="5"/>
  <c r="K43" i="5"/>
  <c r="J43" i="5"/>
  <c r="I43" i="5"/>
  <c r="H43" i="5"/>
  <c r="G43" i="5"/>
  <c r="F43" i="5"/>
  <c r="E43" i="5"/>
  <c r="D43" i="5"/>
  <c r="C43" i="5"/>
  <c r="B43" i="5"/>
  <c r="M42" i="5"/>
  <c r="L42" i="5"/>
  <c r="K42" i="5"/>
  <c r="J42" i="5"/>
  <c r="I42" i="5"/>
  <c r="H42" i="5"/>
  <c r="G42" i="5"/>
  <c r="F42" i="5"/>
  <c r="E42" i="5"/>
  <c r="D42" i="5"/>
  <c r="C42" i="5"/>
  <c r="B42" i="5"/>
  <c r="M41" i="5"/>
  <c r="L41" i="5"/>
  <c r="K41" i="5"/>
  <c r="J41" i="5"/>
  <c r="I41" i="5"/>
  <c r="H41" i="5"/>
  <c r="G41" i="5"/>
  <c r="F41" i="5"/>
  <c r="E41" i="5"/>
  <c r="D41" i="5"/>
  <c r="C41" i="5"/>
  <c r="B41" i="5"/>
  <c r="M40" i="5"/>
  <c r="L40" i="5"/>
  <c r="K40" i="5"/>
  <c r="J40" i="5"/>
  <c r="I40" i="5"/>
  <c r="H40" i="5"/>
  <c r="G40" i="5"/>
  <c r="F40" i="5"/>
  <c r="E40" i="5"/>
  <c r="D40" i="5"/>
  <c r="C40" i="5"/>
  <c r="B40" i="5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L41" i="4"/>
  <c r="K41" i="4"/>
  <c r="J41" i="4"/>
  <c r="I41" i="4"/>
  <c r="H41" i="4"/>
  <c r="G41" i="4"/>
  <c r="F41" i="4"/>
  <c r="E41" i="4"/>
  <c r="D41" i="4"/>
  <c r="C41" i="4"/>
  <c r="B41" i="4"/>
  <c r="M40" i="4"/>
  <c r="L40" i="4"/>
  <c r="K40" i="4"/>
  <c r="J40" i="4"/>
  <c r="I40" i="4"/>
  <c r="H40" i="4"/>
  <c r="G40" i="4"/>
  <c r="F40" i="4"/>
  <c r="E40" i="4"/>
  <c r="D40" i="4"/>
  <c r="C40" i="4"/>
  <c r="B40" i="4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C47" i="1"/>
  <c r="D47" i="1"/>
  <c r="E47" i="1"/>
  <c r="F47" i="1"/>
  <c r="G47" i="1"/>
  <c r="H47" i="1"/>
  <c r="I47" i="1"/>
  <c r="J47" i="1"/>
  <c r="K47" i="1"/>
  <c r="L47" i="1"/>
  <c r="M47" i="1"/>
  <c r="B47" i="1"/>
  <c r="C43" i="1"/>
  <c r="D43" i="1"/>
  <c r="E43" i="1"/>
  <c r="F43" i="1"/>
  <c r="G43" i="1"/>
  <c r="H43" i="1"/>
  <c r="I43" i="1"/>
  <c r="J43" i="1"/>
  <c r="K43" i="1"/>
  <c r="L43" i="1"/>
  <c r="M43" i="1"/>
  <c r="B43" i="1"/>
  <c r="C42" i="1"/>
  <c r="D42" i="1"/>
  <c r="E42" i="1"/>
  <c r="F42" i="1"/>
  <c r="G42" i="1"/>
  <c r="H42" i="1"/>
  <c r="I42" i="1"/>
  <c r="J42" i="1"/>
  <c r="K42" i="1"/>
  <c r="L42" i="1"/>
  <c r="M42" i="1"/>
  <c r="B42" i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D53" i="4" l="1"/>
  <c r="D51" i="4"/>
  <c r="D52" i="4"/>
  <c r="D54" i="4"/>
  <c r="B54" i="4"/>
  <c r="B52" i="4"/>
  <c r="B53" i="4"/>
  <c r="B51" i="4"/>
  <c r="K55" i="4"/>
  <c r="J54" i="4"/>
  <c r="J52" i="4"/>
  <c r="K56" i="4"/>
  <c r="J53" i="4"/>
  <c r="J51" i="4"/>
  <c r="L52" i="4"/>
  <c r="M56" i="4"/>
  <c r="L54" i="4"/>
  <c r="L53" i="4"/>
  <c r="L51" i="4"/>
  <c r="M55" i="4"/>
  <c r="C54" i="4"/>
  <c r="C52" i="4"/>
  <c r="C53" i="4"/>
  <c r="C51" i="4"/>
  <c r="K54" i="4"/>
  <c r="K52" i="4"/>
  <c r="L56" i="4"/>
  <c r="K53" i="4"/>
  <c r="K51" i="4"/>
  <c r="L55" i="4"/>
  <c r="E53" i="4"/>
  <c r="E51" i="4"/>
  <c r="E52" i="4"/>
  <c r="E54" i="4"/>
  <c r="M53" i="4"/>
  <c r="M51" i="4"/>
  <c r="M52" i="4"/>
  <c r="M54" i="4"/>
  <c r="F53" i="4"/>
  <c r="F51" i="4"/>
  <c r="F54" i="4"/>
  <c r="F52" i="4"/>
  <c r="G53" i="4"/>
  <c r="G51" i="4"/>
  <c r="H55" i="4"/>
  <c r="G54" i="4"/>
  <c r="G52" i="4"/>
  <c r="H56" i="4"/>
  <c r="I55" i="4"/>
  <c r="H51" i="4"/>
  <c r="H54" i="4"/>
  <c r="H52" i="4"/>
  <c r="I56" i="4"/>
  <c r="H53" i="4"/>
  <c r="J55" i="4"/>
  <c r="I53" i="4"/>
  <c r="I54" i="4"/>
  <c r="I52" i="4"/>
  <c r="J56" i="4"/>
  <c r="I51" i="4"/>
  <c r="L28" i="10"/>
  <c r="K28" i="10"/>
  <c r="J28" i="10"/>
  <c r="I28" i="10"/>
  <c r="N28" i="10" s="1"/>
  <c r="H28" i="10"/>
  <c r="G28" i="10"/>
  <c r="F28" i="10"/>
  <c r="E28" i="10"/>
  <c r="D28" i="10"/>
  <c r="C28" i="10"/>
  <c r="B28" i="10"/>
  <c r="L27" i="10"/>
  <c r="K27" i="10"/>
  <c r="J27" i="10"/>
  <c r="I27" i="10"/>
  <c r="H27" i="10"/>
  <c r="G27" i="10"/>
  <c r="F27" i="10"/>
  <c r="E27" i="10"/>
  <c r="D27" i="10"/>
  <c r="N27" i="10" s="1"/>
  <c r="Q27" i="10" s="1"/>
  <c r="C27" i="10"/>
  <c r="B27" i="10"/>
  <c r="L26" i="10"/>
  <c r="K26" i="10"/>
  <c r="J26" i="10"/>
  <c r="I26" i="10"/>
  <c r="H26" i="10"/>
  <c r="G26" i="10"/>
  <c r="F26" i="10"/>
  <c r="E26" i="10"/>
  <c r="D26" i="10"/>
  <c r="C26" i="10"/>
  <c r="B26" i="10"/>
  <c r="L25" i="10"/>
  <c r="K25" i="10"/>
  <c r="J25" i="10"/>
  <c r="I25" i="10"/>
  <c r="H25" i="10"/>
  <c r="G25" i="10"/>
  <c r="F25" i="10"/>
  <c r="E25" i="10"/>
  <c r="D25" i="10"/>
  <c r="C25" i="10"/>
  <c r="B25" i="10"/>
  <c r="N25" i="10" s="1"/>
  <c r="L24" i="10"/>
  <c r="K24" i="10"/>
  <c r="J24" i="10"/>
  <c r="I24" i="10"/>
  <c r="H24" i="10"/>
  <c r="G24" i="10"/>
  <c r="F24" i="10"/>
  <c r="E24" i="10"/>
  <c r="D24" i="10"/>
  <c r="C24" i="10"/>
  <c r="B24" i="10"/>
  <c r="L23" i="10"/>
  <c r="K23" i="10"/>
  <c r="J23" i="10"/>
  <c r="I23" i="10"/>
  <c r="H23" i="10"/>
  <c r="G23" i="10"/>
  <c r="F23" i="10"/>
  <c r="E23" i="10"/>
  <c r="D23" i="10"/>
  <c r="C23" i="10"/>
  <c r="B23" i="10"/>
  <c r="L22" i="10"/>
  <c r="K22" i="10"/>
  <c r="J22" i="10"/>
  <c r="I22" i="10"/>
  <c r="H22" i="10"/>
  <c r="G22" i="10"/>
  <c r="F22" i="10"/>
  <c r="E22" i="10"/>
  <c r="D22" i="10"/>
  <c r="C22" i="10"/>
  <c r="N22" i="10" s="1"/>
  <c r="B22" i="10"/>
  <c r="L21" i="10"/>
  <c r="K21" i="10"/>
  <c r="J21" i="10"/>
  <c r="I21" i="10"/>
  <c r="H21" i="10"/>
  <c r="G21" i="10"/>
  <c r="F21" i="10"/>
  <c r="E21" i="10"/>
  <c r="D21" i="10"/>
  <c r="C21" i="10"/>
  <c r="B21" i="10"/>
  <c r="L20" i="10"/>
  <c r="K20" i="10"/>
  <c r="J20" i="10"/>
  <c r="I20" i="10"/>
  <c r="H20" i="10"/>
  <c r="G20" i="10"/>
  <c r="F20" i="10"/>
  <c r="E20" i="10"/>
  <c r="D20" i="10"/>
  <c r="C20" i="10"/>
  <c r="B20" i="10"/>
  <c r="L19" i="10"/>
  <c r="K19" i="10"/>
  <c r="J19" i="10"/>
  <c r="I19" i="10"/>
  <c r="H19" i="10"/>
  <c r="G19" i="10"/>
  <c r="F19" i="10"/>
  <c r="E19" i="10"/>
  <c r="D19" i="10"/>
  <c r="N19" i="10" s="1"/>
  <c r="C19" i="10"/>
  <c r="B19" i="10"/>
  <c r="L18" i="10"/>
  <c r="K18" i="10"/>
  <c r="J18" i="10"/>
  <c r="I18" i="10"/>
  <c r="H18" i="10"/>
  <c r="G18" i="10"/>
  <c r="N18" i="10" s="1"/>
  <c r="F18" i="10"/>
  <c r="E18" i="10"/>
  <c r="D18" i="10"/>
  <c r="C18" i="10"/>
  <c r="B18" i="10"/>
  <c r="L17" i="10"/>
  <c r="K17" i="10"/>
  <c r="J17" i="10"/>
  <c r="I17" i="10"/>
  <c r="H17" i="10"/>
  <c r="G17" i="10"/>
  <c r="F17" i="10"/>
  <c r="E17" i="10"/>
  <c r="D17" i="10"/>
  <c r="C17" i="10"/>
  <c r="B17" i="10"/>
  <c r="N17" i="10" s="1"/>
  <c r="L28" i="6"/>
  <c r="K28" i="6"/>
  <c r="J28" i="6"/>
  <c r="I28" i="6"/>
  <c r="H28" i="6"/>
  <c r="G28" i="6"/>
  <c r="F28" i="6"/>
  <c r="E28" i="6"/>
  <c r="D28" i="6"/>
  <c r="C28" i="6"/>
  <c r="B28" i="6"/>
  <c r="N28" i="6" s="1"/>
  <c r="L27" i="6"/>
  <c r="K27" i="6"/>
  <c r="J27" i="6"/>
  <c r="I27" i="6"/>
  <c r="H27" i="6"/>
  <c r="G27" i="6"/>
  <c r="F27" i="6"/>
  <c r="E27" i="6"/>
  <c r="D27" i="6"/>
  <c r="C27" i="6"/>
  <c r="B27" i="6"/>
  <c r="N27" i="6" s="1"/>
  <c r="L26" i="6"/>
  <c r="K26" i="6"/>
  <c r="J26" i="6"/>
  <c r="I26" i="6"/>
  <c r="H26" i="6"/>
  <c r="G26" i="6"/>
  <c r="F26" i="6"/>
  <c r="E26" i="6"/>
  <c r="D26" i="6"/>
  <c r="C26" i="6"/>
  <c r="B26" i="6"/>
  <c r="N26" i="6" s="1"/>
  <c r="L25" i="6"/>
  <c r="K25" i="6"/>
  <c r="J25" i="6"/>
  <c r="I25" i="6"/>
  <c r="H25" i="6"/>
  <c r="G25" i="6"/>
  <c r="F25" i="6"/>
  <c r="E25" i="6"/>
  <c r="D25" i="6"/>
  <c r="C25" i="6"/>
  <c r="B25" i="6"/>
  <c r="N25" i="6" s="1"/>
  <c r="Q25" i="6" s="1"/>
  <c r="L24" i="6"/>
  <c r="K24" i="6"/>
  <c r="J24" i="6"/>
  <c r="I24" i="6"/>
  <c r="H24" i="6"/>
  <c r="G24" i="6"/>
  <c r="N24" i="6" s="1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N23" i="6" s="1"/>
  <c r="Q23" i="6" s="1"/>
  <c r="L22" i="6"/>
  <c r="K22" i="6"/>
  <c r="J22" i="6"/>
  <c r="I22" i="6"/>
  <c r="H22" i="6"/>
  <c r="G22" i="6"/>
  <c r="F22" i="6"/>
  <c r="E22" i="6"/>
  <c r="D22" i="6"/>
  <c r="C22" i="6"/>
  <c r="B22" i="6"/>
  <c r="N22" i="6" s="1"/>
  <c r="L21" i="6"/>
  <c r="K21" i="6"/>
  <c r="J21" i="6"/>
  <c r="I21" i="6"/>
  <c r="H21" i="6"/>
  <c r="G21" i="6"/>
  <c r="F21" i="6"/>
  <c r="E21" i="6"/>
  <c r="D21" i="6"/>
  <c r="C21" i="6"/>
  <c r="B21" i="6"/>
  <c r="N21" i="6" s="1"/>
  <c r="Q21" i="6" s="1"/>
  <c r="L20" i="6"/>
  <c r="K20" i="6"/>
  <c r="J20" i="6"/>
  <c r="I20" i="6"/>
  <c r="H20" i="6"/>
  <c r="G20" i="6"/>
  <c r="F20" i="6"/>
  <c r="E20" i="6"/>
  <c r="D20" i="6"/>
  <c r="C20" i="6"/>
  <c r="B20" i="6"/>
  <c r="N20" i="6" s="1"/>
  <c r="L19" i="6"/>
  <c r="K19" i="6"/>
  <c r="J19" i="6"/>
  <c r="I19" i="6"/>
  <c r="H19" i="6"/>
  <c r="G19" i="6"/>
  <c r="F19" i="6"/>
  <c r="E19" i="6"/>
  <c r="D19" i="6"/>
  <c r="C19" i="6"/>
  <c r="B19" i="6"/>
  <c r="N19" i="6" s="1"/>
  <c r="L18" i="6"/>
  <c r="K18" i="6"/>
  <c r="J18" i="6"/>
  <c r="I18" i="6"/>
  <c r="H18" i="6"/>
  <c r="G18" i="6"/>
  <c r="F18" i="6"/>
  <c r="E18" i="6"/>
  <c r="D18" i="6"/>
  <c r="C18" i="6"/>
  <c r="B18" i="6"/>
  <c r="N18" i="6" s="1"/>
  <c r="L17" i="6"/>
  <c r="K17" i="6"/>
  <c r="J17" i="6"/>
  <c r="I17" i="6"/>
  <c r="H17" i="6"/>
  <c r="G17" i="6"/>
  <c r="F17" i="6"/>
  <c r="E17" i="6"/>
  <c r="D17" i="6"/>
  <c r="C17" i="6"/>
  <c r="B17" i="6"/>
  <c r="N17" i="6" s="1"/>
  <c r="Q17" i="6" s="1"/>
  <c r="B25" i="5"/>
  <c r="N25" i="5" s="1"/>
  <c r="Q25" i="5" s="1"/>
  <c r="C25" i="5"/>
  <c r="D25" i="5"/>
  <c r="E25" i="5"/>
  <c r="F25" i="5"/>
  <c r="G25" i="5"/>
  <c r="H25" i="5"/>
  <c r="I25" i="5"/>
  <c r="J25" i="5"/>
  <c r="K25" i="5"/>
  <c r="L25" i="5"/>
  <c r="B26" i="5"/>
  <c r="N26" i="5" s="1"/>
  <c r="C26" i="5"/>
  <c r="D26" i="5"/>
  <c r="E26" i="5"/>
  <c r="F26" i="5"/>
  <c r="G26" i="5"/>
  <c r="H26" i="5"/>
  <c r="I26" i="5"/>
  <c r="J26" i="5"/>
  <c r="K26" i="5"/>
  <c r="L26" i="5"/>
  <c r="B27" i="5"/>
  <c r="N27" i="5" s="1"/>
  <c r="Q27" i="5" s="1"/>
  <c r="C27" i="5"/>
  <c r="D27" i="5"/>
  <c r="E27" i="5"/>
  <c r="F27" i="5"/>
  <c r="G27" i="5"/>
  <c r="H27" i="5"/>
  <c r="I27" i="5"/>
  <c r="J27" i="5"/>
  <c r="K27" i="5"/>
  <c r="L27" i="5"/>
  <c r="B28" i="5"/>
  <c r="N28" i="5" s="1"/>
  <c r="C28" i="5"/>
  <c r="D28" i="5"/>
  <c r="E28" i="5"/>
  <c r="F28" i="5"/>
  <c r="G28" i="5"/>
  <c r="H28" i="5"/>
  <c r="I28" i="5"/>
  <c r="J28" i="5"/>
  <c r="K28" i="5"/>
  <c r="L28" i="5"/>
  <c r="L24" i="5"/>
  <c r="K24" i="5"/>
  <c r="J24" i="5"/>
  <c r="I24" i="5"/>
  <c r="H24" i="5"/>
  <c r="G24" i="5"/>
  <c r="F24" i="5"/>
  <c r="E24" i="5"/>
  <c r="D24" i="5"/>
  <c r="C24" i="5"/>
  <c r="B24" i="5"/>
  <c r="N24" i="5" s="1"/>
  <c r="L23" i="5"/>
  <c r="K23" i="5"/>
  <c r="J23" i="5"/>
  <c r="I23" i="5"/>
  <c r="H23" i="5"/>
  <c r="G23" i="5"/>
  <c r="F23" i="5"/>
  <c r="E23" i="5"/>
  <c r="D23" i="5"/>
  <c r="C23" i="5"/>
  <c r="B23" i="5"/>
  <c r="N23" i="5" s="1"/>
  <c r="L22" i="5"/>
  <c r="K22" i="5"/>
  <c r="J22" i="5"/>
  <c r="I22" i="5"/>
  <c r="H22" i="5"/>
  <c r="G22" i="5"/>
  <c r="F22" i="5"/>
  <c r="E22" i="5"/>
  <c r="D22" i="5"/>
  <c r="C22" i="5"/>
  <c r="B22" i="5"/>
  <c r="N22" i="5" s="1"/>
  <c r="L21" i="5"/>
  <c r="K21" i="5"/>
  <c r="J21" i="5"/>
  <c r="I21" i="5"/>
  <c r="H21" i="5"/>
  <c r="G21" i="5"/>
  <c r="F21" i="5"/>
  <c r="E21" i="5"/>
  <c r="D21" i="5"/>
  <c r="N21" i="5" s="1"/>
  <c r="Q21" i="5" s="1"/>
  <c r="C21" i="5"/>
  <c r="B21" i="5"/>
  <c r="L20" i="5"/>
  <c r="K20" i="5"/>
  <c r="J20" i="5"/>
  <c r="I20" i="5"/>
  <c r="H20" i="5"/>
  <c r="G20" i="5"/>
  <c r="F20" i="5"/>
  <c r="E20" i="5"/>
  <c r="D20" i="5"/>
  <c r="C20" i="5"/>
  <c r="B20" i="5"/>
  <c r="N20" i="5" s="1"/>
  <c r="L19" i="5"/>
  <c r="K19" i="5"/>
  <c r="J19" i="5"/>
  <c r="I19" i="5"/>
  <c r="H19" i="5"/>
  <c r="G19" i="5"/>
  <c r="F19" i="5"/>
  <c r="E19" i="5"/>
  <c r="D19" i="5"/>
  <c r="C19" i="5"/>
  <c r="B19" i="5"/>
  <c r="N19" i="5" s="1"/>
  <c r="Q19" i="5" s="1"/>
  <c r="L18" i="5"/>
  <c r="K18" i="5"/>
  <c r="J18" i="5"/>
  <c r="I18" i="5"/>
  <c r="H18" i="5"/>
  <c r="G18" i="5"/>
  <c r="F18" i="5"/>
  <c r="E18" i="5"/>
  <c r="D18" i="5"/>
  <c r="C18" i="5"/>
  <c r="B18" i="5"/>
  <c r="N18" i="5" s="1"/>
  <c r="L17" i="5"/>
  <c r="K17" i="5"/>
  <c r="J17" i="5"/>
  <c r="I17" i="5"/>
  <c r="H17" i="5"/>
  <c r="G17" i="5"/>
  <c r="F17" i="5"/>
  <c r="E17" i="5"/>
  <c r="D17" i="5"/>
  <c r="C17" i="5"/>
  <c r="B17" i="5"/>
  <c r="N17" i="5" s="1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N22" i="4" s="1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N21" i="4" s="1"/>
  <c r="Q21" i="4" s="1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24" i="3"/>
  <c r="K24" i="3"/>
  <c r="J24" i="3"/>
  <c r="I24" i="3"/>
  <c r="H24" i="3"/>
  <c r="G24" i="3"/>
  <c r="F24" i="3"/>
  <c r="E24" i="3"/>
  <c r="D24" i="3"/>
  <c r="C24" i="3"/>
  <c r="B24" i="3"/>
  <c r="N24" i="3" s="1"/>
  <c r="L23" i="3"/>
  <c r="K23" i="3"/>
  <c r="J23" i="3"/>
  <c r="I23" i="3"/>
  <c r="H23" i="3"/>
  <c r="G23" i="3"/>
  <c r="F23" i="3"/>
  <c r="E23" i="3"/>
  <c r="D23" i="3"/>
  <c r="C23" i="3"/>
  <c r="B23" i="3"/>
  <c r="N23" i="3" s="1"/>
  <c r="L22" i="3"/>
  <c r="K22" i="3"/>
  <c r="J22" i="3"/>
  <c r="I22" i="3"/>
  <c r="H22" i="3"/>
  <c r="G22" i="3"/>
  <c r="F22" i="3"/>
  <c r="E22" i="3"/>
  <c r="D22" i="3"/>
  <c r="C22" i="3"/>
  <c r="B22" i="3"/>
  <c r="N22" i="3" s="1"/>
  <c r="L21" i="3"/>
  <c r="K21" i="3"/>
  <c r="J21" i="3"/>
  <c r="I21" i="3"/>
  <c r="H21" i="3"/>
  <c r="G21" i="3"/>
  <c r="F21" i="3"/>
  <c r="E21" i="3"/>
  <c r="D21" i="3"/>
  <c r="C21" i="3"/>
  <c r="B21" i="3"/>
  <c r="N21" i="3" s="1"/>
  <c r="Q21" i="3" s="1"/>
  <c r="L20" i="3"/>
  <c r="K20" i="3"/>
  <c r="J20" i="3"/>
  <c r="I20" i="3"/>
  <c r="H20" i="3"/>
  <c r="G20" i="3"/>
  <c r="F20" i="3"/>
  <c r="E20" i="3"/>
  <c r="D20" i="3"/>
  <c r="C20" i="3"/>
  <c r="N20" i="3" s="1"/>
  <c r="B20" i="3"/>
  <c r="L19" i="3"/>
  <c r="K19" i="3"/>
  <c r="J19" i="3"/>
  <c r="I19" i="3"/>
  <c r="H19" i="3"/>
  <c r="G19" i="3"/>
  <c r="F19" i="3"/>
  <c r="N19" i="3" s="1"/>
  <c r="Q19" i="3" s="1"/>
  <c r="E19" i="3"/>
  <c r="D19" i="3"/>
  <c r="C19" i="3"/>
  <c r="B19" i="3"/>
  <c r="L18" i="3"/>
  <c r="K18" i="3"/>
  <c r="J18" i="3"/>
  <c r="I18" i="3"/>
  <c r="H18" i="3"/>
  <c r="G18" i="3"/>
  <c r="F18" i="3"/>
  <c r="E18" i="3"/>
  <c r="D18" i="3"/>
  <c r="C18" i="3"/>
  <c r="B18" i="3"/>
  <c r="N18" i="3" s="1"/>
  <c r="L17" i="3"/>
  <c r="K17" i="3"/>
  <c r="J17" i="3"/>
  <c r="I17" i="3"/>
  <c r="H17" i="3"/>
  <c r="G17" i="3"/>
  <c r="F17" i="3"/>
  <c r="E17" i="3"/>
  <c r="D17" i="3"/>
  <c r="C17" i="3"/>
  <c r="B17" i="3"/>
  <c r="N17" i="3" s="1"/>
  <c r="L24" i="11"/>
  <c r="K24" i="11"/>
  <c r="J24" i="11"/>
  <c r="I24" i="11"/>
  <c r="H24" i="11"/>
  <c r="G24" i="11"/>
  <c r="F24" i="11"/>
  <c r="E24" i="11"/>
  <c r="D24" i="11"/>
  <c r="C24" i="11"/>
  <c r="B24" i="11"/>
  <c r="N24" i="11" s="1"/>
  <c r="L23" i="11"/>
  <c r="K23" i="11"/>
  <c r="J23" i="11"/>
  <c r="I23" i="11"/>
  <c r="H23" i="11"/>
  <c r="G23" i="11"/>
  <c r="F23" i="11"/>
  <c r="E23" i="11"/>
  <c r="D23" i="11"/>
  <c r="N23" i="11" s="1"/>
  <c r="Q23" i="11" s="1"/>
  <c r="C23" i="11"/>
  <c r="B23" i="11"/>
  <c r="L22" i="11"/>
  <c r="K22" i="11"/>
  <c r="J22" i="11"/>
  <c r="I22" i="11"/>
  <c r="H22" i="11"/>
  <c r="G22" i="11"/>
  <c r="N22" i="11" s="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N21" i="11" s="1"/>
  <c r="Q21" i="11" s="1"/>
  <c r="L20" i="11"/>
  <c r="K20" i="11"/>
  <c r="J20" i="11"/>
  <c r="I20" i="11"/>
  <c r="H20" i="11"/>
  <c r="G20" i="11"/>
  <c r="F20" i="11"/>
  <c r="E20" i="11"/>
  <c r="D20" i="11"/>
  <c r="C20" i="11"/>
  <c r="B20" i="11"/>
  <c r="N20" i="11" s="1"/>
  <c r="L19" i="11"/>
  <c r="K19" i="11"/>
  <c r="J19" i="11"/>
  <c r="I19" i="11"/>
  <c r="H19" i="11"/>
  <c r="G19" i="11"/>
  <c r="F19" i="11"/>
  <c r="E19" i="11"/>
  <c r="D19" i="11"/>
  <c r="C19" i="11"/>
  <c r="B19" i="11"/>
  <c r="N19" i="11" s="1"/>
  <c r="Q19" i="11" s="1"/>
  <c r="L18" i="11"/>
  <c r="K18" i="11"/>
  <c r="J18" i="11"/>
  <c r="I18" i="11"/>
  <c r="H18" i="11"/>
  <c r="G18" i="11"/>
  <c r="F18" i="11"/>
  <c r="E18" i="11"/>
  <c r="D18" i="11"/>
  <c r="C18" i="11"/>
  <c r="B18" i="11"/>
  <c r="N18" i="11" s="1"/>
  <c r="L17" i="11"/>
  <c r="K17" i="11"/>
  <c r="J17" i="11"/>
  <c r="I17" i="11"/>
  <c r="H17" i="11"/>
  <c r="G17" i="11"/>
  <c r="F17" i="11"/>
  <c r="E17" i="11"/>
  <c r="D17" i="11"/>
  <c r="C17" i="11"/>
  <c r="B17" i="11"/>
  <c r="N17" i="11" s="1"/>
  <c r="Q17" i="11" s="1"/>
  <c r="L24" i="1"/>
  <c r="K24" i="1"/>
  <c r="J24" i="1"/>
  <c r="I24" i="1"/>
  <c r="H24" i="1"/>
  <c r="G24" i="1"/>
  <c r="F24" i="1"/>
  <c r="E24" i="1"/>
  <c r="N24" i="1" s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N23" i="1" s="1"/>
  <c r="L22" i="1"/>
  <c r="K22" i="1"/>
  <c r="J22" i="1"/>
  <c r="I22" i="1"/>
  <c r="H22" i="1"/>
  <c r="G22" i="1"/>
  <c r="F22" i="1"/>
  <c r="E22" i="1"/>
  <c r="D22" i="1"/>
  <c r="C22" i="1"/>
  <c r="B22" i="1"/>
  <c r="N22" i="1" s="1"/>
  <c r="L21" i="1"/>
  <c r="K21" i="1"/>
  <c r="J21" i="1"/>
  <c r="I21" i="1"/>
  <c r="H21" i="1"/>
  <c r="G21" i="1"/>
  <c r="F21" i="1"/>
  <c r="E21" i="1"/>
  <c r="D21" i="1"/>
  <c r="C21" i="1"/>
  <c r="B21" i="1"/>
  <c r="N21" i="1" s="1"/>
  <c r="Q21" i="1" s="1"/>
  <c r="L20" i="1"/>
  <c r="K20" i="1"/>
  <c r="J20" i="1"/>
  <c r="I20" i="1"/>
  <c r="H20" i="1"/>
  <c r="G20" i="1"/>
  <c r="F20" i="1"/>
  <c r="E20" i="1"/>
  <c r="D20" i="1"/>
  <c r="C20" i="1"/>
  <c r="B20" i="1"/>
  <c r="N20" i="1" s="1"/>
  <c r="L19" i="1"/>
  <c r="K19" i="1"/>
  <c r="J19" i="1"/>
  <c r="I19" i="1"/>
  <c r="H19" i="1"/>
  <c r="G19" i="1"/>
  <c r="F19" i="1"/>
  <c r="E19" i="1"/>
  <c r="D19" i="1"/>
  <c r="C19" i="1"/>
  <c r="B19" i="1"/>
  <c r="N19" i="1" s="1"/>
  <c r="Q19" i="1" s="1"/>
  <c r="L18" i="1"/>
  <c r="K18" i="1"/>
  <c r="J18" i="1"/>
  <c r="I18" i="1"/>
  <c r="H18" i="1"/>
  <c r="G18" i="1"/>
  <c r="F18" i="1"/>
  <c r="E18" i="1"/>
  <c r="D18" i="1"/>
  <c r="C18" i="1"/>
  <c r="B18" i="1"/>
  <c r="N18" i="1" s="1"/>
  <c r="L17" i="1"/>
  <c r="K17" i="1"/>
  <c r="J17" i="1"/>
  <c r="I17" i="1"/>
  <c r="H17" i="1"/>
  <c r="G17" i="1"/>
  <c r="F17" i="1"/>
  <c r="E17" i="1"/>
  <c r="D17" i="1"/>
  <c r="C17" i="1"/>
  <c r="B17" i="1"/>
  <c r="N17" i="1" s="1"/>
  <c r="Q17" i="1" s="1"/>
  <c r="N26" i="4" l="1"/>
  <c r="N24" i="4"/>
  <c r="N19" i="4"/>
  <c r="N28" i="4"/>
  <c r="N17" i="4"/>
  <c r="N25" i="4"/>
  <c r="Q25" i="4" s="1"/>
  <c r="N20" i="4"/>
  <c r="N23" i="4"/>
  <c r="Q23" i="4" s="1"/>
  <c r="N27" i="4"/>
  <c r="N18" i="4"/>
  <c r="Q17" i="5"/>
  <c r="Q23" i="5"/>
  <c r="Q17" i="4"/>
  <c r="Q17" i="3"/>
  <c r="Q23" i="3"/>
  <c r="Q23" i="1"/>
  <c r="Q19" i="6"/>
  <c r="Q27" i="6"/>
  <c r="N23" i="10"/>
  <c r="N20" i="10"/>
  <c r="Q19" i="10" s="1"/>
  <c r="N21" i="10"/>
  <c r="Q21" i="10" s="1"/>
  <c r="N24" i="10"/>
  <c r="Q23" i="10" s="1"/>
  <c r="N26" i="10"/>
  <c r="Q25" i="10" s="1"/>
  <c r="Q17" i="10"/>
  <c r="Q27" i="4" l="1"/>
  <c r="Q19" i="4"/>
</calcChain>
</file>

<file path=xl/sharedStrings.xml><?xml version="1.0" encoding="utf-8"?>
<sst xmlns="http://schemas.openxmlformats.org/spreadsheetml/2006/main" count="618" uniqueCount="48">
  <si>
    <t>期末</t>
  </si>
  <si>
    <t>品种</t>
  </si>
  <si>
    <t>结算价</t>
  </si>
  <si>
    <t>铜当月 Spot Month(1801)(20171216至20180115)</t>
  </si>
  <si>
    <t>铜三月 Three Month(1803)(20171216至20180115)</t>
  </si>
  <si>
    <t>铝当月 Spot Month(1801)(20171216至20180115)</t>
  </si>
  <si>
    <t>铝三月 Three Month(1803)(20171216至20180115)</t>
  </si>
  <si>
    <t>锌当月 Spot Month(1801)(20171216至20180115)</t>
  </si>
  <si>
    <t>锌三月 Three Month(1803)(20171216至20180115)</t>
  </si>
  <si>
    <t>铅当月 Spot Month(1801)(20171216至20180115)</t>
  </si>
  <si>
    <t>铅三月 Three Month(1803)(20171216至20180115)</t>
  </si>
  <si>
    <t>镍当月 Spot Month(1801)(20171216至20180115)</t>
  </si>
  <si>
    <t>镍三月 Three Month(1803)(20171216至20180115)</t>
  </si>
  <si>
    <t>锡当月 Spot Month(1801)(20171216至20180115)</t>
  </si>
  <si>
    <t>锡三月 Three Month(1803)(20171216至20180115)</t>
  </si>
  <si>
    <t>Copper Spot</t>
    <phoneticPr fontId="2" type="noConversion"/>
  </si>
  <si>
    <t>Copper futures</t>
    <phoneticPr fontId="2" type="noConversion"/>
  </si>
  <si>
    <t>Al spot</t>
    <phoneticPr fontId="2" type="noConversion"/>
  </si>
  <si>
    <t>Al futures</t>
    <phoneticPr fontId="2" type="noConversion"/>
  </si>
  <si>
    <t>Zinc Spot</t>
    <phoneticPr fontId="2" type="noConversion"/>
  </si>
  <si>
    <t>Zinc futures</t>
    <phoneticPr fontId="2" type="noConversion"/>
  </si>
  <si>
    <t>Lead Spot</t>
    <phoneticPr fontId="2" type="noConversion"/>
  </si>
  <si>
    <t>Lead futures</t>
    <phoneticPr fontId="2" type="noConversion"/>
  </si>
  <si>
    <t>Nickel Spot</t>
    <phoneticPr fontId="2" type="noConversion"/>
  </si>
  <si>
    <t>Nickel futures</t>
    <phoneticPr fontId="2" type="noConversion"/>
  </si>
  <si>
    <t>Tin Spot</t>
    <phoneticPr fontId="2" type="noConversion"/>
  </si>
  <si>
    <t>Tin futures</t>
    <phoneticPr fontId="2" type="noConversion"/>
  </si>
  <si>
    <t>volatility</t>
    <phoneticPr fontId="2" type="noConversion"/>
  </si>
  <si>
    <t>excess volatility</t>
    <phoneticPr fontId="2" type="noConversion"/>
  </si>
  <si>
    <t>Copper</t>
    <phoneticPr fontId="2" type="noConversion"/>
  </si>
  <si>
    <t>Al</t>
    <phoneticPr fontId="2" type="noConversion"/>
  </si>
  <si>
    <t>Zinc</t>
    <phoneticPr fontId="2" type="noConversion"/>
  </si>
  <si>
    <t>Lead</t>
    <phoneticPr fontId="2" type="noConversion"/>
  </si>
  <si>
    <t>Nickel</t>
    <phoneticPr fontId="2" type="noConversion"/>
  </si>
  <si>
    <t>Tin</t>
    <phoneticPr fontId="2" type="noConversion"/>
  </si>
  <si>
    <t>Cost</t>
    <phoneticPr fontId="2" type="noConversion"/>
  </si>
  <si>
    <t>copper</t>
    <phoneticPr fontId="2" type="noConversion"/>
  </si>
  <si>
    <t>al</t>
    <phoneticPr fontId="2" type="noConversion"/>
  </si>
  <si>
    <t>zinc</t>
    <phoneticPr fontId="2" type="noConversion"/>
  </si>
  <si>
    <t>lead</t>
    <phoneticPr fontId="2" type="noConversion"/>
  </si>
  <si>
    <t>nickel</t>
    <phoneticPr fontId="2" type="noConversion"/>
  </si>
  <si>
    <t>tin</t>
    <phoneticPr fontId="2" type="noConversion"/>
  </si>
  <si>
    <t>log return</t>
    <phoneticPr fontId="2" type="noConversion"/>
  </si>
  <si>
    <t>c</t>
    <phoneticPr fontId="2" type="noConversion"/>
  </si>
  <si>
    <t>r</t>
    <phoneticPr fontId="2" type="noConversion"/>
  </si>
  <si>
    <t>spread</t>
    <phoneticPr fontId="2" type="noConversion"/>
  </si>
  <si>
    <t>inv</t>
    <phoneticPr fontId="2" type="noConversion"/>
  </si>
  <si>
    <t>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</si>
</sst>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7"/>
      <color rgb="FF333333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8"/>
      <color rgb="FFFFFFFF"/>
      <name val="微软雅黑"/>
      <family val="2"/>
      <charset val="134"/>
    </font>
    <font>
      <sz val="7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5BAD4"/>
        <bgColor indexed="64"/>
      </patternFill>
    </fill>
  </fills>
  <borders count="7">
    <border>
      <left/>
      <right/>
      <top/>
      <bottom/>
      <diagonal/>
    </border>
    <border>
      <left/>
      <right style="dotted">
        <color rgb="FF787878"/>
      </right>
      <top/>
      <bottom/>
      <diagonal/>
    </border>
    <border>
      <left/>
      <right style="dotted">
        <color rgb="FF787878"/>
      </right>
      <top style="medium">
        <color rgb="FF787878"/>
      </top>
      <bottom/>
      <diagonal/>
    </border>
    <border>
      <left/>
      <right style="dotted">
        <color rgb="FF787878"/>
      </right>
      <top/>
      <bottom style="medium">
        <color rgb="FF787878"/>
      </bottom>
      <diagonal/>
    </border>
    <border>
      <left style="medium">
        <color rgb="FF787878"/>
      </left>
      <right style="medium">
        <color rgb="FF787878"/>
      </right>
      <top style="medium">
        <color rgb="FF787878"/>
      </top>
      <bottom/>
      <diagonal/>
    </border>
    <border>
      <left style="medium">
        <color rgb="FF787878"/>
      </left>
      <right style="medium">
        <color rgb="FF787878"/>
      </right>
      <top/>
      <bottom style="medium">
        <color rgb="FF787878"/>
      </bottom>
      <diagonal/>
    </border>
    <border>
      <left/>
      <right style="dotted">
        <color rgb="FF787878"/>
      </right>
      <top style="medium">
        <color rgb="FF787878"/>
      </top>
      <bottom style="medium">
        <color rgb="FF78787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opLeftCell="A10" workbookViewId="0">
      <selection activeCell="Q23" sqref="Q23"/>
    </sheetView>
  </sheetViews>
  <sheetFormatPr defaultRowHeight="13.5" x14ac:dyDescent="0.15"/>
  <cols>
    <col min="1" max="1" width="16.125" bestFit="1" customWidth="1"/>
    <col min="2" max="2" width="12.75" bestFit="1" customWidth="1"/>
    <col min="17" max="17" width="19.375" bestFit="1" customWidth="1"/>
  </cols>
  <sheetData>
    <row r="1" spans="1:17" ht="15.75" x14ac:dyDescent="0.3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  <c r="O1" s="9" t="s">
        <v>1</v>
      </c>
      <c r="P1" s="9"/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ht="15.75" x14ac:dyDescent="0.3">
      <c r="A3" t="s">
        <v>15</v>
      </c>
      <c r="B3" s="1">
        <v>57080</v>
      </c>
      <c r="C3" s="1">
        <v>59550</v>
      </c>
      <c r="D3" s="1">
        <v>59430</v>
      </c>
      <c r="E3" s="1">
        <v>56610</v>
      </c>
      <c r="F3" s="1">
        <v>56060</v>
      </c>
      <c r="G3" s="1">
        <v>55440</v>
      </c>
      <c r="H3" s="1">
        <v>56100</v>
      </c>
      <c r="I3" s="1">
        <v>55260</v>
      </c>
      <c r="J3" s="1">
        <v>60200</v>
      </c>
      <c r="K3" s="1">
        <v>58390</v>
      </c>
      <c r="L3" s="1">
        <v>55610</v>
      </c>
      <c r="M3" s="1">
        <v>57350</v>
      </c>
      <c r="O3" s="9" t="s">
        <v>3</v>
      </c>
      <c r="P3" s="9"/>
    </row>
    <row r="4" spans="1:17" ht="15.75" x14ac:dyDescent="0.3">
      <c r="A4" t="s">
        <v>16</v>
      </c>
      <c r="B4" s="2">
        <v>57840</v>
      </c>
      <c r="C4" s="2">
        <v>60310</v>
      </c>
      <c r="D4" s="2">
        <v>60130</v>
      </c>
      <c r="E4" s="2">
        <v>56890</v>
      </c>
      <c r="F4" s="2">
        <v>55910</v>
      </c>
      <c r="G4" s="2">
        <v>54960</v>
      </c>
      <c r="H4" s="2">
        <v>56080</v>
      </c>
      <c r="I4" s="2">
        <v>54730</v>
      </c>
      <c r="J4" s="2">
        <v>60050</v>
      </c>
      <c r="K4" s="2">
        <v>58490</v>
      </c>
      <c r="L4" s="2">
        <v>55860</v>
      </c>
      <c r="M4" s="2">
        <v>57820</v>
      </c>
      <c r="O4" s="9" t="s">
        <v>4</v>
      </c>
      <c r="P4" s="9"/>
    </row>
    <row r="5" spans="1:17" ht="15.75" x14ac:dyDescent="0.3">
      <c r="A5" t="s">
        <v>17</v>
      </c>
      <c r="B5" s="1">
        <v>15990</v>
      </c>
      <c r="C5" s="1">
        <v>15925</v>
      </c>
      <c r="D5" s="1">
        <v>15920</v>
      </c>
      <c r="E5" s="1">
        <v>15910</v>
      </c>
      <c r="F5" s="1">
        <v>15955</v>
      </c>
      <c r="G5" s="1">
        <v>15890</v>
      </c>
      <c r="H5" s="1">
        <v>15660</v>
      </c>
      <c r="I5" s="1">
        <v>15435</v>
      </c>
      <c r="J5" s="1">
        <v>15610</v>
      </c>
      <c r="K5" s="1">
        <v>15280</v>
      </c>
      <c r="L5" s="1">
        <v>15155</v>
      </c>
      <c r="M5" s="1">
        <v>15065</v>
      </c>
      <c r="O5" s="9" t="s">
        <v>5</v>
      </c>
      <c r="P5" s="9"/>
    </row>
    <row r="6" spans="1:17" ht="15.75" x14ac:dyDescent="0.3">
      <c r="A6" t="s">
        <v>18</v>
      </c>
      <c r="B6" s="2">
        <v>16140</v>
      </c>
      <c r="C6" s="2">
        <v>16130</v>
      </c>
      <c r="D6" s="2">
        <v>16155</v>
      </c>
      <c r="E6" s="2">
        <v>16015</v>
      </c>
      <c r="F6" s="2">
        <v>15975</v>
      </c>
      <c r="G6" s="2">
        <v>15865</v>
      </c>
      <c r="H6" s="2">
        <v>15590</v>
      </c>
      <c r="I6" s="2">
        <v>15365</v>
      </c>
      <c r="J6" s="2">
        <v>15810</v>
      </c>
      <c r="K6" s="2">
        <v>15445</v>
      </c>
      <c r="L6" s="2">
        <v>15360</v>
      </c>
      <c r="M6" s="2">
        <v>15315</v>
      </c>
      <c r="O6" s="9" t="s">
        <v>6</v>
      </c>
      <c r="P6" s="9"/>
    </row>
    <row r="7" spans="1:17" ht="15.75" x14ac:dyDescent="0.3">
      <c r="A7" t="s">
        <v>19</v>
      </c>
      <c r="B7" s="1">
        <v>14995</v>
      </c>
      <c r="C7" s="1">
        <v>15700</v>
      </c>
      <c r="D7" s="1">
        <v>15550</v>
      </c>
      <c r="E7" s="1">
        <v>15190</v>
      </c>
      <c r="F7" s="1">
        <v>14830</v>
      </c>
      <c r="G7" s="1">
        <v>14765</v>
      </c>
      <c r="H7" s="1">
        <v>14685</v>
      </c>
      <c r="I7" s="1">
        <v>14570</v>
      </c>
      <c r="J7" s="1">
        <v>15475</v>
      </c>
      <c r="K7" s="1">
        <v>15000</v>
      </c>
      <c r="L7" s="1">
        <v>14815</v>
      </c>
      <c r="M7" s="1">
        <v>15250</v>
      </c>
      <c r="O7" s="9" t="s">
        <v>7</v>
      </c>
      <c r="P7" s="9"/>
    </row>
    <row r="8" spans="1:17" ht="15.75" x14ac:dyDescent="0.3">
      <c r="A8" t="s">
        <v>20</v>
      </c>
      <c r="B8" s="2">
        <v>15230</v>
      </c>
      <c r="C8" s="2">
        <v>15865</v>
      </c>
      <c r="D8" s="2">
        <v>15765</v>
      </c>
      <c r="E8" s="2">
        <v>15310</v>
      </c>
      <c r="F8" s="2">
        <v>14885</v>
      </c>
      <c r="G8" s="2">
        <v>14840</v>
      </c>
      <c r="H8" s="2">
        <v>14760</v>
      </c>
      <c r="I8" s="2">
        <v>14585</v>
      </c>
      <c r="J8" s="2">
        <v>15705</v>
      </c>
      <c r="K8" s="2">
        <v>15115</v>
      </c>
      <c r="L8" s="2">
        <v>15005</v>
      </c>
      <c r="M8" s="2">
        <v>15500</v>
      </c>
      <c r="O8" s="9" t="s">
        <v>8</v>
      </c>
      <c r="P8" s="9"/>
    </row>
    <row r="9" spans="1:17" ht="15.75" x14ac:dyDescent="0.3">
      <c r="A9" t="s">
        <v>21</v>
      </c>
      <c r="B9" s="1">
        <v>15350</v>
      </c>
      <c r="C9" s="1">
        <v>15850</v>
      </c>
      <c r="D9" s="1">
        <v>15715</v>
      </c>
      <c r="E9" s="1">
        <v>15780</v>
      </c>
      <c r="F9" s="1">
        <v>15100</v>
      </c>
      <c r="G9" s="1">
        <v>15170</v>
      </c>
      <c r="H9" s="1">
        <v>15075</v>
      </c>
      <c r="I9" s="1">
        <v>14995</v>
      </c>
      <c r="J9" s="1">
        <v>16150</v>
      </c>
      <c r="K9" s="1">
        <v>15555</v>
      </c>
      <c r="L9" s="1">
        <v>15105</v>
      </c>
      <c r="M9" s="1">
        <v>15030</v>
      </c>
      <c r="O9" s="9" t="s">
        <v>9</v>
      </c>
      <c r="P9" s="9"/>
    </row>
    <row r="10" spans="1:17" ht="16.5" thickBot="1" x14ac:dyDescent="0.35">
      <c r="A10" t="s">
        <v>22</v>
      </c>
      <c r="B10" s="4">
        <v>15420</v>
      </c>
      <c r="C10" s="4">
        <v>15915</v>
      </c>
      <c r="D10" s="4">
        <v>15840</v>
      </c>
      <c r="E10" s="4">
        <v>15565</v>
      </c>
      <c r="F10" s="4">
        <v>15460</v>
      </c>
      <c r="G10" s="4">
        <v>15095</v>
      </c>
      <c r="H10" s="4">
        <v>14980</v>
      </c>
      <c r="I10" s="4">
        <v>14880</v>
      </c>
      <c r="J10" s="4">
        <v>16140</v>
      </c>
      <c r="K10" s="4">
        <v>15700</v>
      </c>
      <c r="L10" s="4">
        <v>15365</v>
      </c>
      <c r="M10" s="4">
        <v>15325</v>
      </c>
      <c r="O10" s="9" t="s">
        <v>10</v>
      </c>
      <c r="P10" s="9"/>
    </row>
    <row r="11" spans="1:17" ht="15.75" x14ac:dyDescent="0.3">
      <c r="A11" t="s">
        <v>23</v>
      </c>
      <c r="N11" s="9" t="s">
        <v>11</v>
      </c>
      <c r="O11" s="9"/>
    </row>
    <row r="12" spans="1:17" ht="15.75" x14ac:dyDescent="0.3">
      <c r="A12" t="s">
        <v>24</v>
      </c>
      <c r="N12" s="9" t="s">
        <v>12</v>
      </c>
      <c r="O12" s="9"/>
    </row>
    <row r="13" spans="1:17" ht="15.75" x14ac:dyDescent="0.3">
      <c r="A13" t="s">
        <v>25</v>
      </c>
      <c r="N13" s="9" t="s">
        <v>13</v>
      </c>
      <c r="O13" s="9"/>
    </row>
    <row r="14" spans="1:17" ht="15.75" x14ac:dyDescent="0.3">
      <c r="A14" t="s">
        <v>26</v>
      </c>
      <c r="N14" s="9" t="s">
        <v>14</v>
      </c>
      <c r="O14" s="9"/>
    </row>
    <row r="16" spans="1:17" ht="17.25" x14ac:dyDescent="0.3">
      <c r="A16" t="s">
        <v>42</v>
      </c>
      <c r="N16" s="10" t="s">
        <v>27</v>
      </c>
      <c r="O16" s="10"/>
      <c r="Q16" t="s">
        <v>28</v>
      </c>
    </row>
    <row r="17" spans="1:17" x14ac:dyDescent="0.15">
      <c r="A17" t="s">
        <v>15</v>
      </c>
      <c r="B17">
        <f t="shared" ref="B17:L17" si="0">LN(C3/B3)</f>
        <v>4.2362503192673387E-2</v>
      </c>
      <c r="C17">
        <f t="shared" si="0"/>
        <v>-2.0171464227398544E-3</v>
      </c>
      <c r="D17">
        <f t="shared" si="0"/>
        <v>-4.8613501330000752E-2</v>
      </c>
      <c r="E17">
        <f t="shared" si="0"/>
        <v>-9.7631023119263017E-3</v>
      </c>
      <c r="F17">
        <f t="shared" si="0"/>
        <v>-1.1121190854994405E-2</v>
      </c>
      <c r="G17">
        <f t="shared" si="0"/>
        <v>1.1834457647002798E-2</v>
      </c>
      <c r="H17">
        <f t="shared" si="0"/>
        <v>-1.5086493033380192E-2</v>
      </c>
      <c r="I17">
        <f t="shared" si="0"/>
        <v>8.562303281950491E-2</v>
      </c>
      <c r="J17">
        <f t="shared" si="0"/>
        <v>-3.0527710019329139E-2</v>
      </c>
      <c r="K17">
        <f t="shared" si="0"/>
        <v>-4.8781601095973577E-2</v>
      </c>
      <c r="L17">
        <f t="shared" si="0"/>
        <v>3.0809802375907008E-2</v>
      </c>
      <c r="N17">
        <f>_xlfn.STDEV.P(B17:L17)</f>
        <v>3.8540047226072634E-2</v>
      </c>
      <c r="P17" t="s">
        <v>29</v>
      </c>
      <c r="Q17">
        <f>(N17-N18)/N18</f>
        <v>-7.3314164814150165E-2</v>
      </c>
    </row>
    <row r="18" spans="1:17" x14ac:dyDescent="0.15">
      <c r="A18" t="s">
        <v>16</v>
      </c>
      <c r="B18">
        <f t="shared" ref="B18:L18" si="1">LN(C4/B4)</f>
        <v>4.1817349612386229E-2</v>
      </c>
      <c r="C18">
        <f t="shared" si="1"/>
        <v>-2.9890424114180515E-3</v>
      </c>
      <c r="D18">
        <f t="shared" si="1"/>
        <v>-5.5389306288921344E-2</v>
      </c>
      <c r="E18">
        <f t="shared" si="1"/>
        <v>-1.737632372400209E-2</v>
      </c>
      <c r="F18">
        <f t="shared" si="1"/>
        <v>-1.7137607124459994E-2</v>
      </c>
      <c r="G18">
        <f t="shared" si="1"/>
        <v>2.0173594812240653E-2</v>
      </c>
      <c r="H18">
        <f t="shared" si="1"/>
        <v>-2.4367237570507919E-2</v>
      </c>
      <c r="I18">
        <f t="shared" si="1"/>
        <v>9.2765543370165668E-2</v>
      </c>
      <c r="J18">
        <f t="shared" si="1"/>
        <v>-2.6321749071058078E-2</v>
      </c>
      <c r="K18">
        <f t="shared" si="1"/>
        <v>-4.6007238937903733E-2</v>
      </c>
      <c r="L18">
        <f t="shared" si="1"/>
        <v>3.4486176071169404E-2</v>
      </c>
      <c r="N18">
        <f t="shared" ref="N18:N24" si="2">_xlfn.STDEV.P(B18:L18)</f>
        <v>4.1589118731207651E-2</v>
      </c>
    </row>
    <row r="19" spans="1:17" x14ac:dyDescent="0.15">
      <c r="A19" t="s">
        <v>17</v>
      </c>
      <c r="B19">
        <f t="shared" ref="B19:L19" si="3">LN(C5/B5)</f>
        <v>-4.0733253876357864E-3</v>
      </c>
      <c r="C19">
        <f t="shared" si="3"/>
        <v>-3.1402104199013429E-4</v>
      </c>
      <c r="D19">
        <f t="shared" si="3"/>
        <v>-6.2833806654144465E-4</v>
      </c>
      <c r="E19">
        <f t="shared" si="3"/>
        <v>2.8244173805114267E-3</v>
      </c>
      <c r="F19">
        <f t="shared" si="3"/>
        <v>-4.0822791815821914E-3</v>
      </c>
      <c r="G19">
        <f t="shared" si="3"/>
        <v>-1.4580289985967602E-2</v>
      </c>
      <c r="H19">
        <f t="shared" si="3"/>
        <v>-1.4472032608534432E-2</v>
      </c>
      <c r="I19">
        <f t="shared" si="3"/>
        <v>1.1274076573218161E-2</v>
      </c>
      <c r="J19">
        <f t="shared" si="3"/>
        <v>-2.136695078896626E-2</v>
      </c>
      <c r="K19">
        <f t="shared" si="3"/>
        <v>-8.2142732286079496E-3</v>
      </c>
      <c r="L19">
        <f t="shared" si="3"/>
        <v>-5.956337927501912E-3</v>
      </c>
      <c r="N19">
        <f t="shared" si="2"/>
        <v>8.6736155174464476E-3</v>
      </c>
      <c r="P19" t="s">
        <v>30</v>
      </c>
      <c r="Q19">
        <f>(N19-N20)/N20</f>
        <v>-0.32178632026879123</v>
      </c>
    </row>
    <row r="20" spans="1:17" x14ac:dyDescent="0.15">
      <c r="A20" t="s">
        <v>18</v>
      </c>
      <c r="B20">
        <f t="shared" ref="B20:L20" si="4">LN(C6/B6)</f>
        <v>-6.1977070468526604E-4</v>
      </c>
      <c r="C20">
        <f t="shared" si="4"/>
        <v>1.5487071393441953E-3</v>
      </c>
      <c r="D20">
        <f t="shared" si="4"/>
        <v>-8.7038162153401412E-3</v>
      </c>
      <c r="E20">
        <f t="shared" si="4"/>
        <v>-2.5007827975230099E-3</v>
      </c>
      <c r="F20">
        <f t="shared" si="4"/>
        <v>-6.9095752284395774E-3</v>
      </c>
      <c r="G20">
        <f t="shared" si="4"/>
        <v>-1.7485741965473693E-2</v>
      </c>
      <c r="H20">
        <f t="shared" si="4"/>
        <v>-1.4537487487237122E-2</v>
      </c>
      <c r="I20">
        <f t="shared" si="4"/>
        <v>2.8550455638932722E-2</v>
      </c>
      <c r="J20">
        <f t="shared" si="4"/>
        <v>-2.3357324850835606E-2</v>
      </c>
      <c r="K20">
        <f t="shared" si="4"/>
        <v>-5.5185986510189302E-3</v>
      </c>
      <c r="L20">
        <f t="shared" si="4"/>
        <v>-2.9339874347875383E-3</v>
      </c>
      <c r="N20">
        <f t="shared" si="2"/>
        <v>1.2788912663755168E-2</v>
      </c>
    </row>
    <row r="21" spans="1:17" x14ac:dyDescent="0.15">
      <c r="A21" t="s">
        <v>19</v>
      </c>
      <c r="B21">
        <f t="shared" ref="B21:L21" si="5">LN(C7/B7)</f>
        <v>4.5943900153290022E-2</v>
      </c>
      <c r="C21">
        <f t="shared" si="5"/>
        <v>-9.600073729019231E-3</v>
      </c>
      <c r="D21">
        <f t="shared" si="5"/>
        <v>-2.3423322017561598E-2</v>
      </c>
      <c r="E21">
        <f t="shared" si="5"/>
        <v>-2.3985160457840771E-2</v>
      </c>
      <c r="F21">
        <f t="shared" si="5"/>
        <v>-4.3926409539547344E-3</v>
      </c>
      <c r="G21">
        <f t="shared" si="5"/>
        <v>-5.4329505453025971E-3</v>
      </c>
      <c r="H21">
        <f t="shared" si="5"/>
        <v>-7.8619444434699613E-3</v>
      </c>
      <c r="I21">
        <f t="shared" si="5"/>
        <v>6.026119836354641E-2</v>
      </c>
      <c r="J21">
        <f t="shared" si="5"/>
        <v>-3.1175617468449726E-2</v>
      </c>
      <c r="K21">
        <f t="shared" si="5"/>
        <v>-1.2410020076681476E-2</v>
      </c>
      <c r="L21">
        <f t="shared" si="5"/>
        <v>2.8939322027892019E-2</v>
      </c>
      <c r="N21">
        <f t="shared" si="2"/>
        <v>2.8614268229425002E-2</v>
      </c>
      <c r="P21" t="s">
        <v>31</v>
      </c>
      <c r="Q21">
        <f>(N21-N22)/N22</f>
        <v>-0.11725899625680562</v>
      </c>
    </row>
    <row r="22" spans="1:17" x14ac:dyDescent="0.15">
      <c r="A22" t="s">
        <v>20</v>
      </c>
      <c r="B22">
        <f t="shared" ref="B22:L22" si="6">LN(C8/B8)</f>
        <v>4.0848258128088497E-2</v>
      </c>
      <c r="C22">
        <f t="shared" si="6"/>
        <v>-6.3231320381347241E-3</v>
      </c>
      <c r="D22">
        <f t="shared" si="6"/>
        <v>-2.9286083327431742E-2</v>
      </c>
      <c r="E22">
        <f t="shared" si="6"/>
        <v>-2.815221520185263E-2</v>
      </c>
      <c r="F22">
        <f t="shared" si="6"/>
        <v>-3.0277567285052725E-3</v>
      </c>
      <c r="G22">
        <f t="shared" si="6"/>
        <v>-5.405418566907935E-3</v>
      </c>
      <c r="H22">
        <f t="shared" si="6"/>
        <v>-1.1927215852641719E-2</v>
      </c>
      <c r="I22">
        <f t="shared" si="6"/>
        <v>7.3985529670925115E-2</v>
      </c>
      <c r="J22">
        <f t="shared" si="6"/>
        <v>-3.8291504759188508E-2</v>
      </c>
      <c r="K22">
        <f t="shared" si="6"/>
        <v>-7.3041493390909847E-3</v>
      </c>
      <c r="L22">
        <f t="shared" si="6"/>
        <v>3.2456545032870425E-2</v>
      </c>
      <c r="N22">
        <f t="shared" si="2"/>
        <v>3.2415247629925911E-2</v>
      </c>
    </row>
    <row r="23" spans="1:17" x14ac:dyDescent="0.15">
      <c r="A23" t="s">
        <v>21</v>
      </c>
      <c r="B23">
        <f t="shared" ref="B23:L23" si="7">LN(C9/B9)</f>
        <v>3.2054026290083477E-2</v>
      </c>
      <c r="C23">
        <f t="shared" si="7"/>
        <v>-8.553830073758692E-3</v>
      </c>
      <c r="D23">
        <f t="shared" si="7"/>
        <v>4.1276451681971586E-3</v>
      </c>
      <c r="E23">
        <f t="shared" si="7"/>
        <v>-4.4048571596849502E-2</v>
      </c>
      <c r="F23">
        <f t="shared" si="7"/>
        <v>4.6250495395621927E-3</v>
      </c>
      <c r="G23">
        <f t="shared" si="7"/>
        <v>-6.2820507471917555E-3</v>
      </c>
      <c r="H23">
        <f t="shared" si="7"/>
        <v>-5.3209304122767715E-3</v>
      </c>
      <c r="I23">
        <f t="shared" si="7"/>
        <v>7.4203237467693195E-2</v>
      </c>
      <c r="J23">
        <f t="shared" si="7"/>
        <v>-3.7537919319065208E-2</v>
      </c>
      <c r="K23">
        <f t="shared" si="7"/>
        <v>-2.9356315510965021E-2</v>
      </c>
      <c r="L23">
        <f t="shared" si="7"/>
        <v>-4.9776110737521318E-3</v>
      </c>
      <c r="N23">
        <f t="shared" si="2"/>
        <v>3.1491048958041674E-2</v>
      </c>
      <c r="P23" t="s">
        <v>32</v>
      </c>
      <c r="Q23">
        <f>(N23-N24)/N24</f>
        <v>5.0404164132118186E-2</v>
      </c>
    </row>
    <row r="24" spans="1:17" x14ac:dyDescent="0.15">
      <c r="A24" t="s">
        <v>22</v>
      </c>
      <c r="B24">
        <f t="shared" ref="B24:L24" si="8">LN(C10/B10)</f>
        <v>3.1596692598872822E-2</v>
      </c>
      <c r="C24">
        <f t="shared" si="8"/>
        <v>-4.7236743477763283E-3</v>
      </c>
      <c r="D24">
        <f t="shared" si="8"/>
        <v>-1.7513582492708357E-2</v>
      </c>
      <c r="E24">
        <f t="shared" si="8"/>
        <v>-6.768760734295616E-3</v>
      </c>
      <c r="F24">
        <f t="shared" si="8"/>
        <v>-2.3892480000473761E-2</v>
      </c>
      <c r="G24">
        <f t="shared" si="8"/>
        <v>-7.6475850697287377E-3</v>
      </c>
      <c r="H24">
        <f t="shared" si="8"/>
        <v>-6.6979486841275814E-3</v>
      </c>
      <c r="I24">
        <f t="shared" si="8"/>
        <v>8.128263343685696E-2</v>
      </c>
      <c r="J24">
        <f t="shared" si="8"/>
        <v>-2.763995048754038E-2</v>
      </c>
      <c r="K24">
        <f t="shared" si="8"/>
        <v>-2.1568516771814449E-2</v>
      </c>
      <c r="L24">
        <f t="shared" si="8"/>
        <v>-2.6067137601728943E-3</v>
      </c>
      <c r="N24">
        <f t="shared" si="2"/>
        <v>2.997993537474284E-2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3.7319824867563001</v>
      </c>
      <c r="C32">
        <v>3.8140861014649388</v>
      </c>
      <c r="D32">
        <v>3.8979959956971673</v>
      </c>
      <c r="E32">
        <v>3.9759559156111108</v>
      </c>
      <c r="F32">
        <v>4.0594509898389433</v>
      </c>
      <c r="G32">
        <v>4.1406400096357219</v>
      </c>
      <c r="H32">
        <v>4.2068902497898932</v>
      </c>
      <c r="I32">
        <v>4.2657867132869516</v>
      </c>
      <c r="J32">
        <v>4.312710367133108</v>
      </c>
      <c r="K32">
        <v>4.3428993397030391</v>
      </c>
      <c r="L32">
        <v>4.3732996350809605</v>
      </c>
      <c r="M32">
        <v>4.4039127325265266</v>
      </c>
    </row>
    <row r="33" spans="1:13" x14ac:dyDescent="0.15">
      <c r="A33" t="s">
        <v>37</v>
      </c>
      <c r="B33">
        <v>3.9943118629571788</v>
      </c>
      <c r="C33">
        <v>4.0821867239422369</v>
      </c>
      <c r="D33">
        <v>4.1719948318689664</v>
      </c>
      <c r="E33">
        <v>4.2554347285063452</v>
      </c>
      <c r="F33">
        <v>4.3447988578049781</v>
      </c>
      <c r="G33">
        <v>4.4316948349610774</v>
      </c>
      <c r="H33">
        <v>4.5026019523204548</v>
      </c>
      <c r="I33">
        <v>4.5656383796529409</v>
      </c>
      <c r="J33">
        <v>4.6158604018291234</v>
      </c>
      <c r="K33">
        <v>4.6481714246419266</v>
      </c>
      <c r="L33">
        <v>4.6807086246144189</v>
      </c>
      <c r="M33">
        <v>4.71347358498672</v>
      </c>
    </row>
    <row r="34" spans="1:13" x14ac:dyDescent="0.15">
      <c r="A34" t="s">
        <v>38</v>
      </c>
      <c r="B34">
        <v>3.8312902605130126</v>
      </c>
      <c r="C34">
        <v>3.9155786462442985</v>
      </c>
      <c r="D34">
        <v>4.0017213764616724</v>
      </c>
      <c r="E34">
        <v>4.081755803990907</v>
      </c>
      <c r="F34">
        <v>4.1674726758747154</v>
      </c>
      <c r="G34">
        <v>4.2508221293922093</v>
      </c>
      <c r="H34">
        <v>4.3188352834624846</v>
      </c>
      <c r="I34">
        <v>4.3792989774309596</v>
      </c>
      <c r="J34">
        <v>4.4274712661826996</v>
      </c>
      <c r="K34">
        <v>4.4584635650459772</v>
      </c>
      <c r="L34">
        <v>4.4896728100012995</v>
      </c>
      <c r="M34">
        <v>4.5211005196713083</v>
      </c>
    </row>
    <row r="35" spans="1:13" x14ac:dyDescent="0.15">
      <c r="A35" t="s">
        <v>39</v>
      </c>
      <c r="B35">
        <v>3.7202773131289479</v>
      </c>
      <c r="C35">
        <v>3.8021234140177849</v>
      </c>
      <c r="D35">
        <v>3.8857701291261764</v>
      </c>
      <c r="E35">
        <v>3.9634855317087005</v>
      </c>
      <c r="F35">
        <v>4.0467187278745822</v>
      </c>
      <c r="G35">
        <v>4.1276531024320748</v>
      </c>
      <c r="H35">
        <v>4.193695552070988</v>
      </c>
      <c r="I35">
        <v>4.2524072897999821</v>
      </c>
      <c r="J35">
        <v>4.2991837699877813</v>
      </c>
      <c r="K35">
        <v>4.3292780563776958</v>
      </c>
      <c r="L35">
        <v>4.3595830027723386</v>
      </c>
      <c r="M35">
        <v>4.3901000837917445</v>
      </c>
    </row>
    <row r="36" spans="1:13" x14ac:dyDescent="0.15">
      <c r="A36" t="s">
        <v>40</v>
      </c>
      <c r="B36">
        <v>4.2487959320524888</v>
      </c>
      <c r="C36">
        <v>4.3422694425576438</v>
      </c>
      <c r="D36">
        <v>4.437799370293912</v>
      </c>
      <c r="E36">
        <v>4.5265553576997899</v>
      </c>
      <c r="F36">
        <v>4.6216130202114849</v>
      </c>
      <c r="G36">
        <v>4.7140452806157143</v>
      </c>
      <c r="H36">
        <v>4.7894700051055663</v>
      </c>
      <c r="I36">
        <v>4.8565225851770437</v>
      </c>
      <c r="J36">
        <v>4.909944333613991</v>
      </c>
      <c r="K36">
        <v>4.9443139439492878</v>
      </c>
      <c r="L36">
        <v>4.9789241415569325</v>
      </c>
      <c r="M36">
        <v>5.0137766105478301</v>
      </c>
    </row>
    <row r="37" spans="1:13" x14ac:dyDescent="0.15">
      <c r="A37" t="s">
        <v>41</v>
      </c>
      <c r="B37">
        <v>4.0297432234933597</v>
      </c>
      <c r="C37">
        <v>4.1183975744102135</v>
      </c>
      <c r="D37">
        <v>4.2090023210472376</v>
      </c>
      <c r="E37">
        <v>4.2931823674681828</v>
      </c>
      <c r="F37">
        <v>4.3833391971850144</v>
      </c>
      <c r="G37">
        <v>4.4710059811287151</v>
      </c>
      <c r="H37">
        <v>4.5425420768267744</v>
      </c>
      <c r="I37">
        <v>4.6061376659023496</v>
      </c>
      <c r="J37">
        <v>4.6568051802272752</v>
      </c>
      <c r="K37">
        <v>4.6894028164888653</v>
      </c>
      <c r="L37">
        <v>4.7222286362042869</v>
      </c>
      <c r="M37">
        <v>4.755284236657717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6.5381613292857393E-5</v>
      </c>
      <c r="C40">
        <f t="shared" ref="C40:M40" si="9">C32/C3</f>
        <v>6.40484651799318E-5</v>
      </c>
      <c r="D40">
        <f t="shared" si="9"/>
        <v>6.5589702098219202E-5</v>
      </c>
      <c r="E40">
        <f t="shared" si="9"/>
        <v>7.0234162084633643E-5</v>
      </c>
      <c r="F40">
        <f t="shared" si="9"/>
        <v>7.2412611306438518E-5</v>
      </c>
      <c r="G40">
        <f t="shared" si="9"/>
        <v>7.4686868860673197E-5</v>
      </c>
      <c r="H40">
        <f t="shared" si="9"/>
        <v>7.4989131012297565E-5</v>
      </c>
      <c r="I40">
        <f t="shared" si="9"/>
        <v>7.7194837373994777E-5</v>
      </c>
      <c r="J40">
        <f t="shared" si="9"/>
        <v>7.1639707095234357E-5</v>
      </c>
      <c r="K40">
        <f t="shared" si="9"/>
        <v>7.4377450585768779E-5</v>
      </c>
      <c r="L40">
        <f t="shared" si="9"/>
        <v>7.8642323953982384E-5</v>
      </c>
      <c r="M40">
        <f t="shared" si="9"/>
        <v>7.6790108675266379E-5</v>
      </c>
    </row>
    <row r="41" spans="1:13" x14ac:dyDescent="0.15">
      <c r="A41" t="s">
        <v>37</v>
      </c>
      <c r="B41">
        <f>B33/B5</f>
        <v>2.498006168203364E-4</v>
      </c>
      <c r="C41">
        <f t="shared" ref="C41:M41" si="10">C33/C5</f>
        <v>2.5633825582054861E-4</v>
      </c>
      <c r="D41">
        <f t="shared" si="10"/>
        <v>2.6205997687619135E-4</v>
      </c>
      <c r="E41">
        <f t="shared" si="10"/>
        <v>2.6746918469555908E-4</v>
      </c>
      <c r="F41">
        <f t="shared" si="10"/>
        <v>2.7231581684769525E-4</v>
      </c>
      <c r="G41">
        <f t="shared" si="10"/>
        <v>2.7889835336444792E-4</v>
      </c>
      <c r="H41">
        <f t="shared" si="10"/>
        <v>2.8752247460539303E-4</v>
      </c>
      <c r="I41">
        <f t="shared" si="10"/>
        <v>2.9579775702319022E-4</v>
      </c>
      <c r="J41">
        <f t="shared" si="10"/>
        <v>2.9569893669629236E-4</v>
      </c>
      <c r="K41">
        <f t="shared" si="10"/>
        <v>3.0419970056557111E-4</v>
      </c>
      <c r="L41">
        <f t="shared" si="10"/>
        <v>3.0885573240609825E-4</v>
      </c>
      <c r="M41">
        <f t="shared" si="10"/>
        <v>3.1287577729749222E-4</v>
      </c>
    </row>
    <row r="42" spans="1:13" x14ac:dyDescent="0.15">
      <c r="A42" t="s">
        <v>38</v>
      </c>
      <c r="B42">
        <f>B34/B7</f>
        <v>2.5550451887382546E-4</v>
      </c>
      <c r="C42">
        <f t="shared" ref="C42:M42" si="11">C34/C7</f>
        <v>2.4939991377352221E-4</v>
      </c>
      <c r="D42">
        <f t="shared" si="11"/>
        <v>2.5734542613901429E-4</v>
      </c>
      <c r="E42">
        <f t="shared" si="11"/>
        <v>2.687133511514751E-4</v>
      </c>
      <c r="F42">
        <f t="shared" si="11"/>
        <v>2.8101636384859847E-4</v>
      </c>
      <c r="G42">
        <f t="shared" si="11"/>
        <v>2.8789855261714928E-4</v>
      </c>
      <c r="H42">
        <f t="shared" si="11"/>
        <v>2.9409841903047223E-4</v>
      </c>
      <c r="I42">
        <f t="shared" si="11"/>
        <v>3.0056959350933146E-4</v>
      </c>
      <c r="J42">
        <f t="shared" si="11"/>
        <v>2.8610476679694346E-4</v>
      </c>
      <c r="K42">
        <f t="shared" si="11"/>
        <v>2.9723090433639846E-4</v>
      </c>
      <c r="L42">
        <f t="shared" si="11"/>
        <v>3.0304912656100571E-4</v>
      </c>
      <c r="M42">
        <f t="shared" si="11"/>
        <v>2.964656078472989E-4</v>
      </c>
    </row>
    <row r="43" spans="1:13" x14ac:dyDescent="0.15">
      <c r="A43" t="s">
        <v>39</v>
      </c>
      <c r="B43">
        <f>B35/B9</f>
        <v>2.4236334287485004E-4</v>
      </c>
      <c r="C43">
        <f t="shared" ref="C43:M43" si="12">C35/C9</f>
        <v>2.3988160340806213E-4</v>
      </c>
      <c r="D43">
        <f t="shared" si="12"/>
        <v>2.4726504162431921E-4</v>
      </c>
      <c r="E43">
        <f t="shared" si="12"/>
        <v>2.5117145321347913E-4</v>
      </c>
      <c r="F43">
        <f t="shared" si="12"/>
        <v>2.6799461774003856E-4</v>
      </c>
      <c r="G43">
        <f t="shared" si="12"/>
        <v>2.7209315111615523E-4</v>
      </c>
      <c r="H43">
        <f t="shared" si="12"/>
        <v>2.7818875967303402E-4</v>
      </c>
      <c r="I43">
        <f t="shared" si="12"/>
        <v>2.8358834876958866E-4</v>
      </c>
      <c r="J43">
        <f t="shared" si="12"/>
        <v>2.6620332941100814E-4</v>
      </c>
      <c r="K43">
        <f t="shared" si="12"/>
        <v>2.7832067221971688E-4</v>
      </c>
      <c r="L43">
        <f t="shared" si="12"/>
        <v>2.8861853709184629E-4</v>
      </c>
      <c r="M43">
        <f t="shared" si="12"/>
        <v>2.9208916059825311E-4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7.6892828364222412E-5</v>
      </c>
      <c r="C47">
        <f t="shared" ref="C47:M47" si="13">C48/36500</f>
        <v>8.2440052185257665E-5</v>
      </c>
      <c r="D47">
        <f t="shared" si="13"/>
        <v>7.8393567599761767E-5</v>
      </c>
      <c r="E47">
        <f t="shared" si="13"/>
        <v>7.5594664744051913E-5</v>
      </c>
      <c r="F47">
        <f t="shared" si="13"/>
        <v>6.6924657534246572E-5</v>
      </c>
      <c r="G47">
        <f t="shared" si="13"/>
        <v>5.7680958904109596E-5</v>
      </c>
      <c r="H47">
        <f t="shared" si="13"/>
        <v>5.6788293897882931E-5</v>
      </c>
      <c r="I47">
        <f t="shared" si="13"/>
        <v>6.6793329362715902E-5</v>
      </c>
      <c r="J47">
        <f t="shared" si="13"/>
        <v>7.193776908023484E-5</v>
      </c>
      <c r="K47">
        <f t="shared" si="13"/>
        <v>7.6880060882800614E-5</v>
      </c>
      <c r="L47">
        <f t="shared" si="13"/>
        <v>7.8389041095890415E-5</v>
      </c>
      <c r="M47">
        <f t="shared" si="13"/>
        <v>7.7918851924331381E-5</v>
      </c>
    </row>
    <row r="48" spans="1:13" ht="14.25" x14ac:dyDescent="0.2">
      <c r="B48" s="11">
        <v>2.806588235294118</v>
      </c>
      <c r="C48" s="11">
        <v>3.0090619047619049</v>
      </c>
      <c r="D48" s="11">
        <v>2.8613652173913047</v>
      </c>
      <c r="E48" s="11">
        <v>2.7592052631578947</v>
      </c>
      <c r="F48" s="11">
        <v>2.4427499999999998</v>
      </c>
      <c r="G48" s="11">
        <v>2.1053550000000003</v>
      </c>
      <c r="H48" s="11">
        <v>2.072772727272727</v>
      </c>
      <c r="I48" s="11">
        <v>2.4379565217391304</v>
      </c>
      <c r="J48" s="11">
        <v>2.6257285714285716</v>
      </c>
      <c r="K48" s="11">
        <v>2.8061222222222222</v>
      </c>
      <c r="L48" s="11">
        <v>2.8612000000000002</v>
      </c>
      <c r="M48" s="11">
        <v>2.8440380952380955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4.2761516027437071E-4</v>
      </c>
      <c r="C51">
        <f t="shared" ref="C51:M51" si="14">(C4-C3*EXP((C47+C40)*90))/C3</f>
        <v>-5.0887369427189352E-4</v>
      </c>
      <c r="D51">
        <f t="shared" si="14"/>
        <v>-1.2642563930019546E-3</v>
      </c>
      <c r="E51">
        <f t="shared" si="14"/>
        <v>-8.2649773463719552E-3</v>
      </c>
      <c r="F51">
        <f t="shared" si="14"/>
        <v>-1.5295018756285974E-2</v>
      </c>
      <c r="G51">
        <f t="shared" si="14"/>
        <v>-2.064235681620688E-2</v>
      </c>
      <c r="H51">
        <f t="shared" si="14"/>
        <v>-1.2287082765364882E-2</v>
      </c>
      <c r="I51">
        <f t="shared" si="14"/>
        <v>-2.2634290139310127E-2</v>
      </c>
      <c r="J51">
        <f t="shared" si="14"/>
        <v>-1.5497516676797775E-2</v>
      </c>
      <c r="K51">
        <f t="shared" si="14"/>
        <v>-1.1993635185922268E-2</v>
      </c>
      <c r="L51">
        <f t="shared" si="14"/>
        <v>-9.7375690186854505E-3</v>
      </c>
      <c r="M51">
        <f t="shared" si="14"/>
        <v>-5.8259020581936721E-3</v>
      </c>
    </row>
    <row r="52" spans="1:16" x14ac:dyDescent="0.15">
      <c r="A52" t="s">
        <v>37</v>
      </c>
      <c r="B52">
        <f>(B6-B5*EXP((B$47+B41)*90))/B5</f>
        <v>-2.0458065615895568E-2</v>
      </c>
      <c r="C52">
        <f t="shared" ref="C52:M52" si="15">(C6-C5*EXP((C$47+C41)*90))/C5</f>
        <v>-1.8086788155089788E-2</v>
      </c>
      <c r="D52">
        <f t="shared" si="15"/>
        <v>-1.6353773890529999E-2</v>
      </c>
      <c r="E52">
        <f t="shared" si="15"/>
        <v>-2.4757723233944054E-2</v>
      </c>
      <c r="F52">
        <f t="shared" si="15"/>
        <v>-2.9748987689478191E-2</v>
      </c>
      <c r="G52">
        <f t="shared" si="15"/>
        <v>-3.2328929514974056E-2</v>
      </c>
      <c r="H52">
        <f t="shared" si="15"/>
        <v>-3.5943081558181537E-2</v>
      </c>
      <c r="I52">
        <f t="shared" si="15"/>
        <v>-3.770664751632026E-2</v>
      </c>
      <c r="J52">
        <f t="shared" si="15"/>
        <v>-2.0828475972473785E-2</v>
      </c>
      <c r="K52">
        <f t="shared" si="15"/>
        <v>-2.4093679430936262E-2</v>
      </c>
      <c r="L52">
        <f t="shared" si="15"/>
        <v>-2.1939590274220745E-2</v>
      </c>
      <c r="M52">
        <f t="shared" si="15"/>
        <v>-1.9202593978692725E-2</v>
      </c>
    </row>
    <row r="53" spans="1:16" x14ac:dyDescent="0.15">
      <c r="A53" t="s">
        <v>38</v>
      </c>
      <c r="B53">
        <f>(B8-B7*EXP((B$47+B42)*90))/B7</f>
        <v>-1.4695842778938281E-2</v>
      </c>
      <c r="C53">
        <f t="shared" ref="C53:M53" si="16">(C8-C7*EXP((C$47+C42)*90))/C7</f>
        <v>-1.9806492873755414E-2</v>
      </c>
      <c r="D53">
        <f t="shared" si="16"/>
        <v>-1.6851294678215598E-2</v>
      </c>
      <c r="E53">
        <f t="shared" si="16"/>
        <v>-2.3572904630714892E-2</v>
      </c>
      <c r="F53">
        <f t="shared" si="16"/>
        <v>-2.8101456540720018E-2</v>
      </c>
      <c r="G53">
        <f t="shared" si="16"/>
        <v>-2.651130165208752E-2</v>
      </c>
      <c r="H53">
        <f t="shared" si="16"/>
        <v>-2.6976484590289583E-2</v>
      </c>
      <c r="I53">
        <f t="shared" si="16"/>
        <v>-3.2585794011111786E-2</v>
      </c>
      <c r="J53">
        <f t="shared" si="16"/>
        <v>-1.7885955990953339E-2</v>
      </c>
      <c r="K53">
        <f t="shared" si="16"/>
        <v>-2.6576569888271478E-2</v>
      </c>
      <c r="L53">
        <f t="shared" si="16"/>
        <v>-2.2100651657328736E-2</v>
      </c>
      <c r="M53">
        <f t="shared" si="16"/>
        <v>-1.7875251635498288E-2</v>
      </c>
    </row>
    <row r="54" spans="1:16" x14ac:dyDescent="0.15">
      <c r="A54" t="s">
        <v>39</v>
      </c>
      <c r="B54">
        <f>(B10-B9*EXP((B$47+B43)*90))/B9</f>
        <v>-2.4589571238897531E-2</v>
      </c>
      <c r="C54">
        <f t="shared" ref="C54:M54" si="17">(C10-C9*EXP((C$47+C43)*90))/C9</f>
        <v>-2.5332860468306392E-2</v>
      </c>
      <c r="D54">
        <f t="shared" si="17"/>
        <v>-2.1788834928806271E-2</v>
      </c>
      <c r="E54">
        <f t="shared" si="17"/>
        <v>-4.3470505961491795E-2</v>
      </c>
      <c r="F54">
        <f t="shared" si="17"/>
        <v>-6.7605665439312611E-3</v>
      </c>
      <c r="G54">
        <f t="shared" si="17"/>
        <v>-3.5068469572623905E-2</v>
      </c>
      <c r="H54">
        <f t="shared" si="17"/>
        <v>-3.6908809549368045E-2</v>
      </c>
      <c r="I54">
        <f t="shared" si="17"/>
        <v>-3.9706049591070054E-2</v>
      </c>
      <c r="J54">
        <f t="shared" si="17"/>
        <v>-3.151970198546418E-2</v>
      </c>
      <c r="K54">
        <f t="shared" si="17"/>
        <v>-2.3162771904638918E-2</v>
      </c>
      <c r="L54">
        <f t="shared" si="17"/>
        <v>-1.6369407734247266E-2</v>
      </c>
      <c r="M54">
        <f t="shared" si="17"/>
        <v>-1.4233984619654872E-2</v>
      </c>
    </row>
    <row r="55" spans="1:16" x14ac:dyDescent="0.15">
      <c r="A55" t="s">
        <v>40</v>
      </c>
    </row>
    <row r="56" spans="1:16" x14ac:dyDescent="0.15">
      <c r="A56" t="s">
        <v>41</v>
      </c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2.3482680010988135</v>
      </c>
      <c r="C59" s="11">
        <v>3.9660693418822768</v>
      </c>
      <c r="D59" s="11">
        <v>3.6605967327751334</v>
      </c>
      <c r="E59" s="11">
        <v>3.5218297649843135</v>
      </c>
      <c r="F59" s="11">
        <v>2.5816608279676996</v>
      </c>
      <c r="G59" s="11">
        <v>2.5462812482880777</v>
      </c>
      <c r="H59" s="11">
        <v>2.8019346734418029</v>
      </c>
      <c r="I59" s="11">
        <v>2.8296043464899587</v>
      </c>
      <c r="J59" s="11">
        <v>2.8303582052301501</v>
      </c>
      <c r="K59" s="11">
        <v>3.3793549993192</v>
      </c>
      <c r="L59" s="11">
        <v>3.4274107532067632</v>
      </c>
      <c r="M59" s="11">
        <v>3.8370476321345142</v>
      </c>
      <c r="O59" s="11"/>
      <c r="P59" s="11"/>
    </row>
    <row r="60" spans="1:16" ht="14.25" x14ac:dyDescent="0.2">
      <c r="A60" t="s">
        <v>37</v>
      </c>
      <c r="B60" s="11">
        <v>1.9938913065751176</v>
      </c>
      <c r="C60" s="11">
        <v>2.7251956442632035</v>
      </c>
      <c r="D60" s="11">
        <v>2.9150051024516506</v>
      </c>
      <c r="E60" s="11">
        <v>2.8402658641738396</v>
      </c>
      <c r="F60" s="11">
        <v>2.362926643640574</v>
      </c>
      <c r="G60" s="11">
        <v>2.3464160768489681</v>
      </c>
      <c r="H60" s="11">
        <v>2.1677574044069923</v>
      </c>
      <c r="I60" s="11">
        <v>2.4691698419792103</v>
      </c>
      <c r="J60" s="11">
        <v>2.8116628937386494</v>
      </c>
      <c r="K60" s="11">
        <v>2.9147019487775707</v>
      </c>
      <c r="L60" s="11">
        <v>3.1265354542858339</v>
      </c>
      <c r="M60" s="11">
        <v>3.0374365018884326</v>
      </c>
      <c r="O60" s="11"/>
      <c r="P60" s="11"/>
    </row>
    <row r="61" spans="1:16" ht="14.25" x14ac:dyDescent="0.2">
      <c r="A61" t="s">
        <v>38</v>
      </c>
      <c r="B61" s="11">
        <v>12.221152150916783</v>
      </c>
      <c r="C61" s="11">
        <v>12.022998498130292</v>
      </c>
      <c r="D61" s="11">
        <v>11.125305417681446</v>
      </c>
      <c r="E61" s="11">
        <v>10.948914695614905</v>
      </c>
      <c r="F61" s="11">
        <v>10.241342418723102</v>
      </c>
      <c r="G61" s="11">
        <v>9.6818032997743249</v>
      </c>
      <c r="H61" s="11">
        <v>9.6145380415699382</v>
      </c>
      <c r="I61" s="11">
        <v>8.5485730093595826</v>
      </c>
      <c r="J61" s="11">
        <v>8.8266565499834684</v>
      </c>
      <c r="K61" s="11">
        <v>8.7315786566772235</v>
      </c>
      <c r="L61" s="11">
        <v>8.816479235730041</v>
      </c>
      <c r="M61" s="11">
        <v>8.4766009684239236</v>
      </c>
      <c r="O61" s="11"/>
      <c r="P61" s="11"/>
    </row>
    <row r="62" spans="1:16" ht="14.25" x14ac:dyDescent="0.2">
      <c r="A62" t="s">
        <v>39</v>
      </c>
      <c r="B62" s="11">
        <v>1.1697488342518017</v>
      </c>
      <c r="C62" s="11">
        <v>1.3849719276509578</v>
      </c>
      <c r="D62" s="11">
        <v>0.96467522959485796</v>
      </c>
      <c r="E62" s="11">
        <v>0.9302006798991117</v>
      </c>
      <c r="F62" s="11">
        <v>1.011376954005373</v>
      </c>
      <c r="G62" s="11">
        <v>0.8566553488142058</v>
      </c>
      <c r="H62" s="11">
        <v>0.80777642607318878</v>
      </c>
      <c r="I62" s="11">
        <v>0.49573801842623266</v>
      </c>
      <c r="J62" s="11">
        <v>0.71618862982744447</v>
      </c>
      <c r="K62" s="11">
        <v>1.1110779868039857</v>
      </c>
      <c r="L62" s="11">
        <v>1.5519499531644476</v>
      </c>
      <c r="M62" s="11">
        <v>2.6045167976009216</v>
      </c>
      <c r="O62" s="11"/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  <row r="71" spans="15:16" ht="14.25" x14ac:dyDescent="0.2">
      <c r="O71" s="11"/>
      <c r="P71" s="11"/>
    </row>
  </sheetData>
  <sortState ref="O60:P71">
    <sortCondition ref="O60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DCB-C1DC-481A-A1BF-A06D49DF4E13}">
  <dimension ref="C1:X81"/>
  <sheetViews>
    <sheetView workbookViewId="0">
      <selection activeCell="F8" sqref="F8"/>
    </sheetView>
  </sheetViews>
  <sheetFormatPr defaultRowHeight="13.5" x14ac:dyDescent="0.15"/>
  <sheetData>
    <row r="1" spans="3:24" x14ac:dyDescent="0.15">
      <c r="C1" t="s">
        <v>45</v>
      </c>
      <c r="D1" t="s">
        <v>46</v>
      </c>
      <c r="F1" t="s">
        <v>47</v>
      </c>
    </row>
    <row r="2" spans="3:24" ht="14.25" x14ac:dyDescent="0.2">
      <c r="C2">
        <v>-2.4589571238897531E-2</v>
      </c>
      <c r="D2" s="11">
        <v>1.1697488342518017</v>
      </c>
      <c r="E2" s="11">
        <v>2012</v>
      </c>
      <c r="F2">
        <v>5.0404164132118186E-2</v>
      </c>
    </row>
    <row r="3" spans="3:24" ht="14.25" x14ac:dyDescent="0.2">
      <c r="C3">
        <v>-2.5332860468306392E-2</v>
      </c>
      <c r="D3" s="11">
        <v>1.3849719276509578</v>
      </c>
      <c r="E3" s="11">
        <v>2013</v>
      </c>
      <c r="F3">
        <v>-3.076671951701947E-2</v>
      </c>
    </row>
    <row r="4" spans="3:24" ht="14.25" x14ac:dyDescent="0.2">
      <c r="C4">
        <v>-2.1788834928806271E-2</v>
      </c>
      <c r="D4" s="11">
        <v>0.96467522959485796</v>
      </c>
      <c r="E4" s="11">
        <v>2014</v>
      </c>
      <c r="F4">
        <v>3.0592789885718973E-2</v>
      </c>
    </row>
    <row r="5" spans="3:24" ht="14.25" x14ac:dyDescent="0.2">
      <c r="C5">
        <v>-4.3470505961491795E-2</v>
      </c>
      <c r="D5" s="11">
        <v>0.9302006798991117</v>
      </c>
      <c r="E5" s="11">
        <v>2015</v>
      </c>
      <c r="F5">
        <v>-2.1868275795095253E-2</v>
      </c>
      <c r="M5">
        <v>-2.4589571238897531E-2</v>
      </c>
      <c r="N5">
        <v>-2.5332860468306392E-2</v>
      </c>
      <c r="O5">
        <v>-2.1788834928806271E-2</v>
      </c>
      <c r="P5">
        <v>-4.3470505961491795E-2</v>
      </c>
      <c r="Q5">
        <v>-6.7605665439312611E-3</v>
      </c>
      <c r="R5">
        <v>-3.5068469572623905E-2</v>
      </c>
      <c r="S5">
        <v>-3.6908809549368045E-2</v>
      </c>
      <c r="T5">
        <v>-3.9706049591070054E-2</v>
      </c>
      <c r="U5">
        <v>-3.151970198546418E-2</v>
      </c>
      <c r="V5">
        <v>-2.3162771904638918E-2</v>
      </c>
      <c r="W5">
        <v>-1.6369407734247266E-2</v>
      </c>
      <c r="X5">
        <v>-1.4233984619654872E-2</v>
      </c>
    </row>
    <row r="6" spans="3:24" ht="14.25" x14ac:dyDescent="0.2">
      <c r="C6">
        <v>-6.7605665439312611E-3</v>
      </c>
      <c r="D6" s="11">
        <v>1.011376954005373</v>
      </c>
      <c r="E6" s="11">
        <v>2016</v>
      </c>
      <c r="F6">
        <v>0.16083775701842259</v>
      </c>
      <c r="M6">
        <v>-1.6365450919545946E-2</v>
      </c>
      <c r="N6">
        <v>-1.3276030691020539E-2</v>
      </c>
      <c r="O6">
        <v>-1.8617246446906897E-2</v>
      </c>
      <c r="P6">
        <v>-2.3598282758257139E-2</v>
      </c>
      <c r="Q6">
        <v>-2.7515616468970078E-2</v>
      </c>
      <c r="R6">
        <v>-2.4184554049099569E-2</v>
      </c>
      <c r="S6">
        <v>-2.6321468554255531E-2</v>
      </c>
      <c r="T6">
        <v>-2.8025710782408678E-2</v>
      </c>
      <c r="U6">
        <v>-2.6820353341424037E-2</v>
      </c>
      <c r="V6">
        <v>-2.9590302302986836E-2</v>
      </c>
      <c r="W6">
        <v>-2.8498199354601492E-2</v>
      </c>
      <c r="X6">
        <v>-2.9518372653217186E-2</v>
      </c>
    </row>
    <row r="7" spans="3:24" ht="14.25" x14ac:dyDescent="0.2">
      <c r="C7">
        <v>-3.5068469572623905E-2</v>
      </c>
      <c r="D7" s="11">
        <v>0.8566553488142058</v>
      </c>
      <c r="E7" s="11">
        <v>2017</v>
      </c>
      <c r="F7">
        <v>0.20203730163673231</v>
      </c>
      <c r="M7">
        <v>-2.8980932015919409E-2</v>
      </c>
      <c r="N7">
        <v>-2.3668837532913638E-2</v>
      </c>
      <c r="O7">
        <v>-2.7862955885573484E-2</v>
      </c>
      <c r="P7">
        <v>-2.3780699422772181E-2</v>
      </c>
      <c r="Q7">
        <v>-2.8811616235370617E-2</v>
      </c>
      <c r="R7">
        <v>-2.9813285171019083E-2</v>
      </c>
      <c r="S7">
        <v>-2.569623150752921E-2</v>
      </c>
      <c r="T7">
        <v>-2.7866496946062264E-2</v>
      </c>
      <c r="U7">
        <v>-2.6751639590746782E-2</v>
      </c>
      <c r="V7">
        <v>-3.2180676246319102E-2</v>
      </c>
      <c r="W7">
        <v>-2.8800619372217215E-2</v>
      </c>
      <c r="X7">
        <v>-2.7335597938095129E-2</v>
      </c>
    </row>
    <row r="8" spans="3:24" ht="14.25" x14ac:dyDescent="0.2">
      <c r="C8">
        <v>-3.6908809549368045E-2</v>
      </c>
      <c r="D8" s="11">
        <v>0.80777642607318878</v>
      </c>
      <c r="E8" s="11">
        <v>2018</v>
      </c>
      <c r="F8">
        <v>2.9382968112708109E-2</v>
      </c>
    </row>
    <row r="9" spans="3:24" ht="14.25" x14ac:dyDescent="0.2">
      <c r="C9">
        <v>-3.9706049591070054E-2</v>
      </c>
      <c r="D9" s="11">
        <v>0.49573801842623266</v>
      </c>
      <c r="E9" s="11"/>
    </row>
    <row r="10" spans="3:24" ht="14.25" x14ac:dyDescent="0.2">
      <c r="C10">
        <v>-3.151970198546418E-2</v>
      </c>
      <c r="D10" s="11">
        <v>0.71618862982744447</v>
      </c>
      <c r="E10" s="11"/>
    </row>
    <row r="11" spans="3:24" ht="14.25" x14ac:dyDescent="0.2">
      <c r="C11">
        <v>-2.3162771904638918E-2</v>
      </c>
      <c r="D11" s="11">
        <v>1.1110779868039857</v>
      </c>
      <c r="E11" s="11"/>
    </row>
    <row r="12" spans="3:24" ht="14.25" x14ac:dyDescent="0.2">
      <c r="C12">
        <v>-1.6369407734247266E-2</v>
      </c>
      <c r="D12" s="11">
        <v>1.5519499531644476</v>
      </c>
      <c r="E12" s="11"/>
    </row>
    <row r="13" spans="3:24" ht="14.25" x14ac:dyDescent="0.2">
      <c r="C13">
        <v>-1.4233984619654872E-2</v>
      </c>
      <c r="D13" s="11">
        <v>2.6045167976009216</v>
      </c>
      <c r="E13" s="11"/>
    </row>
    <row r="14" spans="3:24" ht="14.25" x14ac:dyDescent="0.2">
      <c r="C14">
        <v>-1.6365450919545946E-2</v>
      </c>
      <c r="D14" s="11">
        <v>3.8164270290198554</v>
      </c>
      <c r="E14" s="11"/>
    </row>
    <row r="15" spans="3:24" ht="14.25" x14ac:dyDescent="0.2">
      <c r="C15">
        <v>-1.3276030691020539E-2</v>
      </c>
      <c r="D15" s="11">
        <v>4.3916143185879095</v>
      </c>
      <c r="E15" s="11"/>
    </row>
    <row r="16" spans="3:24" ht="14.25" x14ac:dyDescent="0.2">
      <c r="C16">
        <v>-1.8617246446906897E-2</v>
      </c>
      <c r="D16" s="11">
        <v>4.2025661185633494</v>
      </c>
      <c r="E16" s="11"/>
    </row>
    <row r="17" spans="3:24" ht="14.25" x14ac:dyDescent="0.2">
      <c r="C17">
        <v>-2.3598282758257139E-2</v>
      </c>
      <c r="D17" s="11">
        <v>4.251078944596979</v>
      </c>
      <c r="E17" s="11"/>
    </row>
    <row r="18" spans="3:24" ht="14.25" x14ac:dyDescent="0.2">
      <c r="C18">
        <v>-2.7515616468970078E-2</v>
      </c>
      <c r="D18" s="11">
        <v>3.898548762483157</v>
      </c>
      <c r="E18" s="11"/>
    </row>
    <row r="19" spans="3:24" ht="14.25" x14ac:dyDescent="0.2">
      <c r="C19">
        <v>-2.4184554049099569E-2</v>
      </c>
      <c r="D19" s="11">
        <v>3.6364643191656327</v>
      </c>
      <c r="E19" s="11"/>
    </row>
    <row r="20" spans="3:24" ht="14.25" x14ac:dyDescent="0.2">
      <c r="C20">
        <v>-2.6321468554255531E-2</v>
      </c>
      <c r="D20" s="11">
        <v>3.5744105894265443</v>
      </c>
      <c r="E20" s="11"/>
    </row>
    <row r="21" spans="3:24" ht="14.25" x14ac:dyDescent="0.2">
      <c r="C21">
        <v>-2.8025710782408678E-2</v>
      </c>
      <c r="D21" s="11">
        <v>3.2676547496267188</v>
      </c>
      <c r="E21" s="11"/>
    </row>
    <row r="22" spans="3:24" ht="14.25" x14ac:dyDescent="0.2">
      <c r="C22">
        <v>-2.6820353341424037E-2</v>
      </c>
      <c r="D22" s="11">
        <v>2.7421968590944914</v>
      </c>
      <c r="E22" s="11"/>
    </row>
    <row r="23" spans="3:24" ht="14.25" x14ac:dyDescent="0.2">
      <c r="C23">
        <v>-2.9590302302986836E-2</v>
      </c>
      <c r="D23" s="11">
        <v>2.5660712115928517</v>
      </c>
      <c r="E23" s="11"/>
    </row>
    <row r="24" spans="3:24" ht="14.25" x14ac:dyDescent="0.2">
      <c r="C24">
        <v>-2.8498199354601492E-2</v>
      </c>
      <c r="D24" s="11">
        <v>2.7367355519910297</v>
      </c>
      <c r="E24" s="11"/>
    </row>
    <row r="25" spans="3:24" ht="14.25" x14ac:dyDescent="0.2">
      <c r="C25">
        <v>-2.9518372653217186E-2</v>
      </c>
      <c r="D25" s="11">
        <v>3.0145566504109236</v>
      </c>
      <c r="E25" s="11"/>
      <c r="M25">
        <v>-4.4753180116271427E-2</v>
      </c>
      <c r="N25">
        <v>-4.3758785883362065E-2</v>
      </c>
      <c r="O25">
        <v>-3.57440153925438E-2</v>
      </c>
      <c r="P25">
        <v>-3.0614916320275746E-2</v>
      </c>
      <c r="Q25">
        <v>-4.0827697067624007E-2</v>
      </c>
      <c r="R25">
        <v>-5.4514899051954904E-2</v>
      </c>
      <c r="S25">
        <v>-4.48052819094596E-2</v>
      </c>
      <c r="T25">
        <v>-6.3739775157120315E-2</v>
      </c>
      <c r="U25">
        <v>-3.503642292491975E-2</v>
      </c>
      <c r="V25">
        <v>-2.6822586908660219E-2</v>
      </c>
      <c r="W25">
        <v>-4.2922863886517691E-2</v>
      </c>
      <c r="X25">
        <v>-4.0498596407747424E-2</v>
      </c>
    </row>
    <row r="26" spans="3:24" ht="14.25" x14ac:dyDescent="0.2">
      <c r="C26">
        <v>-2.8980932015919409E-2</v>
      </c>
      <c r="D26" s="11">
        <v>3.02203073970884</v>
      </c>
      <c r="E26" s="11"/>
    </row>
    <row r="27" spans="3:24" ht="14.25" x14ac:dyDescent="0.2">
      <c r="C27">
        <v>-2.3668837532913638E-2</v>
      </c>
      <c r="D27" s="11">
        <v>2.9288947490043089</v>
      </c>
      <c r="E27" s="11"/>
    </row>
    <row r="28" spans="3:24" ht="14.25" x14ac:dyDescent="0.2">
      <c r="C28">
        <v>-2.7862955885573484E-2</v>
      </c>
      <c r="D28" s="11">
        <v>2.6247074937092791</v>
      </c>
      <c r="E28" s="11"/>
    </row>
    <row r="29" spans="3:24" ht="14.25" x14ac:dyDescent="0.2">
      <c r="C29">
        <v>-2.3780699422772181E-2</v>
      </c>
      <c r="D29" s="11">
        <v>2.7523172695612459</v>
      </c>
      <c r="E29" s="11"/>
    </row>
    <row r="30" spans="3:24" ht="14.25" x14ac:dyDescent="0.2">
      <c r="C30">
        <v>-2.8811616235370617E-2</v>
      </c>
      <c r="D30" s="11">
        <v>2.3479791706266937</v>
      </c>
      <c r="E30" s="11"/>
    </row>
    <row r="31" spans="3:24" ht="14.25" x14ac:dyDescent="0.2">
      <c r="C31">
        <v>-2.9813285171019083E-2</v>
      </c>
      <c r="D31" s="11">
        <v>2.1566678433961477</v>
      </c>
      <c r="E31" s="11"/>
    </row>
    <row r="32" spans="3:24" ht="14.25" x14ac:dyDescent="0.2">
      <c r="C32">
        <v>-2.569623150752921E-2</v>
      </c>
      <c r="D32" s="11">
        <v>2.3937508505864247</v>
      </c>
      <c r="E32" s="11"/>
    </row>
    <row r="33" spans="3:23" ht="14.25" x14ac:dyDescent="0.2">
      <c r="C33">
        <v>-2.7866496946062264E-2</v>
      </c>
      <c r="D33" s="11">
        <v>2.2569575933232491</v>
      </c>
      <c r="E33" s="11"/>
    </row>
    <row r="34" spans="3:23" ht="14.25" x14ac:dyDescent="0.2">
      <c r="C34">
        <v>-2.6751639590746782E-2</v>
      </c>
      <c r="D34" s="11">
        <v>2.3008043614542757</v>
      </c>
      <c r="E34" s="11"/>
    </row>
    <row r="35" spans="3:23" ht="14.25" x14ac:dyDescent="0.2">
      <c r="C35">
        <v>-3.2180676246319102E-2</v>
      </c>
      <c r="D35" s="11">
        <v>2.1479081195973837</v>
      </c>
      <c r="E35" s="11"/>
    </row>
    <row r="36" spans="3:23" ht="14.25" x14ac:dyDescent="0.2">
      <c r="C36">
        <v>-2.8800619372217215E-2</v>
      </c>
      <c r="D36" s="11">
        <v>2.1507118879499942</v>
      </c>
      <c r="E36" s="11"/>
    </row>
    <row r="37" spans="3:23" ht="14.25" x14ac:dyDescent="0.2">
      <c r="C37">
        <v>-2.7335597938095129E-2</v>
      </c>
      <c r="D37" s="11">
        <v>2.2150715475278369</v>
      </c>
      <c r="E37" s="11"/>
    </row>
    <row r="38" spans="3:23" ht="14.25" x14ac:dyDescent="0.2">
      <c r="C38">
        <v>-4.4753180116271427E-2</v>
      </c>
      <c r="D38" s="11">
        <v>1.6329941568947306</v>
      </c>
      <c r="E38" s="11"/>
    </row>
    <row r="39" spans="3:23" ht="14.25" x14ac:dyDescent="0.2">
      <c r="C39">
        <v>-4.3758785883362065E-2</v>
      </c>
      <c r="D39" s="11">
        <v>1.6484415138618105</v>
      </c>
      <c r="E39" s="11"/>
    </row>
    <row r="40" spans="3:23" ht="14.25" x14ac:dyDescent="0.2">
      <c r="C40">
        <v>-3.57440153925438E-2</v>
      </c>
      <c r="D40" s="11">
        <v>1.6029163085964573</v>
      </c>
      <c r="E40" s="11"/>
    </row>
    <row r="41" spans="3:23" ht="14.25" x14ac:dyDescent="0.2">
      <c r="C41">
        <v>-3.0614916320275746E-2</v>
      </c>
      <c r="D41" s="11">
        <v>1.5624408639939444</v>
      </c>
      <c r="E41" s="11"/>
    </row>
    <row r="42" spans="3:23" ht="14.25" x14ac:dyDescent="0.2">
      <c r="C42">
        <v>-4.0827697067624007E-2</v>
      </c>
      <c r="D42" s="11">
        <v>1.2562928208448736</v>
      </c>
      <c r="E42" s="11"/>
    </row>
    <row r="43" spans="3:23" ht="14.25" x14ac:dyDescent="0.2">
      <c r="C43">
        <v>-5.4514899051954904E-2</v>
      </c>
      <c r="D43" s="11">
        <v>0.84827927480125898</v>
      </c>
      <c r="E43" s="11"/>
      <c r="L43">
        <v>-4.5414659055371065E-2</v>
      </c>
      <c r="M43">
        <v>-7.4618623195577466E-2</v>
      </c>
      <c r="N43">
        <v>-2.3819329366908233E-2</v>
      </c>
      <c r="O43">
        <v>-2.500146944938024E-2</v>
      </c>
      <c r="P43">
        <v>-2.9611956460183698E-2</v>
      </c>
      <c r="Q43">
        <v>-2.8843639467871954E-2</v>
      </c>
      <c r="R43">
        <v>-2.0615369626511375E-2</v>
      </c>
      <c r="S43">
        <v>-2.8009242421694648E-2</v>
      </c>
      <c r="T43">
        <v>-3.2167816530805762E-2</v>
      </c>
      <c r="U43">
        <v>-3.7662081124474188E-2</v>
      </c>
      <c r="V43">
        <v>-4.8083805656415589E-2</v>
      </c>
      <c r="W43">
        <v>-4.1153852867579839E-2</v>
      </c>
    </row>
    <row r="44" spans="3:23" ht="14.25" x14ac:dyDescent="0.2">
      <c r="C44">
        <v>-4.48052819094596E-2</v>
      </c>
      <c r="D44" s="11">
        <v>0.47377518224007442</v>
      </c>
      <c r="E44" s="11"/>
    </row>
    <row r="45" spans="3:23" ht="14.25" x14ac:dyDescent="0.2">
      <c r="C45">
        <v>-6.3739775157120315E-2</v>
      </c>
      <c r="D45" s="11">
        <v>0.47187442536901758</v>
      </c>
      <c r="E45" s="11"/>
    </row>
    <row r="46" spans="3:23" ht="14.25" x14ac:dyDescent="0.2">
      <c r="C46">
        <v>-3.503642292491975E-2</v>
      </c>
      <c r="D46" s="11">
        <v>0.41093498060270028</v>
      </c>
      <c r="E46" s="11"/>
    </row>
    <row r="47" spans="3:23" ht="14.25" x14ac:dyDescent="0.2">
      <c r="C47">
        <v>-2.6822586908660219E-2</v>
      </c>
      <c r="D47" s="11">
        <v>0.47433804281401354</v>
      </c>
      <c r="E47" s="11"/>
    </row>
    <row r="48" spans="3:23" ht="14.25" x14ac:dyDescent="0.2">
      <c r="C48">
        <v>-4.2922863886517691E-2</v>
      </c>
      <c r="D48" s="11">
        <v>0.44147728599919694</v>
      </c>
      <c r="E48" s="11"/>
    </row>
    <row r="49" spans="3:22" ht="14.25" x14ac:dyDescent="0.2">
      <c r="C49">
        <v>-4.0498596407747424E-2</v>
      </c>
      <c r="D49" s="11">
        <v>0.39812314317463143</v>
      </c>
      <c r="E49" s="11"/>
    </row>
    <row r="50" spans="3:22" ht="14.25" x14ac:dyDescent="0.2">
      <c r="C50">
        <v>-4.5414659055371065E-2</v>
      </c>
      <c r="D50" s="11">
        <v>0.12824326976028763</v>
      </c>
      <c r="E50" s="11"/>
    </row>
    <row r="51" spans="3:22" ht="14.25" x14ac:dyDescent="0.2">
      <c r="C51">
        <v>-7.4618623195577466E-2</v>
      </c>
      <c r="D51" s="11">
        <v>0.45870033831161794</v>
      </c>
      <c r="E51" s="11"/>
    </row>
    <row r="52" spans="3:22" ht="14.25" x14ac:dyDescent="0.2">
      <c r="C52">
        <v>-2.3819329366908233E-2</v>
      </c>
      <c r="D52" s="11">
        <v>0.63104135816144491</v>
      </c>
      <c r="E52" s="11"/>
    </row>
    <row r="53" spans="3:22" ht="14.25" x14ac:dyDescent="0.2">
      <c r="C53">
        <v>-2.500146944938024E-2</v>
      </c>
      <c r="D53" s="11">
        <v>0.67744259822178654</v>
      </c>
      <c r="E53" s="11"/>
    </row>
    <row r="54" spans="3:22" ht="14.25" x14ac:dyDescent="0.2">
      <c r="C54">
        <v>-2.9611956460183698E-2</v>
      </c>
      <c r="D54" s="11">
        <v>0.87710700084623106</v>
      </c>
      <c r="E54" s="11"/>
    </row>
    <row r="55" spans="3:22" ht="14.25" x14ac:dyDescent="0.2">
      <c r="C55">
        <v>-2.8843639467871954E-2</v>
      </c>
      <c r="D55" s="11">
        <v>1.0170071121791755</v>
      </c>
      <c r="E55" s="11"/>
      <c r="K55">
        <v>-1.713847006498849E-2</v>
      </c>
      <c r="L55">
        <v>-1.1636808113399823E-2</v>
      </c>
      <c r="M55">
        <v>-1.6024391588432121E-2</v>
      </c>
      <c r="N55">
        <v>-1.2581293982308527E-2</v>
      </c>
      <c r="O55">
        <v>-1.6389149816696414E-2</v>
      </c>
      <c r="P55">
        <v>-3.9379244881713411E-2</v>
      </c>
      <c r="Q55">
        <v>-3.3259596007833472E-2</v>
      </c>
      <c r="R55">
        <v>-5.62692385967292E-2</v>
      </c>
      <c r="S55">
        <v>-5.8682883970942609E-2</v>
      </c>
      <c r="T55">
        <v>-4.6091305593936843E-2</v>
      </c>
      <c r="U55">
        <v>-6.4092538176832459E-3</v>
      </c>
      <c r="V55">
        <v>-2.6603519920601088E-2</v>
      </c>
    </row>
    <row r="56" spans="3:22" ht="14.25" x14ac:dyDescent="0.2">
      <c r="C56">
        <v>-2.0615369626511375E-2</v>
      </c>
      <c r="D56" s="11">
        <v>1.5849051812254382</v>
      </c>
      <c r="E56" s="11"/>
    </row>
    <row r="57" spans="3:22" ht="14.25" x14ac:dyDescent="0.2">
      <c r="C57">
        <v>-2.8009242421694648E-2</v>
      </c>
      <c r="D57" s="11">
        <v>1.3602291464767009</v>
      </c>
      <c r="E57" s="11"/>
    </row>
    <row r="58" spans="3:22" ht="14.25" x14ac:dyDescent="0.2">
      <c r="C58">
        <v>-3.2167816530805762E-2</v>
      </c>
      <c r="D58" s="11">
        <v>0.84564200540220036</v>
      </c>
      <c r="E58" s="11"/>
    </row>
    <row r="59" spans="3:22" ht="14.25" x14ac:dyDescent="0.2">
      <c r="C59">
        <v>-3.7662081124474188E-2</v>
      </c>
      <c r="D59" s="11">
        <v>0.9879869105575384</v>
      </c>
      <c r="E59" s="11"/>
    </row>
    <row r="60" spans="3:22" ht="14.25" x14ac:dyDescent="0.2">
      <c r="C60">
        <v>-4.8083805656415589E-2</v>
      </c>
      <c r="D60" s="11">
        <v>0.59771296227774029</v>
      </c>
      <c r="E60" s="11"/>
    </row>
    <row r="61" spans="3:22" ht="14.25" x14ac:dyDescent="0.2">
      <c r="C61">
        <v>-4.1153852867579839E-2</v>
      </c>
      <c r="D61" s="11">
        <v>0.87951453100314747</v>
      </c>
      <c r="E61" s="11"/>
      <c r="K61">
        <v>-2.1735002752126253E-2</v>
      </c>
      <c r="L61">
        <v>-2.0517329099704888E-2</v>
      </c>
      <c r="M61">
        <v>-3.3174420027299707E-2</v>
      </c>
      <c r="N61">
        <v>-4.7150045095329676E-2</v>
      </c>
      <c r="O61">
        <v>-4.8672136012505779E-2</v>
      </c>
      <c r="P61">
        <v>-4.6045454907585458E-2</v>
      </c>
      <c r="Q61">
        <v>-8.3181607066800958E-2</v>
      </c>
      <c r="R61">
        <v>-3.4602847354447991E-2</v>
      </c>
    </row>
    <row r="62" spans="3:22" ht="14.25" x14ac:dyDescent="0.2">
      <c r="C62">
        <v>-1.713847006498849E-2</v>
      </c>
      <c r="D62" s="11">
        <v>1.4117428102441434</v>
      </c>
      <c r="E62" s="11"/>
    </row>
    <row r="63" spans="3:22" ht="14.25" x14ac:dyDescent="0.2">
      <c r="C63">
        <v>-1.1636808113399823E-2</v>
      </c>
      <c r="D63" s="11">
        <v>2.1651508503692245</v>
      </c>
      <c r="E63" s="11"/>
    </row>
    <row r="64" spans="3:22" ht="14.25" x14ac:dyDescent="0.2">
      <c r="C64">
        <v>-1.6024391588432121E-2</v>
      </c>
      <c r="D64" s="11">
        <v>2.1258199194430678</v>
      </c>
      <c r="E64" s="11"/>
    </row>
    <row r="65" spans="3:5" ht="14.25" x14ac:dyDescent="0.2">
      <c r="C65">
        <v>-1.2581293982308527E-2</v>
      </c>
      <c r="D65" s="11">
        <v>2.3042785980573339</v>
      </c>
      <c r="E65" s="11"/>
    </row>
    <row r="66" spans="3:5" ht="14.25" x14ac:dyDescent="0.2">
      <c r="C66">
        <v>-1.6389149816696414E-2</v>
      </c>
      <c r="D66" s="11">
        <v>2.5515582810010886</v>
      </c>
      <c r="E66" s="11"/>
    </row>
    <row r="67" spans="3:5" ht="14.25" x14ac:dyDescent="0.2">
      <c r="C67">
        <v>-3.9379244881713411E-2</v>
      </c>
      <c r="D67" s="11">
        <v>1.883040323598494</v>
      </c>
      <c r="E67" s="11"/>
    </row>
    <row r="68" spans="3:5" ht="14.25" x14ac:dyDescent="0.2">
      <c r="C68">
        <v>-3.3259596007833472E-2</v>
      </c>
      <c r="D68" s="11">
        <v>1.572720698934291</v>
      </c>
      <c r="E68" s="11"/>
    </row>
    <row r="69" spans="3:5" ht="14.25" x14ac:dyDescent="0.2">
      <c r="C69">
        <v>-5.62692385967292E-2</v>
      </c>
      <c r="D69" s="11">
        <v>1.0798740119786538</v>
      </c>
      <c r="E69" s="11"/>
    </row>
    <row r="70" spans="3:5" ht="14.25" x14ac:dyDescent="0.2">
      <c r="C70">
        <v>-5.8682883970942609E-2</v>
      </c>
      <c r="D70" s="11">
        <v>0.43598243057408509</v>
      </c>
      <c r="E70" s="11"/>
    </row>
    <row r="71" spans="3:5" ht="14.25" x14ac:dyDescent="0.2">
      <c r="C71">
        <v>-4.6091305593936843E-2</v>
      </c>
      <c r="D71" s="11">
        <v>0.67835369639484899</v>
      </c>
      <c r="E71" s="11"/>
    </row>
    <row r="72" spans="3:5" ht="14.25" x14ac:dyDescent="0.2">
      <c r="C72">
        <v>-6.4092538176832459E-3</v>
      </c>
      <c r="D72" s="11">
        <v>1.2289045102090097</v>
      </c>
      <c r="E72" s="11"/>
    </row>
    <row r="73" spans="3:5" ht="14.25" x14ac:dyDescent="0.2">
      <c r="C73">
        <v>-2.6603519920601088E-2</v>
      </c>
      <c r="D73" s="11">
        <v>1.2903701428352019</v>
      </c>
      <c r="E73" s="11"/>
    </row>
    <row r="74" spans="3:5" ht="14.25" x14ac:dyDescent="0.2">
      <c r="C74">
        <v>-2.1735002752126253E-2</v>
      </c>
      <c r="D74" s="11">
        <v>1.12120136383525</v>
      </c>
      <c r="E74" s="11"/>
    </row>
    <row r="75" spans="3:5" ht="14.25" x14ac:dyDescent="0.2">
      <c r="C75">
        <v>-2.0517329099704888E-2</v>
      </c>
      <c r="D75" s="11">
        <v>1.0303011544770806</v>
      </c>
      <c r="E75" s="11"/>
    </row>
    <row r="76" spans="3:5" ht="14.25" x14ac:dyDescent="0.2">
      <c r="C76">
        <v>-3.3174420027299707E-2</v>
      </c>
      <c r="D76" s="11">
        <v>0.69401438571549057</v>
      </c>
      <c r="E76" s="11"/>
    </row>
    <row r="77" spans="3:5" ht="14.25" x14ac:dyDescent="0.2">
      <c r="C77">
        <v>-4.7150045095329676E-2</v>
      </c>
      <c r="D77" s="11">
        <v>0.71449123845352791</v>
      </c>
      <c r="E77" s="11"/>
    </row>
    <row r="78" spans="3:5" ht="14.25" x14ac:dyDescent="0.2">
      <c r="C78">
        <v>-4.8672136012505779E-2</v>
      </c>
      <c r="D78" s="11">
        <v>0.36968204939206567</v>
      </c>
      <c r="E78" s="11"/>
    </row>
    <row r="79" spans="3:5" ht="14.25" x14ac:dyDescent="0.2">
      <c r="C79">
        <v>-4.6045454907585458E-2</v>
      </c>
      <c r="D79" s="11">
        <v>0.23870041595130076</v>
      </c>
      <c r="E79" s="11"/>
    </row>
    <row r="80" spans="3:5" ht="14.25" x14ac:dyDescent="0.2">
      <c r="C80">
        <v>-8.3181607066800958E-2</v>
      </c>
      <c r="D80" s="11">
        <v>0.38148568054696258</v>
      </c>
      <c r="E80" s="11"/>
    </row>
    <row r="81" spans="3:5" ht="14.25" x14ac:dyDescent="0.2">
      <c r="C81">
        <v>-3.4602847354447991E-2</v>
      </c>
      <c r="D81" s="11">
        <v>0.55904403605164155</v>
      </c>
      <c r="E81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opLeftCell="A4" workbookViewId="0">
      <selection activeCell="Q23" sqref="Q23"/>
    </sheetView>
  </sheetViews>
  <sheetFormatPr defaultRowHeight="13.5" x14ac:dyDescent="0.15"/>
  <cols>
    <col min="1" max="1" width="16.125" bestFit="1" customWidth="1"/>
    <col min="2" max="2" width="12.7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57350</v>
      </c>
      <c r="C3" s="1">
        <v>58480</v>
      </c>
      <c r="D3" s="1">
        <v>56780</v>
      </c>
      <c r="E3" s="1">
        <v>54130</v>
      </c>
      <c r="F3" s="1">
        <v>53230</v>
      </c>
      <c r="G3" s="1">
        <v>52590</v>
      </c>
      <c r="H3" s="1">
        <v>50500</v>
      </c>
      <c r="I3" s="1">
        <v>52660</v>
      </c>
      <c r="J3" s="1">
        <v>52010</v>
      </c>
      <c r="K3" s="1">
        <v>52440</v>
      </c>
      <c r="L3" s="1">
        <v>50670</v>
      </c>
      <c r="M3" s="1">
        <v>51240</v>
      </c>
    </row>
    <row r="4" spans="1:17" x14ac:dyDescent="0.15">
      <c r="A4" t="s">
        <v>16</v>
      </c>
      <c r="B4" s="2">
        <v>57840</v>
      </c>
      <c r="C4" s="2">
        <v>58980</v>
      </c>
      <c r="D4" s="2">
        <v>57000</v>
      </c>
      <c r="E4" s="2">
        <v>53770</v>
      </c>
      <c r="F4" s="2">
        <v>52670</v>
      </c>
      <c r="G4" s="2">
        <v>52070</v>
      </c>
      <c r="H4" s="2">
        <v>50250</v>
      </c>
      <c r="I4" s="2">
        <v>52460</v>
      </c>
      <c r="J4" s="2">
        <v>51510</v>
      </c>
      <c r="K4" s="2">
        <v>52300</v>
      </c>
      <c r="L4" s="2">
        <v>50510</v>
      </c>
      <c r="M4" s="2">
        <v>51370</v>
      </c>
    </row>
    <row r="5" spans="1:17" x14ac:dyDescent="0.15">
      <c r="A5" t="s">
        <v>17</v>
      </c>
      <c r="B5" s="1">
        <v>14945</v>
      </c>
      <c r="C5" s="1">
        <v>14815</v>
      </c>
      <c r="D5" s="1">
        <v>14595</v>
      </c>
      <c r="E5" s="1">
        <v>14505</v>
      </c>
      <c r="F5" s="1">
        <v>14525</v>
      </c>
      <c r="G5" s="1">
        <v>14780</v>
      </c>
      <c r="H5" s="1">
        <v>14355</v>
      </c>
      <c r="I5" s="1">
        <v>14350</v>
      </c>
      <c r="J5" s="1">
        <v>14405</v>
      </c>
      <c r="K5" s="1">
        <v>14450</v>
      </c>
      <c r="L5" s="1">
        <v>14325</v>
      </c>
      <c r="M5" s="1">
        <v>14225</v>
      </c>
    </row>
    <row r="6" spans="1:17" x14ac:dyDescent="0.15">
      <c r="A6" t="s">
        <v>18</v>
      </c>
      <c r="B6" s="2">
        <v>15160</v>
      </c>
      <c r="C6" s="2">
        <v>15075</v>
      </c>
      <c r="D6" s="2">
        <v>14745</v>
      </c>
      <c r="E6" s="2">
        <v>14545</v>
      </c>
      <c r="F6" s="2">
        <v>14555</v>
      </c>
      <c r="G6" s="2">
        <v>14715</v>
      </c>
      <c r="H6" s="2">
        <v>14360</v>
      </c>
      <c r="I6" s="2">
        <v>14420</v>
      </c>
      <c r="J6" s="2">
        <v>14245</v>
      </c>
      <c r="K6" s="2">
        <v>14370</v>
      </c>
      <c r="L6" s="2">
        <v>14200</v>
      </c>
      <c r="M6" s="2">
        <v>14105</v>
      </c>
    </row>
    <row r="7" spans="1:17" x14ac:dyDescent="0.15">
      <c r="A7" t="s">
        <v>19</v>
      </c>
      <c r="B7" s="1">
        <v>15065</v>
      </c>
      <c r="C7" s="1">
        <v>15505</v>
      </c>
      <c r="D7" s="1">
        <v>15030</v>
      </c>
      <c r="E7" s="1">
        <v>14415</v>
      </c>
      <c r="F7" s="1">
        <v>14400</v>
      </c>
      <c r="G7" s="1">
        <v>14560</v>
      </c>
      <c r="H7" s="1">
        <v>14665</v>
      </c>
      <c r="I7" s="1">
        <v>14900</v>
      </c>
      <c r="J7" s="1">
        <v>14760</v>
      </c>
      <c r="K7" s="1">
        <v>15020</v>
      </c>
      <c r="L7" s="1">
        <v>14890</v>
      </c>
      <c r="M7" s="1">
        <v>15045</v>
      </c>
    </row>
    <row r="8" spans="1:17" x14ac:dyDescent="0.15">
      <c r="A8" t="s">
        <v>20</v>
      </c>
      <c r="B8" s="2">
        <v>15205</v>
      </c>
      <c r="C8" s="2">
        <v>15710</v>
      </c>
      <c r="D8" s="2">
        <v>15215</v>
      </c>
      <c r="E8" s="2">
        <v>14465</v>
      </c>
      <c r="F8" s="2">
        <v>14410</v>
      </c>
      <c r="G8" s="2">
        <v>14560</v>
      </c>
      <c r="H8" s="2">
        <v>14680</v>
      </c>
      <c r="I8" s="2">
        <v>14925</v>
      </c>
      <c r="J8" s="2">
        <v>14685</v>
      </c>
      <c r="K8" s="2">
        <v>14955</v>
      </c>
      <c r="L8" s="2">
        <v>14835</v>
      </c>
      <c r="M8" s="2">
        <v>15075</v>
      </c>
    </row>
    <row r="9" spans="1:17" x14ac:dyDescent="0.15">
      <c r="A9" t="s">
        <v>21</v>
      </c>
      <c r="B9" s="1">
        <v>14895</v>
      </c>
      <c r="C9" s="1">
        <v>15035</v>
      </c>
      <c r="D9" s="1">
        <v>14510</v>
      </c>
      <c r="E9" s="1">
        <v>13965</v>
      </c>
      <c r="F9" s="1">
        <v>13675</v>
      </c>
      <c r="G9" s="1">
        <v>13885</v>
      </c>
      <c r="H9" s="1">
        <v>13715</v>
      </c>
      <c r="I9" s="1">
        <v>14365</v>
      </c>
      <c r="J9" s="1">
        <v>13970</v>
      </c>
      <c r="K9" s="1">
        <v>14130</v>
      </c>
      <c r="L9" s="1">
        <v>13940</v>
      </c>
      <c r="M9" s="1">
        <v>13960</v>
      </c>
    </row>
    <row r="10" spans="1:17" ht="14.25" thickBot="1" x14ac:dyDescent="0.2">
      <c r="A10" t="s">
        <v>22</v>
      </c>
      <c r="B10" s="4">
        <v>15155</v>
      </c>
      <c r="C10" s="4">
        <v>15340</v>
      </c>
      <c r="D10" s="4">
        <v>14745</v>
      </c>
      <c r="E10" s="4">
        <v>14135</v>
      </c>
      <c r="F10" s="4">
        <v>13800</v>
      </c>
      <c r="G10" s="4">
        <v>14085</v>
      </c>
      <c r="H10" s="4">
        <v>13885</v>
      </c>
      <c r="I10" s="4">
        <v>14495</v>
      </c>
      <c r="J10" s="4">
        <v>14130</v>
      </c>
      <c r="K10" s="4">
        <v>14245</v>
      </c>
      <c r="L10" s="4">
        <v>14095</v>
      </c>
      <c r="M10" s="4">
        <v>14115</v>
      </c>
    </row>
    <row r="11" spans="1:17" x14ac:dyDescent="0.15">
      <c r="A11" t="s">
        <v>23</v>
      </c>
    </row>
    <row r="12" spans="1:17" x14ac:dyDescent="0.15">
      <c r="A12" t="s">
        <v>24</v>
      </c>
    </row>
    <row r="13" spans="1:17" x14ac:dyDescent="0.15">
      <c r="A13" t="s">
        <v>25</v>
      </c>
    </row>
    <row r="14" spans="1:17" x14ac:dyDescent="0.15">
      <c r="A14" t="s">
        <v>26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1.9511971866143365E-2</v>
      </c>
      <c r="C17">
        <f t="shared" si="0"/>
        <v>-2.950066439669799E-2</v>
      </c>
      <c r="D17">
        <f t="shared" si="0"/>
        <v>-4.7795590235938552E-2</v>
      </c>
      <c r="E17">
        <f t="shared" si="0"/>
        <v>-1.6766413624220527E-2</v>
      </c>
      <c r="F17">
        <f t="shared" si="0"/>
        <v>-1.2096159583413214E-2</v>
      </c>
      <c r="G17">
        <f t="shared" si="0"/>
        <v>-4.0552651319938661E-2</v>
      </c>
      <c r="H17">
        <f t="shared" si="0"/>
        <v>4.1882817786849241E-2</v>
      </c>
      <c r="I17">
        <f t="shared" si="0"/>
        <v>-1.2420146283182231E-2</v>
      </c>
      <c r="J17">
        <f t="shared" si="0"/>
        <v>8.2336511105178933E-3</v>
      </c>
      <c r="K17">
        <f t="shared" si="0"/>
        <v>-3.4335639407680668E-2</v>
      </c>
      <c r="L17">
        <f t="shared" si="0"/>
        <v>1.1186457540715169E-2</v>
      </c>
      <c r="N17">
        <f>_xlfn.STDEV.P(B17:L17)</f>
        <v>2.6515829712302232E-2</v>
      </c>
      <c r="P17" t="s">
        <v>29</v>
      </c>
      <c r="Q17">
        <f>(N17-N18)/N18</f>
        <v>-9.3465906152368564E-2</v>
      </c>
    </row>
    <row r="18" spans="1:17" x14ac:dyDescent="0.15">
      <c r="A18" t="s">
        <v>16</v>
      </c>
      <c r="B18">
        <f t="shared" ref="B18:L18" si="1">LN(C4/B4)</f>
        <v>1.9517825536620868E-2</v>
      </c>
      <c r="C18">
        <f t="shared" si="1"/>
        <v>-3.4147135552580039E-2</v>
      </c>
      <c r="D18">
        <f t="shared" si="1"/>
        <v>-5.8335577012963408E-2</v>
      </c>
      <c r="E18">
        <f t="shared" si="1"/>
        <v>-2.0669657326288692E-2</v>
      </c>
      <c r="F18">
        <f t="shared" si="1"/>
        <v>-1.1457066320490226E-2</v>
      </c>
      <c r="G18">
        <f t="shared" si="1"/>
        <v>-3.5578420235622583E-2</v>
      </c>
      <c r="H18">
        <f t="shared" si="1"/>
        <v>4.3040427499542414E-2</v>
      </c>
      <c r="I18">
        <f t="shared" si="1"/>
        <v>-1.8275010861233728E-2</v>
      </c>
      <c r="J18">
        <f t="shared" si="1"/>
        <v>1.5220407493383371E-2</v>
      </c>
      <c r="K18">
        <f t="shared" si="1"/>
        <v>-3.4825034590915974E-2</v>
      </c>
      <c r="L18">
        <f t="shared" si="1"/>
        <v>1.6883007999215317E-2</v>
      </c>
      <c r="N18">
        <f t="shared" ref="N18:N24" si="2">_xlfn.STDEV.P(B18:L18)</f>
        <v>2.9249677306410236E-2</v>
      </c>
    </row>
    <row r="19" spans="1:17" x14ac:dyDescent="0.15">
      <c r="A19" t="s">
        <v>17</v>
      </c>
      <c r="B19">
        <f t="shared" ref="B19:L19" si="3">LN(C5/B5)</f>
        <v>-8.7366147103726272E-3</v>
      </c>
      <c r="C19">
        <f t="shared" si="3"/>
        <v>-1.496117671945045E-2</v>
      </c>
      <c r="D19">
        <f t="shared" si="3"/>
        <v>-6.1855867327107461E-3</v>
      </c>
      <c r="E19">
        <f t="shared" si="3"/>
        <v>1.377885164607514E-3</v>
      </c>
      <c r="F19">
        <f t="shared" si="3"/>
        <v>1.7403612782080854E-2</v>
      </c>
      <c r="G19">
        <f t="shared" si="3"/>
        <v>-2.917660194702848E-2</v>
      </c>
      <c r="H19">
        <f t="shared" si="3"/>
        <v>-3.4837136739711348E-4</v>
      </c>
      <c r="I19">
        <f t="shared" si="3"/>
        <v>3.825426330861725E-3</v>
      </c>
      <c r="J19">
        <f t="shared" si="3"/>
        <v>3.1190460219492778E-3</v>
      </c>
      <c r="K19">
        <f t="shared" si="3"/>
        <v>-8.6881519576379272E-3</v>
      </c>
      <c r="L19">
        <f t="shared" si="3"/>
        <v>-7.0052825884086879E-3</v>
      </c>
      <c r="N19">
        <f t="shared" si="2"/>
        <v>1.1369388956281472E-2</v>
      </c>
      <c r="P19" t="s">
        <v>30</v>
      </c>
      <c r="Q19">
        <f>(N19-N20)/N20</f>
        <v>1.4735244143818221E-2</v>
      </c>
    </row>
    <row r="20" spans="1:17" x14ac:dyDescent="0.15">
      <c r="A20" t="s">
        <v>18</v>
      </c>
      <c r="B20">
        <f t="shared" ref="B20:L20" si="4">LN(C6/B6)</f>
        <v>-5.6226376009764689E-3</v>
      </c>
      <c r="C20">
        <f t="shared" si="4"/>
        <v>-2.213370034600954E-2</v>
      </c>
      <c r="D20">
        <f t="shared" si="4"/>
        <v>-1.3656750320074658E-2</v>
      </c>
      <c r="E20">
        <f t="shared" si="4"/>
        <v>6.8728525042154585E-4</v>
      </c>
      <c r="F20">
        <f t="shared" si="4"/>
        <v>1.0932804487849519E-2</v>
      </c>
      <c r="G20">
        <f t="shared" si="4"/>
        <v>-2.4420818065357959E-2</v>
      </c>
      <c r="H20">
        <f t="shared" si="4"/>
        <v>4.1695682367248309E-3</v>
      </c>
      <c r="I20">
        <f t="shared" si="4"/>
        <v>-1.2210163906931396E-2</v>
      </c>
      <c r="J20">
        <f t="shared" si="4"/>
        <v>8.7367321410618658E-3</v>
      </c>
      <c r="K20">
        <f t="shared" si="4"/>
        <v>-1.1900735483718566E-2</v>
      </c>
      <c r="L20">
        <f t="shared" si="4"/>
        <v>-6.7126201532554837E-3</v>
      </c>
      <c r="N20">
        <f t="shared" si="2"/>
        <v>1.1204290993040635E-2</v>
      </c>
    </row>
    <row r="21" spans="1:17" x14ac:dyDescent="0.15">
      <c r="A21" t="s">
        <v>19</v>
      </c>
      <c r="B21">
        <f t="shared" ref="B21:L21" si="5">LN(C7/B7)</f>
        <v>2.8788379970147698E-2</v>
      </c>
      <c r="C21">
        <f t="shared" si="5"/>
        <v>-3.111434878752915E-2</v>
      </c>
      <c r="D21">
        <f t="shared" si="5"/>
        <v>-4.1778872674517589E-2</v>
      </c>
      <c r="E21">
        <f t="shared" si="5"/>
        <v>-1.0411245084106151E-3</v>
      </c>
      <c r="F21">
        <f t="shared" si="5"/>
        <v>1.1049836186584935E-2</v>
      </c>
      <c r="G21">
        <f t="shared" si="5"/>
        <v>7.1856596608745327E-3</v>
      </c>
      <c r="H21">
        <f t="shared" si="5"/>
        <v>1.5897510521999034E-2</v>
      </c>
      <c r="I21">
        <f t="shared" si="5"/>
        <v>-9.4403937790870727E-3</v>
      </c>
      <c r="J21">
        <f t="shared" si="5"/>
        <v>1.7461827163662288E-2</v>
      </c>
      <c r="K21">
        <f t="shared" si="5"/>
        <v>-8.6927996400711135E-3</v>
      </c>
      <c r="L21">
        <f t="shared" si="5"/>
        <v>1.0355863386090831E-2</v>
      </c>
      <c r="N21">
        <f t="shared" si="2"/>
        <v>2.0330406619427227E-2</v>
      </c>
      <c r="P21" t="s">
        <v>31</v>
      </c>
      <c r="Q21">
        <f>(N21-N22)/N22</f>
        <v>-0.13105197483213055</v>
      </c>
    </row>
    <row r="22" spans="1:17" x14ac:dyDescent="0.15">
      <c r="A22" t="s">
        <v>20</v>
      </c>
      <c r="B22">
        <f t="shared" ref="B22:L22" si="6">LN(C8/B8)</f>
        <v>3.2673131138201854E-2</v>
      </c>
      <c r="C22">
        <f t="shared" si="6"/>
        <v>-3.2015668918595384E-2</v>
      </c>
      <c r="D22">
        <f t="shared" si="6"/>
        <v>-5.0549844920836036E-2</v>
      </c>
      <c r="E22">
        <f t="shared" si="6"/>
        <v>-3.8095284166677302E-3</v>
      </c>
      <c r="F22">
        <f t="shared" si="6"/>
        <v>1.0355632757109138E-2</v>
      </c>
      <c r="G22">
        <f t="shared" si="6"/>
        <v>8.2079804178295818E-3</v>
      </c>
      <c r="H22">
        <f t="shared" si="6"/>
        <v>1.6551636092296353E-2</v>
      </c>
      <c r="I22">
        <f t="shared" si="6"/>
        <v>-1.621109462808237E-2</v>
      </c>
      <c r="J22">
        <f t="shared" si="6"/>
        <v>1.8219127431327874E-2</v>
      </c>
      <c r="K22">
        <f t="shared" si="6"/>
        <v>-8.0564383391261794E-3</v>
      </c>
      <c r="L22">
        <f t="shared" si="6"/>
        <v>1.6048488870464086E-2</v>
      </c>
      <c r="N22">
        <f t="shared" si="2"/>
        <v>2.3396573823272867E-2</v>
      </c>
    </row>
    <row r="23" spans="1:17" x14ac:dyDescent="0.15">
      <c r="A23" t="s">
        <v>21</v>
      </c>
      <c r="B23">
        <f t="shared" ref="B23:L23" si="7">LN(C9/B9)</f>
        <v>9.3552302752468296E-3</v>
      </c>
      <c r="C23">
        <f t="shared" si="7"/>
        <v>-3.5542749544395937E-2</v>
      </c>
      <c r="D23">
        <f t="shared" si="7"/>
        <v>-3.8283867498956362E-2</v>
      </c>
      <c r="E23">
        <f t="shared" si="7"/>
        <v>-2.098485108909523E-2</v>
      </c>
      <c r="F23">
        <f t="shared" si="7"/>
        <v>1.5239772450718055E-2</v>
      </c>
      <c r="G23">
        <f t="shared" si="7"/>
        <v>-1.2318996369196322E-2</v>
      </c>
      <c r="H23">
        <f t="shared" si="7"/>
        <v>4.6304568041686367E-2</v>
      </c>
      <c r="I23">
        <f t="shared" si="7"/>
        <v>-2.7882519162382397E-2</v>
      </c>
      <c r="J23">
        <f t="shared" si="7"/>
        <v>1.1388023427565524E-2</v>
      </c>
      <c r="K23">
        <f t="shared" si="7"/>
        <v>-1.3537791364058206E-2</v>
      </c>
      <c r="L23">
        <f t="shared" si="7"/>
        <v>1.433692001848616E-3</v>
      </c>
      <c r="N23">
        <f t="shared" si="2"/>
        <v>2.4299865360680174E-2</v>
      </c>
      <c r="P23" t="s">
        <v>32</v>
      </c>
      <c r="Q23">
        <f>(N23-N24)/N24</f>
        <v>-3.076671951701947E-2</v>
      </c>
    </row>
    <row r="24" spans="1:17" x14ac:dyDescent="0.15">
      <c r="A24" t="s">
        <v>22</v>
      </c>
      <c r="B24">
        <f t="shared" ref="B24:L24" si="8">LN(C10/B10)</f>
        <v>1.2133285429343688E-2</v>
      </c>
      <c r="C24">
        <f t="shared" si="8"/>
        <v>-3.9559753671870618E-2</v>
      </c>
      <c r="D24">
        <f t="shared" si="8"/>
        <v>-4.2250051121685929E-2</v>
      </c>
      <c r="E24">
        <f t="shared" si="8"/>
        <v>-2.3985398982394632E-2</v>
      </c>
      <c r="F24">
        <f t="shared" si="8"/>
        <v>2.0441809165176853E-2</v>
      </c>
      <c r="G24">
        <f t="shared" si="8"/>
        <v>-1.4301280569573025E-2</v>
      </c>
      <c r="H24">
        <f t="shared" si="8"/>
        <v>4.2994641614856006E-2</v>
      </c>
      <c r="I24">
        <f t="shared" si="8"/>
        <v>-2.5503565677182722E-2</v>
      </c>
      <c r="J24">
        <f t="shared" si="8"/>
        <v>8.1057712534355047E-3</v>
      </c>
      <c r="K24">
        <f t="shared" si="8"/>
        <v>-1.0585843383795784E-2</v>
      </c>
      <c r="L24">
        <f t="shared" si="8"/>
        <v>1.4179371393768471E-3</v>
      </c>
      <c r="N24">
        <f t="shared" si="2"/>
        <v>2.5071224698940651E-2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4.4259322961891581</v>
      </c>
      <c r="C32">
        <v>4.4392100930777252</v>
      </c>
      <c r="D32">
        <v>4.4569669334500368</v>
      </c>
      <c r="E32">
        <v>4.4703378342503859</v>
      </c>
      <c r="F32">
        <v>4.4703378342503859</v>
      </c>
      <c r="G32">
        <v>4.465867496416136</v>
      </c>
      <c r="H32">
        <v>4.4569357614233036</v>
      </c>
      <c r="I32">
        <v>4.4480218899004571</v>
      </c>
      <c r="J32">
        <v>4.439125846120656</v>
      </c>
      <c r="K32">
        <v>4.439125846120656</v>
      </c>
      <c r="L32">
        <v>4.4346867202745344</v>
      </c>
      <c r="M32">
        <v>4.4302520335542601</v>
      </c>
    </row>
    <row r="33" spans="1:13" x14ac:dyDescent="0.15">
      <c r="A33" t="s">
        <v>37</v>
      </c>
      <c r="B33">
        <v>4.7370409529116531</v>
      </c>
      <c r="C33">
        <v>4.7512520757703864</v>
      </c>
      <c r="D33">
        <v>4.7702570840734682</v>
      </c>
      <c r="E33">
        <v>4.7845678553256885</v>
      </c>
      <c r="F33">
        <v>4.7845678553256885</v>
      </c>
      <c r="G33">
        <v>4.7797832874703632</v>
      </c>
      <c r="H33">
        <v>4.7702237208954221</v>
      </c>
      <c r="I33">
        <v>4.7606832734536315</v>
      </c>
      <c r="J33">
        <v>4.7511619069067246</v>
      </c>
      <c r="K33">
        <v>4.7511619069067246</v>
      </c>
      <c r="L33">
        <v>4.7464107449998174</v>
      </c>
      <c r="M33">
        <v>4.7416643342548177</v>
      </c>
    </row>
    <row r="34" spans="1:13" x14ac:dyDescent="0.15">
      <c r="A34" t="s">
        <v>38</v>
      </c>
      <c r="B34">
        <v>4.5437060222696646</v>
      </c>
      <c r="C34">
        <v>4.5573371403364726</v>
      </c>
      <c r="D34">
        <v>4.5755664888978185</v>
      </c>
      <c r="E34">
        <v>4.5892931883645112</v>
      </c>
      <c r="F34">
        <v>4.5892931883645112</v>
      </c>
      <c r="G34">
        <v>4.5847038951761467</v>
      </c>
      <c r="H34">
        <v>4.5755344873857942</v>
      </c>
      <c r="I34">
        <v>4.5663834184110224</v>
      </c>
      <c r="J34">
        <v>4.5572506515742006</v>
      </c>
      <c r="K34">
        <v>4.5572506515742006</v>
      </c>
      <c r="L34">
        <v>4.5526934009226263</v>
      </c>
      <c r="M34">
        <v>4.5481407075217035</v>
      </c>
    </row>
    <row r="35" spans="1:13" x14ac:dyDescent="0.15">
      <c r="A35" t="s">
        <v>39</v>
      </c>
      <c r="B35">
        <v>4.4120505842107027</v>
      </c>
      <c r="C35">
        <v>4.4252867359633346</v>
      </c>
      <c r="D35">
        <v>4.4429878829071878</v>
      </c>
      <c r="E35">
        <v>4.4563168465559091</v>
      </c>
      <c r="F35">
        <v>4.4563168465559091</v>
      </c>
      <c r="G35">
        <v>4.4518605297093536</v>
      </c>
      <c r="H35">
        <v>4.4429568086499351</v>
      </c>
      <c r="I35">
        <v>4.4340708950326349</v>
      </c>
      <c r="J35">
        <v>4.4252027532425693</v>
      </c>
      <c r="K35">
        <v>4.4252027532425693</v>
      </c>
      <c r="L35">
        <v>4.4207775504893263</v>
      </c>
      <c r="M35">
        <v>4.4163567729388378</v>
      </c>
    </row>
    <row r="36" spans="1:13" x14ac:dyDescent="0.15">
      <c r="A36" t="s">
        <v>40</v>
      </c>
      <c r="B36">
        <v>5.0388454936005687</v>
      </c>
      <c r="C36">
        <v>5.0539620300813697</v>
      </c>
      <c r="D36">
        <v>5.0741778782016951</v>
      </c>
      <c r="E36">
        <v>5.0894004118362997</v>
      </c>
      <c r="F36">
        <v>5.0894004118362997</v>
      </c>
      <c r="G36">
        <v>5.0843110114244627</v>
      </c>
      <c r="H36">
        <v>5.0741423894016133</v>
      </c>
      <c r="I36">
        <v>5.063994104622811</v>
      </c>
      <c r="J36">
        <v>5.0538661164135643</v>
      </c>
      <c r="K36">
        <v>5.0538661164135643</v>
      </c>
      <c r="L36">
        <v>5.0488122502971509</v>
      </c>
      <c r="M36">
        <v>5.0437634380468541</v>
      </c>
    </row>
    <row r="37" spans="1:13" x14ac:dyDescent="0.15">
      <c r="A37" t="s">
        <v>41</v>
      </c>
      <c r="B37">
        <v>4.7790606578410051</v>
      </c>
      <c r="C37">
        <v>4.7933978398145278</v>
      </c>
      <c r="D37">
        <v>4.8125714311737857</v>
      </c>
      <c r="E37">
        <v>4.827009145467307</v>
      </c>
      <c r="F37">
        <v>4.827009145467307</v>
      </c>
      <c r="G37">
        <v>4.8221821363218389</v>
      </c>
      <c r="H37">
        <v>4.812537772049196</v>
      </c>
      <c r="I37">
        <v>4.8029126965050972</v>
      </c>
      <c r="J37">
        <v>4.7933068711120876</v>
      </c>
      <c r="K37">
        <v>4.7933068711120876</v>
      </c>
      <c r="L37">
        <v>4.7885135642409749</v>
      </c>
      <c r="M37">
        <v>4.7837250506767335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7.7174059218642688E-5</v>
      </c>
      <c r="C40">
        <f t="shared" ref="C40:M40" si="9">C32/C3</f>
        <v>7.5909885312546601E-5</v>
      </c>
      <c r="D40">
        <f t="shared" si="9"/>
        <v>7.8495366915287717E-5</v>
      </c>
      <c r="E40">
        <f t="shared" si="9"/>
        <v>8.258521770275976E-5</v>
      </c>
      <c r="F40">
        <f t="shared" si="9"/>
        <v>8.3981548642689949E-5</v>
      </c>
      <c r="G40">
        <f t="shared" si="9"/>
        <v>8.4918568100706142E-5</v>
      </c>
      <c r="H40">
        <f t="shared" si="9"/>
        <v>8.8256153691550565E-5</v>
      </c>
      <c r="I40">
        <f t="shared" si="9"/>
        <v>8.44668038340383E-5</v>
      </c>
      <c r="J40">
        <f t="shared" si="9"/>
        <v>8.5351391004050294E-5</v>
      </c>
      <c r="K40">
        <f t="shared" si="9"/>
        <v>8.4651522618624253E-5</v>
      </c>
      <c r="L40">
        <f t="shared" si="9"/>
        <v>8.7520953626890361E-5</v>
      </c>
      <c r="M40">
        <f t="shared" si="9"/>
        <v>8.6460812520574947E-5</v>
      </c>
    </row>
    <row r="41" spans="1:13" x14ac:dyDescent="0.15">
      <c r="A41" t="s">
        <v>37</v>
      </c>
      <c r="B41">
        <f>B33/B5</f>
        <v>3.1696493495561411E-4</v>
      </c>
      <c r="C41">
        <f t="shared" ref="C41:M41" si="10">C33/C5</f>
        <v>3.2070550629567239E-4</v>
      </c>
      <c r="D41">
        <f t="shared" si="10"/>
        <v>3.2684186941236504E-4</v>
      </c>
      <c r="E41">
        <f t="shared" si="10"/>
        <v>3.2985645331442181E-4</v>
      </c>
      <c r="F41">
        <f t="shared" si="10"/>
        <v>3.2940226198455689E-4</v>
      </c>
      <c r="G41">
        <f t="shared" si="10"/>
        <v>3.2339535097905027E-4</v>
      </c>
      <c r="H41">
        <f t="shared" si="10"/>
        <v>3.3230398612994928E-4</v>
      </c>
      <c r="I41">
        <f t="shared" si="10"/>
        <v>3.3175493194798826E-4</v>
      </c>
      <c r="J41">
        <f t="shared" si="10"/>
        <v>3.2982727573111588E-4</v>
      </c>
      <c r="K41">
        <f t="shared" si="10"/>
        <v>3.2880013196586328E-4</v>
      </c>
      <c r="L41">
        <f t="shared" si="10"/>
        <v>3.3133757382197677E-4</v>
      </c>
      <c r="M41">
        <f t="shared" si="10"/>
        <v>3.3333316936764974E-4</v>
      </c>
    </row>
    <row r="42" spans="1:13" x14ac:dyDescent="0.15">
      <c r="A42" t="s">
        <v>38</v>
      </c>
      <c r="B42">
        <f>B34/B7</f>
        <v>3.016067721387099E-4</v>
      </c>
      <c r="C42">
        <f t="shared" ref="C42:M42" si="11">C34/C7</f>
        <v>2.9392693584885345E-4</v>
      </c>
      <c r="D42">
        <f t="shared" si="11"/>
        <v>3.0442890811030064E-4</v>
      </c>
      <c r="E42">
        <f t="shared" si="11"/>
        <v>3.1836928119073957E-4</v>
      </c>
      <c r="F42">
        <f t="shared" si="11"/>
        <v>3.1870091585864662E-4</v>
      </c>
      <c r="G42">
        <f t="shared" si="11"/>
        <v>3.1488350928407603E-4</v>
      </c>
      <c r="H42">
        <f t="shared" si="11"/>
        <v>3.1200371547124409E-4</v>
      </c>
      <c r="I42">
        <f t="shared" si="11"/>
        <v>3.0646868579939748E-4</v>
      </c>
      <c r="J42">
        <f t="shared" si="11"/>
        <v>3.0875681921234421E-4</v>
      </c>
      <c r="K42">
        <f t="shared" si="11"/>
        <v>3.0341216055753664E-4</v>
      </c>
      <c r="L42">
        <f t="shared" si="11"/>
        <v>3.0575509744275531E-4</v>
      </c>
      <c r="M42">
        <f t="shared" si="11"/>
        <v>3.0230247308220032E-4</v>
      </c>
    </row>
    <row r="43" spans="1:13" x14ac:dyDescent="0.15">
      <c r="A43" t="s">
        <v>39</v>
      </c>
      <c r="B43">
        <f>B35/B9</f>
        <v>2.9621017685201094E-4</v>
      </c>
      <c r="C43">
        <f t="shared" ref="C43:M43" si="12">C35/C9</f>
        <v>2.9433234027025838E-4</v>
      </c>
      <c r="D43">
        <f t="shared" si="12"/>
        <v>3.0620178379787646E-4</v>
      </c>
      <c r="E43">
        <f t="shared" si="12"/>
        <v>3.1910611146121796E-4</v>
      </c>
      <c r="F43">
        <f t="shared" si="12"/>
        <v>3.2587326117410672E-4</v>
      </c>
      <c r="G43">
        <f t="shared" si="12"/>
        <v>3.2062373278425306E-4</v>
      </c>
      <c r="H43">
        <f t="shared" si="12"/>
        <v>3.2394872830112542E-4</v>
      </c>
      <c r="I43">
        <f t="shared" si="12"/>
        <v>3.0867183397373024E-4</v>
      </c>
      <c r="J43">
        <f t="shared" si="12"/>
        <v>3.167646924296757E-4</v>
      </c>
      <c r="K43">
        <f t="shared" si="12"/>
        <v>3.1317783108581523E-4</v>
      </c>
      <c r="L43">
        <f t="shared" si="12"/>
        <v>3.1712894910253416E-4</v>
      </c>
      <c r="M43">
        <f t="shared" si="12"/>
        <v>3.1635793502427206E-4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7.336338729763386E-5</v>
      </c>
      <c r="C47">
        <f t="shared" ref="C47:M47" si="13">C48/36500</f>
        <v>7.2457856567284442E-5</v>
      </c>
      <c r="D47">
        <f t="shared" si="13"/>
        <v>7.4028310502283095E-5</v>
      </c>
      <c r="E47">
        <f t="shared" si="13"/>
        <v>7.1412002609262876E-5</v>
      </c>
      <c r="F47">
        <f t="shared" si="13"/>
        <v>7.4132503113325023E-5</v>
      </c>
      <c r="G47">
        <f t="shared" si="13"/>
        <v>1.0007253064167268E-4</v>
      </c>
      <c r="H47">
        <f t="shared" si="13"/>
        <v>9.8117569982132221E-5</v>
      </c>
      <c r="I47">
        <f t="shared" si="13"/>
        <v>9.5825031133250341E-5</v>
      </c>
      <c r="J47">
        <f t="shared" si="13"/>
        <v>1.0055981735159818E-4</v>
      </c>
      <c r="K47">
        <f t="shared" si="13"/>
        <v>9.8318673395818304E-5</v>
      </c>
      <c r="L47">
        <f t="shared" si="13"/>
        <v>1.1456712328767121E-4</v>
      </c>
      <c r="M47">
        <f t="shared" si="13"/>
        <v>1.2606600249066E-4</v>
      </c>
    </row>
    <row r="48" spans="1:13" ht="14.25" x14ac:dyDescent="0.2">
      <c r="B48" s="11">
        <v>2.6777636363636361</v>
      </c>
      <c r="C48" s="11">
        <v>2.6447117647058822</v>
      </c>
      <c r="D48" s="11">
        <v>2.7020333333333331</v>
      </c>
      <c r="E48" s="11">
        <v>2.6065380952380952</v>
      </c>
      <c r="F48" s="11">
        <v>2.7058363636363634</v>
      </c>
      <c r="G48" s="11">
        <v>3.6526473684210528</v>
      </c>
      <c r="H48" s="11">
        <v>3.5812913043478258</v>
      </c>
      <c r="I48" s="11">
        <v>3.4976136363636372</v>
      </c>
      <c r="J48" s="11">
        <v>3.6704333333333339</v>
      </c>
      <c r="K48" s="11">
        <v>3.5886315789473682</v>
      </c>
      <c r="L48" s="11">
        <v>4.1816999999999993</v>
      </c>
      <c r="M48" s="11">
        <v>4.6014090909090903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-5.0965373487132952E-3</v>
      </c>
      <c r="C51">
        <f t="shared" ref="C51:M51" si="14">(C4-C3*EXP((C47+C40)*90))/C3</f>
        <v>-4.8927159146279946E-3</v>
      </c>
      <c r="D51">
        <f t="shared" si="14"/>
        <v>-9.9471768897042862E-3</v>
      </c>
      <c r="E51">
        <f t="shared" si="14"/>
        <v>-2.0606897257093724E-2</v>
      </c>
      <c r="F51">
        <f t="shared" si="14"/>
        <v>-2.4852380102625461E-2</v>
      </c>
      <c r="G51">
        <f t="shared" si="14"/>
        <v>-2.6676380563236877E-2</v>
      </c>
      <c r="H51">
        <f t="shared" si="14"/>
        <v>-2.1865597464561626E-2</v>
      </c>
      <c r="I51">
        <f t="shared" si="14"/>
        <v>-2.0156575032789698E-2</v>
      </c>
      <c r="J51">
        <f t="shared" si="14"/>
        <v>-2.6486308661485165E-2</v>
      </c>
      <c r="K51">
        <f t="shared" si="14"/>
        <v>-1.9273369010620735E-2</v>
      </c>
      <c r="L51">
        <f t="shared" si="14"/>
        <v>-2.1512021598751076E-2</v>
      </c>
      <c r="M51">
        <f t="shared" si="14"/>
        <v>-1.6774433833745831E-2</v>
      </c>
    </row>
    <row r="52" spans="1:16" x14ac:dyDescent="0.15">
      <c r="A52" t="s">
        <v>37</v>
      </c>
      <c r="B52">
        <f>(B6-B5*EXP((B$47+B41)*90))/B5</f>
        <v>-2.1367798689146251E-2</v>
      </c>
      <c r="C52">
        <f t="shared" ref="C52:M52" si="15">(C6-C5*EXP((C$47+C41)*90))/C5</f>
        <v>-1.8468410469872746E-2</v>
      </c>
      <c r="D52">
        <f t="shared" si="15"/>
        <v>-2.6459544316893634E-2</v>
      </c>
      <c r="E52">
        <f t="shared" si="15"/>
        <v>-3.4016529179806743E-2</v>
      </c>
      <c r="F52">
        <f t="shared" si="15"/>
        <v>-3.4920284620746755E-2</v>
      </c>
      <c r="G52">
        <f t="shared" si="15"/>
        <v>-4.3245525797482219E-2</v>
      </c>
      <c r="H52">
        <f t="shared" si="15"/>
        <v>-3.9149726456370743E-2</v>
      </c>
      <c r="I52">
        <f t="shared" si="15"/>
        <v>-3.4354177626123618E-2</v>
      </c>
      <c r="J52">
        <f t="shared" si="15"/>
        <v>-5.0602067397431755E-2</v>
      </c>
      <c r="K52">
        <f t="shared" si="15"/>
        <v>-4.4725426984893749E-2</v>
      </c>
      <c r="L52">
        <f t="shared" si="15"/>
        <v>-4.9673572875220978E-2</v>
      </c>
      <c r="M52">
        <f t="shared" si="15"/>
        <v>-5.0648423437984105E-2</v>
      </c>
    </row>
    <row r="53" spans="1:16" x14ac:dyDescent="0.15">
      <c r="A53" t="s">
        <v>38</v>
      </c>
      <c r="B53">
        <f>(B8-B7*EXP((B$47+B42)*90))/B7</f>
        <v>-2.5030151677915863E-2</v>
      </c>
      <c r="C53">
        <f t="shared" ref="C53:M53" si="16">(C8-C7*EXP((C$47+C42)*90))/C7</f>
        <v>-2.0302778320111011E-2</v>
      </c>
      <c r="D53">
        <f t="shared" si="16"/>
        <v>-2.2339157273527914E-2</v>
      </c>
      <c r="E53">
        <f t="shared" si="16"/>
        <v>-3.2234279410352229E-2</v>
      </c>
      <c r="F53">
        <f t="shared" si="16"/>
        <v>-3.529298260136203E-2</v>
      </c>
      <c r="G53">
        <f t="shared" si="16"/>
        <v>-3.8052169996897214E-2</v>
      </c>
      <c r="H53">
        <f t="shared" si="16"/>
        <v>-3.6577739284745239E-2</v>
      </c>
      <c r="I53">
        <f t="shared" si="16"/>
        <v>-3.5192017788263398E-2</v>
      </c>
      <c r="J53">
        <f t="shared" si="16"/>
        <v>-4.2606744949345007E-2</v>
      </c>
      <c r="K53">
        <f t="shared" si="16"/>
        <v>-4.1144907440589795E-2</v>
      </c>
      <c r="L53">
        <f t="shared" si="16"/>
        <v>-4.2247379081590014E-2</v>
      </c>
      <c r="M53">
        <f t="shared" si="16"/>
        <v>-3.7311961360697102E-2</v>
      </c>
    </row>
    <row r="54" spans="1:16" x14ac:dyDescent="0.15">
      <c r="A54" t="s">
        <v>39</v>
      </c>
      <c r="B54">
        <f>(B10-B9*EXP((B$47+B43)*90))/B9</f>
        <v>-1.6365450919545946E-2</v>
      </c>
      <c r="C54">
        <f t="shared" ref="C54:M54" si="17">(C10-C9*EXP((C$47+C43)*90))/C9</f>
        <v>-1.3276030691020539E-2</v>
      </c>
      <c r="D54">
        <f t="shared" si="17"/>
        <v>-1.8617246446906897E-2</v>
      </c>
      <c r="E54">
        <f t="shared" si="17"/>
        <v>-2.3598282758257139E-2</v>
      </c>
      <c r="F54">
        <f t="shared" si="17"/>
        <v>-2.7515616468970078E-2</v>
      </c>
      <c r="G54">
        <f t="shared" si="17"/>
        <v>-2.4184554049099569E-2</v>
      </c>
      <c r="H54">
        <f t="shared" si="17"/>
        <v>-2.6321468554255531E-2</v>
      </c>
      <c r="I54">
        <f t="shared" si="17"/>
        <v>-2.8025710782408678E-2</v>
      </c>
      <c r="J54">
        <f t="shared" si="17"/>
        <v>-2.6820353341424037E-2</v>
      </c>
      <c r="K54">
        <f t="shared" si="17"/>
        <v>-2.9590302302986836E-2</v>
      </c>
      <c r="L54">
        <f t="shared" si="17"/>
        <v>-2.8498199354601492E-2</v>
      </c>
      <c r="M54">
        <f t="shared" si="17"/>
        <v>-2.9518372653217186E-2</v>
      </c>
    </row>
    <row r="55" spans="1:16" x14ac:dyDescent="0.15">
      <c r="A55" t="s">
        <v>40</v>
      </c>
    </row>
    <row r="56" spans="1:16" ht="14.25" x14ac:dyDescent="0.2">
      <c r="A56" t="s">
        <v>41</v>
      </c>
      <c r="O56" s="11"/>
      <c r="P56" s="11"/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3.5733460810454734</v>
      </c>
      <c r="C59" s="11">
        <v>4.2889349002476269</v>
      </c>
      <c r="D59" s="11">
        <v>4.4660801867307862</v>
      </c>
      <c r="E59" s="11">
        <v>3.9012782713039229</v>
      </c>
      <c r="F59" s="11">
        <v>3.085538575899978</v>
      </c>
      <c r="G59" s="11">
        <v>3.0164082373417567</v>
      </c>
      <c r="H59" s="11">
        <v>2.6570360539485347</v>
      </c>
      <c r="I59" s="11">
        <v>2.7686861143056212</v>
      </c>
      <c r="J59" s="11">
        <v>2.3852406187338873</v>
      </c>
      <c r="K59" s="11">
        <v>2.8690343407477314</v>
      </c>
      <c r="L59" s="11">
        <v>2.3215262599853319</v>
      </c>
      <c r="M59" s="11">
        <v>2.099537380737488</v>
      </c>
      <c r="O59" s="11"/>
      <c r="P59" s="11"/>
    </row>
    <row r="60" spans="1:16" ht="14.25" x14ac:dyDescent="0.2">
      <c r="A60" t="s">
        <v>37</v>
      </c>
      <c r="B60" s="11">
        <v>3.0176714233706572</v>
      </c>
      <c r="C60" s="11">
        <v>3.5288756089538129</v>
      </c>
      <c r="D60" s="11">
        <v>3.7449644321303346</v>
      </c>
      <c r="E60" s="11">
        <v>3.1915956204220199</v>
      </c>
      <c r="F60" s="11">
        <v>3.0591553469716399</v>
      </c>
      <c r="G60" s="11">
        <v>2.8753193394611394</v>
      </c>
      <c r="H60" s="11">
        <v>2.4951698731068359</v>
      </c>
      <c r="I60" s="11">
        <v>1.9590245711211876</v>
      </c>
      <c r="J60" s="11">
        <v>1.5396522672452593</v>
      </c>
      <c r="K60" s="11">
        <v>1.3946026163345853</v>
      </c>
      <c r="L60" s="11">
        <v>1.3948063062233362</v>
      </c>
      <c r="M60" s="11">
        <v>1.3687243379257046</v>
      </c>
      <c r="O60" s="11"/>
      <c r="P60" s="11"/>
    </row>
    <row r="61" spans="1:16" ht="14.25" x14ac:dyDescent="0.2">
      <c r="A61" t="s">
        <v>38</v>
      </c>
      <c r="B61" s="11">
        <v>9.8036427741593357</v>
      </c>
      <c r="C61" s="11">
        <v>10.503309542594771</v>
      </c>
      <c r="D61" s="11">
        <v>8.8873610854691183</v>
      </c>
      <c r="E61" s="11">
        <v>8.2330738253575593</v>
      </c>
      <c r="F61" s="11">
        <v>8.1299328575557492</v>
      </c>
      <c r="G61" s="11">
        <v>7.9956463850201835</v>
      </c>
      <c r="H61" s="11">
        <v>7.3576271417968551</v>
      </c>
      <c r="I61" s="11">
        <v>7.1844862998571823</v>
      </c>
      <c r="J61" s="11">
        <v>6.6674010724665411</v>
      </c>
      <c r="K61" s="11">
        <v>6.2589693467439904</v>
      </c>
      <c r="L61" s="11">
        <v>6.0270255730330842</v>
      </c>
      <c r="M61" s="11">
        <v>6.8229444537597361</v>
      </c>
      <c r="O61" s="11"/>
      <c r="P61" s="11"/>
    </row>
    <row r="62" spans="1:16" ht="14.25" x14ac:dyDescent="0.2">
      <c r="A62" t="s">
        <v>39</v>
      </c>
      <c r="B62" s="11">
        <v>3.8164270290198554</v>
      </c>
      <c r="C62" s="11">
        <v>4.3916143185879095</v>
      </c>
      <c r="D62" s="11">
        <v>4.2025661185633494</v>
      </c>
      <c r="E62" s="11">
        <v>4.251078944596979</v>
      </c>
      <c r="F62" s="11">
        <v>3.898548762483157</v>
      </c>
      <c r="G62" s="11">
        <v>3.6364643191656327</v>
      </c>
      <c r="H62" s="11">
        <v>3.5744105894265443</v>
      </c>
      <c r="I62" s="11">
        <v>3.2676547496267188</v>
      </c>
      <c r="J62" s="11">
        <v>2.7421968590944914</v>
      </c>
      <c r="K62" s="11">
        <v>2.5660712115928517</v>
      </c>
      <c r="L62" s="11">
        <v>2.7367355519910297</v>
      </c>
      <c r="M62" s="11">
        <v>3.0145566504109236</v>
      </c>
      <c r="O62" s="11"/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</sheetData>
  <sortState ref="O56:P67">
    <sortCondition ref="O56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7"/>
  <sheetViews>
    <sheetView topLeftCell="A7" workbookViewId="0">
      <selection activeCell="Q23" sqref="Q23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51740</v>
      </c>
      <c r="C3" s="3">
        <v>50820</v>
      </c>
      <c r="D3" s="3">
        <v>44570</v>
      </c>
      <c r="E3" s="3">
        <v>47950</v>
      </c>
      <c r="F3" s="3">
        <v>50570</v>
      </c>
      <c r="G3" s="3">
        <v>49390</v>
      </c>
      <c r="H3" s="3">
        <v>50920</v>
      </c>
      <c r="I3" s="3">
        <v>49320</v>
      </c>
      <c r="J3" s="3">
        <v>49030</v>
      </c>
      <c r="K3" s="3">
        <v>48910</v>
      </c>
      <c r="L3" s="3">
        <v>48250</v>
      </c>
      <c r="M3" s="3">
        <v>47620</v>
      </c>
    </row>
    <row r="4" spans="1:17" x14ac:dyDescent="0.15">
      <c r="A4" t="s">
        <v>16</v>
      </c>
      <c r="B4" s="2">
        <v>51560</v>
      </c>
      <c r="C4" s="2">
        <v>51000</v>
      </c>
      <c r="D4" s="2">
        <v>44660</v>
      </c>
      <c r="E4" s="2">
        <v>46890</v>
      </c>
      <c r="F4" s="2">
        <v>49060</v>
      </c>
      <c r="G4" s="2">
        <v>47930</v>
      </c>
      <c r="H4" s="2">
        <v>50500</v>
      </c>
      <c r="I4" s="2">
        <v>48830</v>
      </c>
      <c r="J4" s="2">
        <v>48290</v>
      </c>
      <c r="K4" s="2">
        <v>48300</v>
      </c>
      <c r="L4" s="2">
        <v>47500</v>
      </c>
      <c r="M4" s="2">
        <v>46540</v>
      </c>
    </row>
    <row r="5" spans="1:17" x14ac:dyDescent="0.15">
      <c r="A5" t="s">
        <v>17</v>
      </c>
      <c r="B5" s="1">
        <v>13530</v>
      </c>
      <c r="C5" s="1">
        <v>13300</v>
      </c>
      <c r="D5" s="1">
        <v>12830</v>
      </c>
      <c r="E5" s="1">
        <v>13060</v>
      </c>
      <c r="F5" s="1">
        <v>13020</v>
      </c>
      <c r="G5" s="1">
        <v>13310</v>
      </c>
      <c r="H5" s="1">
        <v>13515</v>
      </c>
      <c r="I5" s="1">
        <v>13925</v>
      </c>
      <c r="J5" s="1">
        <v>14390</v>
      </c>
      <c r="K5" s="1">
        <v>13735</v>
      </c>
      <c r="L5" s="1">
        <v>13675</v>
      </c>
      <c r="M5" s="1">
        <v>13330</v>
      </c>
    </row>
    <row r="6" spans="1:17" x14ac:dyDescent="0.15">
      <c r="A6" t="s">
        <v>18</v>
      </c>
      <c r="B6" s="2">
        <v>13670</v>
      </c>
      <c r="C6" s="2">
        <v>13510</v>
      </c>
      <c r="D6" s="2">
        <v>13035</v>
      </c>
      <c r="E6" s="2">
        <v>13225</v>
      </c>
      <c r="F6" s="2">
        <v>13140</v>
      </c>
      <c r="G6" s="2">
        <v>13470</v>
      </c>
      <c r="H6" s="2">
        <v>13640</v>
      </c>
      <c r="I6" s="2">
        <v>13970</v>
      </c>
      <c r="J6" s="2">
        <v>14450</v>
      </c>
      <c r="K6" s="2">
        <v>13815</v>
      </c>
      <c r="L6" s="2">
        <v>13725</v>
      </c>
      <c r="M6" s="2">
        <v>13415</v>
      </c>
    </row>
    <row r="7" spans="1:17" x14ac:dyDescent="0.15">
      <c r="A7" t="s">
        <v>19</v>
      </c>
      <c r="B7" s="1">
        <v>15065</v>
      </c>
      <c r="C7" s="1">
        <v>15035</v>
      </c>
      <c r="D7" s="1">
        <v>14580</v>
      </c>
      <c r="E7" s="1">
        <v>14910</v>
      </c>
      <c r="F7" s="1">
        <v>15205</v>
      </c>
      <c r="G7" s="1">
        <v>15245</v>
      </c>
      <c r="H7" s="1">
        <v>16330</v>
      </c>
      <c r="I7" s="1">
        <v>16415</v>
      </c>
      <c r="J7" s="1">
        <v>16230</v>
      </c>
      <c r="K7" s="1">
        <v>16900</v>
      </c>
      <c r="L7" s="1">
        <v>16890</v>
      </c>
      <c r="M7" s="1">
        <v>16530</v>
      </c>
    </row>
    <row r="8" spans="1:17" x14ac:dyDescent="0.15">
      <c r="A8" t="s">
        <v>20</v>
      </c>
      <c r="B8" s="2">
        <v>15190</v>
      </c>
      <c r="C8" s="2">
        <v>15180</v>
      </c>
      <c r="D8" s="2">
        <v>14725</v>
      </c>
      <c r="E8" s="2">
        <v>14995</v>
      </c>
      <c r="F8" s="2">
        <v>15255</v>
      </c>
      <c r="G8" s="2">
        <v>15375</v>
      </c>
      <c r="H8" s="2">
        <v>16470</v>
      </c>
      <c r="I8" s="2">
        <v>16435</v>
      </c>
      <c r="J8" s="2">
        <v>16330</v>
      </c>
      <c r="K8" s="2">
        <v>16735</v>
      </c>
      <c r="L8" s="2">
        <v>16695</v>
      </c>
      <c r="M8" s="2">
        <v>16520</v>
      </c>
    </row>
    <row r="9" spans="1:17" x14ac:dyDescent="0.15">
      <c r="A9" t="s">
        <v>21</v>
      </c>
      <c r="B9" s="1">
        <v>14000</v>
      </c>
      <c r="C9" s="1">
        <v>13845</v>
      </c>
      <c r="D9" s="1">
        <v>13515</v>
      </c>
      <c r="E9" s="1">
        <v>13645</v>
      </c>
      <c r="F9" s="1">
        <v>13910</v>
      </c>
      <c r="G9" s="1">
        <v>13870</v>
      </c>
      <c r="H9" s="1">
        <v>13965</v>
      </c>
      <c r="I9" s="1">
        <v>14295</v>
      </c>
      <c r="J9" s="1">
        <v>13835</v>
      </c>
      <c r="K9" s="1">
        <v>13700</v>
      </c>
      <c r="L9" s="1">
        <v>13385</v>
      </c>
      <c r="M9" s="1">
        <v>13040</v>
      </c>
    </row>
    <row r="10" spans="1:17" ht="14.25" thickBot="1" x14ac:dyDescent="0.2">
      <c r="A10" t="s">
        <v>22</v>
      </c>
      <c r="B10" s="4">
        <v>14140</v>
      </c>
      <c r="C10" s="4">
        <v>14035</v>
      </c>
      <c r="D10" s="4">
        <v>13645</v>
      </c>
      <c r="E10" s="4">
        <v>13825</v>
      </c>
      <c r="F10" s="4">
        <v>14015</v>
      </c>
      <c r="G10" s="4">
        <v>13960</v>
      </c>
      <c r="H10" s="4">
        <v>14120</v>
      </c>
      <c r="I10" s="4">
        <v>14420</v>
      </c>
      <c r="J10" s="4">
        <v>13985</v>
      </c>
      <c r="K10" s="4">
        <v>13775</v>
      </c>
      <c r="L10" s="4">
        <v>13500</v>
      </c>
      <c r="M10" s="4">
        <v>13185</v>
      </c>
    </row>
    <row r="11" spans="1:17" x14ac:dyDescent="0.15">
      <c r="A11" t="s">
        <v>23</v>
      </c>
    </row>
    <row r="12" spans="1:17" x14ac:dyDescent="0.15">
      <c r="A12" t="s">
        <v>24</v>
      </c>
    </row>
    <row r="13" spans="1:17" x14ac:dyDescent="0.15">
      <c r="A13" t="s">
        <v>25</v>
      </c>
    </row>
    <row r="14" spans="1:17" x14ac:dyDescent="0.15">
      <c r="A14" t="s">
        <v>26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-1.794119886586509E-2</v>
      </c>
      <c r="C17">
        <f t="shared" si="0"/>
        <v>-0.13122899093355361</v>
      </c>
      <c r="D17">
        <f t="shared" si="0"/>
        <v>7.3097814370982672E-2</v>
      </c>
      <c r="E17">
        <f t="shared" si="0"/>
        <v>5.3199713762444416E-2</v>
      </c>
      <c r="F17">
        <f t="shared" si="0"/>
        <v>-2.3610540539358234E-2</v>
      </c>
      <c r="G17">
        <f t="shared" si="0"/>
        <v>3.0507799136672297E-2</v>
      </c>
      <c r="H17">
        <f t="shared" si="0"/>
        <v>-3.1926095393062251E-2</v>
      </c>
      <c r="I17">
        <f t="shared" si="0"/>
        <v>-5.8973226330017049E-3</v>
      </c>
      <c r="J17">
        <f t="shared" si="0"/>
        <v>-2.4504811118760887E-3</v>
      </c>
      <c r="K17">
        <f t="shared" si="0"/>
        <v>-1.3586046766270871E-2</v>
      </c>
      <c r="L17">
        <f t="shared" si="0"/>
        <v>-1.3142986726278217E-2</v>
      </c>
      <c r="N17">
        <f>_xlfn.STDEV.P(B17:L17)</f>
        <v>5.0448938984219947E-2</v>
      </c>
      <c r="P17" t="s">
        <v>29</v>
      </c>
      <c r="Q17">
        <f>(N17-N18)/N18</f>
        <v>2.9206497563293222E-2</v>
      </c>
    </row>
    <row r="18" spans="1:17" x14ac:dyDescent="0.15">
      <c r="A18" t="s">
        <v>16</v>
      </c>
      <c r="B18">
        <f t="shared" ref="B18:L18" si="1">LN(C4/B4)</f>
        <v>-1.0920545346660912E-2</v>
      </c>
      <c r="C18">
        <f t="shared" si="1"/>
        <v>-0.13274738631231392</v>
      </c>
      <c r="D18">
        <f t="shared" si="1"/>
        <v>4.8726186689483128E-2</v>
      </c>
      <c r="E18">
        <f t="shared" si="1"/>
        <v>4.5239605728848407E-2</v>
      </c>
      <c r="F18">
        <f t="shared" si="1"/>
        <v>-2.3302425658803336E-2</v>
      </c>
      <c r="G18">
        <f t="shared" si="1"/>
        <v>5.2231723109774274E-2</v>
      </c>
      <c r="H18">
        <f t="shared" si="1"/>
        <v>-3.3628458207745279E-2</v>
      </c>
      <c r="I18">
        <f t="shared" si="1"/>
        <v>-1.112037818811833E-2</v>
      </c>
      <c r="J18">
        <f t="shared" si="1"/>
        <v>2.0706077307646698E-4</v>
      </c>
      <c r="K18">
        <f t="shared" si="1"/>
        <v>-1.6701849617931471E-2</v>
      </c>
      <c r="L18">
        <f t="shared" si="1"/>
        <v>-2.0417553166449835E-2</v>
      </c>
      <c r="N18">
        <f t="shared" ref="N18:N24" si="2">_xlfn.STDEV.P(B18:L18)</f>
        <v>4.9017314896146469E-2</v>
      </c>
    </row>
    <row r="19" spans="1:17" x14ac:dyDescent="0.15">
      <c r="A19" t="s">
        <v>17</v>
      </c>
      <c r="B19">
        <f t="shared" ref="B19:L19" si="3">LN(C5/B5)</f>
        <v>-1.7145406954988562E-2</v>
      </c>
      <c r="C19">
        <f t="shared" si="3"/>
        <v>-3.597785660016304E-2</v>
      </c>
      <c r="D19">
        <f t="shared" si="3"/>
        <v>1.776794522073985E-2</v>
      </c>
      <c r="E19">
        <f t="shared" si="3"/>
        <v>-3.0674870678618345E-3</v>
      </c>
      <c r="F19">
        <f t="shared" si="3"/>
        <v>2.2028995626597186E-2</v>
      </c>
      <c r="G19">
        <f t="shared" si="3"/>
        <v>1.5284547321390703E-2</v>
      </c>
      <c r="H19">
        <f t="shared" si="3"/>
        <v>2.9885606084936771E-2</v>
      </c>
      <c r="I19">
        <f t="shared" si="3"/>
        <v>3.2847735085928753E-2</v>
      </c>
      <c r="J19">
        <f t="shared" si="3"/>
        <v>-4.6586201352039301E-2</v>
      </c>
      <c r="K19">
        <f t="shared" si="3"/>
        <v>-4.3779712391922906E-3</v>
      </c>
      <c r="L19">
        <f t="shared" si="3"/>
        <v>-2.5552214117427589E-2</v>
      </c>
      <c r="N19">
        <f t="shared" si="2"/>
        <v>2.5983722573482259E-2</v>
      </c>
      <c r="P19" t="s">
        <v>30</v>
      </c>
      <c r="Q19">
        <f>(N19-N20)/N20</f>
        <v>5.2216803338029853E-2</v>
      </c>
    </row>
    <row r="20" spans="1:17" x14ac:dyDescent="0.15">
      <c r="A20" t="s">
        <v>18</v>
      </c>
      <c r="B20">
        <f t="shared" ref="B20:L20" si="4">LN(C6/B6)</f>
        <v>-1.1773498763750693E-2</v>
      </c>
      <c r="C20">
        <f t="shared" si="4"/>
        <v>-3.5792104586642386E-2</v>
      </c>
      <c r="D20">
        <f t="shared" si="4"/>
        <v>1.447093035889793E-2</v>
      </c>
      <c r="E20">
        <f t="shared" si="4"/>
        <v>-6.4479646878985979E-3</v>
      </c>
      <c r="F20">
        <f t="shared" si="4"/>
        <v>2.4803977365808191E-2</v>
      </c>
      <c r="G20">
        <f t="shared" si="4"/>
        <v>1.2541661993043495E-2</v>
      </c>
      <c r="H20">
        <f t="shared" si="4"/>
        <v>2.3905520853554386E-2</v>
      </c>
      <c r="I20">
        <f t="shared" si="4"/>
        <v>3.3782241289570643E-2</v>
      </c>
      <c r="J20">
        <f t="shared" si="4"/>
        <v>-4.4939456183061319E-2</v>
      </c>
      <c r="K20">
        <f t="shared" si="4"/>
        <v>-6.5359709797855334E-3</v>
      </c>
      <c r="L20">
        <f t="shared" si="4"/>
        <v>-2.2845503518006908E-2</v>
      </c>
      <c r="N20">
        <f t="shared" si="2"/>
        <v>2.469426689542693E-2</v>
      </c>
    </row>
    <row r="21" spans="1:17" x14ac:dyDescent="0.15">
      <c r="A21" t="s">
        <v>19</v>
      </c>
      <c r="B21">
        <f t="shared" ref="B21:L21" si="5">LN(C7/B7)</f>
        <v>-1.9933561417721461E-3</v>
      </c>
      <c r="C21">
        <f t="shared" si="5"/>
        <v>-3.0730089859980259E-2</v>
      </c>
      <c r="D21">
        <f t="shared" si="5"/>
        <v>2.2381402196134912E-2</v>
      </c>
      <c r="E21">
        <f t="shared" si="5"/>
        <v>1.9592192352680809E-2</v>
      </c>
      <c r="F21">
        <f t="shared" si="5"/>
        <v>2.6272593108900922E-3</v>
      </c>
      <c r="G21">
        <f t="shared" si="5"/>
        <v>6.8752326542155615E-2</v>
      </c>
      <c r="H21">
        <f t="shared" si="5"/>
        <v>5.1916439711823083E-3</v>
      </c>
      <c r="I21">
        <f t="shared" si="5"/>
        <v>-1.133416942705613E-2</v>
      </c>
      <c r="J21">
        <f t="shared" si="5"/>
        <v>4.0452240402527949E-2</v>
      </c>
      <c r="K21">
        <f t="shared" si="5"/>
        <v>-5.9189110931906356E-4</v>
      </c>
      <c r="L21">
        <f t="shared" si="5"/>
        <v>-2.1544818986775915E-2</v>
      </c>
      <c r="N21">
        <f t="shared" si="2"/>
        <v>2.7035779434947765E-2</v>
      </c>
      <c r="P21" t="s">
        <v>31</v>
      </c>
      <c r="Q21">
        <f>(N21-N22)/N22</f>
        <v>0.11486603471321696</v>
      </c>
    </row>
    <row r="22" spans="1:17" x14ac:dyDescent="0.15">
      <c r="A22" t="s">
        <v>20</v>
      </c>
      <c r="B22">
        <f t="shared" ref="B22:L22" si="6">LN(C8/B8)</f>
        <v>-6.5854464019761763E-4</v>
      </c>
      <c r="C22">
        <f t="shared" si="6"/>
        <v>-3.0432042429833477E-2</v>
      </c>
      <c r="D22">
        <f t="shared" si="6"/>
        <v>1.8170082663321915E-2</v>
      </c>
      <c r="E22">
        <f t="shared" si="6"/>
        <v>1.7190505967660537E-2</v>
      </c>
      <c r="F22">
        <f t="shared" si="6"/>
        <v>7.8354955239486376E-3</v>
      </c>
      <c r="G22">
        <f t="shared" si="6"/>
        <v>6.8797730496967441E-2</v>
      </c>
      <c r="H22">
        <f t="shared" si="6"/>
        <v>-2.1273370733661781E-3</v>
      </c>
      <c r="I22">
        <f t="shared" si="6"/>
        <v>-6.4093001338089498E-3</v>
      </c>
      <c r="J22">
        <f t="shared" si="6"/>
        <v>2.449842768091624E-2</v>
      </c>
      <c r="K22">
        <f t="shared" si="6"/>
        <v>-2.3930612676721307E-3</v>
      </c>
      <c r="L22">
        <f t="shared" si="6"/>
        <v>-1.0537505302785799E-2</v>
      </c>
      <c r="N22">
        <f t="shared" si="2"/>
        <v>2.4250249440868763E-2</v>
      </c>
    </row>
    <row r="23" spans="1:17" x14ac:dyDescent="0.15">
      <c r="A23" t="s">
        <v>21</v>
      </c>
      <c r="B23">
        <f t="shared" ref="B23:L23" si="7">LN(C9/B9)</f>
        <v>-1.1133172992333493E-2</v>
      </c>
      <c r="C23">
        <f t="shared" si="7"/>
        <v>-2.4123976894514291E-2</v>
      </c>
      <c r="D23">
        <f t="shared" si="7"/>
        <v>9.572974431890903E-3</v>
      </c>
      <c r="E23">
        <f t="shared" si="7"/>
        <v>1.9234851775049716E-2</v>
      </c>
      <c r="F23">
        <f t="shared" si="7"/>
        <v>-2.8797716086112778E-3</v>
      </c>
      <c r="G23">
        <f t="shared" si="7"/>
        <v>6.8259650703998906E-3</v>
      </c>
      <c r="H23">
        <f t="shared" si="7"/>
        <v>2.3355626377135057E-2</v>
      </c>
      <c r="I23">
        <f t="shared" si="7"/>
        <v>-3.2708212535385875E-2</v>
      </c>
      <c r="J23">
        <f t="shared" si="7"/>
        <v>-9.8057804048099651E-3</v>
      </c>
      <c r="K23">
        <f t="shared" si="7"/>
        <v>-2.3261155861763378E-2</v>
      </c>
      <c r="L23">
        <f t="shared" si="7"/>
        <v>-2.6113120473808885E-2</v>
      </c>
      <c r="N23">
        <f t="shared" si="2"/>
        <v>1.8335582939340841E-2</v>
      </c>
      <c r="P23" t="s">
        <v>32</v>
      </c>
      <c r="Q23">
        <f>(N23-N24)/N24</f>
        <v>3.0592789885718973E-2</v>
      </c>
    </row>
    <row r="24" spans="1:17" x14ac:dyDescent="0.15">
      <c r="A24" t="s">
        <v>22</v>
      </c>
      <c r="B24">
        <f t="shared" ref="B24:L24" si="8">LN(C10/B10)</f>
        <v>-7.4534506545808907E-3</v>
      </c>
      <c r="C24">
        <f t="shared" si="8"/>
        <v>-2.8181055653543986E-2</v>
      </c>
      <c r="D24">
        <f t="shared" si="8"/>
        <v>1.3105393248096649E-2</v>
      </c>
      <c r="E24">
        <f t="shared" si="8"/>
        <v>1.3649637208353022E-2</v>
      </c>
      <c r="F24">
        <f t="shared" si="8"/>
        <v>-3.9320872825251907E-3</v>
      </c>
      <c r="G24">
        <f t="shared" si="8"/>
        <v>1.1396134730869582E-2</v>
      </c>
      <c r="H24">
        <f t="shared" si="8"/>
        <v>2.1023899791707094E-2</v>
      </c>
      <c r="I24">
        <f t="shared" si="8"/>
        <v>-3.0630805202879956E-2</v>
      </c>
      <c r="J24">
        <f t="shared" si="8"/>
        <v>-1.5129971614944889E-2</v>
      </c>
      <c r="K24">
        <f t="shared" si="8"/>
        <v>-2.0165669594594413E-2</v>
      </c>
      <c r="L24">
        <f t="shared" si="8"/>
        <v>-2.3609865639133736E-2</v>
      </c>
      <c r="N24">
        <f t="shared" si="2"/>
        <v>1.7791297512739293E-2</v>
      </c>
    </row>
    <row r="25" spans="1:17" x14ac:dyDescent="0.15">
      <c r="A25" t="s">
        <v>23</v>
      </c>
    </row>
    <row r="26" spans="1:17" x14ac:dyDescent="0.15">
      <c r="A26" t="s">
        <v>24</v>
      </c>
    </row>
    <row r="27" spans="1:17" x14ac:dyDescent="0.15">
      <c r="A27" t="s">
        <v>25</v>
      </c>
    </row>
    <row r="28" spans="1:17" x14ac:dyDescent="0.15">
      <c r="A28" t="s">
        <v>26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4.4213915294871509</v>
      </c>
      <c r="C32">
        <v>4.416970137957664</v>
      </c>
      <c r="D32">
        <v>4.4037192275437906</v>
      </c>
      <c r="E32">
        <v>4.3861043506336159</v>
      </c>
      <c r="F32">
        <v>4.3729460375817153</v>
      </c>
      <c r="G32">
        <v>4.3598271994689695</v>
      </c>
      <c r="H32">
        <v>4.3511075450700316</v>
      </c>
      <c r="I32">
        <v>4.3424053299798917</v>
      </c>
      <c r="J32">
        <v>4.3293781139899519</v>
      </c>
      <c r="K32">
        <v>4.3120606015339931</v>
      </c>
      <c r="L32">
        <v>4.2991244197293907</v>
      </c>
      <c r="M32">
        <v>4.2905261708899314</v>
      </c>
    </row>
    <row r="33" spans="1:13" x14ac:dyDescent="0.15">
      <c r="A33" t="s">
        <v>37</v>
      </c>
      <c r="B33">
        <v>4.7321810055863081</v>
      </c>
      <c r="C33">
        <v>4.7274488245807218</v>
      </c>
      <c r="D33">
        <v>4.7132664781069797</v>
      </c>
      <c r="E33">
        <v>4.6944134121945513</v>
      </c>
      <c r="F33">
        <v>4.6803301719579675</v>
      </c>
      <c r="G33">
        <v>4.6662891814420941</v>
      </c>
      <c r="H33">
        <v>4.6569566030792107</v>
      </c>
      <c r="I33">
        <v>4.6476426898730523</v>
      </c>
      <c r="J33">
        <v>4.6336997618034328</v>
      </c>
      <c r="K33">
        <v>4.6151649627562197</v>
      </c>
      <c r="L33">
        <v>4.6013194678679508</v>
      </c>
      <c r="M33">
        <v>4.5921168289322152</v>
      </c>
    </row>
    <row r="34" spans="1:13" x14ac:dyDescent="0.15">
      <c r="A34" t="s">
        <v>38</v>
      </c>
      <c r="B34">
        <v>4.5390444261066598</v>
      </c>
      <c r="C34">
        <v>4.5345053816805532</v>
      </c>
      <c r="D34">
        <v>4.520901865535512</v>
      </c>
      <c r="E34">
        <v>4.5028182580733702</v>
      </c>
      <c r="F34">
        <v>4.4893098032991503</v>
      </c>
      <c r="G34">
        <v>4.4758418738892525</v>
      </c>
      <c r="H34">
        <v>4.4668901901414744</v>
      </c>
      <c r="I34">
        <v>4.4579564097611915</v>
      </c>
      <c r="J34">
        <v>4.4445825405319077</v>
      </c>
      <c r="K34">
        <v>4.42680421036978</v>
      </c>
      <c r="L34">
        <v>4.4135237977386703</v>
      </c>
      <c r="M34">
        <v>4.4046967501431933</v>
      </c>
    </row>
    <row r="35" spans="1:13" x14ac:dyDescent="0.15">
      <c r="A35" t="s">
        <v>39</v>
      </c>
      <c r="B35">
        <v>4.4075240593929603</v>
      </c>
      <c r="C35">
        <v>4.4031165353335666</v>
      </c>
      <c r="D35">
        <v>4.3899071857275667</v>
      </c>
      <c r="E35">
        <v>4.3723475569846562</v>
      </c>
      <c r="F35">
        <v>4.359230514313702</v>
      </c>
      <c r="G35">
        <v>4.3461528227707609</v>
      </c>
      <c r="H35">
        <v>4.3374605171252201</v>
      </c>
      <c r="I35">
        <v>4.3287855960909694</v>
      </c>
      <c r="J35">
        <v>4.315799239302696</v>
      </c>
      <c r="K35">
        <v>4.2985360423454857</v>
      </c>
      <c r="L35">
        <v>4.2856404342184495</v>
      </c>
      <c r="M35">
        <v>4.2770691533500127</v>
      </c>
    </row>
    <row r="36" spans="1:13" x14ac:dyDescent="0.15">
      <c r="A36" t="s">
        <v>40</v>
      </c>
      <c r="B36">
        <v>5.0336759111707607</v>
      </c>
      <c r="C36">
        <v>5.0286422352595901</v>
      </c>
      <c r="D36">
        <v>5.0135563085538113</v>
      </c>
      <c r="E36">
        <v>4.993502083319596</v>
      </c>
      <c r="F36">
        <v>4.9785215770696372</v>
      </c>
      <c r="G36">
        <v>4.9635860123384283</v>
      </c>
      <c r="H36">
        <v>4.9536588403137518</v>
      </c>
      <c r="I36">
        <v>4.9437515226331241</v>
      </c>
      <c r="J36">
        <v>4.9289202680652249</v>
      </c>
      <c r="K36">
        <v>4.9092045869929635</v>
      </c>
      <c r="L36">
        <v>4.8944769732319848</v>
      </c>
      <c r="M36">
        <v>4.8846880192855204</v>
      </c>
    </row>
    <row r="37" spans="1:13" x14ac:dyDescent="0.15">
      <c r="A37" t="s">
        <v>41</v>
      </c>
      <c r="B37">
        <v>4.7741576005753803</v>
      </c>
      <c r="C37">
        <v>4.7693834429748048</v>
      </c>
      <c r="D37">
        <v>4.7550752926458806</v>
      </c>
      <c r="E37">
        <v>4.7360549914752967</v>
      </c>
      <c r="F37">
        <v>4.7218468265008715</v>
      </c>
      <c r="G37">
        <v>4.7076812860213684</v>
      </c>
      <c r="H37">
        <v>4.698265923449326</v>
      </c>
      <c r="I37">
        <v>4.6888693916024273</v>
      </c>
      <c r="J37">
        <v>4.6748027834276202</v>
      </c>
      <c r="K37">
        <v>4.6561035722939099</v>
      </c>
      <c r="L37">
        <v>4.6421352615770282</v>
      </c>
      <c r="M37">
        <v>4.632850991053874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8.5454030334115792E-5</v>
      </c>
      <c r="C40">
        <f t="shared" ref="C40:M40" si="9">C32/C3</f>
        <v>8.6914012946825349E-5</v>
      </c>
      <c r="D40">
        <f t="shared" si="9"/>
        <v>9.8804559738474102E-5</v>
      </c>
      <c r="E40">
        <f t="shared" si="9"/>
        <v>9.1472457781722964E-5</v>
      </c>
      <c r="F40">
        <f t="shared" si="9"/>
        <v>8.6473127102663935E-5</v>
      </c>
      <c r="G40">
        <f t="shared" si="9"/>
        <v>8.827348045088013E-5</v>
      </c>
      <c r="H40">
        <f t="shared" si="9"/>
        <v>8.5449873233896923E-5</v>
      </c>
      <c r="I40">
        <f t="shared" si="9"/>
        <v>8.8045525749795046E-5</v>
      </c>
      <c r="J40">
        <f t="shared" si="9"/>
        <v>8.8300593799509527E-5</v>
      </c>
      <c r="K40">
        <f t="shared" si="9"/>
        <v>8.8163169117440053E-5</v>
      </c>
      <c r="L40">
        <f t="shared" si="9"/>
        <v>8.9101024243096178E-5</v>
      </c>
      <c r="M40">
        <f t="shared" si="9"/>
        <v>9.0099247603736484E-5</v>
      </c>
    </row>
    <row r="41" spans="1:13" x14ac:dyDescent="0.15">
      <c r="A41" t="s">
        <v>37</v>
      </c>
      <c r="B41">
        <f>B33/B5</f>
        <v>3.4975469368708854E-4</v>
      </c>
      <c r="C41">
        <f t="shared" ref="C41:M41" si="10">C33/C5</f>
        <v>3.5544728004366328E-4</v>
      </c>
      <c r="D41">
        <f t="shared" si="10"/>
        <v>3.6736293671917221E-4</v>
      </c>
      <c r="E41">
        <f t="shared" si="10"/>
        <v>3.5944972528289062E-4</v>
      </c>
      <c r="F41">
        <f t="shared" si="10"/>
        <v>3.5947236343763194E-4</v>
      </c>
      <c r="G41">
        <f t="shared" si="10"/>
        <v>3.5058521273043531E-4</v>
      </c>
      <c r="H41">
        <f t="shared" si="10"/>
        <v>3.4457688517049281E-4</v>
      </c>
      <c r="I41">
        <f t="shared" si="10"/>
        <v>3.3376249119375601E-4</v>
      </c>
      <c r="J41">
        <f t="shared" si="10"/>
        <v>3.220083225714686E-4</v>
      </c>
      <c r="K41">
        <f t="shared" si="10"/>
        <v>3.3601492266153765E-4</v>
      </c>
      <c r="L41">
        <f t="shared" si="10"/>
        <v>3.3647674353696165E-4</v>
      </c>
      <c r="M41">
        <f t="shared" si="10"/>
        <v>3.4449488589138899E-4</v>
      </c>
    </row>
    <row r="42" spans="1:13" x14ac:dyDescent="0.15">
      <c r="A42" t="s">
        <v>38</v>
      </c>
      <c r="B42">
        <f>B34/B7</f>
        <v>3.0129733993406306E-4</v>
      </c>
      <c r="C42">
        <f t="shared" ref="C42:M42" si="11">C34/C7</f>
        <v>3.0159663330100122E-4</v>
      </c>
      <c r="D42">
        <f t="shared" si="11"/>
        <v>3.1007557376786779E-4</v>
      </c>
      <c r="E42">
        <f t="shared" si="11"/>
        <v>3.0199988317058149E-4</v>
      </c>
      <c r="F42">
        <f t="shared" si="11"/>
        <v>2.9525220672799412E-4</v>
      </c>
      <c r="G42">
        <f t="shared" si="11"/>
        <v>2.9359408815278796E-4</v>
      </c>
      <c r="H42">
        <f t="shared" si="11"/>
        <v>2.7353889713052507E-4</v>
      </c>
      <c r="I42">
        <f t="shared" si="11"/>
        <v>2.7157821564186365E-4</v>
      </c>
      <c r="J42">
        <f t="shared" si="11"/>
        <v>2.7384981765446134E-4</v>
      </c>
      <c r="K42">
        <f t="shared" si="11"/>
        <v>2.6194107753667339E-4</v>
      </c>
      <c r="L42">
        <f t="shared" si="11"/>
        <v>2.6130987553218889E-4</v>
      </c>
      <c r="M42">
        <f t="shared" si="11"/>
        <v>2.664668330395156E-4</v>
      </c>
    </row>
    <row r="43" spans="1:13" x14ac:dyDescent="0.15">
      <c r="A43" t="s">
        <v>39</v>
      </c>
      <c r="B43">
        <f>B35/B9</f>
        <v>3.1482314709949718E-4</v>
      </c>
      <c r="C43">
        <f t="shared" ref="C43:M43" si="12">C35/C9</f>
        <v>3.1802936333214638E-4</v>
      </c>
      <c r="D43">
        <f t="shared" si="12"/>
        <v>3.2481740182963866E-4</v>
      </c>
      <c r="E43">
        <f t="shared" si="12"/>
        <v>3.2043587812273039E-4</v>
      </c>
      <c r="F43">
        <f t="shared" si="12"/>
        <v>3.1338824689530569E-4</v>
      </c>
      <c r="G43">
        <f t="shared" si="12"/>
        <v>3.1334915809450329E-4</v>
      </c>
      <c r="H43">
        <f t="shared" si="12"/>
        <v>3.1059509610635301E-4</v>
      </c>
      <c r="I43">
        <f t="shared" si="12"/>
        <v>3.028181599224183E-4</v>
      </c>
      <c r="J43">
        <f t="shared" si="12"/>
        <v>3.1194790309379807E-4</v>
      </c>
      <c r="K43">
        <f t="shared" si="12"/>
        <v>3.1376175491572891E-4</v>
      </c>
      <c r="L43">
        <f t="shared" si="12"/>
        <v>3.201823260529286E-4</v>
      </c>
      <c r="M43">
        <f t="shared" si="12"/>
        <v>3.2799610071702553E-4</v>
      </c>
    </row>
    <row r="44" spans="1:13" x14ac:dyDescent="0.15">
      <c r="A44" t="s">
        <v>40</v>
      </c>
    </row>
    <row r="45" spans="1:13" x14ac:dyDescent="0.15">
      <c r="A45" t="s">
        <v>41</v>
      </c>
    </row>
    <row r="47" spans="1:13" x14ac:dyDescent="0.15">
      <c r="A47" t="s">
        <v>44</v>
      </c>
      <c r="B47">
        <f>B48/36500</f>
        <v>1.1006973848069739E-4</v>
      </c>
      <c r="C47">
        <f t="shared" ref="C47:M47" si="13">C48/36500</f>
        <v>8.9860273972602739E-5</v>
      </c>
      <c r="D47">
        <f t="shared" si="13"/>
        <v>8.4032876712328763E-5</v>
      </c>
      <c r="E47">
        <f t="shared" si="13"/>
        <v>8.2955903457273316E-5</v>
      </c>
      <c r="F47">
        <f t="shared" si="13"/>
        <v>8.3441878669275932E-5</v>
      </c>
      <c r="G47">
        <f t="shared" si="13"/>
        <v>8.2858767123287661E-5</v>
      </c>
      <c r="H47">
        <f t="shared" si="13"/>
        <v>9.090065515187611E-5</v>
      </c>
      <c r="I47">
        <f t="shared" si="13"/>
        <v>9.6699151989562961E-5</v>
      </c>
      <c r="J47">
        <f t="shared" si="13"/>
        <v>9.809975093399749E-5</v>
      </c>
      <c r="K47">
        <f t="shared" si="13"/>
        <v>9.69436193222783E-5</v>
      </c>
      <c r="L47">
        <f t="shared" si="13"/>
        <v>8.7708630136986313E-5</v>
      </c>
      <c r="M47">
        <f t="shared" si="13"/>
        <v>9.1273377010125083E-5</v>
      </c>
    </row>
    <row r="48" spans="1:13" ht="14.25" x14ac:dyDescent="0.2">
      <c r="B48" s="11">
        <v>4.0175454545454548</v>
      </c>
      <c r="C48" s="11">
        <v>3.2799</v>
      </c>
      <c r="D48" s="11">
        <v>3.0671999999999997</v>
      </c>
      <c r="E48" s="11">
        <v>3.0278904761904761</v>
      </c>
      <c r="F48" s="11">
        <v>3.0456285714285714</v>
      </c>
      <c r="G48" s="11">
        <v>3.0243449999999994</v>
      </c>
      <c r="H48" s="11">
        <v>3.3178739130434782</v>
      </c>
      <c r="I48" s="11">
        <v>3.5295190476190479</v>
      </c>
      <c r="J48" s="11">
        <v>3.5806409090909086</v>
      </c>
      <c r="K48" s="11">
        <v>3.5384421052631581</v>
      </c>
      <c r="L48" s="11">
        <v>3.2013650000000005</v>
      </c>
      <c r="M48" s="11">
        <v>3.3314782608695657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-2.1231814170198843E-2</v>
      </c>
      <c r="C51">
        <f t="shared" ref="C51:M51" si="14">(C4-C3*EXP((C47+C40)*90))/C3</f>
        <v>-1.249500609104762E-2</v>
      </c>
      <c r="D51">
        <f t="shared" si="14"/>
        <v>-1.457220907311276E-2</v>
      </c>
      <c r="E51">
        <f t="shared" si="14"/>
        <v>-3.7928782921855496E-2</v>
      </c>
      <c r="F51">
        <f t="shared" si="14"/>
        <v>-4.5269477385661665E-2</v>
      </c>
      <c r="G51">
        <f t="shared" si="14"/>
        <v>-4.5081762672453299E-2</v>
      </c>
      <c r="H51">
        <f t="shared" si="14"/>
        <v>-2.4246402096055573E-2</v>
      </c>
      <c r="I51">
        <f t="shared" si="14"/>
        <v>-2.670113681634418E-2</v>
      </c>
      <c r="J51">
        <f t="shared" si="14"/>
        <v>-3.2010339166506245E-2</v>
      </c>
      <c r="K51">
        <f t="shared" si="14"/>
        <v>-2.9271043263578475E-2</v>
      </c>
      <c r="L51">
        <f t="shared" si="14"/>
        <v>-3.1584194297910879E-2</v>
      </c>
      <c r="M51">
        <f t="shared" si="14"/>
        <v>-3.9137039431965184E-2</v>
      </c>
    </row>
    <row r="52" spans="1:16" x14ac:dyDescent="0.15">
      <c r="A52" t="s">
        <v>37</v>
      </c>
      <c r="B52">
        <f>(B6-B5*EXP((B$47+B41)*90))/B5</f>
        <v>-3.190508467536695E-2</v>
      </c>
      <c r="C52">
        <f t="shared" ref="C52:M52" si="15">(C6-C5*EXP((C$47+C41)*90))/C5</f>
        <v>-2.5102153685218349E-2</v>
      </c>
      <c r="D52">
        <f t="shared" si="15"/>
        <v>-2.5483957150521496E-2</v>
      </c>
      <c r="E52">
        <f t="shared" si="15"/>
        <v>-2.7985812854421269E-2</v>
      </c>
      <c r="F52">
        <f t="shared" si="15"/>
        <v>-3.1450855603187347E-2</v>
      </c>
      <c r="G52">
        <f t="shared" si="15"/>
        <v>-2.7759801116029204E-2</v>
      </c>
      <c r="H52">
        <f t="shared" si="15"/>
        <v>-3.0722173882830724E-2</v>
      </c>
      <c r="I52">
        <f t="shared" si="15"/>
        <v>-3.6270189649540971E-2</v>
      </c>
      <c r="J52">
        <f t="shared" si="15"/>
        <v>-3.4364046577154202E-2</v>
      </c>
      <c r="K52">
        <f t="shared" si="15"/>
        <v>-3.3910875655927417E-2</v>
      </c>
      <c r="L52">
        <f t="shared" si="15"/>
        <v>-3.5258468768245052E-2</v>
      </c>
      <c r="M52">
        <f t="shared" si="15"/>
        <v>-3.3621773580912818E-2</v>
      </c>
    </row>
    <row r="53" spans="1:16" x14ac:dyDescent="0.15">
      <c r="A53" t="s">
        <v>38</v>
      </c>
      <c r="B53">
        <f>(B8-B7*EXP((B$47+B42)*90))/B7</f>
        <v>-2.9419548478581432E-2</v>
      </c>
      <c r="C53">
        <f t="shared" ref="C53:M53" si="16">(C8-C7*EXP((C$47+C42)*90))/C7</f>
        <v>-2.6214926984151978E-2</v>
      </c>
      <c r="D53">
        <f t="shared" si="16"/>
        <v>-2.6161186046663065E-2</v>
      </c>
      <c r="E53">
        <f t="shared" si="16"/>
        <v>-2.9552313936506518E-2</v>
      </c>
      <c r="F53">
        <f t="shared" si="16"/>
        <v>-3.1381538068188157E-2</v>
      </c>
      <c r="G53">
        <f t="shared" si="16"/>
        <v>-2.5933861056663378E-2</v>
      </c>
      <c r="H53">
        <f t="shared" si="16"/>
        <v>-2.4770216627857077E-2</v>
      </c>
      <c r="I53">
        <f t="shared" si="16"/>
        <v>-3.2481978971176578E-2</v>
      </c>
      <c r="J53">
        <f t="shared" si="16"/>
        <v>-2.7880639783829139E-2</v>
      </c>
      <c r="K53">
        <f t="shared" si="16"/>
        <v>-4.2590230966316249E-2</v>
      </c>
      <c r="L53">
        <f t="shared" si="16"/>
        <v>-4.3455511379736141E-2</v>
      </c>
      <c r="M53">
        <f t="shared" si="16"/>
        <v>-3.332549840276304E-2</v>
      </c>
    </row>
    <row r="54" spans="1:16" x14ac:dyDescent="0.15">
      <c r="A54" t="s">
        <v>39</v>
      </c>
      <c r="B54">
        <f>(B10-B9*EXP((B$47+B43)*90))/B9</f>
        <v>-2.8980932015919409E-2</v>
      </c>
      <c r="C54">
        <f t="shared" ref="C54:M54" si="17">(C10-C9*EXP((C$47+C43)*90))/C9</f>
        <v>-2.3668837532913638E-2</v>
      </c>
      <c r="D54">
        <f t="shared" si="17"/>
        <v>-2.7862955885573484E-2</v>
      </c>
      <c r="E54">
        <f t="shared" si="17"/>
        <v>-2.3780699422772181E-2</v>
      </c>
      <c r="F54">
        <f t="shared" si="17"/>
        <v>-2.8811616235370617E-2</v>
      </c>
      <c r="G54">
        <f t="shared" si="17"/>
        <v>-2.9813285171019083E-2</v>
      </c>
      <c r="H54">
        <f t="shared" si="17"/>
        <v>-2.569623150752921E-2</v>
      </c>
      <c r="I54">
        <f t="shared" si="17"/>
        <v>-2.7866496946062264E-2</v>
      </c>
      <c r="J54">
        <f t="shared" si="17"/>
        <v>-2.6751639590746782E-2</v>
      </c>
      <c r="K54">
        <f t="shared" si="17"/>
        <v>-3.2180676246319102E-2</v>
      </c>
      <c r="L54">
        <f t="shared" si="17"/>
        <v>-2.8800619372217215E-2</v>
      </c>
      <c r="M54">
        <f t="shared" si="17"/>
        <v>-2.7335597938095129E-2</v>
      </c>
    </row>
    <row r="55" spans="1:16" ht="14.25" x14ac:dyDescent="0.2">
      <c r="A55" t="s">
        <v>40</v>
      </c>
      <c r="O55" s="11"/>
      <c r="P55" s="11"/>
    </row>
    <row r="56" spans="1:16" ht="14.25" x14ac:dyDescent="0.2">
      <c r="A56" t="s">
        <v>41</v>
      </c>
      <c r="O56" s="11"/>
      <c r="P56" s="11"/>
    </row>
    <row r="57" spans="1:16" ht="14.25" x14ac:dyDescent="0.2">
      <c r="O57" s="11"/>
      <c r="P57" s="11"/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2.3972178391303087</v>
      </c>
      <c r="C59" s="11">
        <v>3.5325283976189232</v>
      </c>
      <c r="D59" s="11">
        <v>3.0804764024933213</v>
      </c>
      <c r="E59" s="11">
        <v>1.5462639600626411</v>
      </c>
      <c r="F59" s="11">
        <v>1.4493910362341191</v>
      </c>
      <c r="G59" s="11">
        <v>1.2127554694926159</v>
      </c>
      <c r="H59" s="11">
        <v>1.7444598289653752</v>
      </c>
      <c r="I59" s="11">
        <v>1.293656739410332</v>
      </c>
      <c r="J59" s="11">
        <v>1.2935771085356569</v>
      </c>
      <c r="K59" s="11">
        <v>1.4529552956660312</v>
      </c>
      <c r="L59" s="11">
        <v>1.3463716688188225</v>
      </c>
      <c r="M59" s="11">
        <v>1.6913540406652448</v>
      </c>
      <c r="O59" s="11"/>
      <c r="P59" s="11"/>
    </row>
    <row r="60" spans="1:16" ht="14.25" x14ac:dyDescent="0.2">
      <c r="A60" t="s">
        <v>37</v>
      </c>
      <c r="B60" s="11">
        <v>1.3744461175773584</v>
      </c>
      <c r="C60" s="11">
        <v>1.9826204171295654</v>
      </c>
      <c r="D60" s="11">
        <v>2.4680561913957066</v>
      </c>
      <c r="E60" s="11">
        <v>2.6368707718244102</v>
      </c>
      <c r="F60" s="11">
        <v>2.5741521099602149</v>
      </c>
      <c r="G60" s="11">
        <v>2.6274708291493689</v>
      </c>
      <c r="H60" s="11">
        <v>2.427285568755631</v>
      </c>
      <c r="I60" s="11">
        <v>2.2271847824237927</v>
      </c>
      <c r="J60" s="11">
        <v>1.8363016041946674</v>
      </c>
      <c r="K60" s="11">
        <v>1.5908325861468757</v>
      </c>
      <c r="L60" s="11">
        <v>1.4999567476926559</v>
      </c>
      <c r="M60" s="11">
        <v>1.4149111226668534</v>
      </c>
      <c r="O60" s="11"/>
      <c r="P60" s="11"/>
    </row>
    <row r="61" spans="1:16" ht="14.25" x14ac:dyDescent="0.2">
      <c r="A61" t="s">
        <v>38</v>
      </c>
      <c r="B61" s="11">
        <v>6.8909249148572371</v>
      </c>
      <c r="C61" s="11">
        <v>7.7484362521350336</v>
      </c>
      <c r="D61" s="11">
        <v>7.2317709054247263</v>
      </c>
      <c r="E61" s="11">
        <v>6.3255226906376114</v>
      </c>
      <c r="F61" s="11">
        <v>5.487301679549021</v>
      </c>
      <c r="G61" s="11">
        <v>5.3944692807802754</v>
      </c>
      <c r="H61" s="11">
        <v>5.110927734865875</v>
      </c>
      <c r="I61" s="11">
        <v>4.6020786072980693</v>
      </c>
      <c r="J61" s="11">
        <v>3.9097173991599119</v>
      </c>
      <c r="K61" s="11">
        <v>3.6652324592951024</v>
      </c>
      <c r="L61" s="11">
        <v>2.7713438523409923</v>
      </c>
      <c r="M61" s="11">
        <v>2.2052883881193819</v>
      </c>
      <c r="O61" s="11"/>
      <c r="P61" s="11"/>
    </row>
    <row r="62" spans="1:16" ht="14.25" x14ac:dyDescent="0.2">
      <c r="A62" t="s">
        <v>39</v>
      </c>
      <c r="B62" s="11">
        <v>3.02203073970884</v>
      </c>
      <c r="C62" s="11">
        <v>2.9288947490043089</v>
      </c>
      <c r="D62" s="11">
        <v>2.6247074937092791</v>
      </c>
      <c r="E62" s="11">
        <v>2.7523172695612459</v>
      </c>
      <c r="F62" s="11">
        <v>2.3479791706266937</v>
      </c>
      <c r="G62" s="11">
        <v>2.1566678433961477</v>
      </c>
      <c r="H62" s="11">
        <v>2.3937508505864247</v>
      </c>
      <c r="I62" s="11">
        <v>2.2569575933232491</v>
      </c>
      <c r="J62" s="11">
        <v>2.3008043614542757</v>
      </c>
      <c r="K62" s="11">
        <v>2.1479081195973837</v>
      </c>
      <c r="L62" s="11">
        <v>2.1507118879499942</v>
      </c>
      <c r="M62" s="11">
        <v>2.2150715475278369</v>
      </c>
      <c r="O62" s="11"/>
      <c r="P62" s="11"/>
    </row>
    <row r="63" spans="1:16" ht="14.25" x14ac:dyDescent="0.2">
      <c r="A63" t="s">
        <v>40</v>
      </c>
      <c r="O63" s="11"/>
      <c r="P63" s="11"/>
    </row>
    <row r="64" spans="1:16" ht="14.25" x14ac:dyDescent="0.2">
      <c r="A64" t="s">
        <v>41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</sheetData>
  <sortState ref="O55:P66">
    <sortCondition ref="O55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0"/>
  <sheetViews>
    <sheetView topLeftCell="A10" workbookViewId="0">
      <selection activeCell="Q27" sqref="Q27"/>
    </sheetView>
  </sheetViews>
  <sheetFormatPr defaultRowHeight="13.5" x14ac:dyDescent="0.15"/>
  <cols>
    <col min="1" max="1" width="16.125" bestFit="1" customWidth="1"/>
    <col min="8" max="8" width="12.7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x14ac:dyDescent="0.15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3">
        <v>40870</v>
      </c>
      <c r="C3" s="3">
        <v>41300</v>
      </c>
      <c r="D3" s="3">
        <v>42460</v>
      </c>
      <c r="E3" s="3">
        <v>43080</v>
      </c>
      <c r="F3" s="1">
        <v>45860</v>
      </c>
      <c r="G3" s="3">
        <v>42830</v>
      </c>
      <c r="H3" s="3">
        <v>41330</v>
      </c>
      <c r="I3" s="3">
        <v>39190</v>
      </c>
      <c r="J3" s="1">
        <v>40620</v>
      </c>
      <c r="K3" s="1">
        <v>40050</v>
      </c>
      <c r="L3" s="3">
        <v>36150</v>
      </c>
      <c r="M3" s="3">
        <v>36240</v>
      </c>
    </row>
    <row r="4" spans="1:17" x14ac:dyDescent="0.15">
      <c r="A4" t="s">
        <v>16</v>
      </c>
      <c r="B4" s="2">
        <v>40520</v>
      </c>
      <c r="C4" s="2">
        <v>41320</v>
      </c>
      <c r="D4" s="2">
        <v>42620</v>
      </c>
      <c r="E4" s="2">
        <v>42890</v>
      </c>
      <c r="F4" s="2">
        <v>45930</v>
      </c>
      <c r="G4" s="2">
        <v>42520</v>
      </c>
      <c r="H4" s="2">
        <v>40460</v>
      </c>
      <c r="I4" s="2">
        <v>39200</v>
      </c>
      <c r="J4" s="2">
        <v>40510</v>
      </c>
      <c r="K4" s="2">
        <v>39990</v>
      </c>
      <c r="L4" s="2">
        <v>36250</v>
      </c>
      <c r="M4" s="2">
        <v>35970</v>
      </c>
    </row>
    <row r="5" spans="1:17" x14ac:dyDescent="0.15">
      <c r="A5" t="s">
        <v>17</v>
      </c>
      <c r="B5" s="1">
        <v>12665</v>
      </c>
      <c r="C5" s="1">
        <v>13100</v>
      </c>
      <c r="D5" s="1">
        <v>13100</v>
      </c>
      <c r="E5" s="1">
        <v>13035</v>
      </c>
      <c r="F5" s="1">
        <v>13200</v>
      </c>
      <c r="G5" s="1">
        <v>12595</v>
      </c>
      <c r="H5" s="1">
        <v>12300</v>
      </c>
      <c r="I5" s="1">
        <v>12010</v>
      </c>
      <c r="J5" s="1">
        <v>11870</v>
      </c>
      <c r="K5" s="1">
        <v>11270</v>
      </c>
      <c r="L5" s="1">
        <v>10240</v>
      </c>
      <c r="M5" s="1">
        <v>10990</v>
      </c>
    </row>
    <row r="6" spans="1:17" x14ac:dyDescent="0.15">
      <c r="A6" t="s">
        <v>18</v>
      </c>
      <c r="B6" s="2">
        <v>12770</v>
      </c>
      <c r="C6" s="2">
        <v>13185</v>
      </c>
      <c r="D6" s="2">
        <v>13105</v>
      </c>
      <c r="E6" s="2">
        <v>13060</v>
      </c>
      <c r="F6" s="2">
        <v>13315</v>
      </c>
      <c r="G6" s="2">
        <v>12725</v>
      </c>
      <c r="H6" s="2">
        <v>12420</v>
      </c>
      <c r="I6" s="2">
        <v>12080</v>
      </c>
      <c r="J6" s="2">
        <v>11930</v>
      </c>
      <c r="K6" s="2">
        <v>11330</v>
      </c>
      <c r="L6" s="2">
        <v>10170</v>
      </c>
      <c r="M6" s="2">
        <v>10580</v>
      </c>
    </row>
    <row r="7" spans="1:17" x14ac:dyDescent="0.15">
      <c r="A7" t="s">
        <v>19</v>
      </c>
      <c r="B7" s="1">
        <v>15985</v>
      </c>
      <c r="C7" s="1">
        <v>16335</v>
      </c>
      <c r="D7" s="1">
        <v>15755</v>
      </c>
      <c r="E7" s="1">
        <v>16285</v>
      </c>
      <c r="F7" s="1">
        <v>16780</v>
      </c>
      <c r="G7" s="1">
        <v>16155</v>
      </c>
      <c r="H7" s="1">
        <v>15660</v>
      </c>
      <c r="I7" s="1">
        <v>15030</v>
      </c>
      <c r="J7" s="1">
        <v>14510</v>
      </c>
      <c r="K7" s="1">
        <v>14665</v>
      </c>
      <c r="L7" s="1">
        <v>13035</v>
      </c>
      <c r="M7" s="1">
        <v>12750</v>
      </c>
    </row>
    <row r="8" spans="1:17" x14ac:dyDescent="0.15">
      <c r="A8" t="s">
        <v>20</v>
      </c>
      <c r="B8" s="2">
        <v>15835</v>
      </c>
      <c r="C8" s="2">
        <v>16370</v>
      </c>
      <c r="D8" s="2">
        <v>15755</v>
      </c>
      <c r="E8" s="2">
        <v>16375</v>
      </c>
      <c r="F8" s="2">
        <v>16900</v>
      </c>
      <c r="G8" s="2">
        <v>16170</v>
      </c>
      <c r="H8" s="2">
        <v>15585</v>
      </c>
      <c r="I8" s="2">
        <v>14905</v>
      </c>
      <c r="J8" s="2">
        <v>14475</v>
      </c>
      <c r="K8" s="2">
        <v>14560</v>
      </c>
      <c r="L8" s="2">
        <v>13010</v>
      </c>
      <c r="M8" s="2">
        <v>12825</v>
      </c>
    </row>
    <row r="9" spans="1:17" x14ac:dyDescent="0.15">
      <c r="A9" t="s">
        <v>21</v>
      </c>
      <c r="B9" s="1">
        <v>12055</v>
      </c>
      <c r="C9" s="1">
        <v>12595</v>
      </c>
      <c r="D9" s="1">
        <v>12200</v>
      </c>
      <c r="E9" s="1">
        <v>13020</v>
      </c>
      <c r="F9" s="1">
        <v>13480</v>
      </c>
      <c r="G9" s="1">
        <v>13130</v>
      </c>
      <c r="H9" s="1">
        <v>13295</v>
      </c>
      <c r="I9" s="1">
        <v>13700</v>
      </c>
      <c r="J9" s="1">
        <v>13245</v>
      </c>
      <c r="K9" s="1">
        <v>13490</v>
      </c>
      <c r="L9" s="1">
        <v>12715</v>
      </c>
      <c r="M9" s="1">
        <v>13165</v>
      </c>
    </row>
    <row r="10" spans="1:17" ht="14.25" thickBot="1" x14ac:dyDescent="0.2">
      <c r="A10" t="s">
        <v>22</v>
      </c>
      <c r="B10" s="4">
        <v>12005</v>
      </c>
      <c r="C10" s="4">
        <v>12530</v>
      </c>
      <c r="D10" s="4">
        <v>12245</v>
      </c>
      <c r="E10" s="4">
        <v>13100</v>
      </c>
      <c r="F10" s="2">
        <v>13385</v>
      </c>
      <c r="G10" s="2">
        <v>12855</v>
      </c>
      <c r="H10" s="2">
        <v>13150</v>
      </c>
      <c r="I10" s="2">
        <v>13280</v>
      </c>
      <c r="J10" s="2">
        <v>13230</v>
      </c>
      <c r="K10" s="2">
        <v>13580</v>
      </c>
      <c r="L10" s="2">
        <v>12620</v>
      </c>
      <c r="M10" s="2">
        <v>13080</v>
      </c>
    </row>
    <row r="11" spans="1:17" x14ac:dyDescent="0.15">
      <c r="A11" t="s">
        <v>23</v>
      </c>
      <c r="H11" s="1">
        <v>86330</v>
      </c>
      <c r="I11" s="1">
        <v>81420</v>
      </c>
      <c r="J11" s="1">
        <v>75950</v>
      </c>
      <c r="K11" s="1">
        <v>78600</v>
      </c>
      <c r="L11" s="1">
        <v>72650</v>
      </c>
      <c r="M11" s="1">
        <v>68100</v>
      </c>
    </row>
    <row r="12" spans="1:17" x14ac:dyDescent="0.15">
      <c r="A12" t="s">
        <v>24</v>
      </c>
      <c r="H12" s="2">
        <v>85840</v>
      </c>
      <c r="I12" s="2">
        <v>82270</v>
      </c>
      <c r="J12" s="2">
        <v>76650</v>
      </c>
      <c r="K12" s="2">
        <v>79270</v>
      </c>
      <c r="L12" s="2">
        <v>73120</v>
      </c>
      <c r="M12" s="2">
        <v>69300</v>
      </c>
    </row>
    <row r="13" spans="1:17" x14ac:dyDescent="0.15">
      <c r="A13" t="s">
        <v>25</v>
      </c>
      <c r="H13" s="1">
        <v>108540</v>
      </c>
      <c r="I13" s="1">
        <v>106520</v>
      </c>
      <c r="J13" s="1">
        <v>99810</v>
      </c>
      <c r="K13" s="1">
        <v>96000</v>
      </c>
      <c r="L13" s="1">
        <v>90000</v>
      </c>
      <c r="M13" s="1">
        <v>86340</v>
      </c>
    </row>
    <row r="14" spans="1:17" ht="14.25" thickBot="1" x14ac:dyDescent="0.2">
      <c r="A14" t="s">
        <v>26</v>
      </c>
      <c r="H14" s="4">
        <v>109200</v>
      </c>
      <c r="I14" s="4">
        <v>108090</v>
      </c>
      <c r="J14" s="4">
        <v>101200</v>
      </c>
      <c r="K14" s="4">
        <v>98140</v>
      </c>
      <c r="L14" s="4">
        <v>90240</v>
      </c>
      <c r="M14" s="4">
        <v>88420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1.0466202390801028E-2</v>
      </c>
      <c r="C17">
        <f t="shared" si="0"/>
        <v>2.7699956308122903E-2</v>
      </c>
      <c r="D17">
        <f t="shared" si="0"/>
        <v>1.4496396013077669E-2</v>
      </c>
      <c r="E17">
        <f t="shared" si="0"/>
        <v>6.2534425141570552E-2</v>
      </c>
      <c r="F17">
        <f t="shared" si="0"/>
        <v>-6.835448580247877E-2</v>
      </c>
      <c r="G17">
        <f t="shared" si="0"/>
        <v>-3.5650163103638645E-2</v>
      </c>
      <c r="H17">
        <f t="shared" si="0"/>
        <v>-5.3167016312100898E-2</v>
      </c>
      <c r="I17">
        <f t="shared" si="0"/>
        <v>3.5838943940698566E-2</v>
      </c>
      <c r="J17">
        <f t="shared" si="0"/>
        <v>-1.413188263787038E-2</v>
      </c>
      <c r="K17">
        <f t="shared" si="0"/>
        <v>-0.10245172490959455</v>
      </c>
      <c r="L17">
        <f t="shared" si="0"/>
        <v>2.486532570004878E-3</v>
      </c>
      <c r="N17">
        <f>_xlfn.STDEV.P(B17:L17)</f>
        <v>4.7136198792698245E-2</v>
      </c>
      <c r="P17" t="s">
        <v>29</v>
      </c>
      <c r="Q17">
        <f>(N17-N18)/N18</f>
        <v>-1.4188277576433745E-2</v>
      </c>
    </row>
    <row r="18" spans="1:17" x14ac:dyDescent="0.15">
      <c r="A18" t="s">
        <v>16</v>
      </c>
      <c r="B18">
        <f t="shared" ref="B18:L18" si="1">LN(C4/B4)</f>
        <v>1.9550964870955225E-2</v>
      </c>
      <c r="C18">
        <f t="shared" si="1"/>
        <v>3.0976982419033315E-2</v>
      </c>
      <c r="D18">
        <f t="shared" si="1"/>
        <v>6.315071858317943E-3</v>
      </c>
      <c r="E18">
        <f t="shared" si="1"/>
        <v>6.8479799808913E-2</v>
      </c>
      <c r="F18">
        <f t="shared" si="1"/>
        <v>-7.7143944863954872E-2</v>
      </c>
      <c r="G18">
        <f t="shared" si="1"/>
        <v>-4.9660721734147754E-2</v>
      </c>
      <c r="H18">
        <f t="shared" si="1"/>
        <v>-3.1637084943182583E-2</v>
      </c>
      <c r="I18">
        <f t="shared" si="1"/>
        <v>3.2872110418182374E-2</v>
      </c>
      <c r="J18">
        <f t="shared" si="1"/>
        <v>-1.2919434355872185E-2</v>
      </c>
      <c r="K18">
        <f t="shared" si="1"/>
        <v>-9.8190041558043187E-2</v>
      </c>
      <c r="L18">
        <f t="shared" si="1"/>
        <v>-7.7541235931511679E-3</v>
      </c>
      <c r="N18">
        <f t="shared" ref="N18:N28" si="2">_xlfn.STDEV.P(B18:L18)</f>
        <v>4.7814605690441964E-2</v>
      </c>
    </row>
    <row r="19" spans="1:17" x14ac:dyDescent="0.15">
      <c r="A19" t="s">
        <v>17</v>
      </c>
      <c r="B19">
        <f t="shared" ref="B19:L19" si="3">LN(C5/B5)</f>
        <v>3.3769946753467277E-2</v>
      </c>
      <c r="C19">
        <f t="shared" si="3"/>
        <v>0</v>
      </c>
      <c r="D19">
        <f t="shared" si="3"/>
        <v>-4.9741828216408107E-3</v>
      </c>
      <c r="E19">
        <f t="shared" si="3"/>
        <v>1.2578782206860185E-2</v>
      </c>
      <c r="F19">
        <f t="shared" si="3"/>
        <v>-4.6916919787751601E-2</v>
      </c>
      <c r="G19">
        <f t="shared" si="3"/>
        <v>-2.3700647426201676E-2</v>
      </c>
      <c r="H19">
        <f t="shared" si="3"/>
        <v>-2.3859626286479623E-2</v>
      </c>
      <c r="I19">
        <f t="shared" si="3"/>
        <v>-1.1725427470315476E-2</v>
      </c>
      <c r="J19">
        <f t="shared" si="3"/>
        <v>-5.1869880569891752E-2</v>
      </c>
      <c r="K19">
        <f t="shared" si="3"/>
        <v>-9.5842708440323165E-2</v>
      </c>
      <c r="L19">
        <f t="shared" si="3"/>
        <v>7.0684148804168262E-2</v>
      </c>
      <c r="N19">
        <f t="shared" si="2"/>
        <v>4.2465208144979436E-2</v>
      </c>
      <c r="P19" t="s">
        <v>30</v>
      </c>
      <c r="Q19">
        <f>(N19-N20)/N20</f>
        <v>5.896644575057397E-2</v>
      </c>
    </row>
    <row r="20" spans="1:17" x14ac:dyDescent="0.15">
      <c r="A20" t="s">
        <v>18</v>
      </c>
      <c r="B20">
        <f t="shared" ref="B20:L20" si="4">LN(C6/B6)</f>
        <v>3.1981149760802088E-2</v>
      </c>
      <c r="C20">
        <f t="shared" si="4"/>
        <v>-6.0859830298803019E-3</v>
      </c>
      <c r="D20">
        <f t="shared" si="4"/>
        <v>-3.4397129270846327E-3</v>
      </c>
      <c r="E20">
        <f t="shared" si="4"/>
        <v>1.9337095417610563E-2</v>
      </c>
      <c r="F20">
        <f t="shared" si="4"/>
        <v>-4.5322656829309138E-2</v>
      </c>
      <c r="G20">
        <f t="shared" si="4"/>
        <v>-2.4260485931253708E-2</v>
      </c>
      <c r="H20">
        <f t="shared" si="4"/>
        <v>-2.7756883998663828E-2</v>
      </c>
      <c r="I20">
        <f t="shared" si="4"/>
        <v>-1.2494956396844123E-2</v>
      </c>
      <c r="J20">
        <f t="shared" si="4"/>
        <v>-5.1602161069909808E-2</v>
      </c>
      <c r="K20">
        <f t="shared" si="4"/>
        <v>-0.10801186497944637</v>
      </c>
      <c r="L20">
        <f t="shared" si="4"/>
        <v>3.9523216369684679E-2</v>
      </c>
      <c r="N20">
        <f t="shared" si="2"/>
        <v>4.0100617272042983E-2</v>
      </c>
    </row>
    <row r="21" spans="1:17" x14ac:dyDescent="0.15">
      <c r="A21" t="s">
        <v>19</v>
      </c>
      <c r="B21">
        <f t="shared" ref="B21:L21" si="5">LN(C7/B7)</f>
        <v>2.1659262541228817E-2</v>
      </c>
      <c r="C21">
        <f t="shared" si="5"/>
        <v>-3.6152269843795611E-2</v>
      </c>
      <c r="D21">
        <f t="shared" si="5"/>
        <v>3.3086663518958948E-2</v>
      </c>
      <c r="E21">
        <f t="shared" si="5"/>
        <v>2.9943262310863313E-2</v>
      </c>
      <c r="F21">
        <f t="shared" si="5"/>
        <v>-3.7958101762598541E-2</v>
      </c>
      <c r="G21">
        <f t="shared" si="5"/>
        <v>-3.1119908713804517E-2</v>
      </c>
      <c r="H21">
        <f t="shared" si="5"/>
        <v>-4.1061486797773925E-2</v>
      </c>
      <c r="I21">
        <f t="shared" si="5"/>
        <v>-3.5210136868786671E-2</v>
      </c>
      <c r="J21">
        <f t="shared" si="5"/>
        <v>1.0625635533317919E-2</v>
      </c>
      <c r="K21">
        <f t="shared" si="5"/>
        <v>-0.1178256550439493</v>
      </c>
      <c r="L21">
        <f t="shared" si="5"/>
        <v>-2.2106775781029864E-2</v>
      </c>
      <c r="N21">
        <f t="shared" si="2"/>
        <v>4.1493500025876179E-2</v>
      </c>
      <c r="P21" t="s">
        <v>31</v>
      </c>
      <c r="Q21">
        <f>(N21-N22)/N22</f>
        <v>-2.8814099287619827E-2</v>
      </c>
    </row>
    <row r="22" spans="1:17" x14ac:dyDescent="0.15">
      <c r="A22" t="s">
        <v>20</v>
      </c>
      <c r="B22">
        <f t="shared" ref="B22:L22" si="6">LN(C8/B8)</f>
        <v>3.322771139244049E-2</v>
      </c>
      <c r="C22">
        <f t="shared" si="6"/>
        <v>-3.8292616173805562E-2</v>
      </c>
      <c r="D22">
        <f t="shared" si="6"/>
        <v>3.859800631207775E-2</v>
      </c>
      <c r="E22">
        <f t="shared" si="6"/>
        <v>3.1557840407712076E-2</v>
      </c>
      <c r="F22">
        <f t="shared" si="6"/>
        <v>-4.4155948340012352E-2</v>
      </c>
      <c r="G22">
        <f t="shared" si="6"/>
        <v>-3.6848760369715093E-2</v>
      </c>
      <c r="H22">
        <f t="shared" si="6"/>
        <v>-4.4612186089265628E-2</v>
      </c>
      <c r="I22">
        <f t="shared" si="6"/>
        <v>-2.9273703670975787E-2</v>
      </c>
      <c r="J22">
        <f t="shared" si="6"/>
        <v>5.8550193094810202E-3</v>
      </c>
      <c r="K22">
        <f t="shared" si="6"/>
        <v>-0.11255975024412596</v>
      </c>
      <c r="L22">
        <f t="shared" si="6"/>
        <v>-1.4321901467580679E-2</v>
      </c>
      <c r="N22">
        <f t="shared" si="2"/>
        <v>4.2724570028704126E-2</v>
      </c>
    </row>
    <row r="23" spans="1:17" x14ac:dyDescent="0.15">
      <c r="A23" t="s">
        <v>21</v>
      </c>
      <c r="B23">
        <f t="shared" ref="B23:L23" si="7">LN(C9/B9)</f>
        <v>4.3820398171439234E-2</v>
      </c>
      <c r="C23">
        <f t="shared" si="7"/>
        <v>-3.1863958065362671E-2</v>
      </c>
      <c r="D23">
        <f t="shared" si="7"/>
        <v>6.5050685041212364E-2</v>
      </c>
      <c r="E23">
        <f t="shared" si="7"/>
        <v>3.4720468703737822E-2</v>
      </c>
      <c r="F23">
        <f t="shared" si="7"/>
        <v>-2.6307417169456136E-2</v>
      </c>
      <c r="G23">
        <f t="shared" si="7"/>
        <v>1.2488336380278209E-2</v>
      </c>
      <c r="H23">
        <f t="shared" si="7"/>
        <v>3.0007808139096166E-2</v>
      </c>
      <c r="I23">
        <f t="shared" si="7"/>
        <v>-3.3775710110046257E-2</v>
      </c>
      <c r="J23">
        <f t="shared" si="7"/>
        <v>1.8328547495631557E-2</v>
      </c>
      <c r="K23">
        <f t="shared" si="7"/>
        <v>-5.9166271345581514E-2</v>
      </c>
      <c r="L23">
        <f t="shared" si="7"/>
        <v>3.4779394074189673E-2</v>
      </c>
      <c r="N23">
        <f t="shared" si="2"/>
        <v>3.7662158523508189E-2</v>
      </c>
      <c r="P23" t="s">
        <v>32</v>
      </c>
      <c r="Q23">
        <f>(N23-N24)/N24</f>
        <v>-2.1868275795095253E-2</v>
      </c>
    </row>
    <row r="24" spans="1:17" x14ac:dyDescent="0.15">
      <c r="A24" t="s">
        <v>22</v>
      </c>
      <c r="B24">
        <f t="shared" ref="B24:L24" si="8">LN(C10/B10)</f>
        <v>4.2802539234760316E-2</v>
      </c>
      <c r="C24">
        <f t="shared" si="8"/>
        <v>-2.3008078503845852E-2</v>
      </c>
      <c r="D24">
        <f t="shared" si="8"/>
        <v>6.7494539802974735E-2</v>
      </c>
      <c r="E24">
        <f t="shared" si="8"/>
        <v>2.1522446765210066E-2</v>
      </c>
      <c r="F24">
        <f t="shared" si="8"/>
        <v>-4.0401836254462968E-2</v>
      </c>
      <c r="G24">
        <f t="shared" si="8"/>
        <v>2.2688917905920685E-2</v>
      </c>
      <c r="H24">
        <f t="shared" si="8"/>
        <v>9.8373854245143409E-3</v>
      </c>
      <c r="I24">
        <f t="shared" si="8"/>
        <v>-3.7721659214235239E-3</v>
      </c>
      <c r="J24">
        <f t="shared" si="8"/>
        <v>2.6111144003685804E-2</v>
      </c>
      <c r="K24">
        <f t="shared" si="8"/>
        <v>-7.3315265017482936E-2</v>
      </c>
      <c r="L24">
        <f t="shared" si="8"/>
        <v>3.5801488915985613E-2</v>
      </c>
      <c r="N24">
        <f t="shared" si="2"/>
        <v>3.8504178518616886E-2</v>
      </c>
    </row>
    <row r="25" spans="1:17" x14ac:dyDescent="0.15">
      <c r="A25" t="s">
        <v>23</v>
      </c>
      <c r="H25">
        <f t="shared" ref="H25:L28" si="9">LN(I11/H11)</f>
        <v>-5.8556219172598539E-2</v>
      </c>
      <c r="I25">
        <f t="shared" si="9"/>
        <v>-6.9545714033050862E-2</v>
      </c>
      <c r="J25">
        <f t="shared" si="9"/>
        <v>3.4296470393378957E-2</v>
      </c>
      <c r="K25">
        <f t="shared" si="9"/>
        <v>-7.8718309418868981E-2</v>
      </c>
      <c r="L25">
        <f t="shared" si="9"/>
        <v>-6.4676176860825191E-2</v>
      </c>
      <c r="N25">
        <f t="shared" si="2"/>
        <v>4.1396864487184583E-2</v>
      </c>
      <c r="P25" t="s">
        <v>33</v>
      </c>
      <c r="Q25">
        <f>(N25-N26)/N26</f>
        <v>2.354212616387192E-2</v>
      </c>
    </row>
    <row r="26" spans="1:17" x14ac:dyDescent="0.15">
      <c r="A26" t="s">
        <v>24</v>
      </c>
      <c r="H26">
        <f t="shared" si="9"/>
        <v>-4.2478577141604135E-2</v>
      </c>
      <c r="I26">
        <f t="shared" si="9"/>
        <v>-7.075691586301576E-2</v>
      </c>
      <c r="J26">
        <f t="shared" si="9"/>
        <v>3.3610141531241339E-2</v>
      </c>
      <c r="K26">
        <f t="shared" si="9"/>
        <v>-8.0757819703169975E-2</v>
      </c>
      <c r="L26">
        <f t="shared" si="9"/>
        <v>-5.3657020950037007E-2</v>
      </c>
      <c r="N26">
        <f t="shared" si="2"/>
        <v>4.0444710021204179E-2</v>
      </c>
    </row>
    <row r="27" spans="1:17" x14ac:dyDescent="0.15">
      <c r="A27" t="s">
        <v>25</v>
      </c>
      <c r="H27">
        <f t="shared" si="9"/>
        <v>-1.8786007689527311E-2</v>
      </c>
      <c r="I27">
        <f t="shared" si="9"/>
        <v>-6.5064382247236444E-2</v>
      </c>
      <c r="J27">
        <f t="shared" si="9"/>
        <v>-3.8920187230658758E-2</v>
      </c>
      <c r="K27">
        <f t="shared" si="9"/>
        <v>-6.4538521137571178E-2</v>
      </c>
      <c r="L27">
        <f t="shared" si="9"/>
        <v>-4.151668020293358E-2</v>
      </c>
      <c r="N27">
        <f t="shared" si="2"/>
        <v>1.742226713112038E-2</v>
      </c>
      <c r="P27" t="s">
        <v>34</v>
      </c>
      <c r="Q27">
        <f>(N27-N28)/N28</f>
        <v>-0.37874473013770077</v>
      </c>
    </row>
    <row r="28" spans="1:17" x14ac:dyDescent="0.15">
      <c r="A28" t="s">
        <v>26</v>
      </c>
      <c r="H28">
        <f t="shared" si="9"/>
        <v>-1.0216849882693075E-2</v>
      </c>
      <c r="I28">
        <f t="shared" si="9"/>
        <v>-6.5865456574746364E-2</v>
      </c>
      <c r="J28">
        <f t="shared" si="9"/>
        <v>-3.0703726191607883E-2</v>
      </c>
      <c r="K28">
        <f t="shared" si="9"/>
        <v>-8.3922242912008602E-2</v>
      </c>
      <c r="L28">
        <f t="shared" si="9"/>
        <v>-2.0374599351651666E-2</v>
      </c>
      <c r="N28">
        <f t="shared" si="2"/>
        <v>2.8043652869104856E-2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4.2690735400354818</v>
      </c>
      <c r="C32">
        <v>4.2349209517151971</v>
      </c>
      <c r="D32">
        <v>4.2010415841014765</v>
      </c>
      <c r="E32">
        <v>4.1800363761809685</v>
      </c>
      <c r="F32">
        <v>4.1716763034286064</v>
      </c>
      <c r="G32">
        <v>4.1633329508217498</v>
      </c>
      <c r="H32">
        <v>4.1508429519692838</v>
      </c>
      <c r="I32">
        <v>4.1342395801614069</v>
      </c>
      <c r="J32">
        <v>4.1135683822606</v>
      </c>
      <c r="K32">
        <v>4.0930005403492968</v>
      </c>
      <c r="L32">
        <v>4.0725355376475507</v>
      </c>
      <c r="M32">
        <v>4.0440277888840175</v>
      </c>
    </row>
    <row r="33" spans="1:13" x14ac:dyDescent="0.15">
      <c r="A33" t="s">
        <v>37</v>
      </c>
      <c r="B33">
        <v>4.5691562447875533</v>
      </c>
      <c r="C33">
        <v>4.5326029948292534</v>
      </c>
      <c r="D33">
        <v>4.4963421708706193</v>
      </c>
      <c r="E33">
        <v>4.4738604600162661</v>
      </c>
      <c r="F33">
        <v>4.464912739096234</v>
      </c>
      <c r="G33">
        <v>4.4559829136180413</v>
      </c>
      <c r="H33">
        <v>4.4426149648771869</v>
      </c>
      <c r="I33">
        <v>4.4248445050176786</v>
      </c>
      <c r="J33">
        <v>4.4027202824925897</v>
      </c>
      <c r="K33">
        <v>4.3807066810801265</v>
      </c>
      <c r="L33">
        <v>4.3588031476747267</v>
      </c>
      <c r="M33">
        <v>4.3282915256410037</v>
      </c>
    </row>
    <row r="34" spans="1:13" x14ac:dyDescent="0.15">
      <c r="A34" t="s">
        <v>38</v>
      </c>
      <c r="B34">
        <v>4.3826732663924766</v>
      </c>
      <c r="C34">
        <v>4.3476118802613373</v>
      </c>
      <c r="D34">
        <v>4.3128309852192466</v>
      </c>
      <c r="E34">
        <v>4.2912668302931509</v>
      </c>
      <c r="F34">
        <v>4.2826842966325644</v>
      </c>
      <c r="G34">
        <v>4.2741189280392993</v>
      </c>
      <c r="H34">
        <v>4.2612965712551825</v>
      </c>
      <c r="I34">
        <v>4.2442513849701609</v>
      </c>
      <c r="J34">
        <v>4.22303012804531</v>
      </c>
      <c r="K34">
        <v>4.2019149774050835</v>
      </c>
      <c r="L34">
        <v>4.1809054025180572</v>
      </c>
      <c r="M34">
        <v>4.1516390647004311</v>
      </c>
    </row>
    <row r="35" spans="1:13" x14ac:dyDescent="0.15">
      <c r="A35" t="s">
        <v>39</v>
      </c>
      <c r="B35">
        <v>4.2556838075832628</v>
      </c>
      <c r="C35">
        <v>4.2216383371225961</v>
      </c>
      <c r="D35">
        <v>4.1878652304256159</v>
      </c>
      <c r="E35">
        <v>4.1669259042734872</v>
      </c>
      <c r="F35">
        <v>4.1585920524649405</v>
      </c>
      <c r="G35">
        <v>4.1502748683600101</v>
      </c>
      <c r="H35">
        <v>4.1378240437549305</v>
      </c>
      <c r="I35">
        <v>4.1212727475799102</v>
      </c>
      <c r="J35">
        <v>4.100666383842011</v>
      </c>
      <c r="K35">
        <v>4.0801630519228009</v>
      </c>
      <c r="L35">
        <v>4.0597622366631869</v>
      </c>
      <c r="M35">
        <v>4.0313439010065446</v>
      </c>
    </row>
    <row r="36" spans="1:13" x14ac:dyDescent="0.15">
      <c r="A36" t="s">
        <v>40</v>
      </c>
      <c r="B36">
        <v>4.860264579189093</v>
      </c>
      <c r="C36">
        <v>4.8213824625555803</v>
      </c>
      <c r="D36">
        <v>4.7828114028551356</v>
      </c>
      <c r="E36">
        <v>4.7588973458408592</v>
      </c>
      <c r="F36">
        <v>4.7493795511491781</v>
      </c>
      <c r="G36">
        <v>4.73988079204688</v>
      </c>
      <c r="H36">
        <v>4.7256611496707395</v>
      </c>
      <c r="I36">
        <v>4.706758505072056</v>
      </c>
      <c r="J36">
        <v>4.6832247125466964</v>
      </c>
      <c r="K36">
        <v>4.6598085889839629</v>
      </c>
      <c r="L36">
        <v>4.6365095460390426</v>
      </c>
      <c r="M36">
        <v>4.6040539792167694</v>
      </c>
    </row>
    <row r="37" spans="1:13" x14ac:dyDescent="0.15">
      <c r="A37" t="s">
        <v>41</v>
      </c>
      <c r="B37">
        <v>4.6096867360986042</v>
      </c>
      <c r="C37">
        <v>4.5728092422098152</v>
      </c>
      <c r="D37">
        <v>4.5362267682721367</v>
      </c>
      <c r="E37">
        <v>4.5135456344307761</v>
      </c>
      <c r="F37">
        <v>4.5045185431619146</v>
      </c>
      <c r="G37">
        <v>4.4955095060755905</v>
      </c>
      <c r="H37">
        <v>4.4820229775573637</v>
      </c>
      <c r="I37">
        <v>4.4640948856471345</v>
      </c>
      <c r="J37">
        <v>4.4417744112188995</v>
      </c>
      <c r="K37">
        <v>4.4195655391628046</v>
      </c>
      <c r="L37">
        <v>4.3974677114669909</v>
      </c>
      <c r="M37">
        <v>4.3666854374867219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1.0445494348019284E-4</v>
      </c>
      <c r="C40">
        <f t="shared" ref="C40:M40" si="10">C32/C3</f>
        <v>1.0254045887930259E-4</v>
      </c>
      <c r="D40">
        <f t="shared" si="10"/>
        <v>9.8941158363200104E-5</v>
      </c>
      <c r="E40">
        <f t="shared" si="10"/>
        <v>9.7029628045054977E-5</v>
      </c>
      <c r="F40">
        <f t="shared" si="10"/>
        <v>9.0965466712355131E-5</v>
      </c>
      <c r="G40">
        <f t="shared" si="10"/>
        <v>9.7205999318742694E-5</v>
      </c>
      <c r="H40">
        <f t="shared" si="10"/>
        <v>1.0043171913789702E-4</v>
      </c>
      <c r="I40">
        <f t="shared" si="10"/>
        <v>1.0549220668949749E-4</v>
      </c>
      <c r="J40">
        <f t="shared" si="10"/>
        <v>1.0126953181340719E-4</v>
      </c>
      <c r="K40">
        <f t="shared" si="10"/>
        <v>1.0219726692507607E-4</v>
      </c>
      <c r="L40">
        <f t="shared" si="10"/>
        <v>1.1265658472054083E-4</v>
      </c>
      <c r="M40">
        <f t="shared" si="10"/>
        <v>1.115901707749453E-4</v>
      </c>
    </row>
    <row r="41" spans="1:13" x14ac:dyDescent="0.15">
      <c r="A41" t="s">
        <v>37</v>
      </c>
      <c r="B41">
        <f>B33/B5</f>
        <v>3.6077033121101879E-4</v>
      </c>
      <c r="C41">
        <f t="shared" ref="C41:M41" si="11">C33/C5</f>
        <v>3.4600022861292011E-4</v>
      </c>
      <c r="D41">
        <f t="shared" si="11"/>
        <v>3.4323222678401676E-4</v>
      </c>
      <c r="E41">
        <f t="shared" si="11"/>
        <v>3.4321906099089112E-4</v>
      </c>
      <c r="F41">
        <f t="shared" si="11"/>
        <v>3.3825096508304805E-4</v>
      </c>
      <c r="G41">
        <f t="shared" si="11"/>
        <v>3.5378983037856622E-4</v>
      </c>
      <c r="H41">
        <f t="shared" si="11"/>
        <v>3.6118820852660058E-4</v>
      </c>
      <c r="I41">
        <f t="shared" si="11"/>
        <v>3.6843001707058105E-4</v>
      </c>
      <c r="J41">
        <f t="shared" si="11"/>
        <v>3.709115655006394E-4</v>
      </c>
      <c r="K41">
        <f t="shared" si="11"/>
        <v>3.8870511810826323E-4</v>
      </c>
      <c r="L41">
        <f t="shared" si="11"/>
        <v>4.2566436989011005E-4</v>
      </c>
      <c r="M41">
        <f t="shared" si="11"/>
        <v>3.9383908331583291E-4</v>
      </c>
    </row>
    <row r="42" spans="1:13" x14ac:dyDescent="0.15">
      <c r="A42" t="s">
        <v>38</v>
      </c>
      <c r="B42">
        <f>B34/B7</f>
        <v>2.7417411738457783E-4</v>
      </c>
      <c r="C42">
        <f t="shared" ref="C42:M42" si="12">C34/C7</f>
        <v>2.6615316071388657E-4</v>
      </c>
      <c r="D42">
        <f t="shared" si="12"/>
        <v>2.7374363600249108E-4</v>
      </c>
      <c r="E42">
        <f t="shared" si="12"/>
        <v>2.6351039793019043E-4</v>
      </c>
      <c r="F42">
        <f t="shared" si="12"/>
        <v>2.5522552423316831E-4</v>
      </c>
      <c r="G42">
        <f t="shared" si="12"/>
        <v>2.6456941677742489E-4</v>
      </c>
      <c r="H42">
        <f t="shared" si="12"/>
        <v>2.7211344644030539E-4</v>
      </c>
      <c r="I42">
        <f t="shared" si="12"/>
        <v>2.8238532168796811E-4</v>
      </c>
      <c r="J42">
        <f t="shared" si="12"/>
        <v>2.9104273797693383E-4</v>
      </c>
      <c r="K42">
        <f t="shared" si="12"/>
        <v>2.8652676286430845E-4</v>
      </c>
      <c r="L42">
        <f t="shared" si="12"/>
        <v>3.2074456482685519E-4</v>
      </c>
      <c r="M42">
        <f t="shared" si="12"/>
        <v>3.2561875017258281E-4</v>
      </c>
    </row>
    <row r="43" spans="1:13" x14ac:dyDescent="0.15">
      <c r="A43" t="s">
        <v>39</v>
      </c>
      <c r="B43">
        <f>B35/B9</f>
        <v>3.5302229843079742E-4</v>
      </c>
      <c r="C43">
        <f t="shared" ref="C43:M43" si="13">C35/C9</f>
        <v>3.3518367106967814E-4</v>
      </c>
      <c r="D43">
        <f t="shared" si="13"/>
        <v>3.4326764183816521E-4</v>
      </c>
      <c r="E43">
        <f t="shared" si="13"/>
        <v>3.2004039203329396E-4</v>
      </c>
      <c r="F43">
        <f t="shared" si="13"/>
        <v>3.0850089409977302E-4</v>
      </c>
      <c r="G43">
        <f t="shared" si="13"/>
        <v>3.1609100292155444E-4</v>
      </c>
      <c r="H43">
        <f t="shared" si="13"/>
        <v>3.1123159411469952E-4</v>
      </c>
      <c r="I43">
        <f t="shared" si="13"/>
        <v>3.008228282905044E-4</v>
      </c>
      <c r="J43">
        <f t="shared" si="13"/>
        <v>3.0960108598278676E-4</v>
      </c>
      <c r="K43">
        <f t="shared" si="13"/>
        <v>3.0245834335973319E-4</v>
      </c>
      <c r="L43">
        <f t="shared" si="13"/>
        <v>3.192892046136993E-4</v>
      </c>
      <c r="M43">
        <f t="shared" si="13"/>
        <v>3.0621677941561294E-4</v>
      </c>
    </row>
    <row r="44" spans="1:13" x14ac:dyDescent="0.15">
      <c r="A44" t="s">
        <v>40</v>
      </c>
      <c r="H44">
        <f>H36/H11</f>
        <v>5.473950132828379E-5</v>
      </c>
      <c r="I44">
        <f t="shared" ref="I44:M44" si="14">I36/I11</f>
        <v>5.7808382523606682E-5</v>
      </c>
      <c r="J44">
        <f t="shared" si="14"/>
        <v>6.1661944865657616E-5</v>
      </c>
      <c r="K44">
        <f t="shared" si="14"/>
        <v>5.9285096551958817E-5</v>
      </c>
      <c r="L44">
        <f t="shared" si="14"/>
        <v>6.3819814811273812E-5</v>
      </c>
      <c r="M44">
        <f t="shared" si="14"/>
        <v>6.7607253732992209E-5</v>
      </c>
    </row>
    <row r="45" spans="1:13" x14ac:dyDescent="0.15">
      <c r="A45" t="s">
        <v>41</v>
      </c>
      <c r="H45">
        <f>H37/H12</f>
        <v>5.2213687995775438E-5</v>
      </c>
      <c r="I45">
        <f t="shared" ref="I45:M45" si="15">I37/I12</f>
        <v>5.4261515566392788E-5</v>
      </c>
      <c r="J45">
        <f t="shared" si="15"/>
        <v>5.7948785534493147E-5</v>
      </c>
      <c r="K45">
        <f t="shared" si="15"/>
        <v>5.5753318268737286E-5</v>
      </c>
      <c r="L45">
        <f t="shared" si="15"/>
        <v>6.0140422749822084E-5</v>
      </c>
      <c r="M45">
        <f t="shared" si="15"/>
        <v>6.3011333874267274E-5</v>
      </c>
    </row>
    <row r="47" spans="1:13" x14ac:dyDescent="0.15">
      <c r="A47" t="s">
        <v>44</v>
      </c>
      <c r="B47">
        <f>B48/36500</f>
        <v>8.923078930202219E-5</v>
      </c>
      <c r="C47">
        <f t="shared" ref="C47:M47" si="16">C48/36500</f>
        <v>8.5613376309427882E-5</v>
      </c>
      <c r="D47">
        <f t="shared" si="16"/>
        <v>8.6453798256537999E-5</v>
      </c>
      <c r="E47">
        <f t="shared" si="16"/>
        <v>8.1068493150684924E-5</v>
      </c>
      <c r="F47">
        <f t="shared" si="16"/>
        <v>6.0634657534246577E-5</v>
      </c>
      <c r="G47">
        <f t="shared" si="16"/>
        <v>5.0790215264187863E-5</v>
      </c>
      <c r="H47">
        <f t="shared" si="16"/>
        <v>5.9179749851101856E-5</v>
      </c>
      <c r="I47">
        <f t="shared" si="16"/>
        <v>6.0814742335290288E-5</v>
      </c>
      <c r="J47">
        <f t="shared" si="16"/>
        <v>6.0863926940639273E-5</v>
      </c>
      <c r="K47">
        <f t="shared" si="16"/>
        <v>6.360258751902588E-5</v>
      </c>
      <c r="L47">
        <f t="shared" si="16"/>
        <v>6.7793476842791916E-5</v>
      </c>
      <c r="M47">
        <f t="shared" si="16"/>
        <v>6.5732936271590232E-5</v>
      </c>
    </row>
    <row r="48" spans="1:13" ht="14.25" x14ac:dyDescent="0.2">
      <c r="B48" s="11">
        <v>3.2569238095238098</v>
      </c>
      <c r="C48" s="11">
        <v>3.1248882352941179</v>
      </c>
      <c r="D48" s="11">
        <v>3.1555636363636368</v>
      </c>
      <c r="E48" s="11">
        <v>2.9589999999999996</v>
      </c>
      <c r="F48" s="11">
        <v>2.213165</v>
      </c>
      <c r="G48" s="11">
        <v>1.8538428571428569</v>
      </c>
      <c r="H48" s="11">
        <v>2.1600608695652177</v>
      </c>
      <c r="I48" s="11">
        <v>2.2197380952380956</v>
      </c>
      <c r="J48" s="11">
        <v>2.2215333333333334</v>
      </c>
      <c r="K48" s="11">
        <v>2.3214944444444447</v>
      </c>
      <c r="L48" s="11">
        <v>2.4744619047619048</v>
      </c>
      <c r="M48" s="11">
        <v>2.3992521739130432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-2.6148273669127704E-2</v>
      </c>
      <c r="C51">
        <f t="shared" ref="C51:M51" si="17">(C4-C3*EXP((C47+C40)*90))/C3</f>
        <v>-1.6593773970780164E-2</v>
      </c>
      <c r="D51">
        <f t="shared" si="17"/>
        <v>-1.3057274817590957E-2</v>
      </c>
      <c r="E51">
        <f t="shared" si="17"/>
        <v>-2.0568380997864143E-2</v>
      </c>
      <c r="F51">
        <f t="shared" si="17"/>
        <v>-1.2211130827754647E-2</v>
      </c>
      <c r="G51">
        <f t="shared" si="17"/>
        <v>-2.0646678484703491E-2</v>
      </c>
      <c r="H51">
        <f t="shared" si="17"/>
        <v>-3.5518789795138825E-2</v>
      </c>
      <c r="I51">
        <f t="shared" si="17"/>
        <v>-1.4825034146211325E-2</v>
      </c>
      <c r="J51">
        <f t="shared" si="17"/>
        <v>-1.7407020020692422E-2</v>
      </c>
      <c r="K51">
        <f t="shared" si="17"/>
        <v>-1.6532002928421403E-2</v>
      </c>
      <c r="L51">
        <f t="shared" si="17"/>
        <v>-1.360684764637062E-2</v>
      </c>
      <c r="M51">
        <f t="shared" si="17"/>
        <v>-2.3537437025133962E-2</v>
      </c>
    </row>
    <row r="52" spans="1:16" x14ac:dyDescent="0.15">
      <c r="A52" t="s">
        <v>37</v>
      </c>
      <c r="B52">
        <f>(B6-B5*EXP((B$47+B41)*90))/B5</f>
        <v>-3.3040850168834061E-2</v>
      </c>
      <c r="C52">
        <f t="shared" ref="C52:M52" si="18">(C6-C5*EXP((C$47+C41)*90))/C5</f>
        <v>-3.312101542954439E-2</v>
      </c>
      <c r="D52">
        <f t="shared" si="18"/>
        <v>-3.9047547558302746E-2</v>
      </c>
      <c r="E52">
        <f t="shared" si="18"/>
        <v>-3.7006416743443044E-2</v>
      </c>
      <c r="F52">
        <f t="shared" si="18"/>
        <v>-2.7839760167818039E-2</v>
      </c>
      <c r="G52">
        <f t="shared" si="18"/>
        <v>-2.6761692198540878E-2</v>
      </c>
      <c r="H52">
        <f t="shared" si="18"/>
        <v>-2.8801802421908732E-2</v>
      </c>
      <c r="I52">
        <f t="shared" si="18"/>
        <v>-3.3559471701742428E-2</v>
      </c>
      <c r="J52">
        <f t="shared" si="18"/>
        <v>-3.4569952242488246E-2</v>
      </c>
      <c r="K52">
        <f t="shared" si="18"/>
        <v>-3.6223741237003261E-2</v>
      </c>
      <c r="L52">
        <f t="shared" si="18"/>
        <v>-5.2248083978322056E-2</v>
      </c>
      <c r="M52">
        <f t="shared" si="18"/>
        <v>-7.9535426560546629E-2</v>
      </c>
    </row>
    <row r="53" spans="1:16" x14ac:dyDescent="0.15">
      <c r="A53" t="s">
        <v>38</v>
      </c>
      <c r="B53">
        <f>(B8-B7*EXP((B$47+B42)*90))/B7</f>
        <v>-4.2630973640062728E-2</v>
      </c>
      <c r="C53">
        <f t="shared" ref="C53:M53" si="19">(C8-C7*EXP((C$47+C42)*90))/C7</f>
        <v>-3.0022826310590417E-2</v>
      </c>
      <c r="D53">
        <f t="shared" si="19"/>
        <v>-3.2948949312522562E-2</v>
      </c>
      <c r="E53">
        <f t="shared" si="19"/>
        <v>-2.5971426957746221E-2</v>
      </c>
      <c r="F53">
        <f t="shared" si="19"/>
        <v>-2.168396083064672E-2</v>
      </c>
      <c r="G53">
        <f t="shared" si="19"/>
        <v>-2.7860478955343333E-2</v>
      </c>
      <c r="H53">
        <f t="shared" si="19"/>
        <v>-3.5054619191387512E-2</v>
      </c>
      <c r="I53">
        <f t="shared" si="19"/>
        <v>-3.9686689855639487E-2</v>
      </c>
      <c r="J53">
        <f t="shared" si="19"/>
        <v>-3.4590611630345283E-2</v>
      </c>
      <c r="K53">
        <f t="shared" si="19"/>
        <v>-3.9173294279801762E-2</v>
      </c>
      <c r="L53">
        <f t="shared" si="19"/>
        <v>-3.7504921639671181E-2</v>
      </c>
      <c r="M53">
        <f t="shared" si="19"/>
        <v>-2.9966928251904997E-2</v>
      </c>
    </row>
    <row r="54" spans="1:16" x14ac:dyDescent="0.15">
      <c r="A54" t="s">
        <v>39</v>
      </c>
      <c r="B54">
        <f>(B10-B9*EXP((B$47+B43)*90))/B9</f>
        <v>-4.4753180116271427E-2</v>
      </c>
      <c r="C54">
        <f t="shared" ref="C54:M54" si="20">(C10-C9*EXP((C$47+C43)*90))/C9</f>
        <v>-4.3758785883362065E-2</v>
      </c>
      <c r="D54">
        <f t="shared" si="20"/>
        <v>-3.57440153925438E-2</v>
      </c>
      <c r="E54">
        <f t="shared" si="20"/>
        <v>-3.0614916320275746E-2</v>
      </c>
      <c r="F54">
        <f t="shared" si="20"/>
        <v>-4.0827697067624007E-2</v>
      </c>
      <c r="G54">
        <f t="shared" si="20"/>
        <v>-5.4514899051954904E-2</v>
      </c>
      <c r="H54">
        <f t="shared" si="20"/>
        <v>-4.48052819094596E-2</v>
      </c>
      <c r="I54">
        <f t="shared" si="20"/>
        <v>-6.3739775157120315E-2</v>
      </c>
      <c r="J54">
        <f t="shared" si="20"/>
        <v>-3.503642292491975E-2</v>
      </c>
      <c r="K54">
        <f t="shared" si="20"/>
        <v>-2.6822586908660219E-2</v>
      </c>
      <c r="L54">
        <f t="shared" si="20"/>
        <v>-4.2922863886517691E-2</v>
      </c>
      <c r="M54">
        <f t="shared" si="20"/>
        <v>-4.0498596407747424E-2</v>
      </c>
    </row>
    <row r="55" spans="1:16" x14ac:dyDescent="0.15">
      <c r="A55" t="s">
        <v>40</v>
      </c>
      <c r="H55">
        <f t="shared" ref="H55:M55" si="21">(H12-H11*EXP((G$47+H44)*90))/H11</f>
        <v>-1.5218815356517909E-2</v>
      </c>
      <c r="I55">
        <f t="shared" si="21"/>
        <v>-1.4486076072842347E-4</v>
      </c>
      <c r="J55">
        <f t="shared" si="21"/>
        <v>-1.8672880071888686E-3</v>
      </c>
      <c r="K55">
        <f t="shared" si="21"/>
        <v>-2.347915333213386E-3</v>
      </c>
      <c r="L55">
        <f t="shared" si="21"/>
        <v>-5.0646522905043326E-3</v>
      </c>
      <c r="M55">
        <f t="shared" si="21"/>
        <v>5.3605269967540231E-3</v>
      </c>
    </row>
    <row r="56" spans="1:16" x14ac:dyDescent="0.15">
      <c r="A56" t="s">
        <v>41</v>
      </c>
      <c r="H56">
        <f t="shared" ref="H56:M56" si="22">(H14-H13*EXP((G$47+H45)*90))/H13</f>
        <v>-3.2327465164321478E-3</v>
      </c>
      <c r="I56">
        <f t="shared" si="22"/>
        <v>4.4770053033370205E-3</v>
      </c>
      <c r="J56">
        <f t="shared" si="22"/>
        <v>3.1804143515775465E-3</v>
      </c>
      <c r="K56">
        <f t="shared" si="22"/>
        <v>1.1740843092129883E-2</v>
      </c>
      <c r="L56">
        <f t="shared" si="22"/>
        <v>-8.5324500644134889E-3</v>
      </c>
      <c r="M56">
        <f t="shared" si="22"/>
        <v>1.2248803019327445E-2</v>
      </c>
    </row>
    <row r="58" spans="1:16" x14ac:dyDescent="0.15">
      <c r="A58" t="s">
        <v>46</v>
      </c>
    </row>
    <row r="59" spans="1:16" ht="14.25" x14ac:dyDescent="0.2">
      <c r="A59" t="s">
        <v>36</v>
      </c>
      <c r="B59" s="11">
        <v>2.2380622905181511</v>
      </c>
      <c r="C59" s="11">
        <v>3.7559411487563561</v>
      </c>
      <c r="D59" s="11">
        <v>3.839311044843869</v>
      </c>
      <c r="E59" s="11">
        <v>2.9405437110875887</v>
      </c>
      <c r="F59" s="11">
        <v>2.4463910220769285</v>
      </c>
      <c r="G59" s="11">
        <v>1.7396307862007767</v>
      </c>
      <c r="H59" s="11">
        <v>1.6297800712812449</v>
      </c>
      <c r="I59" s="11">
        <v>2.0068347764718655</v>
      </c>
      <c r="J59" s="11">
        <v>2.4564463782888986</v>
      </c>
      <c r="K59" s="11">
        <v>2.714052566561882</v>
      </c>
      <c r="L59" s="11">
        <v>2.7001125335436522</v>
      </c>
      <c r="M59" s="11">
        <v>2.6371765571125803</v>
      </c>
      <c r="O59" s="11"/>
      <c r="P59" s="11"/>
    </row>
    <row r="60" spans="1:16" ht="14.25" x14ac:dyDescent="0.2">
      <c r="A60" t="s">
        <v>37</v>
      </c>
      <c r="B60" s="11">
        <v>1.3072228146292739</v>
      </c>
      <c r="C60" s="11">
        <v>1.3725204626827208</v>
      </c>
      <c r="D60" s="11">
        <v>1.3336651081060371</v>
      </c>
      <c r="E60" s="11">
        <v>1.6273653305979534</v>
      </c>
      <c r="F60" s="11">
        <v>1.7392387183335967</v>
      </c>
      <c r="G60" s="11">
        <v>1.6915638282867849</v>
      </c>
      <c r="H60" s="11">
        <v>1.9326598795500143</v>
      </c>
      <c r="I60" s="11">
        <v>1.92613454308375</v>
      </c>
      <c r="J60" s="11">
        <v>1.7750278115835167</v>
      </c>
      <c r="K60" s="11">
        <v>1.715295338725856</v>
      </c>
      <c r="L60" s="11">
        <v>1.7716661197078616</v>
      </c>
      <c r="M60" s="11">
        <v>2.0522671041834548</v>
      </c>
      <c r="O60" s="11"/>
      <c r="P60" s="11"/>
    </row>
    <row r="61" spans="1:16" ht="14.25" x14ac:dyDescent="0.2">
      <c r="A61" t="s">
        <v>38</v>
      </c>
      <c r="B61">
        <v>2.3846173123456342</v>
      </c>
      <c r="C61">
        <v>3.5791511608784408</v>
      </c>
      <c r="D61">
        <v>3.7401247678969796</v>
      </c>
      <c r="E61">
        <v>4.3540559035637205</v>
      </c>
      <c r="F61">
        <v>4.7844005941581136</v>
      </c>
      <c r="G61">
        <v>4.4735190524055</v>
      </c>
      <c r="H61">
        <v>4.6814925701706116</v>
      </c>
      <c r="I61">
        <v>4.0509195111383756</v>
      </c>
      <c r="J61">
        <v>4.3730657912052378</v>
      </c>
      <c r="K61">
        <v>4.3732842104912679</v>
      </c>
      <c r="L61">
        <v>4.1879801578152769</v>
      </c>
      <c r="M61">
        <v>5.2139122291303552</v>
      </c>
      <c r="O61" s="11"/>
      <c r="P61" s="11"/>
    </row>
    <row r="62" spans="1:16" ht="14.25" x14ac:dyDescent="0.2">
      <c r="A62" t="s">
        <v>39</v>
      </c>
      <c r="B62" s="11">
        <v>1.6329941568947306</v>
      </c>
      <c r="C62" s="11">
        <v>1.6484415138618105</v>
      </c>
      <c r="D62" s="11">
        <v>1.6029163085964573</v>
      </c>
      <c r="E62" s="11">
        <v>1.5624408639939444</v>
      </c>
      <c r="F62" s="11">
        <v>1.2562928208448736</v>
      </c>
      <c r="G62" s="11">
        <v>0.84827927480125898</v>
      </c>
      <c r="H62" s="11">
        <v>0.47377518224007442</v>
      </c>
      <c r="I62" s="11">
        <v>0.47187442536901758</v>
      </c>
      <c r="J62" s="11">
        <v>0.41093498060270028</v>
      </c>
      <c r="K62" s="11">
        <v>0.47433804281401354</v>
      </c>
      <c r="L62" s="11">
        <v>0.44147728599919694</v>
      </c>
      <c r="M62" s="11">
        <v>0.39812314317463143</v>
      </c>
      <c r="O62" s="11"/>
      <c r="P62" s="11"/>
    </row>
    <row r="63" spans="1:16" ht="14.25" x14ac:dyDescent="0.2">
      <c r="A63" t="s">
        <v>40</v>
      </c>
      <c r="E63" s="11">
        <v>2.0971688220901785</v>
      </c>
      <c r="F63" s="11">
        <v>2.0115193005276883</v>
      </c>
      <c r="G63" s="11">
        <v>1.9508101007152239</v>
      </c>
      <c r="H63" s="11">
        <v>2.3094186710997975</v>
      </c>
      <c r="I63" s="11">
        <v>3.8505264924277385</v>
      </c>
      <c r="J63" s="11">
        <v>4.5503737985048058</v>
      </c>
      <c r="K63" s="11">
        <v>5.1435844118596057</v>
      </c>
      <c r="L63" s="11">
        <v>7.5327876295614047</v>
      </c>
      <c r="M63" s="11">
        <v>10.253696200920603</v>
      </c>
      <c r="O63" s="11"/>
      <c r="P63" s="11"/>
    </row>
    <row r="64" spans="1:16" ht="14.25" x14ac:dyDescent="0.2">
      <c r="A64" t="s">
        <v>41</v>
      </c>
      <c r="E64" s="11">
        <v>0.75629422412374525</v>
      </c>
      <c r="F64" s="11">
        <v>1.0570083158000201</v>
      </c>
      <c r="G64" s="11">
        <v>0.69501979195434049</v>
      </c>
      <c r="H64" s="11">
        <v>1.1562063703366992</v>
      </c>
      <c r="I64" s="11">
        <v>0.92745376955903269</v>
      </c>
      <c r="J64" s="11">
        <v>0.96324377781440584</v>
      </c>
      <c r="K64" s="11">
        <v>1.2436935740839086</v>
      </c>
      <c r="L64" s="11">
        <v>1.0440722068629047</v>
      </c>
      <c r="M64" s="11">
        <v>0.76458951533135511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</sheetData>
  <sortState ref="R59:S70">
    <sortCondition ref="R59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1"/>
  <sheetViews>
    <sheetView topLeftCell="A13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34900</v>
      </c>
      <c r="C3" s="1">
        <v>35420</v>
      </c>
      <c r="D3" s="1">
        <v>36940</v>
      </c>
      <c r="E3" s="1">
        <v>36780</v>
      </c>
      <c r="F3" s="1">
        <v>35270</v>
      </c>
      <c r="G3" s="1">
        <v>35370</v>
      </c>
      <c r="H3" s="1">
        <v>38220</v>
      </c>
      <c r="I3" s="1">
        <v>37040</v>
      </c>
      <c r="J3" s="1">
        <v>37070</v>
      </c>
      <c r="K3" s="1">
        <v>37330</v>
      </c>
      <c r="L3" s="1">
        <v>45360</v>
      </c>
      <c r="M3" s="1">
        <v>46500</v>
      </c>
    </row>
    <row r="4" spans="1:17" x14ac:dyDescent="0.15">
      <c r="A4" t="s">
        <v>16</v>
      </c>
      <c r="B4" s="2">
        <v>35010</v>
      </c>
      <c r="C4" s="2">
        <v>35770</v>
      </c>
      <c r="D4" s="2">
        <v>37350</v>
      </c>
      <c r="E4" s="2">
        <v>36990</v>
      </c>
      <c r="F4" s="2">
        <v>35440</v>
      </c>
      <c r="G4" s="2">
        <v>35170</v>
      </c>
      <c r="H4" s="2">
        <v>38420</v>
      </c>
      <c r="I4" s="2">
        <v>37210</v>
      </c>
      <c r="J4" s="2">
        <v>37110</v>
      </c>
      <c r="K4" s="2">
        <v>37260</v>
      </c>
      <c r="L4" s="2">
        <v>44940</v>
      </c>
      <c r="M4" s="2">
        <v>46680</v>
      </c>
    </row>
    <row r="5" spans="1:17" x14ac:dyDescent="0.15">
      <c r="A5" t="s">
        <v>17</v>
      </c>
      <c r="B5" s="1">
        <v>10720</v>
      </c>
      <c r="C5" s="1">
        <v>10690</v>
      </c>
      <c r="D5" s="1">
        <v>11230</v>
      </c>
      <c r="E5" s="1">
        <v>11860</v>
      </c>
      <c r="F5" s="1">
        <v>12320</v>
      </c>
      <c r="G5" s="1">
        <v>12230</v>
      </c>
      <c r="H5" s="1">
        <v>12955</v>
      </c>
      <c r="I5" s="1">
        <v>12640</v>
      </c>
      <c r="J5" s="1">
        <v>12470</v>
      </c>
      <c r="K5" s="1">
        <v>13395</v>
      </c>
      <c r="L5" s="1">
        <v>15110</v>
      </c>
      <c r="M5" s="1">
        <v>12805</v>
      </c>
    </row>
    <row r="6" spans="1:17" x14ac:dyDescent="0.15">
      <c r="A6" t="s">
        <v>18</v>
      </c>
      <c r="B6" s="2">
        <v>10700</v>
      </c>
      <c r="C6" s="2">
        <v>10815</v>
      </c>
      <c r="D6" s="2">
        <v>11315</v>
      </c>
      <c r="E6" s="2">
        <v>11960</v>
      </c>
      <c r="F6" s="2">
        <v>12160</v>
      </c>
      <c r="G6" s="2">
        <v>11825</v>
      </c>
      <c r="H6" s="2">
        <v>12670</v>
      </c>
      <c r="I6" s="2">
        <v>12310</v>
      </c>
      <c r="J6" s="2">
        <v>11915</v>
      </c>
      <c r="K6" s="2">
        <v>12740</v>
      </c>
      <c r="L6" s="2">
        <v>14145</v>
      </c>
      <c r="M6" s="2">
        <v>12930</v>
      </c>
    </row>
    <row r="7" spans="1:17" x14ac:dyDescent="0.15">
      <c r="A7" t="s">
        <v>19</v>
      </c>
      <c r="B7" s="1">
        <v>12555</v>
      </c>
      <c r="C7" s="1">
        <v>13645</v>
      </c>
      <c r="D7" s="1">
        <v>13950</v>
      </c>
      <c r="E7" s="1">
        <v>14830</v>
      </c>
      <c r="F7" s="1">
        <v>15030</v>
      </c>
      <c r="G7" s="1">
        <v>15550</v>
      </c>
      <c r="H7" s="1">
        <v>16820</v>
      </c>
      <c r="I7" s="1">
        <v>17180</v>
      </c>
      <c r="J7" s="1">
        <v>17540</v>
      </c>
      <c r="K7" s="1">
        <v>17910</v>
      </c>
      <c r="L7" s="1">
        <v>21725</v>
      </c>
      <c r="M7" s="1">
        <v>22655</v>
      </c>
    </row>
    <row r="8" spans="1:17" x14ac:dyDescent="0.15">
      <c r="A8" t="s">
        <v>20</v>
      </c>
      <c r="B8" s="2">
        <v>12665</v>
      </c>
      <c r="C8" s="2">
        <v>13860</v>
      </c>
      <c r="D8" s="2">
        <v>14115</v>
      </c>
      <c r="E8" s="2">
        <v>14895</v>
      </c>
      <c r="F8" s="2">
        <v>15070</v>
      </c>
      <c r="G8" s="2">
        <v>15640</v>
      </c>
      <c r="H8" s="2">
        <v>16970</v>
      </c>
      <c r="I8" s="2">
        <v>17275</v>
      </c>
      <c r="J8" s="2">
        <v>17530</v>
      </c>
      <c r="K8" s="2">
        <v>17945</v>
      </c>
      <c r="L8" s="2">
        <v>21470</v>
      </c>
      <c r="M8" s="2">
        <v>22730</v>
      </c>
    </row>
    <row r="9" spans="1:17" x14ac:dyDescent="0.15">
      <c r="A9" t="s">
        <v>21</v>
      </c>
      <c r="B9" s="1">
        <v>12900</v>
      </c>
      <c r="C9" s="1">
        <v>14385</v>
      </c>
      <c r="D9" s="1">
        <v>13540</v>
      </c>
      <c r="E9" s="1">
        <v>13200</v>
      </c>
      <c r="F9" s="1">
        <v>12810</v>
      </c>
      <c r="G9" s="1">
        <v>12725</v>
      </c>
      <c r="H9" s="1">
        <v>13190</v>
      </c>
      <c r="I9" s="1">
        <v>13660</v>
      </c>
      <c r="J9" s="1">
        <v>14250</v>
      </c>
      <c r="K9" s="1">
        <v>15555</v>
      </c>
      <c r="L9" s="1">
        <v>18425</v>
      </c>
      <c r="M9" s="1">
        <v>20965</v>
      </c>
    </row>
    <row r="10" spans="1:17" x14ac:dyDescent="0.15">
      <c r="A10" t="s">
        <v>22</v>
      </c>
      <c r="B10" s="2">
        <v>12755</v>
      </c>
      <c r="C10" s="2">
        <v>13755</v>
      </c>
      <c r="D10" s="2">
        <v>13650</v>
      </c>
      <c r="E10" s="2">
        <v>13305</v>
      </c>
      <c r="F10" s="2">
        <v>12865</v>
      </c>
      <c r="G10" s="2">
        <v>12790</v>
      </c>
      <c r="H10" s="2">
        <v>13350</v>
      </c>
      <c r="I10" s="2">
        <v>13705</v>
      </c>
      <c r="J10" s="2">
        <v>14220</v>
      </c>
      <c r="K10" s="2">
        <v>15400</v>
      </c>
      <c r="L10" s="2">
        <v>17985</v>
      </c>
      <c r="M10" s="2">
        <v>20590</v>
      </c>
    </row>
    <row r="11" spans="1:17" x14ac:dyDescent="0.15">
      <c r="A11" t="s">
        <v>23</v>
      </c>
      <c r="B11" s="1">
        <v>67340</v>
      </c>
      <c r="C11" s="1">
        <v>62400</v>
      </c>
      <c r="D11" s="1">
        <v>68090</v>
      </c>
      <c r="E11" s="1">
        <v>70000</v>
      </c>
      <c r="F11" s="1">
        <v>67300</v>
      </c>
      <c r="G11" s="1">
        <v>70000</v>
      </c>
      <c r="H11" s="1">
        <v>79300</v>
      </c>
      <c r="I11" s="1">
        <v>79050</v>
      </c>
      <c r="J11" s="1">
        <v>77550</v>
      </c>
      <c r="K11" s="1">
        <v>81360</v>
      </c>
      <c r="L11" s="1">
        <v>92510</v>
      </c>
      <c r="M11" s="1">
        <v>93650</v>
      </c>
    </row>
    <row r="12" spans="1:17" x14ac:dyDescent="0.15">
      <c r="A12" t="s">
        <v>24</v>
      </c>
      <c r="B12" s="2">
        <v>67760</v>
      </c>
      <c r="C12" s="2">
        <v>65560</v>
      </c>
      <c r="D12" s="2">
        <v>68350</v>
      </c>
      <c r="E12" s="2">
        <v>69930</v>
      </c>
      <c r="F12" s="2">
        <v>68180</v>
      </c>
      <c r="G12" s="2">
        <v>70370</v>
      </c>
      <c r="H12" s="2">
        <v>81080</v>
      </c>
      <c r="I12" s="2">
        <v>80850</v>
      </c>
      <c r="J12" s="2">
        <v>78150</v>
      </c>
      <c r="K12" s="2">
        <v>81540</v>
      </c>
      <c r="L12" s="2">
        <v>91570</v>
      </c>
      <c r="M12" s="2">
        <v>94640</v>
      </c>
    </row>
    <row r="13" spans="1:17" x14ac:dyDescent="0.15">
      <c r="A13" t="s">
        <v>25</v>
      </c>
      <c r="B13" s="1">
        <v>94400</v>
      </c>
      <c r="C13" s="1">
        <v>94410</v>
      </c>
      <c r="D13" s="1">
        <v>108080</v>
      </c>
      <c r="E13" s="1">
        <v>110400</v>
      </c>
      <c r="F13" s="1">
        <v>107300</v>
      </c>
      <c r="G13" s="1">
        <v>107700</v>
      </c>
      <c r="H13" s="1">
        <v>108510</v>
      </c>
      <c r="I13" s="1">
        <v>122140</v>
      </c>
      <c r="J13" s="1">
        <v>124000</v>
      </c>
      <c r="K13" s="1">
        <v>129000</v>
      </c>
      <c r="L13" s="1">
        <v>130210</v>
      </c>
      <c r="M13" s="1">
        <v>148650</v>
      </c>
    </row>
    <row r="14" spans="1:17" ht="14.25" thickBot="1" x14ac:dyDescent="0.2">
      <c r="A14" t="s">
        <v>26</v>
      </c>
      <c r="B14" s="4">
        <v>94230</v>
      </c>
      <c r="C14" s="4">
        <v>99130</v>
      </c>
      <c r="D14" s="4">
        <v>109050</v>
      </c>
      <c r="E14" s="4">
        <v>112810</v>
      </c>
      <c r="F14" s="4">
        <v>108610</v>
      </c>
      <c r="G14" s="4">
        <v>109000</v>
      </c>
      <c r="H14" s="4">
        <v>118900</v>
      </c>
      <c r="I14" s="4">
        <v>120830</v>
      </c>
      <c r="J14" s="4">
        <v>122440</v>
      </c>
      <c r="K14" s="4">
        <v>127500</v>
      </c>
      <c r="L14" s="4">
        <v>147590</v>
      </c>
      <c r="M14" s="4">
        <v>148880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1.478980314630606E-2</v>
      </c>
      <c r="C17">
        <f t="shared" si="0"/>
        <v>4.2018342416406521E-2</v>
      </c>
      <c r="D17">
        <f t="shared" si="0"/>
        <v>-4.3407555949188693E-3</v>
      </c>
      <c r="E17">
        <f t="shared" si="0"/>
        <v>-4.1921474928214374E-2</v>
      </c>
      <c r="F17">
        <f t="shared" si="0"/>
        <v>2.8312589694285684E-3</v>
      </c>
      <c r="G17">
        <f t="shared" si="0"/>
        <v>7.7494935594737732E-2</v>
      </c>
      <c r="H17">
        <f t="shared" si="0"/>
        <v>-3.1360529034148363E-2</v>
      </c>
      <c r="I17">
        <f t="shared" si="0"/>
        <v>8.0960738466225718E-4</v>
      </c>
      <c r="J17">
        <f t="shared" si="0"/>
        <v>6.9892757638515927E-3</v>
      </c>
      <c r="K17">
        <f t="shared" si="0"/>
        <v>0.19483336649300406</v>
      </c>
      <c r="L17">
        <f t="shared" si="0"/>
        <v>2.4821653173813983E-2</v>
      </c>
      <c r="N17">
        <f>_xlfn.STDEV.P(B17:L17)</f>
        <v>6.1715524917845849E-2</v>
      </c>
      <c r="P17" t="s">
        <v>29</v>
      </c>
      <c r="Q17">
        <f>(N17-N18)/N18</f>
        <v>-3.7706228644301446E-3</v>
      </c>
    </row>
    <row r="18" spans="1:17" x14ac:dyDescent="0.15">
      <c r="A18" t="s">
        <v>16</v>
      </c>
      <c r="B18">
        <f t="shared" ref="B18:L18" si="1">LN(C4/B4)</f>
        <v>2.1475818304351961E-2</v>
      </c>
      <c r="C18">
        <f t="shared" si="1"/>
        <v>4.3223358307899862E-2</v>
      </c>
      <c r="D18">
        <f t="shared" si="1"/>
        <v>-9.6853057344636548E-3</v>
      </c>
      <c r="E18">
        <f t="shared" si="1"/>
        <v>-4.2806480107482475E-2</v>
      </c>
      <c r="F18">
        <f t="shared" si="1"/>
        <v>-7.6476792509890803E-3</v>
      </c>
      <c r="G18">
        <f t="shared" si="1"/>
        <v>8.8384710854519447E-2</v>
      </c>
      <c r="H18">
        <f t="shared" si="1"/>
        <v>-3.2000614981879408E-2</v>
      </c>
      <c r="I18">
        <f t="shared" si="1"/>
        <v>-2.691067286024959E-3</v>
      </c>
      <c r="J18">
        <f t="shared" si="1"/>
        <v>4.0338901009360668E-3</v>
      </c>
      <c r="K18">
        <f t="shared" si="1"/>
        <v>0.18740790158374074</v>
      </c>
      <c r="L18">
        <f t="shared" si="1"/>
        <v>3.7987540661172145E-2</v>
      </c>
      <c r="N18">
        <f t="shared" ref="N18:N28" si="2">_xlfn.STDEV.P(B18:L18)</f>
        <v>6.1949111654682129E-2</v>
      </c>
    </row>
    <row r="19" spans="1:17" x14ac:dyDescent="0.15">
      <c r="A19" t="s">
        <v>17</v>
      </c>
      <c r="B19">
        <f t="shared" ref="B19:L19" si="3">LN(C5/B5)</f>
        <v>-2.8024306057021216E-3</v>
      </c>
      <c r="C19">
        <f t="shared" si="3"/>
        <v>4.9280043713397857E-2</v>
      </c>
      <c r="D19">
        <f t="shared" si="3"/>
        <v>5.4582624819227585E-2</v>
      </c>
      <c r="E19">
        <f t="shared" si="3"/>
        <v>3.8052564535794309E-2</v>
      </c>
      <c r="F19">
        <f t="shared" si="3"/>
        <v>-7.3320084062926854E-3</v>
      </c>
      <c r="G19">
        <f t="shared" si="3"/>
        <v>5.7589864314992294E-2</v>
      </c>
      <c r="H19">
        <f t="shared" si="3"/>
        <v>-2.4615425295361953E-2</v>
      </c>
      <c r="I19">
        <f t="shared" si="3"/>
        <v>-1.354062902676624E-2</v>
      </c>
      <c r="J19">
        <f t="shared" si="3"/>
        <v>7.1555743304627023E-2</v>
      </c>
      <c r="K19">
        <f t="shared" si="3"/>
        <v>0.12047527328807615</v>
      </c>
      <c r="L19">
        <f t="shared" si="3"/>
        <v>-0.16552105663315961</v>
      </c>
      <c r="N19">
        <f t="shared" si="2"/>
        <v>7.0828560739907107E-2</v>
      </c>
      <c r="P19" t="s">
        <v>30</v>
      </c>
      <c r="Q19">
        <f>(N19-N20)/N20</f>
        <v>0.28966063121568397</v>
      </c>
    </row>
    <row r="20" spans="1:17" x14ac:dyDescent="0.15">
      <c r="A20" t="s">
        <v>18</v>
      </c>
      <c r="B20">
        <f t="shared" ref="B20:L20" si="4">LN(C6/B6)</f>
        <v>1.0690317937161619E-2</v>
      </c>
      <c r="C20">
        <f t="shared" si="4"/>
        <v>4.5195219680478661E-2</v>
      </c>
      <c r="D20">
        <f t="shared" si="4"/>
        <v>5.5438469436984918E-2</v>
      </c>
      <c r="E20">
        <f t="shared" si="4"/>
        <v>1.6584128015535261E-2</v>
      </c>
      <c r="F20">
        <f t="shared" si="4"/>
        <v>-2.7935942160024291E-2</v>
      </c>
      <c r="G20">
        <f t="shared" si="4"/>
        <v>6.9021059955051117E-2</v>
      </c>
      <c r="H20">
        <f t="shared" si="4"/>
        <v>-2.8825054136685499E-2</v>
      </c>
      <c r="I20">
        <f t="shared" si="4"/>
        <v>-3.2613829645656733E-2</v>
      </c>
      <c r="J20">
        <f t="shared" si="4"/>
        <v>6.6948539593311734E-2</v>
      </c>
      <c r="K20">
        <f t="shared" si="4"/>
        <v>0.1046145546095133</v>
      </c>
      <c r="L20">
        <f t="shared" si="4"/>
        <v>-8.981101196976439E-2</v>
      </c>
      <c r="N20">
        <f t="shared" si="2"/>
        <v>5.4920309285661738E-2</v>
      </c>
    </row>
    <row r="21" spans="1:17" x14ac:dyDescent="0.15">
      <c r="A21" t="s">
        <v>19</v>
      </c>
      <c r="B21">
        <f t="shared" ref="B21:L21" si="5">LN(C7/B7)</f>
        <v>8.3254161550753422E-2</v>
      </c>
      <c r="C21">
        <f t="shared" si="5"/>
        <v>2.2106354107072849E-2</v>
      </c>
      <c r="D21">
        <f t="shared" si="5"/>
        <v>6.1172647882466152E-2</v>
      </c>
      <c r="E21">
        <f t="shared" si="5"/>
        <v>1.3396047615042306E-2</v>
      </c>
      <c r="F21">
        <f t="shared" si="5"/>
        <v>3.4012434860360041E-2</v>
      </c>
      <c r="G21">
        <f t="shared" si="5"/>
        <v>7.8508015919558846E-2</v>
      </c>
      <c r="H21">
        <f t="shared" si="5"/>
        <v>2.1177262011307381E-2</v>
      </c>
      <c r="I21">
        <f t="shared" si="5"/>
        <v>2.0738070387927736E-2</v>
      </c>
      <c r="J21">
        <f t="shared" si="5"/>
        <v>2.0875229128583483E-2</v>
      </c>
      <c r="K21">
        <f t="shared" si="5"/>
        <v>0.19310445507883531</v>
      </c>
      <c r="L21">
        <f t="shared" si="5"/>
        <v>4.1916906967645891E-2</v>
      </c>
      <c r="N21">
        <f t="shared" si="2"/>
        <v>4.9862540705454636E-2</v>
      </c>
      <c r="P21" t="s">
        <v>31</v>
      </c>
      <c r="Q21">
        <f>(N21-N22)/N22</f>
        <v>4.733576562780277E-2</v>
      </c>
    </row>
    <row r="22" spans="1:17" x14ac:dyDescent="0.15">
      <c r="A22" t="s">
        <v>20</v>
      </c>
      <c r="B22">
        <f t="shared" ref="B22:L22" si="6">LN(C8/B8)</f>
        <v>9.0164710308118554E-2</v>
      </c>
      <c r="C22">
        <f t="shared" si="6"/>
        <v>1.823106794369549E-2</v>
      </c>
      <c r="D22">
        <f t="shared" si="6"/>
        <v>5.3787524459793019E-2</v>
      </c>
      <c r="E22">
        <f t="shared" si="6"/>
        <v>1.1680426473158376E-2</v>
      </c>
      <c r="F22">
        <f t="shared" si="6"/>
        <v>3.7125722478760878E-2</v>
      </c>
      <c r="G22">
        <f t="shared" si="6"/>
        <v>8.1615344128970022E-2</v>
      </c>
      <c r="H22">
        <f t="shared" si="6"/>
        <v>1.7813290407598544E-2</v>
      </c>
      <c r="I22">
        <f t="shared" si="6"/>
        <v>1.4653329279409589E-2</v>
      </c>
      <c r="J22">
        <f t="shared" si="6"/>
        <v>2.339782566642741E-2</v>
      </c>
      <c r="K22">
        <f t="shared" si="6"/>
        <v>0.17934508729111903</v>
      </c>
      <c r="L22">
        <f t="shared" si="6"/>
        <v>5.7029025973762172E-2</v>
      </c>
      <c r="N22">
        <f t="shared" si="2"/>
        <v>4.760893530220045E-2</v>
      </c>
    </row>
    <row r="23" spans="1:17" x14ac:dyDescent="0.15">
      <c r="A23" t="s">
        <v>21</v>
      </c>
      <c r="B23">
        <f t="shared" ref="B23:L23" si="7">LN(C9/B9)</f>
        <v>0.10895868563588487</v>
      </c>
      <c r="C23">
        <f t="shared" si="7"/>
        <v>-6.0537729519382341E-2</v>
      </c>
      <c r="D23">
        <f t="shared" si="7"/>
        <v>-2.5431437891803743E-2</v>
      </c>
      <c r="E23">
        <f t="shared" si="7"/>
        <v>-2.999071368368229E-2</v>
      </c>
      <c r="F23">
        <f t="shared" si="7"/>
        <v>-6.6575534720564444E-3</v>
      </c>
      <c r="G23">
        <f t="shared" si="7"/>
        <v>3.58904042926367E-2</v>
      </c>
      <c r="H23">
        <f t="shared" si="7"/>
        <v>3.5012887413420672E-2</v>
      </c>
      <c r="I23">
        <f t="shared" si="7"/>
        <v>4.2285052572015515E-2</v>
      </c>
      <c r="J23">
        <f t="shared" si="7"/>
        <v>8.7625223634940741E-2</v>
      </c>
      <c r="K23">
        <f t="shared" si="7"/>
        <v>0.1693263077257999</v>
      </c>
      <c r="L23">
        <f t="shared" si="7"/>
        <v>0.12914594254732564</v>
      </c>
      <c r="N23">
        <f t="shared" si="2"/>
        <v>6.9425051101211263E-2</v>
      </c>
      <c r="P23" t="s">
        <v>32</v>
      </c>
      <c r="Q23">
        <f>(N23-N24)/N24</f>
        <v>0.16083775701842259</v>
      </c>
    </row>
    <row r="24" spans="1:17" x14ac:dyDescent="0.15">
      <c r="A24" t="s">
        <v>22</v>
      </c>
      <c r="B24">
        <f t="shared" ref="B24:L24" si="8">LN(C10/B10)</f>
        <v>7.5479042782763225E-2</v>
      </c>
      <c r="C24">
        <f t="shared" si="8"/>
        <v>-7.6628727455691371E-3</v>
      </c>
      <c r="D24">
        <f t="shared" si="8"/>
        <v>-2.5599617201316257E-2</v>
      </c>
      <c r="E24">
        <f t="shared" si="8"/>
        <v>-3.3629458695944983E-2</v>
      </c>
      <c r="F24">
        <f t="shared" si="8"/>
        <v>-5.8468301429562214E-3</v>
      </c>
      <c r="G24">
        <f t="shared" si="8"/>
        <v>4.2852769255507218E-2</v>
      </c>
      <c r="H24">
        <f t="shared" si="8"/>
        <v>2.6244344908490619E-2</v>
      </c>
      <c r="I24">
        <f t="shared" si="8"/>
        <v>3.6888694620345781E-2</v>
      </c>
      <c r="J24">
        <f t="shared" si="8"/>
        <v>7.9718085044488671E-2</v>
      </c>
      <c r="K24">
        <f t="shared" si="8"/>
        <v>0.15517056772800383</v>
      </c>
      <c r="L24">
        <f t="shared" si="8"/>
        <v>0.13526744389211087</v>
      </c>
      <c r="N24">
        <f t="shared" si="2"/>
        <v>5.9805989839206687E-2</v>
      </c>
    </row>
    <row r="25" spans="1:17" x14ac:dyDescent="0.15">
      <c r="A25" t="s">
        <v>23</v>
      </c>
      <c r="B25">
        <f t="shared" ref="B25:L25" si="9">LN(C11/B11)</f>
        <v>-7.6189138357546413E-2</v>
      </c>
      <c r="C25">
        <f t="shared" si="9"/>
        <v>8.7265084119493311E-2</v>
      </c>
      <c r="D25">
        <f t="shared" si="9"/>
        <v>2.766488255448377E-2</v>
      </c>
      <c r="E25">
        <f t="shared" si="9"/>
        <v>-3.9335005398676889E-2</v>
      </c>
      <c r="F25">
        <f t="shared" si="9"/>
        <v>3.9335005398676945E-2</v>
      </c>
      <c r="G25">
        <f t="shared" si="9"/>
        <v>0.12474288659144325</v>
      </c>
      <c r="H25">
        <f t="shared" si="9"/>
        <v>-3.1575649853212546E-3</v>
      </c>
      <c r="I25">
        <f t="shared" si="9"/>
        <v>-1.9157674032933145E-2</v>
      </c>
      <c r="J25">
        <f t="shared" si="9"/>
        <v>4.7960862117756603E-2</v>
      </c>
      <c r="K25">
        <f t="shared" si="9"/>
        <v>0.12843299504292277</v>
      </c>
      <c r="L25">
        <f t="shared" si="9"/>
        <v>1.2247682106870246E-2</v>
      </c>
      <c r="N25">
        <f t="shared" si="2"/>
        <v>6.1992862653272994E-2</v>
      </c>
      <c r="P25" t="s">
        <v>33</v>
      </c>
      <c r="Q25">
        <f>(N25-N26)/N26</f>
        <v>0.14185224938491273</v>
      </c>
    </row>
    <row r="26" spans="1:17" x14ac:dyDescent="0.15">
      <c r="A26" t="s">
        <v>24</v>
      </c>
      <c r="B26">
        <f t="shared" ref="B26:L26" si="10">LN(C12/B12)</f>
        <v>-3.3006296468169972E-2</v>
      </c>
      <c r="C26">
        <f t="shared" si="10"/>
        <v>4.167580929432959E-2</v>
      </c>
      <c r="D26">
        <f t="shared" si="10"/>
        <v>2.2853178545816897E-2</v>
      </c>
      <c r="E26">
        <f t="shared" si="10"/>
        <v>-2.5343475006018409E-2</v>
      </c>
      <c r="F26">
        <f t="shared" si="10"/>
        <v>3.1615769268700487E-2</v>
      </c>
      <c r="G26">
        <f t="shared" si="10"/>
        <v>0.14166928560534184</v>
      </c>
      <c r="H26">
        <f t="shared" si="10"/>
        <v>-2.8407355606834585E-3</v>
      </c>
      <c r="I26">
        <f t="shared" si="10"/>
        <v>-3.3965529155630267E-2</v>
      </c>
      <c r="J26">
        <f t="shared" si="10"/>
        <v>4.2463640523621692E-2</v>
      </c>
      <c r="K26">
        <f t="shared" si="10"/>
        <v>0.11601000972853352</v>
      </c>
      <c r="L26">
        <f t="shared" si="10"/>
        <v>3.2976512550490618E-2</v>
      </c>
      <c r="N26">
        <f t="shared" si="2"/>
        <v>5.4291492342084538E-2</v>
      </c>
    </row>
    <row r="27" spans="1:17" x14ac:dyDescent="0.15">
      <c r="A27" t="s">
        <v>25</v>
      </c>
      <c r="B27">
        <f t="shared" ref="B27:L27" si="11">LN(C13/B13)</f>
        <v>1.0592659297019084E-4</v>
      </c>
      <c r="C27">
        <f t="shared" si="11"/>
        <v>0.13522469390751823</v>
      </c>
      <c r="D27">
        <f t="shared" si="11"/>
        <v>2.1238440191051561E-2</v>
      </c>
      <c r="E27">
        <f t="shared" si="11"/>
        <v>-2.8481484206342104E-2</v>
      </c>
      <c r="F27">
        <f t="shared" si="11"/>
        <v>3.7209345256901541E-3</v>
      </c>
      <c r="G27">
        <f t="shared" si="11"/>
        <v>7.4927504697734097E-3</v>
      </c>
      <c r="H27">
        <f t="shared" si="11"/>
        <v>0.11832559316287246</v>
      </c>
      <c r="I27">
        <f t="shared" si="11"/>
        <v>1.5113637810048106E-2</v>
      </c>
      <c r="J27">
        <f t="shared" si="11"/>
        <v>3.9530838756635218E-2</v>
      </c>
      <c r="K27">
        <f t="shared" si="11"/>
        <v>9.3361273789648626E-3</v>
      </c>
      <c r="L27">
        <f t="shared" si="11"/>
        <v>0.13244601770346981</v>
      </c>
      <c r="N27">
        <f t="shared" si="2"/>
        <v>5.5838171598245674E-2</v>
      </c>
      <c r="P27" t="s">
        <v>34</v>
      </c>
      <c r="Q27">
        <f>(N27-N28)/N28</f>
        <v>0.14053207103875673</v>
      </c>
    </row>
    <row r="28" spans="1:17" x14ac:dyDescent="0.15">
      <c r="A28" t="s">
        <v>26</v>
      </c>
      <c r="B28">
        <f t="shared" ref="B28:L28" si="12">LN(C14/B14)</f>
        <v>5.0693517826141322E-2</v>
      </c>
      <c r="C28">
        <f t="shared" si="12"/>
        <v>9.5374372602831992E-2</v>
      </c>
      <c r="D28">
        <f t="shared" si="12"/>
        <v>3.3898494969190882E-2</v>
      </c>
      <c r="E28">
        <f t="shared" si="12"/>
        <v>-3.7941503324884225E-2</v>
      </c>
      <c r="F28">
        <f t="shared" si="12"/>
        <v>3.5843979371990966E-3</v>
      </c>
      <c r="G28">
        <f t="shared" si="12"/>
        <v>8.693492146759238E-2</v>
      </c>
      <c r="H28">
        <f t="shared" si="12"/>
        <v>1.6101795342480702E-2</v>
      </c>
      <c r="I28">
        <f t="shared" si="12"/>
        <v>1.3236515037995038E-2</v>
      </c>
      <c r="J28">
        <f t="shared" si="12"/>
        <v>4.049525052126917E-2</v>
      </c>
      <c r="K28">
        <f t="shared" si="12"/>
        <v>0.14632179459520372</v>
      </c>
      <c r="L28">
        <f t="shared" si="12"/>
        <v>8.7024531403108903E-3</v>
      </c>
      <c r="N28">
        <f t="shared" si="2"/>
        <v>4.8958002160684723E-2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4.0197636221507143</v>
      </c>
      <c r="C32">
        <v>4.0036845676621109</v>
      </c>
      <c r="D32">
        <v>3.9996808830944492</v>
      </c>
      <c r="E32">
        <v>4.003680563977543</v>
      </c>
      <c r="F32">
        <v>3.9876658417216326</v>
      </c>
      <c r="G32">
        <v>3.9677275125130249</v>
      </c>
      <c r="H32">
        <v>3.9478888749504595</v>
      </c>
      <c r="I32">
        <v>3.9242015417007572</v>
      </c>
      <c r="J32">
        <v>3.9006563324505525</v>
      </c>
      <c r="K32">
        <v>3.8811530507882996</v>
      </c>
      <c r="L32">
        <v>3.8578661324835695</v>
      </c>
      <c r="M32">
        <v>3.8385768018211519</v>
      </c>
    </row>
    <row r="33" spans="1:13" x14ac:dyDescent="0.15">
      <c r="A33" t="s">
        <v>37</v>
      </c>
      <c r="B33">
        <v>4.3023217764871573</v>
      </c>
      <c r="C33">
        <v>4.2851124893812091</v>
      </c>
      <c r="D33">
        <v>4.2808273768918275</v>
      </c>
      <c r="E33">
        <v>4.2851082042687185</v>
      </c>
      <c r="F33">
        <v>4.2679677714516435</v>
      </c>
      <c r="G33">
        <v>4.246627932594385</v>
      </c>
      <c r="H33">
        <v>4.2253947929314135</v>
      </c>
      <c r="I33">
        <v>4.2000424241738248</v>
      </c>
      <c r="J33">
        <v>4.1748421696287812</v>
      </c>
      <c r="K33">
        <v>4.1539679587806377</v>
      </c>
      <c r="L33">
        <v>4.1290441510279541</v>
      </c>
      <c r="M33">
        <v>4.1083989302728137</v>
      </c>
    </row>
    <row r="34" spans="1:13" x14ac:dyDescent="0.15">
      <c r="A34" t="s">
        <v>38</v>
      </c>
      <c r="B34">
        <v>4.1267292303122289</v>
      </c>
      <c r="C34">
        <v>4.1102223133909801</v>
      </c>
      <c r="D34">
        <v>4.1061120910775895</v>
      </c>
      <c r="E34">
        <v>4.1102182031686665</v>
      </c>
      <c r="F34">
        <v>4.0937773303559926</v>
      </c>
      <c r="G34">
        <v>4.0733084437042129</v>
      </c>
      <c r="H34">
        <v>4.0529419014856911</v>
      </c>
      <c r="I34">
        <v>4.0286242500767768</v>
      </c>
      <c r="J34">
        <v>4.0044525045763155</v>
      </c>
      <c r="K34">
        <v>3.9844302420534343</v>
      </c>
      <c r="L34">
        <v>3.9605236606011136</v>
      </c>
      <c r="M34">
        <v>3.940721042298108</v>
      </c>
    </row>
    <row r="35" spans="1:13" x14ac:dyDescent="0.15">
      <c r="A35" t="s">
        <v>39</v>
      </c>
      <c r="B35">
        <v>4.0071558376005054</v>
      </c>
      <c r="C35">
        <v>3.9911272142501031</v>
      </c>
      <c r="D35">
        <v>3.9871360870358528</v>
      </c>
      <c r="E35">
        <v>3.9911232231228881</v>
      </c>
      <c r="F35">
        <v>3.9751587302303966</v>
      </c>
      <c r="G35">
        <v>3.9552829365792448</v>
      </c>
      <c r="H35">
        <v>3.935506521896349</v>
      </c>
      <c r="I35">
        <v>3.9118934827649712</v>
      </c>
      <c r="J35">
        <v>3.888422121868381</v>
      </c>
      <c r="K35">
        <v>3.8689800112590391</v>
      </c>
      <c r="L35">
        <v>3.845766131191485</v>
      </c>
      <c r="M35">
        <v>3.8265373005355272</v>
      </c>
    </row>
    <row r="36" spans="1:13" x14ac:dyDescent="0.15">
      <c r="A36" t="s">
        <v>40</v>
      </c>
      <c r="B36">
        <v>4.5764296553414692</v>
      </c>
      <c r="C36">
        <v>4.5581239367201034</v>
      </c>
      <c r="D36">
        <v>4.5535658127833836</v>
      </c>
      <c r="E36">
        <v>4.5581193785961664</v>
      </c>
      <c r="F36">
        <v>4.5398869010817817</v>
      </c>
      <c r="G36">
        <v>4.517187466576372</v>
      </c>
      <c r="H36">
        <v>4.4946015292434911</v>
      </c>
      <c r="I36">
        <v>4.46763392006803</v>
      </c>
      <c r="J36">
        <v>4.4408281165476211</v>
      </c>
      <c r="K36">
        <v>4.4186239759648833</v>
      </c>
      <c r="L36">
        <v>4.3921122321090937</v>
      </c>
      <c r="M36">
        <v>4.3701516709485482</v>
      </c>
    </row>
    <row r="37" spans="1:13" x14ac:dyDescent="0.15">
      <c r="A37" t="s">
        <v>41</v>
      </c>
      <c r="B37">
        <v>4.3404853248618016</v>
      </c>
      <c r="C37">
        <v>4.323123383562355</v>
      </c>
      <c r="D37">
        <v>4.3188002601787918</v>
      </c>
      <c r="E37">
        <v>4.3231190604389704</v>
      </c>
      <c r="F37">
        <v>4.3058265841972148</v>
      </c>
      <c r="G37">
        <v>4.2842974512762293</v>
      </c>
      <c r="H37">
        <v>4.2628759640198481</v>
      </c>
      <c r="I37">
        <v>4.2372987082357287</v>
      </c>
      <c r="J37">
        <v>4.2118749159863142</v>
      </c>
      <c r="K37">
        <v>4.1908155414063826</v>
      </c>
      <c r="L37">
        <v>4.1656706481579446</v>
      </c>
      <c r="M37">
        <v>4.1448422949171544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1.1517947341406057E-4</v>
      </c>
      <c r="C40">
        <f t="shared" ref="C40:M40" si="13">C32/C3</f>
        <v>1.130345727741985E-4</v>
      </c>
      <c r="D40">
        <f t="shared" si="13"/>
        <v>1.0827506451257307E-4</v>
      </c>
      <c r="E40">
        <f t="shared" si="13"/>
        <v>1.0885482773185272E-4</v>
      </c>
      <c r="F40">
        <f t="shared" si="13"/>
        <v>1.1306112395014552E-4</v>
      </c>
      <c r="G40">
        <f t="shared" si="13"/>
        <v>1.1217776399527918E-4</v>
      </c>
      <c r="H40">
        <f t="shared" si="13"/>
        <v>1.0329379578624959E-4</v>
      </c>
      <c r="I40">
        <f t="shared" si="13"/>
        <v>1.0594496602863815E-4</v>
      </c>
      <c r="J40">
        <f t="shared" si="13"/>
        <v>1.0522407155248321E-4</v>
      </c>
      <c r="K40">
        <f t="shared" si="13"/>
        <v>1.0396873964072595E-4</v>
      </c>
      <c r="L40">
        <f t="shared" si="13"/>
        <v>8.5049958829002854E-5</v>
      </c>
      <c r="M40">
        <f t="shared" si="13"/>
        <v>8.2550038748841972E-5</v>
      </c>
    </row>
    <row r="41" spans="1:13" x14ac:dyDescent="0.15">
      <c r="A41" t="s">
        <v>37</v>
      </c>
      <c r="B41">
        <f>B33/B5</f>
        <v>4.0133598661260797E-4</v>
      </c>
      <c r="C41">
        <f t="shared" ref="C41:M41" si="14">C33/C5</f>
        <v>4.0085243118626838E-4</v>
      </c>
      <c r="D41">
        <f t="shared" si="14"/>
        <v>3.8119567024860442E-4</v>
      </c>
      <c r="E41">
        <f t="shared" si="14"/>
        <v>3.6130760575621575E-4</v>
      </c>
      <c r="F41">
        <f t="shared" si="14"/>
        <v>3.4642595547497104E-4</v>
      </c>
      <c r="G41">
        <f t="shared" si="14"/>
        <v>3.4723041149586139E-4</v>
      </c>
      <c r="H41">
        <f t="shared" si="14"/>
        <v>3.2615938193218165E-4</v>
      </c>
      <c r="I41">
        <f t="shared" si="14"/>
        <v>3.3228183735552414E-4</v>
      </c>
      <c r="J41">
        <f t="shared" si="14"/>
        <v>3.34790871662292E-4</v>
      </c>
      <c r="K41">
        <f t="shared" si="14"/>
        <v>3.101133227906411E-4</v>
      </c>
      <c r="L41">
        <f t="shared" si="14"/>
        <v>2.7326566188140002E-4</v>
      </c>
      <c r="M41">
        <f t="shared" si="14"/>
        <v>3.2084333699904831E-4</v>
      </c>
    </row>
    <row r="42" spans="1:13" x14ac:dyDescent="0.15">
      <c r="A42" t="s">
        <v>38</v>
      </c>
      <c r="B42">
        <f>B34/B7</f>
        <v>3.2869209321483305E-4</v>
      </c>
      <c r="C42">
        <f t="shared" ref="C42:M42" si="15">C34/C7</f>
        <v>3.0122552681502234E-4</v>
      </c>
      <c r="D42">
        <f t="shared" si="15"/>
        <v>2.9434495276541858E-4</v>
      </c>
      <c r="E42">
        <f t="shared" si="15"/>
        <v>2.7715564417860191E-4</v>
      </c>
      <c r="F42">
        <f t="shared" si="15"/>
        <v>2.7237374120798352E-4</v>
      </c>
      <c r="G42">
        <f t="shared" si="15"/>
        <v>2.6194909605814872E-4</v>
      </c>
      <c r="H42">
        <f t="shared" si="15"/>
        <v>2.4095968498725868E-4</v>
      </c>
      <c r="I42">
        <f t="shared" si="15"/>
        <v>2.3449500873555163E-4</v>
      </c>
      <c r="J42">
        <f t="shared" si="15"/>
        <v>2.2830401964517191E-4</v>
      </c>
      <c r="K42">
        <f t="shared" si="15"/>
        <v>2.2246958358757311E-4</v>
      </c>
      <c r="L42">
        <f t="shared" si="15"/>
        <v>1.8230258506794539E-4</v>
      </c>
      <c r="M42">
        <f t="shared" si="15"/>
        <v>1.7394487054946405E-4</v>
      </c>
    </row>
    <row r="43" spans="1:13" x14ac:dyDescent="0.15">
      <c r="A43" t="s">
        <v>39</v>
      </c>
      <c r="B43">
        <f>B35/B9</f>
        <v>3.1063223547290737E-4</v>
      </c>
      <c r="C43">
        <f t="shared" ref="C43:M43" si="16">C35/C9</f>
        <v>2.7745062316650006E-4</v>
      </c>
      <c r="D43">
        <f t="shared" si="16"/>
        <v>2.9447090746202752E-4</v>
      </c>
      <c r="E43">
        <f t="shared" si="16"/>
        <v>3.0235781993355216E-4</v>
      </c>
      <c r="F43">
        <f t="shared" si="16"/>
        <v>3.1031684076740019E-4</v>
      </c>
      <c r="G43">
        <f t="shared" si="16"/>
        <v>3.1082773568402711E-4</v>
      </c>
      <c r="H43">
        <f t="shared" si="16"/>
        <v>2.9837047171314246E-4</v>
      </c>
      <c r="I43">
        <f t="shared" si="16"/>
        <v>2.8637580400914871E-4</v>
      </c>
      <c r="J43">
        <f t="shared" si="16"/>
        <v>2.728717278504127E-4</v>
      </c>
      <c r="K43">
        <f t="shared" si="16"/>
        <v>2.4872902676046537E-4</v>
      </c>
      <c r="L43">
        <f t="shared" si="16"/>
        <v>2.0872543452871018E-4</v>
      </c>
      <c r="M43">
        <f t="shared" si="16"/>
        <v>1.8252026236754244E-4</v>
      </c>
    </row>
    <row r="44" spans="1:13" x14ac:dyDescent="0.15">
      <c r="A44" t="s">
        <v>40</v>
      </c>
      <c r="B44">
        <f>B36/B11</f>
        <v>6.7960048341869156E-5</v>
      </c>
      <c r="C44">
        <f t="shared" ref="C44:M44" si="17">C36/C11</f>
        <v>7.3046857960258073E-5</v>
      </c>
      <c r="D44">
        <f t="shared" si="17"/>
        <v>6.6875691184952032E-5</v>
      </c>
      <c r="E44">
        <f t="shared" si="17"/>
        <v>6.5115991122802376E-5</v>
      </c>
      <c r="F44">
        <f t="shared" si="17"/>
        <v>6.7457457668377142E-5</v>
      </c>
      <c r="G44">
        <f t="shared" si="17"/>
        <v>6.4531249522519599E-5</v>
      </c>
      <c r="H44">
        <f t="shared" si="17"/>
        <v>5.6678455602061681E-5</v>
      </c>
      <c r="I44">
        <f t="shared" si="17"/>
        <v>5.6516558128627827E-5</v>
      </c>
      <c r="J44">
        <f t="shared" si="17"/>
        <v>5.7264063398421935E-5</v>
      </c>
      <c r="K44">
        <f t="shared" si="17"/>
        <v>5.430953756102364E-5</v>
      </c>
      <c r="L44">
        <f t="shared" si="17"/>
        <v>4.7477161735045874E-5</v>
      </c>
      <c r="M44">
        <f t="shared" si="17"/>
        <v>4.6664726865440984E-5</v>
      </c>
    </row>
    <row r="45" spans="1:13" x14ac:dyDescent="0.15">
      <c r="A45" t="s">
        <v>41</v>
      </c>
      <c r="B45">
        <f>B37/B13</f>
        <v>4.5979717424383493E-5</v>
      </c>
      <c r="C45">
        <f t="shared" ref="C45:M45" si="18">C37/C13</f>
        <v>4.579094781868822E-5</v>
      </c>
      <c r="D45">
        <f t="shared" si="18"/>
        <v>3.9959291822527678E-5</v>
      </c>
      <c r="E45">
        <f t="shared" si="18"/>
        <v>3.9158687141657342E-5</v>
      </c>
      <c r="F45">
        <f t="shared" si="18"/>
        <v>4.0128859125789511E-5</v>
      </c>
      <c r="G45">
        <f t="shared" si="18"/>
        <v>3.9779920624663227E-5</v>
      </c>
      <c r="H45">
        <f t="shared" si="18"/>
        <v>3.9285558603076658E-5</v>
      </c>
      <c r="I45">
        <f t="shared" si="18"/>
        <v>3.469214596557826E-5</v>
      </c>
      <c r="J45">
        <f t="shared" si="18"/>
        <v>3.3966733193438017E-5</v>
      </c>
      <c r="K45">
        <f t="shared" si="18"/>
        <v>3.2486942181444829E-5</v>
      </c>
      <c r="L45">
        <f t="shared" si="18"/>
        <v>3.1991941081007175E-5</v>
      </c>
      <c r="M45">
        <f t="shared" si="18"/>
        <v>2.788323104552408E-5</v>
      </c>
    </row>
    <row r="47" spans="1:13" x14ac:dyDescent="0.15">
      <c r="A47" t="s">
        <v>44</v>
      </c>
      <c r="B47">
        <f>B48/36500</f>
        <v>6.27386301369863E-5</v>
      </c>
      <c r="C47">
        <f t="shared" ref="C47:M47" si="19">C48/36500</f>
        <v>5.985509893455099E-5</v>
      </c>
      <c r="D47">
        <f t="shared" si="19"/>
        <v>5.4904943418701601E-5</v>
      </c>
      <c r="E47">
        <f t="shared" si="19"/>
        <v>5.7915616438356168E-5</v>
      </c>
      <c r="F47">
        <f t="shared" si="19"/>
        <v>6.0164905414220468E-5</v>
      </c>
      <c r="G47">
        <f t="shared" si="19"/>
        <v>6.0150684931506848E-5</v>
      </c>
      <c r="H47">
        <f t="shared" si="19"/>
        <v>5.9641226353555122E-5</v>
      </c>
      <c r="I47">
        <f t="shared" si="19"/>
        <v>5.6108278737343671E-5</v>
      </c>
      <c r="J47">
        <f t="shared" si="19"/>
        <v>5.6234181343770387E-5</v>
      </c>
      <c r="K47">
        <f t="shared" si="19"/>
        <v>5.4835464231354644E-5</v>
      </c>
      <c r="L47">
        <f t="shared" si="19"/>
        <v>5.6996264009962635E-5</v>
      </c>
      <c r="M47">
        <f t="shared" si="19"/>
        <v>7.3039189994044074E-5</v>
      </c>
    </row>
    <row r="48" spans="1:13" ht="14.25" x14ac:dyDescent="0.2">
      <c r="B48" s="11">
        <v>2.2899599999999998</v>
      </c>
      <c r="C48" s="11">
        <v>2.184711111111111</v>
      </c>
      <c r="D48" s="11">
        <v>2.0040304347826083</v>
      </c>
      <c r="E48" s="11">
        <v>2.1139200000000002</v>
      </c>
      <c r="F48" s="11">
        <v>2.1960190476190471</v>
      </c>
      <c r="G48" s="11">
        <v>2.1955</v>
      </c>
      <c r="H48" s="11">
        <v>2.1769047619047619</v>
      </c>
      <c r="I48" s="11">
        <v>2.047952173913044</v>
      </c>
      <c r="J48" s="11">
        <v>2.0525476190476191</v>
      </c>
      <c r="K48" s="11">
        <v>2.0014944444444445</v>
      </c>
      <c r="L48" s="11">
        <v>2.0803636363636362</v>
      </c>
      <c r="M48" s="11">
        <v>2.6659304347826089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-1.2989656036864741E-2</v>
      </c>
      <c r="C51">
        <f t="shared" ref="C51:M51" si="20">(C4-C3*EXP((C47+C40)*90))/C3</f>
        <v>-5.8003357650712557E-3</v>
      </c>
      <c r="D51">
        <f t="shared" si="20"/>
        <v>-3.695493245983744E-3</v>
      </c>
      <c r="E51">
        <f t="shared" si="20"/>
        <v>-9.4129209948803968E-3</v>
      </c>
      <c r="F51">
        <f t="shared" si="20"/>
        <v>-1.0892545759324482E-2</v>
      </c>
      <c r="G51">
        <f t="shared" si="20"/>
        <v>-2.1284967320092482E-2</v>
      </c>
      <c r="H51">
        <f t="shared" si="20"/>
        <v>-9.5393357828090202E-3</v>
      </c>
      <c r="I51">
        <f t="shared" si="20"/>
        <v>-1.0102036239837011E-2</v>
      </c>
      <c r="J51">
        <f t="shared" si="20"/>
        <v>-1.3558294872899878E-2</v>
      </c>
      <c r="K51">
        <f t="shared" si="20"/>
        <v>-1.627017014616149E-2</v>
      </c>
      <c r="L51">
        <f t="shared" si="20"/>
        <v>-2.2125486034065275E-2</v>
      </c>
      <c r="M51">
        <f t="shared" si="20"/>
        <v>-1.0230564514677959E-2</v>
      </c>
    </row>
    <row r="52" spans="1:17" x14ac:dyDescent="0.15">
      <c r="A52" t="s">
        <v>37</v>
      </c>
      <c r="B52">
        <f>(B6-B5*EXP((B$47+B41)*90))/B5</f>
        <v>-4.4516887659124593E-2</v>
      </c>
      <c r="C52">
        <f t="shared" ref="C52:M52" si="21">(C6-C5*EXP((C$47+C41)*90))/C5</f>
        <v>-3.0642129971682773E-2</v>
      </c>
      <c r="D52">
        <f t="shared" si="21"/>
        <v>-3.2460464601417854E-2</v>
      </c>
      <c r="E52">
        <f t="shared" si="21"/>
        <v>-3.0019203557912683E-2</v>
      </c>
      <c r="F52">
        <f t="shared" si="21"/>
        <v>-5.0257962795295825E-2</v>
      </c>
      <c r="G52">
        <f t="shared" si="21"/>
        <v>-7.0460014654601139E-2</v>
      </c>
      <c r="H52">
        <f t="shared" si="21"/>
        <v>-5.7331131312530599E-2</v>
      </c>
      <c r="I52">
        <f t="shared" si="21"/>
        <v>-6.1680816275340958E-2</v>
      </c>
      <c r="J52">
        <f t="shared" si="21"/>
        <v>-8.032564712883436E-2</v>
      </c>
      <c r="K52">
        <f t="shared" si="21"/>
        <v>-8.2289598056493385E-2</v>
      </c>
      <c r="L52">
        <f t="shared" si="21"/>
        <v>-9.4034718276904544E-2</v>
      </c>
      <c r="M52">
        <f t="shared" si="21"/>
        <v>-2.6323437516394991E-2</v>
      </c>
    </row>
    <row r="53" spans="1:17" x14ac:dyDescent="0.15">
      <c r="A53" t="s">
        <v>38</v>
      </c>
      <c r="B53">
        <f>(B8-B7*EXP((B$47+B42)*90))/B7</f>
        <v>-2.7095199926781163E-2</v>
      </c>
      <c r="C53">
        <f t="shared" ref="C53:M53" si="22">(C8-C7*EXP((C$47+C42)*90))/C7</f>
        <v>-1.7274371399513225E-2</v>
      </c>
      <c r="D53">
        <f t="shared" si="22"/>
        <v>-2.0103751222740354E-2</v>
      </c>
      <c r="E53">
        <f t="shared" si="22"/>
        <v>-2.6232716096317388E-2</v>
      </c>
      <c r="F53">
        <f t="shared" si="22"/>
        <v>-2.7719492643111965E-2</v>
      </c>
      <c r="G53">
        <f t="shared" si="22"/>
        <v>-2.36254692256954E-2</v>
      </c>
      <c r="H53">
        <f t="shared" si="22"/>
        <v>-1.8505411577025024E-2</v>
      </c>
      <c r="I53">
        <f t="shared" si="22"/>
        <v>-2.0969635182395866E-2</v>
      </c>
      <c r="J53">
        <f t="shared" si="22"/>
        <v>-2.6509276547322824E-2</v>
      </c>
      <c r="K53">
        <f t="shared" si="22"/>
        <v>-2.3317283184615144E-2</v>
      </c>
      <c r="L53">
        <f t="shared" si="22"/>
        <v>-3.3508118771111414E-2</v>
      </c>
      <c r="M53">
        <f t="shared" si="22"/>
        <v>-1.9166933306707285E-2</v>
      </c>
    </row>
    <row r="54" spans="1:17" x14ac:dyDescent="0.15">
      <c r="A54" t="s">
        <v>39</v>
      </c>
      <c r="B54">
        <f>(B10-B9*EXP((B$47+B43)*90))/B9</f>
        <v>-4.5414659055371065E-2</v>
      </c>
      <c r="C54">
        <f t="shared" ref="C54:M54" si="23">(C10-C9*EXP((C$47+C43)*90))/C9</f>
        <v>-7.4618623195577466E-2</v>
      </c>
      <c r="D54">
        <f t="shared" si="23"/>
        <v>-2.3819329366908233E-2</v>
      </c>
      <c r="E54">
        <f t="shared" si="23"/>
        <v>-2.500146944938024E-2</v>
      </c>
      <c r="F54">
        <f t="shared" si="23"/>
        <v>-2.9611956460183698E-2</v>
      </c>
      <c r="G54">
        <f t="shared" si="23"/>
        <v>-2.8843639467871954E-2</v>
      </c>
      <c r="H54">
        <f t="shared" si="23"/>
        <v>-2.0615369626511375E-2</v>
      </c>
      <c r="I54">
        <f t="shared" si="23"/>
        <v>-2.8009242421694648E-2</v>
      </c>
      <c r="J54">
        <f t="shared" si="23"/>
        <v>-3.2167816530805762E-2</v>
      </c>
      <c r="K54">
        <f t="shared" si="23"/>
        <v>-3.7662081124474188E-2</v>
      </c>
      <c r="L54">
        <f t="shared" si="23"/>
        <v>-4.8083805656415589E-2</v>
      </c>
      <c r="M54">
        <f t="shared" si="23"/>
        <v>-4.1153852867579839E-2</v>
      </c>
    </row>
    <row r="55" spans="1:17" x14ac:dyDescent="0.15">
      <c r="A55" t="s">
        <v>40</v>
      </c>
      <c r="B55">
        <f>(B12-B11*EXP((B$47+B44)*90))/B11</f>
        <v>-5.595329573697504E-3</v>
      </c>
      <c r="C55">
        <f t="shared" ref="C55:M55" si="24">(C12-C11*EXP((C$47+C44)*90))/C11</f>
        <v>3.8608028584767806E-2</v>
      </c>
      <c r="D55">
        <f t="shared" si="24"/>
        <v>-7.2020652254237748E-3</v>
      </c>
      <c r="E55">
        <f t="shared" si="24"/>
        <v>-1.2134375522601477E-2</v>
      </c>
      <c r="F55">
        <f t="shared" si="24"/>
        <v>1.5235498858439576E-3</v>
      </c>
      <c r="G55">
        <f t="shared" si="24"/>
        <v>-5.9988555934519221E-3</v>
      </c>
      <c r="H55">
        <f t="shared" si="24"/>
        <v>1.192264536724711E-2</v>
      </c>
      <c r="I55">
        <f t="shared" si="24"/>
        <v>1.258261751843737E-2</v>
      </c>
      <c r="J55">
        <f t="shared" si="24"/>
        <v>-2.530247714235722E-3</v>
      </c>
      <c r="K55">
        <f t="shared" si="24"/>
        <v>-7.6590653015384908E-3</v>
      </c>
      <c r="L55">
        <f t="shared" si="24"/>
        <v>-1.9608015379646127E-2</v>
      </c>
      <c r="M55">
        <f t="shared" si="24"/>
        <v>-2.6031801608034089E-4</v>
      </c>
    </row>
    <row r="56" spans="1:17" x14ac:dyDescent="0.15">
      <c r="A56" t="s">
        <v>41</v>
      </c>
      <c r="B56">
        <f>(B14-B13*EXP((B$47+B45)*90))/B13</f>
        <v>-1.1633524950599414E-2</v>
      </c>
      <c r="C56">
        <f t="shared" ref="C56:M56" si="25">(C14-C13*EXP((C$47+C45)*90))/C13</f>
        <v>4.0441213735075594E-2</v>
      </c>
      <c r="D56">
        <f t="shared" si="25"/>
        <v>4.0050148445899966E-4</v>
      </c>
      <c r="E56">
        <f t="shared" si="25"/>
        <v>1.3054746582064436E-2</v>
      </c>
      <c r="F56">
        <f t="shared" si="25"/>
        <v>3.141460526216906E-3</v>
      </c>
      <c r="G56">
        <f t="shared" si="25"/>
        <v>3.0362465577154656E-3</v>
      </c>
      <c r="H56">
        <f t="shared" si="25"/>
        <v>8.6808379737610172E-2</v>
      </c>
      <c r="I56">
        <f t="shared" si="25"/>
        <v>-1.8930917556861538E-2</v>
      </c>
      <c r="J56">
        <f t="shared" si="25"/>
        <v>-2.0731768449099387E-2</v>
      </c>
      <c r="K56">
        <f t="shared" si="25"/>
        <v>-1.9517886684778711E-2</v>
      </c>
      <c r="L56">
        <f t="shared" si="25"/>
        <v>0.12543559570115859</v>
      </c>
      <c r="M56">
        <f t="shared" si="25"/>
        <v>-7.577135016755567E-3</v>
      </c>
    </row>
    <row r="57" spans="1:17" ht="14.25" x14ac:dyDescent="0.2">
      <c r="O57" s="11"/>
      <c r="P57" s="11"/>
    </row>
    <row r="58" spans="1:17" ht="14.25" x14ac:dyDescent="0.2">
      <c r="A58" t="s">
        <v>46</v>
      </c>
      <c r="O58" s="11"/>
      <c r="P58" s="11"/>
    </row>
    <row r="59" spans="1:17" ht="14.25" x14ac:dyDescent="0.2">
      <c r="A59" t="s">
        <v>36</v>
      </c>
      <c r="B59" s="11">
        <v>3.4445242521548081</v>
      </c>
      <c r="C59" s="11">
        <v>4.4917600970746863</v>
      </c>
      <c r="D59" s="11">
        <v>5.5404100456886303</v>
      </c>
      <c r="E59" s="11">
        <v>4.4545340287814996</v>
      </c>
      <c r="F59" s="11">
        <v>3.4047613794999951</v>
      </c>
      <c r="G59" s="11">
        <v>2.3811080970971168</v>
      </c>
      <c r="H59" s="11">
        <v>2.6588864690336496</v>
      </c>
      <c r="I59" s="11">
        <v>2.644208840875093</v>
      </c>
      <c r="J59" s="11">
        <v>1.6269899566269748</v>
      </c>
      <c r="K59" s="11">
        <v>1.6187401835818187</v>
      </c>
      <c r="L59" s="11">
        <v>2.2396368814672325</v>
      </c>
      <c r="M59" s="11">
        <v>2.3496959458376478</v>
      </c>
      <c r="O59" s="11"/>
      <c r="P59" s="11"/>
    </row>
    <row r="60" spans="1:17" ht="14.25" x14ac:dyDescent="0.2">
      <c r="A60" t="s">
        <v>37</v>
      </c>
      <c r="B60" s="11">
        <v>1.8229258355243065</v>
      </c>
      <c r="C60" s="11">
        <v>2.0034893680549493</v>
      </c>
      <c r="D60" s="11">
        <v>1.9739599281478022</v>
      </c>
      <c r="E60" s="11">
        <v>1.8576279753542668</v>
      </c>
      <c r="F60" s="11">
        <v>1.5057123500684904</v>
      </c>
      <c r="G60" s="11">
        <v>0.97522045604911689</v>
      </c>
      <c r="H60" s="11">
        <v>0.70592718812887389</v>
      </c>
      <c r="I60" s="11">
        <v>0.63688012443647679</v>
      </c>
      <c r="J60" s="11">
        <v>0.50441110091774422</v>
      </c>
      <c r="K60" s="11">
        <v>0.53205935827693063</v>
      </c>
      <c r="L60" s="11">
        <v>0.45949786638332257</v>
      </c>
      <c r="M60" s="11">
        <v>0.61717403386178926</v>
      </c>
      <c r="O60" s="11"/>
      <c r="P60" s="11"/>
      <c r="Q60" s="11"/>
    </row>
    <row r="61" spans="1:17" ht="14.25" x14ac:dyDescent="0.2">
      <c r="A61" t="s">
        <v>38</v>
      </c>
      <c r="B61">
        <v>5.7563923317035757</v>
      </c>
      <c r="C61">
        <v>6.7930033174401379</v>
      </c>
      <c r="D61">
        <v>7.4360042366325914</v>
      </c>
      <c r="E61">
        <v>6.6383082117037242</v>
      </c>
      <c r="F61">
        <v>5.8177341931750419</v>
      </c>
      <c r="G61">
        <v>5.1224180041292051</v>
      </c>
      <c r="H61">
        <v>5.1928150491766827</v>
      </c>
      <c r="I61">
        <v>4.9936153636535145</v>
      </c>
      <c r="J61">
        <v>4.0622746808647126</v>
      </c>
      <c r="K61">
        <v>4.1659928406158864</v>
      </c>
      <c r="L61">
        <v>3.8860903983025485</v>
      </c>
      <c r="M61">
        <v>4.1008302340433529</v>
      </c>
      <c r="O61" s="11"/>
      <c r="P61" s="11"/>
      <c r="Q61" s="11"/>
    </row>
    <row r="62" spans="1:17" ht="14.25" x14ac:dyDescent="0.2">
      <c r="A62" t="s">
        <v>39</v>
      </c>
      <c r="B62" s="11">
        <v>0.12824326976028763</v>
      </c>
      <c r="C62" s="11">
        <v>0.45870033831161794</v>
      </c>
      <c r="D62" s="11">
        <v>0.63104135816144491</v>
      </c>
      <c r="E62" s="11">
        <v>0.67744259822178654</v>
      </c>
      <c r="F62" s="11">
        <v>0.87710700084623106</v>
      </c>
      <c r="G62" s="11">
        <v>1.0170071121791755</v>
      </c>
      <c r="H62" s="11">
        <v>1.5849051812254382</v>
      </c>
      <c r="I62" s="11">
        <v>1.3602291464767009</v>
      </c>
      <c r="J62" s="11">
        <v>0.84564200540220036</v>
      </c>
      <c r="K62" s="11">
        <v>0.9879869105575384</v>
      </c>
      <c r="L62" s="11">
        <v>0.59771296227774029</v>
      </c>
      <c r="M62" s="11">
        <v>0.87951453100314747</v>
      </c>
      <c r="O62" s="11"/>
      <c r="P62" s="11"/>
      <c r="Q62" s="11"/>
    </row>
    <row r="63" spans="1:17" ht="14.25" x14ac:dyDescent="0.2">
      <c r="A63" t="s">
        <v>40</v>
      </c>
      <c r="B63" s="11">
        <v>12.779684042463797</v>
      </c>
      <c r="C63" s="11">
        <v>13.28170465145419</v>
      </c>
      <c r="D63" s="11">
        <v>13.423178622345157</v>
      </c>
      <c r="E63" s="11">
        <v>14.225529653831369</v>
      </c>
      <c r="F63" s="11">
        <v>16.37689030703169</v>
      </c>
      <c r="G63" s="11">
        <v>16.254721100316559</v>
      </c>
      <c r="H63" s="11">
        <v>20.33230734154127</v>
      </c>
      <c r="I63" s="11">
        <v>21.05119825708061</v>
      </c>
      <c r="J63" s="11">
        <v>19.284112831743052</v>
      </c>
      <c r="K63" s="11">
        <v>20.827403278014696</v>
      </c>
      <c r="L63" s="11">
        <v>20.258102662647737</v>
      </c>
      <c r="M63" s="11">
        <v>20.967024134671913</v>
      </c>
      <c r="O63" s="11"/>
      <c r="P63" s="11"/>
      <c r="Q63" s="11"/>
    </row>
    <row r="64" spans="1:17" ht="14.25" x14ac:dyDescent="0.2">
      <c r="A64" t="s">
        <v>41</v>
      </c>
      <c r="B64" s="11">
        <v>0.41686359769354375</v>
      </c>
      <c r="C64" s="11">
        <v>0.4328304004754201</v>
      </c>
      <c r="D64" s="11">
        <v>0.70335276967930038</v>
      </c>
      <c r="E64" s="11">
        <v>1.6226591760299625</v>
      </c>
      <c r="F64" s="11">
        <v>3.0358197205274551</v>
      </c>
      <c r="G64" s="11">
        <v>2.6874090247452691</v>
      </c>
      <c r="H64" s="11">
        <v>3.0180150455325325</v>
      </c>
      <c r="I64" s="11">
        <v>1.9252002425248111</v>
      </c>
      <c r="J64" s="11">
        <v>2.5751720237534168</v>
      </c>
      <c r="K64" s="11">
        <v>1.7726010490589326</v>
      </c>
      <c r="L64" s="11">
        <v>1.6985333412505195</v>
      </c>
      <c r="M64" s="11">
        <v>2.2629148989268781</v>
      </c>
      <c r="O64" s="11"/>
      <c r="P64" s="11"/>
      <c r="Q64" s="11"/>
    </row>
    <row r="65" spans="15:17" ht="14.25" x14ac:dyDescent="0.2">
      <c r="O65" s="11"/>
      <c r="P65" s="11"/>
      <c r="Q65" s="11"/>
    </row>
    <row r="66" spans="15:17" ht="14.25" x14ac:dyDescent="0.2">
      <c r="O66" s="11"/>
      <c r="P66" s="11"/>
      <c r="Q66" s="11"/>
    </row>
    <row r="67" spans="15:17" ht="14.25" x14ac:dyDescent="0.2">
      <c r="O67" s="11"/>
      <c r="P67" s="11"/>
      <c r="Q67" s="11"/>
    </row>
    <row r="68" spans="15:17" ht="14.25" x14ac:dyDescent="0.2">
      <c r="O68" s="11"/>
      <c r="P68" s="11"/>
      <c r="Q68" s="11"/>
    </row>
    <row r="69" spans="15:17" ht="14.25" x14ac:dyDescent="0.2">
      <c r="P69" s="11"/>
      <c r="Q69" s="11"/>
    </row>
    <row r="70" spans="15:17" ht="14.25" x14ac:dyDescent="0.2">
      <c r="P70" s="11"/>
      <c r="Q70" s="11"/>
    </row>
    <row r="71" spans="15:17" ht="14.25" x14ac:dyDescent="0.2">
      <c r="P71" s="11"/>
      <c r="Q71" s="11"/>
    </row>
  </sheetData>
  <sortState ref="P60:Q71">
    <sortCondition ref="P6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1"/>
  <sheetViews>
    <sheetView tabSelected="1" topLeftCell="A7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47590</v>
      </c>
      <c r="C3" s="1">
        <v>48490</v>
      </c>
      <c r="D3" s="1">
        <v>47020</v>
      </c>
      <c r="E3" s="1">
        <v>46240</v>
      </c>
      <c r="F3" s="1">
        <v>45170</v>
      </c>
      <c r="G3" s="1">
        <v>45360</v>
      </c>
      <c r="H3" s="1">
        <v>47330</v>
      </c>
      <c r="I3" s="1">
        <v>49950</v>
      </c>
      <c r="J3" s="1">
        <v>50220</v>
      </c>
      <c r="K3" s="1">
        <v>54020</v>
      </c>
      <c r="L3" s="1">
        <v>52820</v>
      </c>
      <c r="M3" s="1">
        <v>52510</v>
      </c>
    </row>
    <row r="4" spans="1:17" x14ac:dyDescent="0.15">
      <c r="A4" t="s">
        <v>16</v>
      </c>
      <c r="B4" s="2">
        <v>47900</v>
      </c>
      <c r="C4" s="2">
        <v>49120</v>
      </c>
      <c r="D4" s="2">
        <v>47440</v>
      </c>
      <c r="E4" s="2">
        <v>46610</v>
      </c>
      <c r="F4" s="2">
        <v>45200</v>
      </c>
      <c r="G4" s="2">
        <v>45650</v>
      </c>
      <c r="H4" s="2">
        <v>47520</v>
      </c>
      <c r="I4" s="2">
        <v>50240</v>
      </c>
      <c r="J4" s="2">
        <v>50400</v>
      </c>
      <c r="K4" s="2">
        <v>54080</v>
      </c>
      <c r="L4" s="2">
        <v>53190</v>
      </c>
      <c r="M4" s="2">
        <v>52790</v>
      </c>
    </row>
    <row r="5" spans="1:17" x14ac:dyDescent="0.15">
      <c r="A5" t="s">
        <v>17</v>
      </c>
      <c r="B5" s="1">
        <v>13310</v>
      </c>
      <c r="C5" s="1">
        <v>14225</v>
      </c>
      <c r="D5" s="1">
        <v>13540</v>
      </c>
      <c r="E5" s="1">
        <v>14370</v>
      </c>
      <c r="F5" s="1">
        <v>13840</v>
      </c>
      <c r="G5" s="1">
        <v>13415</v>
      </c>
      <c r="H5" s="1">
        <v>14300</v>
      </c>
      <c r="I5" s="1">
        <v>15605</v>
      </c>
      <c r="J5" s="1">
        <v>16225</v>
      </c>
      <c r="K5" s="1">
        <v>16335</v>
      </c>
      <c r="L5" s="1">
        <v>15265</v>
      </c>
      <c r="M5" s="1">
        <v>14165</v>
      </c>
    </row>
    <row r="6" spans="1:17" x14ac:dyDescent="0.15">
      <c r="A6" t="s">
        <v>18</v>
      </c>
      <c r="B6" s="2">
        <v>13395</v>
      </c>
      <c r="C6" s="2">
        <v>14355</v>
      </c>
      <c r="D6" s="2">
        <v>13705</v>
      </c>
      <c r="E6" s="2">
        <v>14535</v>
      </c>
      <c r="F6" s="2">
        <v>13920</v>
      </c>
      <c r="G6" s="2">
        <v>13585</v>
      </c>
      <c r="H6" s="2">
        <v>14465</v>
      </c>
      <c r="I6" s="2">
        <v>15770</v>
      </c>
      <c r="J6" s="2">
        <v>16415</v>
      </c>
      <c r="K6" s="2">
        <v>16540</v>
      </c>
      <c r="L6" s="2">
        <v>15480</v>
      </c>
      <c r="M6" s="2">
        <v>14405</v>
      </c>
    </row>
    <row r="7" spans="1:17" x14ac:dyDescent="0.15">
      <c r="A7" t="s">
        <v>19</v>
      </c>
      <c r="B7" s="1">
        <v>22805</v>
      </c>
      <c r="C7" s="1">
        <v>23400</v>
      </c>
      <c r="D7" s="1">
        <v>22655</v>
      </c>
      <c r="E7" s="1">
        <v>21940</v>
      </c>
      <c r="F7" s="1">
        <v>22205</v>
      </c>
      <c r="G7" s="1">
        <v>22250</v>
      </c>
      <c r="H7" s="1">
        <v>23095</v>
      </c>
      <c r="I7" s="1">
        <v>24540</v>
      </c>
      <c r="J7" s="1">
        <v>25345</v>
      </c>
      <c r="K7" s="1">
        <v>26590</v>
      </c>
      <c r="L7" s="1">
        <v>25475</v>
      </c>
      <c r="M7" s="1">
        <v>25525</v>
      </c>
    </row>
    <row r="8" spans="1:17" x14ac:dyDescent="0.15">
      <c r="A8" t="s">
        <v>20</v>
      </c>
      <c r="B8" s="2">
        <v>22830</v>
      </c>
      <c r="C8" s="2">
        <v>23615</v>
      </c>
      <c r="D8" s="2">
        <v>22545</v>
      </c>
      <c r="E8" s="2">
        <v>21845</v>
      </c>
      <c r="F8" s="2">
        <v>21495</v>
      </c>
      <c r="G8" s="2">
        <v>21055</v>
      </c>
      <c r="H8" s="2">
        <v>23050</v>
      </c>
      <c r="I8" s="2">
        <v>24210</v>
      </c>
      <c r="J8" s="2">
        <v>24770</v>
      </c>
      <c r="K8" s="2">
        <v>26075</v>
      </c>
      <c r="L8" s="2">
        <v>25220</v>
      </c>
      <c r="M8" s="2">
        <v>25265</v>
      </c>
    </row>
    <row r="9" spans="1:17" x14ac:dyDescent="0.15">
      <c r="A9" t="s">
        <v>21</v>
      </c>
      <c r="B9" s="1">
        <v>18800</v>
      </c>
      <c r="C9" s="1">
        <v>19285</v>
      </c>
      <c r="D9" s="1">
        <v>17865</v>
      </c>
      <c r="E9" s="1">
        <v>16300</v>
      </c>
      <c r="F9" s="1">
        <v>15820</v>
      </c>
      <c r="G9" s="1">
        <v>17105</v>
      </c>
      <c r="H9" s="1">
        <v>17860</v>
      </c>
      <c r="I9" s="1">
        <v>19825</v>
      </c>
      <c r="J9" s="1">
        <v>20075</v>
      </c>
      <c r="K9" s="1">
        <v>20795</v>
      </c>
      <c r="L9" s="1">
        <v>18425</v>
      </c>
      <c r="M9" s="1">
        <v>18950</v>
      </c>
    </row>
    <row r="10" spans="1:17" x14ac:dyDescent="0.15">
      <c r="A10" t="s">
        <v>22</v>
      </c>
      <c r="B10" s="2">
        <v>18945</v>
      </c>
      <c r="C10" s="2">
        <v>19530</v>
      </c>
      <c r="D10" s="2">
        <v>18045</v>
      </c>
      <c r="E10" s="2">
        <v>16555</v>
      </c>
      <c r="F10" s="2">
        <v>16025</v>
      </c>
      <c r="G10" s="2">
        <v>16915</v>
      </c>
      <c r="H10" s="2">
        <v>17740</v>
      </c>
      <c r="I10" s="2">
        <v>19185</v>
      </c>
      <c r="J10" s="2">
        <v>19380</v>
      </c>
      <c r="K10" s="2">
        <v>20335</v>
      </c>
      <c r="L10" s="2">
        <v>18800</v>
      </c>
      <c r="M10" s="2">
        <v>18955</v>
      </c>
    </row>
    <row r="11" spans="1:17" x14ac:dyDescent="0.15">
      <c r="A11" t="s">
        <v>23</v>
      </c>
      <c r="B11" s="1">
        <v>85170</v>
      </c>
      <c r="C11" s="1">
        <v>88000</v>
      </c>
      <c r="D11" s="1">
        <v>83800</v>
      </c>
      <c r="E11" s="1">
        <v>81880</v>
      </c>
      <c r="F11" s="1">
        <v>75450</v>
      </c>
      <c r="G11" s="1">
        <v>72200</v>
      </c>
      <c r="H11" s="1">
        <v>78000</v>
      </c>
      <c r="I11" s="1">
        <v>86000</v>
      </c>
      <c r="J11" s="1">
        <v>87590</v>
      </c>
      <c r="K11" s="1">
        <v>93060</v>
      </c>
      <c r="L11" s="1">
        <v>94220</v>
      </c>
      <c r="M11" s="1">
        <v>88800</v>
      </c>
    </row>
    <row r="12" spans="1:17" ht="14.25" thickBot="1" x14ac:dyDescent="0.2">
      <c r="A12" t="s">
        <v>24</v>
      </c>
      <c r="B12" s="2">
        <v>86230</v>
      </c>
      <c r="C12" s="2">
        <v>89280</v>
      </c>
      <c r="D12" s="2">
        <v>84670</v>
      </c>
      <c r="E12" s="2">
        <v>79510</v>
      </c>
      <c r="F12" s="2">
        <v>76360</v>
      </c>
      <c r="G12" s="2">
        <v>72820</v>
      </c>
      <c r="H12" s="2">
        <v>78420</v>
      </c>
      <c r="I12" s="2">
        <v>84690</v>
      </c>
      <c r="J12" s="4">
        <v>87720</v>
      </c>
      <c r="K12" s="2">
        <v>92760</v>
      </c>
      <c r="L12" s="2">
        <v>95920</v>
      </c>
      <c r="M12" s="2">
        <v>89460</v>
      </c>
    </row>
    <row r="13" spans="1:17" x14ac:dyDescent="0.15">
      <c r="A13" t="s">
        <v>25</v>
      </c>
      <c r="B13" s="1">
        <v>150000</v>
      </c>
      <c r="C13" s="1">
        <v>143990</v>
      </c>
      <c r="D13" s="1">
        <v>155000</v>
      </c>
      <c r="E13" s="1">
        <v>141230</v>
      </c>
      <c r="F13" s="1">
        <v>139170</v>
      </c>
      <c r="G13" s="1">
        <v>141300</v>
      </c>
      <c r="H13" s="1">
        <v>141960</v>
      </c>
      <c r="I13" s="1">
        <v>144990</v>
      </c>
      <c r="J13" s="3">
        <v>140790</v>
      </c>
      <c r="K13" s="1">
        <v>146000</v>
      </c>
      <c r="L13" s="1">
        <v>142000</v>
      </c>
      <c r="M13" s="1">
        <v>138400</v>
      </c>
    </row>
    <row r="14" spans="1:17" ht="14.25" thickBot="1" x14ac:dyDescent="0.2">
      <c r="A14" t="s">
        <v>26</v>
      </c>
      <c r="B14" s="4">
        <v>150640</v>
      </c>
      <c r="C14" s="4">
        <v>148060</v>
      </c>
      <c r="D14" s="4">
        <v>145700</v>
      </c>
      <c r="E14" s="4">
        <v>142470</v>
      </c>
      <c r="F14" s="4">
        <v>141770</v>
      </c>
      <c r="G14" s="4">
        <v>145230</v>
      </c>
      <c r="H14" s="4">
        <v>144660</v>
      </c>
      <c r="I14" s="4">
        <v>145920</v>
      </c>
      <c r="J14" s="4">
        <v>143680</v>
      </c>
      <c r="K14" s="4">
        <v>146500</v>
      </c>
      <c r="L14" s="4">
        <v>142880</v>
      </c>
      <c r="M14" s="4">
        <v>137310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1.8734935984241741E-2</v>
      </c>
      <c r="C17">
        <f t="shared" si="0"/>
        <v>-3.0784548005337468E-2</v>
      </c>
      <c r="D17">
        <f t="shared" si="0"/>
        <v>-1.6727818747801416E-2</v>
      </c>
      <c r="E17">
        <f t="shared" si="0"/>
        <v>-2.3412074697609274E-2</v>
      </c>
      <c r="F17">
        <f t="shared" si="0"/>
        <v>4.1975097529838882E-3</v>
      </c>
      <c r="G17">
        <f t="shared" si="0"/>
        <v>4.2513684498660005E-2</v>
      </c>
      <c r="H17">
        <f t="shared" si="0"/>
        <v>5.3878161176405995E-2</v>
      </c>
      <c r="I17">
        <f t="shared" si="0"/>
        <v>5.390848634876373E-3</v>
      </c>
      <c r="J17">
        <f t="shared" si="0"/>
        <v>7.2940994635030509E-2</v>
      </c>
      <c r="K17">
        <f t="shared" si="0"/>
        <v>-2.2464441495483399E-2</v>
      </c>
      <c r="L17">
        <f t="shared" si="0"/>
        <v>-5.8862792192182481E-3</v>
      </c>
      <c r="N17">
        <f>_xlfn.STDEV.P(B17:L17)</f>
        <v>3.2840353660965972E-2</v>
      </c>
      <c r="P17" t="s">
        <v>29</v>
      </c>
      <c r="Q17">
        <f>(N17-N18)/N18</f>
        <v>-2.0167646660331436E-2</v>
      </c>
    </row>
    <row r="18" spans="1:17" x14ac:dyDescent="0.15">
      <c r="A18" t="s">
        <v>16</v>
      </c>
      <c r="B18">
        <f t="shared" ref="B18:L18" si="1">LN(C4/B4)</f>
        <v>2.5150779422017489E-2</v>
      </c>
      <c r="C18">
        <f t="shared" si="1"/>
        <v>-3.4800529149417024E-2</v>
      </c>
      <c r="D18">
        <f t="shared" si="1"/>
        <v>-1.7650644304820492E-2</v>
      </c>
      <c r="E18">
        <f t="shared" si="1"/>
        <v>-3.07180235464641E-2</v>
      </c>
      <c r="F18">
        <f t="shared" si="1"/>
        <v>9.9065202027920143E-3</v>
      </c>
      <c r="G18">
        <f t="shared" si="1"/>
        <v>4.0147068013411946E-2</v>
      </c>
      <c r="H18">
        <f t="shared" si="1"/>
        <v>5.5660847105553815E-2</v>
      </c>
      <c r="I18">
        <f t="shared" si="1"/>
        <v>3.1796529173798056E-3</v>
      </c>
      <c r="J18">
        <f t="shared" si="1"/>
        <v>7.0473256657385686E-2</v>
      </c>
      <c r="K18">
        <f t="shared" si="1"/>
        <v>-1.6594022980482473E-2</v>
      </c>
      <c r="L18">
        <f t="shared" si="1"/>
        <v>-7.5486299187013054E-3</v>
      </c>
      <c r="N18">
        <f t="shared" ref="N18:N28" si="2">_xlfn.STDEV.P(B18:L18)</f>
        <v>3.3516298527021121E-2</v>
      </c>
    </row>
    <row r="19" spans="1:17" x14ac:dyDescent="0.15">
      <c r="A19" t="s">
        <v>17</v>
      </c>
      <c r="B19">
        <f t="shared" ref="B19:L19" si="3">LN(C5/B5)</f>
        <v>6.6485347605374362E-2</v>
      </c>
      <c r="C19">
        <f t="shared" si="3"/>
        <v>-4.9352712528265646E-2</v>
      </c>
      <c r="D19">
        <f t="shared" si="3"/>
        <v>5.9494432606804586E-2</v>
      </c>
      <c r="E19">
        <f t="shared" si="3"/>
        <v>-3.7579749901410012E-2</v>
      </c>
      <c r="F19">
        <f t="shared" si="3"/>
        <v>-3.1189466311936091E-2</v>
      </c>
      <c r="G19">
        <f t="shared" si="3"/>
        <v>6.3886053388274161E-2</v>
      </c>
      <c r="H19">
        <f t="shared" si="3"/>
        <v>8.7331838456881222E-2</v>
      </c>
      <c r="I19">
        <f t="shared" si="3"/>
        <v>3.896188686741104E-2</v>
      </c>
      <c r="J19">
        <f t="shared" si="3"/>
        <v>6.7567824628796871E-3</v>
      </c>
      <c r="K19">
        <f t="shared" si="3"/>
        <v>-6.7747418866192372E-2</v>
      </c>
      <c r="L19">
        <f t="shared" si="3"/>
        <v>-7.478849290436132E-2</v>
      </c>
      <c r="N19">
        <f t="shared" si="2"/>
        <v>5.7114889771659502E-2</v>
      </c>
      <c r="P19" t="s">
        <v>30</v>
      </c>
      <c r="Q19">
        <f>(N19-N20)/N20</f>
        <v>1.2400398092467636E-2</v>
      </c>
    </row>
    <row r="20" spans="1:17" x14ac:dyDescent="0.15">
      <c r="A20" t="s">
        <v>18</v>
      </c>
      <c r="B20">
        <f t="shared" ref="B20:L20" si="4">LN(C6/B6)</f>
        <v>6.9216810576455207E-2</v>
      </c>
      <c r="C20">
        <f t="shared" si="4"/>
        <v>-4.6337583818278204E-2</v>
      </c>
      <c r="D20">
        <f t="shared" si="4"/>
        <v>5.8798804256090104E-2</v>
      </c>
      <c r="E20">
        <f t="shared" si="4"/>
        <v>-4.3232879104565664E-2</v>
      </c>
      <c r="F20">
        <f t="shared" si="4"/>
        <v>-2.4360412027962519E-2</v>
      </c>
      <c r="G20">
        <f t="shared" si="4"/>
        <v>6.2765695549787309E-2</v>
      </c>
      <c r="H20">
        <f t="shared" si="4"/>
        <v>8.6377462546848569E-2</v>
      </c>
      <c r="I20">
        <f t="shared" si="4"/>
        <v>4.0086149978608959E-2</v>
      </c>
      <c r="J20">
        <f t="shared" si="4"/>
        <v>7.5861386419891867E-3</v>
      </c>
      <c r="K20">
        <f t="shared" si="4"/>
        <v>-6.6232821433964154E-2</v>
      </c>
      <c r="L20">
        <f t="shared" si="4"/>
        <v>-7.1973499625089227E-2</v>
      </c>
      <c r="N20">
        <f t="shared" si="2"/>
        <v>5.6415317377663567E-2</v>
      </c>
    </row>
    <row r="21" spans="1:17" x14ac:dyDescent="0.15">
      <c r="A21" t="s">
        <v>19</v>
      </c>
      <c r="B21">
        <f t="shared" ref="B21:L21" si="5">LN(C7/B7)</f>
        <v>2.5756212199992023E-2</v>
      </c>
      <c r="C21">
        <f t="shared" si="5"/>
        <v>-3.2355444244554221E-2</v>
      </c>
      <c r="D21">
        <f t="shared" si="5"/>
        <v>-3.2069123272017344E-2</v>
      </c>
      <c r="E21">
        <f t="shared" si="5"/>
        <v>1.2006033896981501E-2</v>
      </c>
      <c r="F21">
        <f t="shared" si="5"/>
        <v>2.024519868183563E-3</v>
      </c>
      <c r="G21">
        <f t="shared" si="5"/>
        <v>3.7274135270319593E-2</v>
      </c>
      <c r="H21">
        <f t="shared" si="5"/>
        <v>6.0688295400196698E-2</v>
      </c>
      <c r="I21">
        <f t="shared" si="5"/>
        <v>3.2277032641547326E-2</v>
      </c>
      <c r="J21">
        <f t="shared" si="5"/>
        <v>4.79537333306157E-2</v>
      </c>
      <c r="K21">
        <f t="shared" si="5"/>
        <v>-4.2837626146139958E-2</v>
      </c>
      <c r="L21">
        <f t="shared" si="5"/>
        <v>1.9607849419408453E-3</v>
      </c>
      <c r="N21">
        <f t="shared" si="2"/>
        <v>3.3008829046361092E-2</v>
      </c>
      <c r="P21" t="s">
        <v>31</v>
      </c>
      <c r="Q21">
        <f>(N21-N22)/N22</f>
        <v>-0.20414171615775095</v>
      </c>
    </row>
    <row r="22" spans="1:17" x14ac:dyDescent="0.15">
      <c r="A22" t="s">
        <v>20</v>
      </c>
      <c r="B22">
        <f t="shared" ref="B22:L22" si="6">LN(C8/B8)</f>
        <v>3.3806642806376255E-2</v>
      </c>
      <c r="C22">
        <f t="shared" si="6"/>
        <v>-4.6368791475032929E-2</v>
      </c>
      <c r="D22">
        <f t="shared" si="6"/>
        <v>-3.1541249469648307E-2</v>
      </c>
      <c r="E22">
        <f t="shared" si="6"/>
        <v>-1.6151712455154392E-2</v>
      </c>
      <c r="F22">
        <f t="shared" si="6"/>
        <v>-2.0682288334353788E-2</v>
      </c>
      <c r="G22">
        <f t="shared" si="6"/>
        <v>9.0527707828766485E-2</v>
      </c>
      <c r="H22">
        <f t="shared" si="6"/>
        <v>4.9100001507309546E-2</v>
      </c>
      <c r="I22">
        <f t="shared" si="6"/>
        <v>2.2867472551301091E-2</v>
      </c>
      <c r="J22">
        <f t="shared" si="6"/>
        <v>5.1343757385567936E-2</v>
      </c>
      <c r="K22">
        <f t="shared" si="6"/>
        <v>-3.3339670350062675E-2</v>
      </c>
      <c r="L22">
        <f t="shared" si="6"/>
        <v>1.7827082070983966E-3</v>
      </c>
      <c r="N22">
        <f t="shared" si="2"/>
        <v>4.1475762351810781E-2</v>
      </c>
    </row>
    <row r="23" spans="1:17" x14ac:dyDescent="0.15">
      <c r="A23" t="s">
        <v>21</v>
      </c>
      <c r="B23">
        <f t="shared" ref="B23:L23" si="7">LN(C9/B9)</f>
        <v>2.5470721824287581E-2</v>
      </c>
      <c r="C23">
        <f t="shared" si="7"/>
        <v>-7.6484100184817994E-2</v>
      </c>
      <c r="D23">
        <f t="shared" si="7"/>
        <v>-9.1678383662656529E-2</v>
      </c>
      <c r="E23">
        <f t="shared" si="7"/>
        <v>-2.9890145473208889E-2</v>
      </c>
      <c r="F23">
        <f t="shared" si="7"/>
        <v>7.8095856090060284E-2</v>
      </c>
      <c r="G23">
        <f t="shared" si="7"/>
        <v>4.3192757018785048E-2</v>
      </c>
      <c r="H23">
        <f t="shared" si="7"/>
        <v>0.10438019207255875</v>
      </c>
      <c r="I23">
        <f t="shared" si="7"/>
        <v>1.2531492311913601E-2</v>
      </c>
      <c r="J23">
        <f t="shared" si="7"/>
        <v>3.5237313362049674E-2</v>
      </c>
      <c r="K23">
        <f t="shared" si="7"/>
        <v>-0.12100413511947472</v>
      </c>
      <c r="L23">
        <f t="shared" si="7"/>
        <v>2.8095493453035036E-2</v>
      </c>
      <c r="N23">
        <f t="shared" si="2"/>
        <v>6.841122060988182E-2</v>
      </c>
      <c r="P23" t="s">
        <v>32</v>
      </c>
      <c r="Q23">
        <f>(N23-N24)/N24</f>
        <v>0.20203730163673231</v>
      </c>
    </row>
    <row r="24" spans="1:17" x14ac:dyDescent="0.15">
      <c r="A24" t="s">
        <v>22</v>
      </c>
      <c r="B24">
        <f t="shared" ref="B24:L24" si="8">LN(C10/B10)</f>
        <v>3.0411700418023543E-2</v>
      </c>
      <c r="C24">
        <f t="shared" si="8"/>
        <v>-7.9083106793835622E-2</v>
      </c>
      <c r="D24">
        <f t="shared" si="8"/>
        <v>-8.6180467095542321E-2</v>
      </c>
      <c r="E24">
        <f t="shared" si="8"/>
        <v>-3.2538168192475854E-2</v>
      </c>
      <c r="F24">
        <f t="shared" si="8"/>
        <v>5.4050799425938031E-2</v>
      </c>
      <c r="G24">
        <f t="shared" si="8"/>
        <v>4.7621174648761602E-2</v>
      </c>
      <c r="H24">
        <f t="shared" si="8"/>
        <v>7.8306746817482259E-2</v>
      </c>
      <c r="I24">
        <f t="shared" si="8"/>
        <v>1.011288276370443E-2</v>
      </c>
      <c r="J24">
        <f t="shared" si="8"/>
        <v>4.810193289656766E-2</v>
      </c>
      <c r="K24">
        <f t="shared" si="8"/>
        <v>-7.84866695232843E-2</v>
      </c>
      <c r="L24">
        <f t="shared" si="8"/>
        <v>8.2108791323947002E-3</v>
      </c>
      <c r="N24">
        <f t="shared" si="2"/>
        <v>5.6912726848601887E-2</v>
      </c>
    </row>
    <row r="25" spans="1:17" x14ac:dyDescent="0.15">
      <c r="A25" t="s">
        <v>23</v>
      </c>
      <c r="B25">
        <f t="shared" ref="B25:L25" si="9">LN(C11/B11)</f>
        <v>3.2687555325216888E-2</v>
      </c>
      <c r="C25">
        <f t="shared" si="9"/>
        <v>-4.8903806990169121E-2</v>
      </c>
      <c r="D25">
        <f t="shared" si="9"/>
        <v>-2.3178246694948539E-2</v>
      </c>
      <c r="E25">
        <f t="shared" si="9"/>
        <v>-8.1784575579230856E-2</v>
      </c>
      <c r="F25">
        <f t="shared" si="9"/>
        <v>-4.4030139315077356E-2</v>
      </c>
      <c r="G25">
        <f t="shared" si="9"/>
        <v>7.7268780790811092E-2</v>
      </c>
      <c r="H25">
        <f t="shared" si="9"/>
        <v>9.7638469563916072E-2</v>
      </c>
      <c r="I25">
        <f t="shared" si="9"/>
        <v>1.8319539921489963E-2</v>
      </c>
      <c r="J25">
        <f t="shared" si="9"/>
        <v>6.0577610241504813E-2</v>
      </c>
      <c r="K25">
        <f t="shared" si="9"/>
        <v>1.2388026855392554E-2</v>
      </c>
      <c r="L25">
        <f t="shared" si="9"/>
        <v>-5.924582327377069E-2</v>
      </c>
      <c r="N25">
        <f t="shared" si="2"/>
        <v>5.69200504608081E-2</v>
      </c>
      <c r="P25" t="s">
        <v>33</v>
      </c>
      <c r="Q25">
        <f>(N25-N26)/N26</f>
        <v>3.1695177586274742E-2</v>
      </c>
    </row>
    <row r="26" spans="1:17" x14ac:dyDescent="0.15">
      <c r="A26" t="s">
        <v>24</v>
      </c>
      <c r="B26">
        <f t="shared" ref="B26:L26" si="10">LN(C12/B12)</f>
        <v>3.4759353668767666E-2</v>
      </c>
      <c r="C26">
        <f t="shared" si="10"/>
        <v>-5.301615097881493E-2</v>
      </c>
      <c r="D26">
        <f t="shared" si="10"/>
        <v>-6.2878547740793753E-2</v>
      </c>
      <c r="E26">
        <f t="shared" si="10"/>
        <v>-4.042380105584524E-2</v>
      </c>
      <c r="F26">
        <f t="shared" si="10"/>
        <v>-4.7468356110259478E-2</v>
      </c>
      <c r="G26">
        <f t="shared" si="10"/>
        <v>7.4088354116898167E-2</v>
      </c>
      <c r="H26">
        <f t="shared" si="10"/>
        <v>7.6918534069322017E-2</v>
      </c>
      <c r="I26">
        <f t="shared" si="10"/>
        <v>3.515239261617982E-2</v>
      </c>
      <c r="J26">
        <f t="shared" si="10"/>
        <v>5.5865588837643428E-2</v>
      </c>
      <c r="K26">
        <f t="shared" si="10"/>
        <v>3.349899833192798E-2</v>
      </c>
      <c r="L26">
        <f t="shared" si="10"/>
        <v>-6.9722912714556717E-2</v>
      </c>
      <c r="N26">
        <f t="shared" si="2"/>
        <v>5.5171383658084612E-2</v>
      </c>
    </row>
    <row r="27" spans="1:17" x14ac:dyDescent="0.15">
      <c r="A27" t="s">
        <v>25</v>
      </c>
      <c r="B27">
        <f t="shared" ref="B27:L27" si="11">LN(C13/B13)</f>
        <v>-4.0891441376076677E-2</v>
      </c>
      <c r="C27">
        <f t="shared" si="11"/>
        <v>7.3681264199067453E-2</v>
      </c>
      <c r="D27">
        <f t="shared" si="11"/>
        <v>-9.3035349838274176E-2</v>
      </c>
      <c r="E27">
        <f t="shared" si="11"/>
        <v>-1.4693559649210474E-2</v>
      </c>
      <c r="F27">
        <f t="shared" si="11"/>
        <v>1.5189082258719781E-2</v>
      </c>
      <c r="G27">
        <f t="shared" si="11"/>
        <v>4.6600380878139619E-3</v>
      </c>
      <c r="H27">
        <f t="shared" si="11"/>
        <v>2.1119446746806634E-2</v>
      </c>
      <c r="I27">
        <f t="shared" si="11"/>
        <v>-2.939535605066642E-2</v>
      </c>
      <c r="J27">
        <f t="shared" si="11"/>
        <v>3.6337203233900495E-2</v>
      </c>
      <c r="K27">
        <f t="shared" si="11"/>
        <v>-2.7779564107075706E-2</v>
      </c>
      <c r="L27">
        <f t="shared" si="11"/>
        <v>-2.5679014417691506E-2</v>
      </c>
      <c r="N27">
        <f t="shared" si="2"/>
        <v>4.2316597969679688E-2</v>
      </c>
      <c r="P27" t="s">
        <v>34</v>
      </c>
      <c r="Q27">
        <f>(N27-N28)/N28</f>
        <v>1.2769146987544662</v>
      </c>
    </row>
    <row r="28" spans="1:17" x14ac:dyDescent="0.15">
      <c r="A28" t="s">
        <v>26</v>
      </c>
      <c r="B28">
        <f t="shared" ref="B28:L28" si="12">LN(C14/B14)</f>
        <v>-1.7275287333944716E-2</v>
      </c>
      <c r="C28">
        <f t="shared" si="12"/>
        <v>-1.6067883813793166E-2</v>
      </c>
      <c r="D28">
        <f t="shared" si="12"/>
        <v>-2.2418261972018943E-2</v>
      </c>
      <c r="E28">
        <f t="shared" si="12"/>
        <v>-4.9254250995999591E-3</v>
      </c>
      <c r="F28">
        <f t="shared" si="12"/>
        <v>2.4112666490172418E-2</v>
      </c>
      <c r="G28">
        <f t="shared" si="12"/>
        <v>-3.932531198578032E-3</v>
      </c>
      <c r="H28">
        <f t="shared" si="12"/>
        <v>8.6723649048864784E-3</v>
      </c>
      <c r="I28">
        <f t="shared" si="12"/>
        <v>-1.5469921772131778E-2</v>
      </c>
      <c r="J28">
        <f t="shared" si="12"/>
        <v>1.943682390323262E-2</v>
      </c>
      <c r="K28">
        <f t="shared" si="12"/>
        <v>-2.5020311328933037E-2</v>
      </c>
      <c r="L28">
        <f t="shared" si="12"/>
        <v>-3.9763973794528493E-2</v>
      </c>
      <c r="N28">
        <f t="shared" si="2"/>
        <v>1.8585060737158054E-2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3.8117067642084037</v>
      </c>
      <c r="C32">
        <v>3.7888365236231532</v>
      </c>
      <c r="D32">
        <v>3.7812588505759073</v>
      </c>
      <c r="E32">
        <v>3.7623525563230276</v>
      </c>
      <c r="F32">
        <v>3.7397784409850892</v>
      </c>
      <c r="G32">
        <v>3.7173397703391782</v>
      </c>
      <c r="H32">
        <v>3.6876010521764648</v>
      </c>
      <c r="I32">
        <v>3.6654754458634065</v>
      </c>
      <c r="J32">
        <v>3.6434825931882258</v>
      </c>
      <c r="K32">
        <v>3.6106912498495318</v>
      </c>
      <c r="L32">
        <v>3.5745843373510366</v>
      </c>
      <c r="M32">
        <v>3.5388384939775266</v>
      </c>
    </row>
    <row r="33" spans="1:13" x14ac:dyDescent="0.15">
      <c r="A33" t="s">
        <v>37</v>
      </c>
      <c r="B33">
        <v>4.0796401377609044</v>
      </c>
      <c r="C33">
        <v>4.0551622969343386</v>
      </c>
      <c r="D33">
        <v>4.0470519723404692</v>
      </c>
      <c r="E33">
        <v>4.0268167124787668</v>
      </c>
      <c r="F33">
        <v>4.0026558122038942</v>
      </c>
      <c r="G33">
        <v>3.978639877330671</v>
      </c>
      <c r="H33">
        <v>3.9468107583120258</v>
      </c>
      <c r="I33">
        <v>3.9231298937621535</v>
      </c>
      <c r="J33">
        <v>3.8995911143995809</v>
      </c>
      <c r="K33">
        <v>3.864494794369985</v>
      </c>
      <c r="L33">
        <v>3.8258498464262849</v>
      </c>
      <c r="M33">
        <v>3.7875913479620218</v>
      </c>
    </row>
    <row r="34" spans="1:13" x14ac:dyDescent="0.15">
      <c r="A34" t="s">
        <v>38</v>
      </c>
      <c r="B34">
        <v>3.9131359950020213</v>
      </c>
      <c r="C34">
        <v>3.8896571790320094</v>
      </c>
      <c r="D34">
        <v>3.8818778646739451</v>
      </c>
      <c r="E34">
        <v>3.8624684753505756</v>
      </c>
      <c r="F34">
        <v>3.8392936644984723</v>
      </c>
      <c r="G34">
        <v>3.8162579025114818</v>
      </c>
      <c r="H34">
        <v>3.7857278392913902</v>
      </c>
      <c r="I34">
        <v>3.7630134722556416</v>
      </c>
      <c r="J34">
        <v>3.7404353914221082</v>
      </c>
      <c r="K34">
        <v>3.7067714728993089</v>
      </c>
      <c r="L34">
        <v>3.6697037581703156</v>
      </c>
      <c r="M34">
        <v>3.6330067205886123</v>
      </c>
    </row>
    <row r="35" spans="1:13" x14ac:dyDescent="0.15">
      <c r="A35" t="s">
        <v>39</v>
      </c>
      <c r="B35">
        <v>3.7997515394317785</v>
      </c>
      <c r="C35">
        <v>3.7769530301951879</v>
      </c>
      <c r="D35">
        <v>3.7693991241347975</v>
      </c>
      <c r="E35">
        <v>3.7505521285141237</v>
      </c>
      <c r="F35">
        <v>3.7280488157430387</v>
      </c>
      <c r="G35">
        <v>3.705680522848581</v>
      </c>
      <c r="H35">
        <v>3.6760350786657923</v>
      </c>
      <c r="I35">
        <v>3.6539788681937977</v>
      </c>
      <c r="J35">
        <v>3.6320549949846348</v>
      </c>
      <c r="K35">
        <v>3.599366500029773</v>
      </c>
      <c r="L35">
        <v>3.5633728350294747</v>
      </c>
      <c r="M35">
        <v>3.5277391066791797</v>
      </c>
    </row>
    <row r="36" spans="1:13" x14ac:dyDescent="0.15">
      <c r="A36" t="s">
        <v>40</v>
      </c>
      <c r="B36">
        <v>4.3395606092519081</v>
      </c>
      <c r="C36">
        <v>4.3135232455963965</v>
      </c>
      <c r="D36">
        <v>4.3048961991052037</v>
      </c>
      <c r="E36">
        <v>4.2833717181096782</v>
      </c>
      <c r="F36">
        <v>4.2576714878010202</v>
      </c>
      <c r="G36">
        <v>4.2321254588742141</v>
      </c>
      <c r="H36">
        <v>4.1982684552032197</v>
      </c>
      <c r="I36">
        <v>4.1730788444720011</v>
      </c>
      <c r="J36">
        <v>4.1480403714051688</v>
      </c>
      <c r="K36">
        <v>4.110708008062522</v>
      </c>
      <c r="L36">
        <v>4.069600927981897</v>
      </c>
      <c r="M36">
        <v>4.0289049187020787</v>
      </c>
    </row>
    <row r="37" spans="1:13" x14ac:dyDescent="0.15">
      <c r="A37" t="s">
        <v>41</v>
      </c>
      <c r="B37">
        <v>4.1158283988527344</v>
      </c>
      <c r="C37">
        <v>4.0911334284596181</v>
      </c>
      <c r="D37">
        <v>4.0829511616026997</v>
      </c>
      <c r="E37">
        <v>4.0625364057946864</v>
      </c>
      <c r="F37">
        <v>4.0381611873599184</v>
      </c>
      <c r="G37">
        <v>4.0139322202357581</v>
      </c>
      <c r="H37">
        <v>3.9818207624738724</v>
      </c>
      <c r="I37">
        <v>3.9579298378990289</v>
      </c>
      <c r="J37">
        <v>3.9341822588716346</v>
      </c>
      <c r="K37">
        <v>3.8987746185417897</v>
      </c>
      <c r="L37">
        <v>3.8597868723563717</v>
      </c>
      <c r="M37">
        <v>3.8211890036328082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8.0094699815263785E-5</v>
      </c>
      <c r="C40">
        <f t="shared" ref="C40:M40" si="13">C32/C3</f>
        <v>7.8136451301776723E-5</v>
      </c>
      <c r="D40">
        <f t="shared" si="13"/>
        <v>8.041809550352844E-5</v>
      </c>
      <c r="E40">
        <f t="shared" si="13"/>
        <v>8.1365755975844022E-5</v>
      </c>
      <c r="F40">
        <f t="shared" si="13"/>
        <v>8.2793412463694687E-5</v>
      </c>
      <c r="G40">
        <f t="shared" si="13"/>
        <v>8.1951934972204098E-5</v>
      </c>
      <c r="H40">
        <f t="shared" si="13"/>
        <v>7.7912551281987422E-5</v>
      </c>
      <c r="I40">
        <f t="shared" si="13"/>
        <v>7.3382891809077212E-5</v>
      </c>
      <c r="J40">
        <f t="shared" si="13"/>
        <v>7.2550429971888201E-5</v>
      </c>
      <c r="K40">
        <f t="shared" si="13"/>
        <v>6.6839897257488552E-5</v>
      </c>
      <c r="L40">
        <f t="shared" si="13"/>
        <v>6.7674826530689827E-5</v>
      </c>
      <c r="M40">
        <f t="shared" si="13"/>
        <v>6.739361062611934E-5</v>
      </c>
    </row>
    <row r="41" spans="1:13" x14ac:dyDescent="0.15">
      <c r="A41" t="s">
        <v>37</v>
      </c>
      <c r="B41">
        <f>B33/B5</f>
        <v>3.0650940178519192E-4</v>
      </c>
      <c r="C41">
        <f t="shared" ref="C41:M41" si="14">C33/C5</f>
        <v>2.850729206983718E-4</v>
      </c>
      <c r="D41">
        <f t="shared" si="14"/>
        <v>2.9889600977403758E-4</v>
      </c>
      <c r="E41">
        <f t="shared" si="14"/>
        <v>2.8022384916344932E-4</v>
      </c>
      <c r="F41">
        <f t="shared" si="14"/>
        <v>2.8920923498583051E-4</v>
      </c>
      <c r="G41">
        <f t="shared" si="14"/>
        <v>2.9658142954384426E-4</v>
      </c>
      <c r="H41">
        <f t="shared" si="14"/>
        <v>2.7600075232951231E-4</v>
      </c>
      <c r="I41">
        <f t="shared" si="14"/>
        <v>2.5140210789888841E-4</v>
      </c>
      <c r="J41">
        <f t="shared" si="14"/>
        <v>2.4034459873032856E-4</v>
      </c>
      <c r="K41">
        <f t="shared" si="14"/>
        <v>2.3657758153474044E-4</v>
      </c>
      <c r="L41">
        <f t="shared" si="14"/>
        <v>2.5062887955625842E-4</v>
      </c>
      <c r="M41">
        <f t="shared" si="14"/>
        <v>2.6739084701461502E-4</v>
      </c>
    </row>
    <row r="42" spans="1:13" x14ac:dyDescent="0.15">
      <c r="A42" t="s">
        <v>38</v>
      </c>
      <c r="B42">
        <f>B34/B7</f>
        <v>1.715911420741952E-4</v>
      </c>
      <c r="C42">
        <f t="shared" ref="C42:M42" si="15">C34/C7</f>
        <v>1.662246657705987E-4</v>
      </c>
      <c r="D42">
        <f t="shared" si="15"/>
        <v>1.7134751113105032E-4</v>
      </c>
      <c r="E42">
        <f t="shared" si="15"/>
        <v>1.7604687672518576E-4</v>
      </c>
      <c r="F42">
        <f t="shared" si="15"/>
        <v>1.7290221411837299E-4</v>
      </c>
      <c r="G42">
        <f t="shared" si="15"/>
        <v>1.7151720910163964E-4</v>
      </c>
      <c r="H42">
        <f t="shared" si="15"/>
        <v>1.6391980252398311E-4</v>
      </c>
      <c r="I42">
        <f t="shared" si="15"/>
        <v>1.5334203228425597E-4</v>
      </c>
      <c r="J42">
        <f t="shared" si="15"/>
        <v>1.4758080060848721E-4</v>
      </c>
      <c r="K42">
        <f t="shared" si="15"/>
        <v>1.3940471880027487E-4</v>
      </c>
      <c r="L42">
        <f t="shared" si="15"/>
        <v>1.4405117794584162E-4</v>
      </c>
      <c r="M42">
        <f t="shared" si="15"/>
        <v>1.4233131128652741E-4</v>
      </c>
    </row>
    <row r="43" spans="1:13" x14ac:dyDescent="0.15">
      <c r="A43" t="s">
        <v>39</v>
      </c>
      <c r="B43">
        <f>B35/B9</f>
        <v>2.0211444358679673E-4</v>
      </c>
      <c r="C43">
        <f t="shared" ref="C43:M43" si="16">C35/C9</f>
        <v>1.9584926264947823E-4</v>
      </c>
      <c r="D43">
        <f t="shared" si="16"/>
        <v>2.1099351380547425E-4</v>
      </c>
      <c r="E43">
        <f t="shared" si="16"/>
        <v>2.3009522260822844E-4</v>
      </c>
      <c r="F43">
        <f t="shared" si="16"/>
        <v>2.356541602871706E-4</v>
      </c>
      <c r="G43">
        <f t="shared" si="16"/>
        <v>2.1664311738372295E-4</v>
      </c>
      <c r="H43">
        <f t="shared" si="16"/>
        <v>2.0582503240010035E-4</v>
      </c>
      <c r="I43">
        <f t="shared" si="16"/>
        <v>1.8431167052679939E-4</v>
      </c>
      <c r="J43">
        <f t="shared" si="16"/>
        <v>1.8092428368541146E-4</v>
      </c>
      <c r="K43">
        <f t="shared" si="16"/>
        <v>1.7308807405769526E-4</v>
      </c>
      <c r="L43">
        <f t="shared" si="16"/>
        <v>1.9339879701652508E-4</v>
      </c>
      <c r="M43">
        <f t="shared" si="16"/>
        <v>1.8616037502264799E-4</v>
      </c>
    </row>
    <row r="44" spans="1:13" x14ac:dyDescent="0.15">
      <c r="A44" t="s">
        <v>40</v>
      </c>
      <c r="B44">
        <f>B36/B11</f>
        <v>5.0951750725042949E-5</v>
      </c>
      <c r="C44">
        <f t="shared" ref="C44:M44" si="17">C36/C11</f>
        <v>4.9017309609049961E-5</v>
      </c>
      <c r="D44">
        <f t="shared" si="17"/>
        <v>5.1371076361637276E-5</v>
      </c>
      <c r="E44">
        <f t="shared" si="17"/>
        <v>5.2312795775643362E-5</v>
      </c>
      <c r="F44">
        <f t="shared" si="17"/>
        <v>5.6430370945010209E-5</v>
      </c>
      <c r="G44">
        <f t="shared" si="17"/>
        <v>5.8616696106291054E-5</v>
      </c>
      <c r="H44">
        <f t="shared" si="17"/>
        <v>5.3823954553887434E-5</v>
      </c>
      <c r="I44">
        <f t="shared" si="17"/>
        <v>4.8524172610139545E-5</v>
      </c>
      <c r="J44">
        <f t="shared" si="17"/>
        <v>4.7357465137631794E-5</v>
      </c>
      <c r="K44">
        <f t="shared" si="17"/>
        <v>4.41726628848326E-5</v>
      </c>
      <c r="L44">
        <f t="shared" si="17"/>
        <v>4.3192537974760106E-5</v>
      </c>
      <c r="M44">
        <f t="shared" si="17"/>
        <v>4.537055088628467E-5</v>
      </c>
    </row>
    <row r="45" spans="1:13" x14ac:dyDescent="0.15">
      <c r="A45" t="s">
        <v>41</v>
      </c>
      <c r="B45">
        <f>B37/B13</f>
        <v>2.7438855992351562E-5</v>
      </c>
      <c r="C45">
        <f t="shared" ref="C45:M45" si="18">C37/C13</f>
        <v>2.8412621907490924E-5</v>
      </c>
      <c r="D45">
        <f t="shared" si="18"/>
        <v>2.6341620397436773E-5</v>
      </c>
      <c r="E45">
        <f t="shared" si="18"/>
        <v>2.876539266299431E-5</v>
      </c>
      <c r="F45">
        <f t="shared" si="18"/>
        <v>2.901603210002097E-5</v>
      </c>
      <c r="G45">
        <f t="shared" si="18"/>
        <v>2.84071636251646E-5</v>
      </c>
      <c r="H45">
        <f t="shared" si="18"/>
        <v>2.8048892381472756E-5</v>
      </c>
      <c r="I45">
        <f t="shared" si="18"/>
        <v>2.7297950464852947E-5</v>
      </c>
      <c r="J45">
        <f t="shared" si="18"/>
        <v>2.7943619993406027E-5</v>
      </c>
      <c r="K45">
        <f t="shared" si="18"/>
        <v>2.6703935743436917E-5</v>
      </c>
      <c r="L45">
        <f t="shared" si="18"/>
        <v>2.7181597692650506E-5</v>
      </c>
      <c r="M45">
        <f t="shared" si="18"/>
        <v>2.7609747136075206E-5</v>
      </c>
    </row>
    <row r="47" spans="1:13" x14ac:dyDescent="0.15">
      <c r="A47" t="s">
        <v>44</v>
      </c>
      <c r="B47">
        <f>B48/36500</f>
        <v>7.0635183850036056E-5</v>
      </c>
      <c r="C47">
        <f t="shared" ref="C47:M47" si="19">C48/36500</f>
        <v>7.1366979091564531E-5</v>
      </c>
      <c r="D47">
        <f t="shared" si="19"/>
        <v>7.5286122692078621E-5</v>
      </c>
      <c r="E47">
        <f t="shared" si="19"/>
        <v>7.9176640230713756E-5</v>
      </c>
      <c r="F47">
        <f t="shared" si="19"/>
        <v>8.5735159817351591E-5</v>
      </c>
      <c r="G47">
        <f t="shared" si="19"/>
        <v>9.3124906600249068E-5</v>
      </c>
      <c r="H47">
        <f t="shared" si="19"/>
        <v>8.5225831702544046E-5</v>
      </c>
      <c r="I47">
        <f t="shared" si="19"/>
        <v>7.9061703394877901E-5</v>
      </c>
      <c r="J47">
        <f t="shared" si="19"/>
        <v>8.3273100871731012E-5</v>
      </c>
      <c r="K47">
        <f t="shared" si="19"/>
        <v>9.0109911361805007E-5</v>
      </c>
      <c r="L47">
        <f t="shared" si="19"/>
        <v>1.000478206724782E-4</v>
      </c>
      <c r="M47">
        <f t="shared" si="19"/>
        <v>1.0842608695652176E-4</v>
      </c>
    </row>
    <row r="48" spans="1:13" ht="14.25" x14ac:dyDescent="0.2">
      <c r="B48" s="11">
        <v>2.5781842105263162</v>
      </c>
      <c r="C48" s="11">
        <v>2.6048947368421054</v>
      </c>
      <c r="D48" s="11">
        <v>2.7479434782608698</v>
      </c>
      <c r="E48" s="11">
        <v>2.8899473684210522</v>
      </c>
      <c r="F48" s="11">
        <v>3.1293333333333329</v>
      </c>
      <c r="G48" s="11">
        <v>3.3990590909090912</v>
      </c>
      <c r="H48" s="11">
        <v>3.1107428571428577</v>
      </c>
      <c r="I48" s="11">
        <v>2.8857521739130432</v>
      </c>
      <c r="J48" s="11">
        <v>3.0394681818181821</v>
      </c>
      <c r="K48" s="11">
        <v>3.2890117647058825</v>
      </c>
      <c r="L48" s="11">
        <v>3.6517454545454542</v>
      </c>
      <c r="M48" s="11">
        <v>3.9575521739130441</v>
      </c>
    </row>
    <row r="50" spans="1:16" x14ac:dyDescent="0.15">
      <c r="A50" t="s">
        <v>45</v>
      </c>
    </row>
    <row r="51" spans="1:16" x14ac:dyDescent="0.15">
      <c r="A51" t="s">
        <v>36</v>
      </c>
      <c r="B51">
        <f>(B4-B3*EXP((B47+B40)*90))/B3</f>
        <v>-7.1441474648028481E-3</v>
      </c>
      <c r="C51">
        <f t="shared" ref="C51:M51" si="20">(C4-C3*EXP((C47+C40)*90))/C3</f>
        <v>-5.5386921413356658E-4</v>
      </c>
      <c r="D51">
        <f t="shared" si="20"/>
        <v>-5.1796580945442346E-3</v>
      </c>
      <c r="E51">
        <f t="shared" si="20"/>
        <v>-6.5519742554047975E-3</v>
      </c>
      <c r="F51">
        <f t="shared" si="20"/>
        <v>-1.4619025266346763E-2</v>
      </c>
      <c r="G51">
        <f t="shared" si="20"/>
        <v>-9.4884124771861551E-3</v>
      </c>
      <c r="H51">
        <f t="shared" si="20"/>
        <v>-1.0776403963363747E-2</v>
      </c>
      <c r="I51">
        <f t="shared" si="20"/>
        <v>-8.0087590689301071E-3</v>
      </c>
      <c r="J51">
        <f t="shared" si="20"/>
        <v>-1.053868764214682E-2</v>
      </c>
      <c r="K51">
        <f t="shared" si="20"/>
        <v>-1.3115019071447305E-2</v>
      </c>
      <c r="L51">
        <f t="shared" si="20"/>
        <v>-8.2046213898364292E-3</v>
      </c>
      <c r="M51">
        <f t="shared" si="20"/>
        <v>-1.0617313998935948E-2</v>
      </c>
    </row>
    <row r="52" spans="1:16" x14ac:dyDescent="0.15">
      <c r="A52" t="s">
        <v>37</v>
      </c>
      <c r="B52">
        <f>(B6-B5*EXP((B$47+B41)*90))/B5</f>
        <v>-2.8139474424415552E-2</v>
      </c>
      <c r="C52">
        <f t="shared" ref="C52:M52" si="21">(C6-C5*EXP((C$47+C41)*90))/C5</f>
        <v>-2.3460847586507419E-2</v>
      </c>
      <c r="D52">
        <f t="shared" si="21"/>
        <v>-2.2063745743913652E-2</v>
      </c>
      <c r="E52">
        <f t="shared" si="21"/>
        <v>-2.1392608969692223E-2</v>
      </c>
      <c r="F52">
        <f t="shared" si="21"/>
        <v>-2.8540469845616916E-2</v>
      </c>
      <c r="G52">
        <f t="shared" si="21"/>
        <v>-2.3023520744017575E-2</v>
      </c>
      <c r="H52">
        <f t="shared" si="21"/>
        <v>-2.1506167530994894E-2</v>
      </c>
      <c r="I52">
        <f t="shared" si="21"/>
        <v>-1.9614912111187766E-2</v>
      </c>
      <c r="J52">
        <f t="shared" si="21"/>
        <v>-1.7843567505827745E-2</v>
      </c>
      <c r="K52">
        <f t="shared" si="21"/>
        <v>-1.7288637142163679E-2</v>
      </c>
      <c r="L52">
        <f t="shared" si="21"/>
        <v>-1.7979722468392568E-2</v>
      </c>
      <c r="M52">
        <f t="shared" si="21"/>
        <v>-1.7458873759246849E-2</v>
      </c>
    </row>
    <row r="53" spans="1:16" x14ac:dyDescent="0.15">
      <c r="A53" t="s">
        <v>38</v>
      </c>
      <c r="B53">
        <f>(B8-B7*EXP((B$47+B42)*90))/B7</f>
        <v>-2.0943482807984911E-2</v>
      </c>
      <c r="C53">
        <f t="shared" ref="C53:M53" si="22">(C8-C7*EXP((C$47+C42)*90))/C7</f>
        <v>-1.242547380438138E-2</v>
      </c>
      <c r="D53">
        <f t="shared" si="22"/>
        <v>-2.7300654284656844E-2</v>
      </c>
      <c r="E53">
        <f t="shared" si="22"/>
        <v>-2.756595212934437E-2</v>
      </c>
      <c r="F53">
        <f t="shared" si="22"/>
        <v>-5.5525176312607116E-2</v>
      </c>
      <c r="G53">
        <f t="shared" si="22"/>
        <v>-7.7811564545901366E-2</v>
      </c>
      <c r="H53">
        <f t="shared" si="22"/>
        <v>-2.4624868262878557E-2</v>
      </c>
      <c r="I53">
        <f t="shared" si="22"/>
        <v>-3.4584048668227632E-2</v>
      </c>
      <c r="J53">
        <f t="shared" si="22"/>
        <v>-4.3681113015311787E-2</v>
      </c>
      <c r="K53">
        <f t="shared" si="22"/>
        <v>-4.023931852087468E-2</v>
      </c>
      <c r="L53">
        <f t="shared" si="22"/>
        <v>-3.2221816820793961E-2</v>
      </c>
      <c r="M53">
        <f t="shared" si="22"/>
        <v>-3.3010845565193979E-2</v>
      </c>
    </row>
    <row r="54" spans="1:16" x14ac:dyDescent="0.15">
      <c r="A54" t="s">
        <v>39</v>
      </c>
      <c r="B54">
        <f>(B10-B9*EXP((B$47+B43)*90))/B9</f>
        <v>-1.713847006498849E-2</v>
      </c>
      <c r="C54">
        <f t="shared" ref="C54:M54" si="23">(C10-C9*EXP((C$47+C43)*90))/C9</f>
        <v>-1.1636808113399823E-2</v>
      </c>
      <c r="D54">
        <f t="shared" si="23"/>
        <v>-1.6024391588432121E-2</v>
      </c>
      <c r="E54">
        <f t="shared" si="23"/>
        <v>-1.2581293982308527E-2</v>
      </c>
      <c r="F54">
        <f t="shared" si="23"/>
        <v>-1.6389149816696414E-2</v>
      </c>
      <c r="G54">
        <f t="shared" si="23"/>
        <v>-3.9379244881713411E-2</v>
      </c>
      <c r="H54">
        <f t="shared" si="23"/>
        <v>-3.3259596007833472E-2</v>
      </c>
      <c r="I54">
        <f t="shared" si="23"/>
        <v>-5.62692385967292E-2</v>
      </c>
      <c r="J54">
        <f t="shared" si="23"/>
        <v>-5.8682883970942609E-2</v>
      </c>
      <c r="K54">
        <f t="shared" si="23"/>
        <v>-4.6091305593936843E-2</v>
      </c>
      <c r="L54">
        <f t="shared" si="23"/>
        <v>-6.4092538176832459E-3</v>
      </c>
      <c r="M54">
        <f t="shared" si="23"/>
        <v>-2.6603519920601088E-2</v>
      </c>
    </row>
    <row r="55" spans="1:16" x14ac:dyDescent="0.15">
      <c r="A55" t="s">
        <v>40</v>
      </c>
      <c r="B55">
        <f>(B12-B11*EXP((B$47+B44)*90))/B11</f>
        <v>1.4427810391757603E-3</v>
      </c>
      <c r="C55">
        <f t="shared" ref="C55:M55" si="24">(C12-C11*EXP((C$47+C44)*90))/C11</f>
        <v>3.6519618847532082E-3</v>
      </c>
      <c r="D55">
        <f t="shared" si="24"/>
        <v>-1.082504200013342E-3</v>
      </c>
      <c r="E55">
        <f t="shared" si="24"/>
        <v>-4.0849145900723444E-2</v>
      </c>
      <c r="F55">
        <f t="shared" si="24"/>
        <v>-8.1613517199055706E-4</v>
      </c>
      <c r="G55">
        <f t="shared" si="24"/>
        <v>-5.1631659231592634E-3</v>
      </c>
      <c r="H55">
        <f t="shared" si="24"/>
        <v>-7.2084991708399734E-3</v>
      </c>
      <c r="I55">
        <f t="shared" si="24"/>
        <v>-2.6781466575675147E-2</v>
      </c>
      <c r="J55">
        <f t="shared" si="24"/>
        <v>-1.0341945481136934E-2</v>
      </c>
      <c r="K55">
        <f t="shared" si="24"/>
        <v>-1.5382482225649328E-2</v>
      </c>
      <c r="L55">
        <f t="shared" si="24"/>
        <v>5.0677907605792038E-3</v>
      </c>
      <c r="M55">
        <f t="shared" si="24"/>
        <v>-6.505504795125956E-3</v>
      </c>
    </row>
    <row r="56" spans="1:16" x14ac:dyDescent="0.15">
      <c r="A56" t="s">
        <v>41</v>
      </c>
      <c r="B56">
        <f>(B14-B13*EXP((B$47+B45)*90))/B13</f>
        <v>-4.5990667817512685E-3</v>
      </c>
      <c r="C56">
        <f t="shared" ref="C56:M56" si="25">(C14-C13*EXP((C$47+C45)*90))/C13</f>
        <v>1.9245245061932325E-2</v>
      </c>
      <c r="D56">
        <f t="shared" si="25"/>
        <v>-6.9188453902997965E-2</v>
      </c>
      <c r="E56">
        <f t="shared" si="25"/>
        <v>-9.8212039656843148E-4</v>
      </c>
      <c r="F56">
        <f t="shared" si="25"/>
        <v>8.3010661799344104E-3</v>
      </c>
      <c r="G56">
        <f t="shared" si="25"/>
        <v>1.6815239788766822E-2</v>
      </c>
      <c r="H56">
        <f t="shared" si="25"/>
        <v>8.7725736734371503E-3</v>
      </c>
      <c r="I56">
        <f t="shared" si="25"/>
        <v>-3.2040950424623267E-3</v>
      </c>
      <c r="J56">
        <f t="shared" si="25"/>
        <v>1.0467258533925806E-2</v>
      </c>
      <c r="K56">
        <f t="shared" si="25"/>
        <v>-7.1440470571851374E-3</v>
      </c>
      <c r="L56">
        <f t="shared" si="25"/>
        <v>-5.3192741677995517E-3</v>
      </c>
      <c r="M56">
        <f t="shared" si="25"/>
        <v>-2.0194202699781404E-2</v>
      </c>
    </row>
    <row r="58" spans="1:16" ht="14.25" x14ac:dyDescent="0.2">
      <c r="A58" t="s">
        <v>46</v>
      </c>
      <c r="O58" s="11"/>
      <c r="P58" s="11"/>
    </row>
    <row r="59" spans="1:16" ht="14.25" x14ac:dyDescent="0.2">
      <c r="A59" t="s">
        <v>36</v>
      </c>
      <c r="B59" s="11">
        <v>3.5204281554890904</v>
      </c>
      <c r="C59" s="11">
        <v>4.9417241602676505</v>
      </c>
      <c r="D59" s="11">
        <v>4.560682286236565</v>
      </c>
      <c r="E59" s="11">
        <v>3.4984027752003333</v>
      </c>
      <c r="F59" s="11">
        <v>2.9597232613665834</v>
      </c>
      <c r="G59" s="11">
        <v>2.6419790759804584</v>
      </c>
      <c r="H59" s="11">
        <v>2.7233399324584036</v>
      </c>
      <c r="I59" s="11">
        <v>2.9301156359979887</v>
      </c>
      <c r="J59" s="11">
        <v>1.5011802669838625</v>
      </c>
      <c r="K59" s="11">
        <v>1.6875659865328818</v>
      </c>
      <c r="L59" s="11">
        <v>2.7379676776143391</v>
      </c>
      <c r="M59" s="11">
        <v>2.2368277630681908</v>
      </c>
      <c r="O59" s="11"/>
      <c r="P59" s="11"/>
    </row>
    <row r="60" spans="1:16" ht="14.25" x14ac:dyDescent="0.2">
      <c r="A60" t="s">
        <v>37</v>
      </c>
      <c r="B60" s="11">
        <v>0.7555023712097787</v>
      </c>
      <c r="C60" s="11">
        <v>1.1577172878213149</v>
      </c>
      <c r="D60" s="11">
        <v>1.9731467992260028</v>
      </c>
      <c r="E60" s="11">
        <v>2.3555023258583838</v>
      </c>
      <c r="F60" s="11">
        <v>2.3825810632425299</v>
      </c>
      <c r="G60" s="11">
        <v>2.4762011987657409</v>
      </c>
      <c r="H60" s="11">
        <v>2.7786722596533515</v>
      </c>
      <c r="I60" s="11">
        <v>3.1344336336615273</v>
      </c>
      <c r="J60" s="11">
        <v>3.5983216257524591</v>
      </c>
      <c r="K60" s="11">
        <v>3.9527683107595162</v>
      </c>
      <c r="L60" s="11">
        <v>4.59989289287694</v>
      </c>
      <c r="M60" s="11">
        <v>4.6198071049985581</v>
      </c>
      <c r="O60" s="11"/>
      <c r="P60" s="11"/>
    </row>
    <row r="61" spans="1:16" ht="14.25" x14ac:dyDescent="0.2">
      <c r="A61" t="s">
        <v>38</v>
      </c>
      <c r="B61" s="11">
        <v>4.2129162680564995</v>
      </c>
      <c r="C61" s="11">
        <v>5.6089348423138077</v>
      </c>
      <c r="D61" s="11">
        <v>4.6094313844625185</v>
      </c>
      <c r="E61" s="11">
        <v>2.8610794705610245</v>
      </c>
      <c r="F61" s="11">
        <v>2.0326289155521007</v>
      </c>
      <c r="G61" s="11">
        <v>1.6461855160911647</v>
      </c>
      <c r="H61" s="11">
        <v>2.0433472072689449</v>
      </c>
      <c r="I61" s="11">
        <v>1.9925872148561385</v>
      </c>
      <c r="J61" s="11">
        <v>1.5901360544217686</v>
      </c>
      <c r="K61" s="11">
        <v>1.7509771423724168</v>
      </c>
      <c r="L61" s="11">
        <v>1.659494713684464</v>
      </c>
      <c r="M61" s="11">
        <v>1.6514282460081862</v>
      </c>
      <c r="O61" s="11"/>
      <c r="P61" s="11"/>
    </row>
    <row r="62" spans="1:16" ht="14.25" x14ac:dyDescent="0.2">
      <c r="A62" t="s">
        <v>39</v>
      </c>
      <c r="B62" s="11">
        <v>1.4117428102441434</v>
      </c>
      <c r="C62" s="11">
        <v>2.1651508503692245</v>
      </c>
      <c r="D62" s="11">
        <v>2.1258199194430678</v>
      </c>
      <c r="E62" s="11">
        <v>2.3042785980573339</v>
      </c>
      <c r="F62" s="11">
        <v>2.5515582810010886</v>
      </c>
      <c r="G62" s="11">
        <v>1.883040323598494</v>
      </c>
      <c r="H62" s="11">
        <v>1.572720698934291</v>
      </c>
      <c r="I62" s="11">
        <v>1.0798740119786538</v>
      </c>
      <c r="J62" s="11">
        <v>0.43598243057408509</v>
      </c>
      <c r="K62" s="11">
        <v>0.67835369639484899</v>
      </c>
      <c r="L62" s="11">
        <v>1.2289045102090097</v>
      </c>
      <c r="M62" s="11">
        <v>1.2903701428352019</v>
      </c>
      <c r="O62" s="11"/>
      <c r="P62" s="11"/>
    </row>
    <row r="63" spans="1:16" ht="14.25" x14ac:dyDescent="0.2">
      <c r="A63" t="s">
        <v>40</v>
      </c>
      <c r="B63" s="11">
        <v>19.068728694247714</v>
      </c>
      <c r="C63" s="11">
        <v>17.605968971864318</v>
      </c>
      <c r="D63" s="11">
        <v>16.241861008067655</v>
      </c>
      <c r="E63" s="11">
        <v>16.357535397944009</v>
      </c>
      <c r="F63" s="11">
        <v>13.780021645520069</v>
      </c>
      <c r="G63" s="11">
        <v>13.000213034240936</v>
      </c>
      <c r="H63" s="11">
        <v>11.02221556694084</v>
      </c>
      <c r="I63" s="11">
        <v>9.6256871970489915</v>
      </c>
      <c r="J63" s="11">
        <v>7.5117753836724113</v>
      </c>
      <c r="K63" s="11">
        <v>7.6576378299350738</v>
      </c>
      <c r="L63" s="11">
        <v>6.1746079613992766</v>
      </c>
      <c r="M63" s="11">
        <v>6.7247646423628531</v>
      </c>
      <c r="O63" s="11"/>
      <c r="P63" s="11"/>
    </row>
    <row r="64" spans="1:16" ht="14.25" x14ac:dyDescent="0.2">
      <c r="A64" t="s">
        <v>41</v>
      </c>
      <c r="B64" s="11">
        <v>3.077588693394866</v>
      </c>
      <c r="C64" s="11">
        <v>2.2598059100695851</v>
      </c>
      <c r="D64" s="11">
        <v>1.7912165751726579</v>
      </c>
      <c r="E64" s="11">
        <v>2.0412695475154989</v>
      </c>
      <c r="F64" s="11">
        <v>3.5832154644035832</v>
      </c>
      <c r="G64" s="11">
        <v>4.7169987837964262</v>
      </c>
      <c r="H64" s="11">
        <v>8.5927152317880804</v>
      </c>
      <c r="I64" s="11">
        <v>10.831741684385022</v>
      </c>
      <c r="J64" s="11">
        <v>7.5230471271788257</v>
      </c>
      <c r="K64" s="11">
        <v>9.2993305706088609</v>
      </c>
      <c r="L64" s="11">
        <v>7.3513566460965816</v>
      </c>
      <c r="M64" s="11">
        <v>4.883744038155803</v>
      </c>
      <c r="O64" s="11"/>
      <c r="P64" s="11"/>
    </row>
    <row r="65" spans="15:16" ht="14.25" x14ac:dyDescent="0.2">
      <c r="O65" s="11"/>
      <c r="P65" s="11"/>
    </row>
    <row r="66" spans="15:16" ht="14.25" x14ac:dyDescent="0.2">
      <c r="O66" s="11"/>
      <c r="P66" s="11"/>
    </row>
    <row r="67" spans="15:16" ht="14.25" x14ac:dyDescent="0.2">
      <c r="O67" s="11"/>
      <c r="P67" s="11"/>
    </row>
    <row r="68" spans="15:16" ht="14.25" x14ac:dyDescent="0.2">
      <c r="O68" s="11"/>
      <c r="P68" s="11"/>
    </row>
    <row r="69" spans="15:16" ht="14.25" x14ac:dyDescent="0.2">
      <c r="O69" s="11"/>
      <c r="P69" s="11"/>
    </row>
    <row r="70" spans="15:16" ht="14.25" x14ac:dyDescent="0.2">
      <c r="O70" s="11"/>
      <c r="P70" s="11"/>
    </row>
    <row r="71" spans="15:16" ht="14.25" x14ac:dyDescent="0.2">
      <c r="O71" s="11"/>
      <c r="P71" s="11"/>
    </row>
  </sheetData>
  <sortState ref="O58:P69">
    <sortCondition ref="O58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7"/>
  <sheetViews>
    <sheetView topLeftCell="A13" workbookViewId="0">
      <selection activeCell="Q27" sqref="Q27"/>
    </sheetView>
  </sheetViews>
  <sheetFormatPr defaultRowHeight="13.5" x14ac:dyDescent="0.15"/>
  <cols>
    <col min="1" max="1" width="16.125" bestFit="1" customWidth="1"/>
    <col min="17" max="17" width="19.375" bestFit="1" customWidth="1"/>
  </cols>
  <sheetData>
    <row r="1" spans="1:17" x14ac:dyDescent="0.15"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</row>
    <row r="2" spans="1:17" ht="14.25" thickBot="1" x14ac:dyDescent="0.2">
      <c r="B2" s="8" t="s">
        <v>2</v>
      </c>
      <c r="C2" s="8" t="s">
        <v>2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2</v>
      </c>
      <c r="K2" s="8" t="s">
        <v>2</v>
      </c>
      <c r="L2" s="8" t="s">
        <v>2</v>
      </c>
      <c r="M2" s="8" t="s">
        <v>2</v>
      </c>
    </row>
    <row r="3" spans="1:17" x14ac:dyDescent="0.15">
      <c r="A3" t="s">
        <v>15</v>
      </c>
      <c r="B3" s="1">
        <v>54320</v>
      </c>
      <c r="C3" s="1">
        <v>51240</v>
      </c>
      <c r="D3" s="1">
        <v>51670</v>
      </c>
      <c r="E3" s="1">
        <v>50410</v>
      </c>
      <c r="F3" s="1">
        <v>50910</v>
      </c>
      <c r="G3" s="1">
        <v>53090</v>
      </c>
      <c r="H3" s="1">
        <v>48680</v>
      </c>
      <c r="I3" s="1">
        <v>48680</v>
      </c>
      <c r="J3" s="1">
        <v>48380</v>
      </c>
      <c r="K3" s="1">
        <v>50810</v>
      </c>
      <c r="L3" s="1">
        <v>49030</v>
      </c>
      <c r="M3" s="1">
        <v>49050</v>
      </c>
    </row>
    <row r="4" spans="1:17" x14ac:dyDescent="0.15">
      <c r="A4" t="s">
        <v>16</v>
      </c>
      <c r="B4" s="2">
        <v>54670</v>
      </c>
      <c r="C4" s="2">
        <v>51800</v>
      </c>
      <c r="D4" s="2">
        <v>52390</v>
      </c>
      <c r="E4" s="2">
        <v>50400</v>
      </c>
      <c r="F4" s="2">
        <v>51270</v>
      </c>
      <c r="G4" s="2">
        <v>53510</v>
      </c>
      <c r="H4" s="2">
        <v>48990</v>
      </c>
      <c r="I4" s="2">
        <v>48840</v>
      </c>
      <c r="J4" s="2">
        <v>48140</v>
      </c>
      <c r="K4" s="2">
        <v>50660</v>
      </c>
      <c r="L4" s="2">
        <v>49190</v>
      </c>
      <c r="M4" s="2">
        <v>49100</v>
      </c>
    </row>
    <row r="5" spans="1:17" x14ac:dyDescent="0.15">
      <c r="A5" t="s">
        <v>17</v>
      </c>
      <c r="B5" s="1">
        <v>15020</v>
      </c>
      <c r="C5" s="1">
        <v>14105</v>
      </c>
      <c r="D5" s="1">
        <v>13795</v>
      </c>
      <c r="E5" s="1">
        <v>14515</v>
      </c>
      <c r="F5" s="1">
        <v>14570</v>
      </c>
      <c r="G5" s="1">
        <v>14350</v>
      </c>
      <c r="H5" s="1">
        <v>13865</v>
      </c>
      <c r="I5" s="1">
        <v>14470</v>
      </c>
      <c r="J5" s="1">
        <v>14445</v>
      </c>
      <c r="K5" s="1">
        <v>14125</v>
      </c>
      <c r="L5" s="1">
        <v>13630</v>
      </c>
      <c r="M5" s="1">
        <v>13520</v>
      </c>
    </row>
    <row r="6" spans="1:17" x14ac:dyDescent="0.15">
      <c r="A6" t="s">
        <v>18</v>
      </c>
      <c r="B6" s="2">
        <v>15190</v>
      </c>
      <c r="C6" s="2">
        <v>14290</v>
      </c>
      <c r="D6" s="2">
        <v>13975</v>
      </c>
      <c r="E6" s="2">
        <v>14570</v>
      </c>
      <c r="F6" s="2">
        <v>14705</v>
      </c>
      <c r="G6" s="2">
        <v>14515</v>
      </c>
      <c r="H6" s="2">
        <v>14025</v>
      </c>
      <c r="I6" s="2">
        <v>14605</v>
      </c>
      <c r="J6" s="2">
        <v>14530</v>
      </c>
      <c r="K6" s="2">
        <v>14240</v>
      </c>
      <c r="L6" s="2">
        <v>13750</v>
      </c>
      <c r="M6" s="2">
        <v>13645</v>
      </c>
    </row>
    <row r="7" spans="1:17" x14ac:dyDescent="0.15">
      <c r="A7" t="s">
        <v>19</v>
      </c>
      <c r="B7" s="1">
        <v>26220</v>
      </c>
      <c r="C7" s="1">
        <v>26165</v>
      </c>
      <c r="D7" s="1">
        <v>24785</v>
      </c>
      <c r="E7" s="1">
        <v>23740</v>
      </c>
      <c r="F7" s="1">
        <v>23860</v>
      </c>
      <c r="G7" s="1">
        <v>24170</v>
      </c>
      <c r="H7" s="1">
        <v>21020</v>
      </c>
      <c r="I7" s="1">
        <v>21245</v>
      </c>
      <c r="J7" s="1">
        <v>21440</v>
      </c>
      <c r="K7" s="1">
        <v>23690</v>
      </c>
      <c r="L7" s="1">
        <v>21530</v>
      </c>
      <c r="M7" s="1">
        <v>21695</v>
      </c>
    </row>
    <row r="8" spans="1:17" x14ac:dyDescent="0.15">
      <c r="A8" t="s">
        <v>20</v>
      </c>
      <c r="B8" s="2">
        <v>26315</v>
      </c>
      <c r="C8" s="2">
        <v>26270</v>
      </c>
      <c r="D8" s="2">
        <v>24860</v>
      </c>
      <c r="E8" s="2">
        <v>23495</v>
      </c>
      <c r="F8" s="2">
        <v>23640</v>
      </c>
      <c r="G8" s="2">
        <v>24115</v>
      </c>
      <c r="H8" s="2">
        <v>20740</v>
      </c>
      <c r="I8" s="2">
        <v>20620</v>
      </c>
      <c r="J8" s="2">
        <v>20550</v>
      </c>
      <c r="K8" s="2">
        <v>22125</v>
      </c>
      <c r="L8" s="2">
        <v>20955</v>
      </c>
      <c r="M8" s="2">
        <v>20870</v>
      </c>
    </row>
    <row r="9" spans="1:17" x14ac:dyDescent="0.15">
      <c r="A9" t="s">
        <v>21</v>
      </c>
      <c r="B9" s="1">
        <v>19100</v>
      </c>
      <c r="C9" s="1">
        <v>19005</v>
      </c>
      <c r="D9" s="1">
        <v>18655</v>
      </c>
      <c r="E9" s="1">
        <v>18395</v>
      </c>
      <c r="F9" s="1">
        <v>19425</v>
      </c>
      <c r="G9" s="1">
        <v>20375</v>
      </c>
      <c r="H9" s="1">
        <v>19665</v>
      </c>
      <c r="I9" s="1">
        <v>18160</v>
      </c>
      <c r="J9" s="1">
        <v>18895</v>
      </c>
      <c r="K9" s="1">
        <v>18985</v>
      </c>
      <c r="L9" s="1">
        <v>18770</v>
      </c>
      <c r="M9" s="1">
        <v>18555</v>
      </c>
    </row>
    <row r="10" spans="1:17" x14ac:dyDescent="0.15">
      <c r="A10" t="s">
        <v>22</v>
      </c>
      <c r="B10" s="2">
        <v>19165</v>
      </c>
      <c r="C10" s="2">
        <v>19085</v>
      </c>
      <c r="D10" s="2">
        <v>18495</v>
      </c>
      <c r="E10" s="2">
        <v>17965</v>
      </c>
      <c r="F10" s="2">
        <v>18925</v>
      </c>
      <c r="G10" s="2">
        <v>19900</v>
      </c>
      <c r="H10" s="2">
        <v>18460</v>
      </c>
      <c r="I10" s="2">
        <v>17935</v>
      </c>
      <c r="J10" s="2">
        <v>18390</v>
      </c>
      <c r="K10" s="2">
        <v>18540</v>
      </c>
      <c r="L10" s="2">
        <v>18200</v>
      </c>
      <c r="M10" s="2">
        <v>18035</v>
      </c>
    </row>
    <row r="11" spans="1:17" x14ac:dyDescent="0.15">
      <c r="A11" t="s">
        <v>23</v>
      </c>
      <c r="B11" s="1">
        <v>98200</v>
      </c>
      <c r="C11" s="1">
        <v>101640</v>
      </c>
      <c r="D11" s="1">
        <v>103160</v>
      </c>
      <c r="E11" s="1">
        <v>96490</v>
      </c>
      <c r="F11" s="1">
        <v>106370</v>
      </c>
      <c r="G11" s="1">
        <v>112760</v>
      </c>
      <c r="H11" s="1">
        <v>110370</v>
      </c>
      <c r="I11" s="1">
        <v>112190</v>
      </c>
      <c r="J11" s="1">
        <v>102120</v>
      </c>
      <c r="K11" s="1">
        <v>109000</v>
      </c>
      <c r="L11" s="1">
        <v>93950</v>
      </c>
      <c r="M11" s="1">
        <v>90700</v>
      </c>
    </row>
    <row r="12" spans="1:17" x14ac:dyDescent="0.15">
      <c r="A12" t="s">
        <v>24</v>
      </c>
      <c r="B12" s="2">
        <v>99310</v>
      </c>
      <c r="C12" s="2">
        <v>99500</v>
      </c>
      <c r="D12" s="2">
        <v>103590</v>
      </c>
      <c r="E12" s="2">
        <v>102980</v>
      </c>
      <c r="F12" s="2">
        <v>107060</v>
      </c>
      <c r="G12" s="2">
        <v>115050</v>
      </c>
      <c r="H12" s="2">
        <v>111530</v>
      </c>
      <c r="I12" s="2">
        <v>110820</v>
      </c>
      <c r="J12" s="2">
        <v>103070</v>
      </c>
      <c r="K12" s="2">
        <v>105610</v>
      </c>
      <c r="L12" s="2">
        <v>94350</v>
      </c>
      <c r="M12" s="2">
        <v>90740</v>
      </c>
    </row>
    <row r="13" spans="1:17" ht="14.25" thickBot="1" x14ac:dyDescent="0.2">
      <c r="A13" t="s">
        <v>25</v>
      </c>
      <c r="B13" s="1">
        <v>143320</v>
      </c>
      <c r="C13" s="1">
        <v>142620</v>
      </c>
      <c r="D13" s="5">
        <v>146490</v>
      </c>
      <c r="E13" s="1">
        <v>140630</v>
      </c>
      <c r="F13" s="1">
        <v>143410</v>
      </c>
      <c r="G13" s="1">
        <v>152220</v>
      </c>
      <c r="H13" s="1">
        <v>142920</v>
      </c>
      <c r="I13" s="1">
        <v>146610</v>
      </c>
      <c r="J13" s="1">
        <v>142280</v>
      </c>
      <c r="K13" s="1">
        <v>143100</v>
      </c>
      <c r="L13" s="1">
        <v>145000</v>
      </c>
      <c r="M13" s="1">
        <v>144400</v>
      </c>
    </row>
    <row r="14" spans="1:17" ht="14.25" thickBot="1" x14ac:dyDescent="0.2">
      <c r="A14" t="s">
        <v>26</v>
      </c>
      <c r="B14" s="4">
        <v>142120</v>
      </c>
      <c r="C14" s="4">
        <v>149310</v>
      </c>
      <c r="D14" s="6">
        <v>144870</v>
      </c>
      <c r="E14" s="4">
        <v>142500</v>
      </c>
      <c r="F14" s="4">
        <v>145280</v>
      </c>
      <c r="G14" s="4">
        <v>151410</v>
      </c>
      <c r="H14" s="4">
        <v>145120</v>
      </c>
      <c r="I14" s="4">
        <v>142780</v>
      </c>
      <c r="J14" s="4">
        <v>142990</v>
      </c>
      <c r="K14" s="4">
        <v>147980</v>
      </c>
      <c r="L14" s="4">
        <v>153200</v>
      </c>
      <c r="M14" s="4">
        <v>143490</v>
      </c>
    </row>
    <row r="16" spans="1:17" ht="17.25" x14ac:dyDescent="0.3">
      <c r="A16" t="s">
        <v>42</v>
      </c>
      <c r="N16" s="10" t="s">
        <v>27</v>
      </c>
      <c r="Q16" t="s">
        <v>28</v>
      </c>
    </row>
    <row r="17" spans="1:17" x14ac:dyDescent="0.15">
      <c r="A17" t="s">
        <v>15</v>
      </c>
      <c r="B17">
        <f t="shared" ref="B17:L17" si="0">LN(C3/B3)</f>
        <v>-5.8372006221907212E-2</v>
      </c>
      <c r="C17">
        <f t="shared" si="0"/>
        <v>8.3568652705598104E-3</v>
      </c>
      <c r="D17">
        <f t="shared" si="0"/>
        <v>-2.4687774204553793E-2</v>
      </c>
      <c r="E17">
        <f t="shared" si="0"/>
        <v>9.869799819705101E-3</v>
      </c>
      <c r="F17">
        <f t="shared" si="0"/>
        <v>4.1929218681335395E-2</v>
      </c>
      <c r="G17">
        <f t="shared" si="0"/>
        <v>-8.6720318476253722E-2</v>
      </c>
      <c r="H17">
        <f t="shared" si="0"/>
        <v>0</v>
      </c>
      <c r="I17">
        <f t="shared" si="0"/>
        <v>-6.1817629374452563E-3</v>
      </c>
      <c r="J17">
        <f t="shared" si="0"/>
        <v>4.9006680423759337E-2</v>
      </c>
      <c r="K17">
        <f t="shared" si="0"/>
        <v>-3.5660829942498667E-2</v>
      </c>
      <c r="L17">
        <f t="shared" si="0"/>
        <v>4.0783034823009979E-4</v>
      </c>
      <c r="N17">
        <f>_xlfn.STDEV.P(B17:L17)</f>
        <v>3.8408619058101813E-2</v>
      </c>
      <c r="P17" t="s">
        <v>29</v>
      </c>
      <c r="Q17">
        <f>(N17-N18)/N18</f>
        <v>-2.5497140700861481E-2</v>
      </c>
    </row>
    <row r="18" spans="1:17" x14ac:dyDescent="0.15">
      <c r="A18" t="s">
        <v>16</v>
      </c>
      <c r="B18">
        <f t="shared" ref="B18:L18" si="1">LN(C4/B4)</f>
        <v>-5.3924963641470473E-2</v>
      </c>
      <c r="C18">
        <f t="shared" si="1"/>
        <v>1.1325584154690876E-2</v>
      </c>
      <c r="D18">
        <f t="shared" si="1"/>
        <v>-3.8724558342805401E-2</v>
      </c>
      <c r="E18">
        <f t="shared" si="1"/>
        <v>1.7114610718286221E-2</v>
      </c>
      <c r="F18">
        <f t="shared" si="1"/>
        <v>4.2762766527604044E-2</v>
      </c>
      <c r="G18">
        <f t="shared" si="1"/>
        <v>-8.8252356672729806E-2</v>
      </c>
      <c r="H18">
        <f t="shared" si="1"/>
        <v>-3.0665464079794621E-3</v>
      </c>
      <c r="I18">
        <f t="shared" si="1"/>
        <v>-1.4436216887578074E-2</v>
      </c>
      <c r="J18">
        <f t="shared" si="1"/>
        <v>5.102321221860337E-2</v>
      </c>
      <c r="K18">
        <f t="shared" si="1"/>
        <v>-2.9446293766280669E-2</v>
      </c>
      <c r="L18">
        <f t="shared" si="1"/>
        <v>-1.8313160067734977E-3</v>
      </c>
      <c r="N18">
        <f t="shared" ref="N18:N28" si="2">_xlfn.STDEV.P(B18:L18)</f>
        <v>3.9413551937369638E-2</v>
      </c>
    </row>
    <row r="19" spans="1:17" x14ac:dyDescent="0.15">
      <c r="A19" t="s">
        <v>17</v>
      </c>
      <c r="B19">
        <f t="shared" ref="B19:L19" si="3">LN(C5/B5)</f>
        <v>-6.2853301882029075E-2</v>
      </c>
      <c r="C19">
        <f t="shared" si="3"/>
        <v>-2.2223136784710235E-2</v>
      </c>
      <c r="D19">
        <f t="shared" si="3"/>
        <v>5.0876389807343804E-2</v>
      </c>
      <c r="E19">
        <f t="shared" si="3"/>
        <v>3.7820227305202696E-3</v>
      </c>
      <c r="F19">
        <f t="shared" si="3"/>
        <v>-1.5214678001483394E-2</v>
      </c>
      <c r="G19">
        <f t="shared" si="3"/>
        <v>-3.4382263137888718E-2</v>
      </c>
      <c r="H19">
        <f t="shared" si="3"/>
        <v>4.2709861575651133E-2</v>
      </c>
      <c r="I19">
        <f t="shared" si="3"/>
        <v>-1.7292067251939288E-3</v>
      </c>
      <c r="J19">
        <f t="shared" si="3"/>
        <v>-2.2402056885693883E-2</v>
      </c>
      <c r="K19">
        <f t="shared" si="3"/>
        <v>-3.5673031324063388E-2</v>
      </c>
      <c r="L19">
        <f t="shared" si="3"/>
        <v>-8.1031750936232053E-3</v>
      </c>
      <c r="N19">
        <f t="shared" si="2"/>
        <v>3.1797096269292315E-2</v>
      </c>
      <c r="P19" t="s">
        <v>30</v>
      </c>
      <c r="Q19">
        <f>(N19-N20)/N20</f>
        <v>7.0047540157965674E-2</v>
      </c>
    </row>
    <row r="20" spans="1:17" x14ac:dyDescent="0.15">
      <c r="A20" t="s">
        <v>18</v>
      </c>
      <c r="B20">
        <f t="shared" ref="B20:L20" si="4">LN(C6/B6)</f>
        <v>-6.1077324665905416E-2</v>
      </c>
      <c r="C20">
        <f t="shared" si="4"/>
        <v>-2.2289972900613197E-2</v>
      </c>
      <c r="D20">
        <f t="shared" si="4"/>
        <v>4.169460116595064E-2</v>
      </c>
      <c r="E20">
        <f t="shared" si="4"/>
        <v>9.2229517988448115E-3</v>
      </c>
      <c r="F20">
        <f t="shared" si="4"/>
        <v>-1.3004974529365148E-2</v>
      </c>
      <c r="G20">
        <f t="shared" si="4"/>
        <v>-3.4341146067833186E-2</v>
      </c>
      <c r="H20">
        <f t="shared" si="4"/>
        <v>4.0522484430944188E-2</v>
      </c>
      <c r="I20">
        <f t="shared" si="4"/>
        <v>-5.1484582575127462E-3</v>
      </c>
      <c r="J20">
        <f t="shared" si="4"/>
        <v>-2.0160571598361814E-2</v>
      </c>
      <c r="K20">
        <f t="shared" si="4"/>
        <v>-3.5016081871249452E-2</v>
      </c>
      <c r="L20">
        <f t="shared" si="4"/>
        <v>-7.6656699522785329E-3</v>
      </c>
      <c r="N20">
        <f t="shared" si="2"/>
        <v>2.9715592135839377E-2</v>
      </c>
    </row>
    <row r="21" spans="1:17" x14ac:dyDescent="0.15">
      <c r="A21" t="s">
        <v>19</v>
      </c>
      <c r="B21">
        <f t="shared" ref="B21:L21" si="5">LN(C7/B7)</f>
        <v>-2.0998385113826681E-3</v>
      </c>
      <c r="C21">
        <f t="shared" si="5"/>
        <v>-5.4184008351633964E-2</v>
      </c>
      <c r="D21">
        <f t="shared" si="5"/>
        <v>-4.3077242291015207E-2</v>
      </c>
      <c r="E21">
        <f t="shared" si="5"/>
        <v>5.0420274882480775E-3</v>
      </c>
      <c r="F21">
        <f t="shared" si="5"/>
        <v>1.2908778045621502E-2</v>
      </c>
      <c r="G21">
        <f t="shared" si="5"/>
        <v>-0.13963782926658652</v>
      </c>
      <c r="H21">
        <f t="shared" si="5"/>
        <v>1.0647208117969832E-2</v>
      </c>
      <c r="I21">
        <f t="shared" si="5"/>
        <v>9.1367626358263183E-3</v>
      </c>
      <c r="J21">
        <f t="shared" si="5"/>
        <v>9.9794681968092838E-2</v>
      </c>
      <c r="K21">
        <f t="shared" si="5"/>
        <v>-9.5605706794422457E-2</v>
      </c>
      <c r="L21">
        <f t="shared" si="5"/>
        <v>7.6345078740422826E-3</v>
      </c>
      <c r="N21">
        <f t="shared" si="2"/>
        <v>6.0736975263731466E-2</v>
      </c>
      <c r="P21" t="s">
        <v>31</v>
      </c>
      <c r="Q21">
        <f>(N21-N22)/N22</f>
        <v>0.1092039568189042</v>
      </c>
    </row>
    <row r="22" spans="1:17" x14ac:dyDescent="0.15">
      <c r="A22" t="s">
        <v>20</v>
      </c>
      <c r="B22">
        <f t="shared" ref="B22:L22" si="6">LN(C8/B8)</f>
        <v>-1.7115151082937447E-3</v>
      </c>
      <c r="C22">
        <f t="shared" si="6"/>
        <v>-5.5167517614883442E-2</v>
      </c>
      <c r="D22">
        <f t="shared" si="6"/>
        <v>-5.6472453527786043E-2</v>
      </c>
      <c r="E22">
        <f t="shared" si="6"/>
        <v>6.1525599831185112E-3</v>
      </c>
      <c r="F22">
        <f t="shared" si="6"/>
        <v>1.989386098303773E-2</v>
      </c>
      <c r="G22">
        <f t="shared" si="6"/>
        <v>-0.15076985071955393</v>
      </c>
      <c r="H22">
        <f t="shared" si="6"/>
        <v>-5.8027242125674233E-3</v>
      </c>
      <c r="I22">
        <f t="shared" si="6"/>
        <v>-3.4005376465703033E-3</v>
      </c>
      <c r="J22">
        <f t="shared" si="6"/>
        <v>7.3847249951749669E-2</v>
      </c>
      <c r="K22">
        <f t="shared" si="6"/>
        <v>-5.4330909516958438E-2</v>
      </c>
      <c r="L22">
        <f t="shared" si="6"/>
        <v>-4.0645602879253954E-3</v>
      </c>
      <c r="N22">
        <f t="shared" si="2"/>
        <v>5.4757265235439272E-2</v>
      </c>
    </row>
    <row r="23" spans="1:17" x14ac:dyDescent="0.15">
      <c r="A23" t="s">
        <v>21</v>
      </c>
      <c r="B23">
        <f t="shared" ref="B23:L23" si="7">LN(C9/B9)</f>
        <v>-4.9862326113721085E-3</v>
      </c>
      <c r="C23">
        <f t="shared" si="7"/>
        <v>-1.8587895768090851E-2</v>
      </c>
      <c r="D23">
        <f t="shared" si="7"/>
        <v>-1.4035318116383481E-2</v>
      </c>
      <c r="E23">
        <f t="shared" si="7"/>
        <v>5.4482007696973526E-2</v>
      </c>
      <c r="F23">
        <f t="shared" si="7"/>
        <v>4.7747762873215242E-2</v>
      </c>
      <c r="G23">
        <f t="shared" si="7"/>
        <v>-3.5468253243153523E-2</v>
      </c>
      <c r="H23">
        <f t="shared" si="7"/>
        <v>-7.9619032710625634E-2</v>
      </c>
      <c r="I23">
        <f t="shared" si="7"/>
        <v>3.9675963628305104E-2</v>
      </c>
      <c r="J23">
        <f t="shared" si="7"/>
        <v>4.751856882313295E-3</v>
      </c>
      <c r="K23">
        <f t="shared" si="7"/>
        <v>-1.1389343085348225E-2</v>
      </c>
      <c r="L23">
        <f t="shared" si="7"/>
        <v>-1.1520556085856493E-2</v>
      </c>
      <c r="N23">
        <f t="shared" si="2"/>
        <v>3.7167562122297201E-2</v>
      </c>
      <c r="P23" t="s">
        <v>32</v>
      </c>
      <c r="Q23">
        <f>(N23-N24)/N24</f>
        <v>2.9382968112708109E-2</v>
      </c>
    </row>
    <row r="24" spans="1:17" x14ac:dyDescent="0.15">
      <c r="A24" t="s">
        <v>22</v>
      </c>
      <c r="B24">
        <f t="shared" ref="B24:L24" si="8">LN(C10/B10)</f>
        <v>-4.1830126353253755E-3</v>
      </c>
      <c r="C24">
        <f t="shared" si="8"/>
        <v>-3.1402260912775794E-2</v>
      </c>
      <c r="D24">
        <f t="shared" si="8"/>
        <v>-2.9075004718935236E-2</v>
      </c>
      <c r="E24">
        <f t="shared" si="8"/>
        <v>5.2058378758030321E-2</v>
      </c>
      <c r="F24">
        <f t="shared" si="8"/>
        <v>5.0235932406934157E-2</v>
      </c>
      <c r="G24">
        <f t="shared" si="8"/>
        <v>-7.5113502655740641E-2</v>
      </c>
      <c r="H24">
        <f t="shared" si="8"/>
        <v>-2.885211809046025E-2</v>
      </c>
      <c r="I24">
        <f t="shared" si="8"/>
        <v>2.5052927631983909E-2</v>
      </c>
      <c r="J24">
        <f t="shared" si="8"/>
        <v>8.1235215214793474E-3</v>
      </c>
      <c r="K24">
        <f t="shared" si="8"/>
        <v>-1.8508966054959396E-2</v>
      </c>
      <c r="L24">
        <f t="shared" si="8"/>
        <v>-9.107279727247319E-3</v>
      </c>
      <c r="N24">
        <f t="shared" si="2"/>
        <v>3.6106641817127569E-2</v>
      </c>
    </row>
    <row r="25" spans="1:17" x14ac:dyDescent="0.15">
      <c r="A25" t="s">
        <v>23</v>
      </c>
      <c r="B25">
        <f t="shared" ref="B25:L25" si="9">LN(C11/B11)</f>
        <v>3.4430943091543022E-2</v>
      </c>
      <c r="C25">
        <f t="shared" si="9"/>
        <v>1.4844022561180592E-2</v>
      </c>
      <c r="D25">
        <f t="shared" si="9"/>
        <v>-6.6841804980851627E-2</v>
      </c>
      <c r="E25">
        <f t="shared" si="9"/>
        <v>9.7484206231280957E-2</v>
      </c>
      <c r="F25">
        <f t="shared" si="9"/>
        <v>5.8338083982338355E-2</v>
      </c>
      <c r="G25">
        <f t="shared" si="9"/>
        <v>-2.1423308461119069E-2</v>
      </c>
      <c r="H25">
        <f t="shared" si="9"/>
        <v>1.6355504772080528E-2</v>
      </c>
      <c r="I25">
        <f t="shared" si="9"/>
        <v>-9.404527018359024E-2</v>
      </c>
      <c r="J25">
        <f t="shared" si="9"/>
        <v>6.5199289855860515E-2</v>
      </c>
      <c r="K25">
        <f t="shared" si="9"/>
        <v>-0.14858515636966943</v>
      </c>
      <c r="L25">
        <f t="shared" si="9"/>
        <v>-3.5205368738383411E-2</v>
      </c>
      <c r="N25">
        <f t="shared" si="2"/>
        <v>7.0932248509305129E-2</v>
      </c>
      <c r="P25" t="s">
        <v>33</v>
      </c>
      <c r="Q25">
        <f>(N25-N26)/N26</f>
        <v>0.38869258006097762</v>
      </c>
    </row>
    <row r="26" spans="1:17" x14ac:dyDescent="0.15">
      <c r="A26" t="s">
        <v>24</v>
      </c>
      <c r="B26">
        <f t="shared" ref="B26:L26" si="10">LN(C12/B12)</f>
        <v>1.911373249279936E-3</v>
      </c>
      <c r="C26">
        <f t="shared" si="10"/>
        <v>4.0283155905463483E-2</v>
      </c>
      <c r="D26">
        <f t="shared" si="10"/>
        <v>-5.9060054520153598E-3</v>
      </c>
      <c r="E26">
        <f t="shared" si="10"/>
        <v>3.8854630347239849E-2</v>
      </c>
      <c r="F26">
        <f t="shared" si="10"/>
        <v>7.197739151613973E-2</v>
      </c>
      <c r="G26">
        <f t="shared" si="10"/>
        <v>-3.1073203474929319E-2</v>
      </c>
      <c r="H26">
        <f t="shared" si="10"/>
        <v>-6.3863495672419803E-3</v>
      </c>
      <c r="I26">
        <f t="shared" si="10"/>
        <v>-7.2498894390502264E-2</v>
      </c>
      <c r="J26">
        <f t="shared" si="10"/>
        <v>2.4344694709681678E-2</v>
      </c>
      <c r="K26">
        <f t="shared" si="10"/>
        <v>-0.11274179194382387</v>
      </c>
      <c r="L26">
        <f t="shared" si="10"/>
        <v>-3.9012997578741396E-2</v>
      </c>
      <c r="N26">
        <f t="shared" si="2"/>
        <v>5.1078438473539253E-2</v>
      </c>
    </row>
    <row r="27" spans="1:17" x14ac:dyDescent="0.15">
      <c r="A27" t="s">
        <v>25</v>
      </c>
      <c r="B27">
        <f t="shared" ref="B27:L27" si="11">LN(C13/B13)</f>
        <v>-4.8961418365955443E-3</v>
      </c>
      <c r="C27">
        <f t="shared" si="11"/>
        <v>2.6773416141521095E-2</v>
      </c>
      <c r="D27">
        <f t="shared" si="11"/>
        <v>-4.0824838859522275E-2</v>
      </c>
      <c r="E27">
        <f t="shared" si="11"/>
        <v>1.957533285896465E-2</v>
      </c>
      <c r="F27">
        <f t="shared" si="11"/>
        <v>5.9619182098124557E-2</v>
      </c>
      <c r="G27">
        <f t="shared" si="11"/>
        <v>-6.3041809684036471E-2</v>
      </c>
      <c r="H27">
        <f t="shared" si="11"/>
        <v>2.5490966794964182E-2</v>
      </c>
      <c r="I27">
        <f t="shared" si="11"/>
        <v>-2.9979052869918706E-2</v>
      </c>
      <c r="J27">
        <f t="shared" si="11"/>
        <v>5.746739482150735E-3</v>
      </c>
      <c r="K27">
        <f t="shared" si="11"/>
        <v>1.3190055858169224E-2</v>
      </c>
      <c r="L27">
        <f t="shared" si="11"/>
        <v>-4.1465159618485773E-3</v>
      </c>
      <c r="N27">
        <f t="shared" si="2"/>
        <v>3.3148387213297839E-2</v>
      </c>
      <c r="P27" t="s">
        <v>34</v>
      </c>
      <c r="Q27">
        <f>(N27-N28)/N28</f>
        <v>-8.4614294640011745E-2</v>
      </c>
    </row>
    <row r="28" spans="1:17" x14ac:dyDescent="0.15">
      <c r="A28" t="s">
        <v>26</v>
      </c>
      <c r="B28">
        <f t="shared" ref="B28:L28" si="12">LN(C14/B14)</f>
        <v>4.9352910385746247E-2</v>
      </c>
      <c r="C28">
        <f t="shared" si="12"/>
        <v>-3.0187892985012253E-2</v>
      </c>
      <c r="D28">
        <f t="shared" si="12"/>
        <v>-1.6494788844854964E-2</v>
      </c>
      <c r="E28">
        <f t="shared" si="12"/>
        <v>1.9320915144277973E-2</v>
      </c>
      <c r="F28">
        <f t="shared" si="12"/>
        <v>4.132847416729752E-2</v>
      </c>
      <c r="G28">
        <f t="shared" si="12"/>
        <v>-4.243040265345422E-2</v>
      </c>
      <c r="H28">
        <f t="shared" si="12"/>
        <v>-1.6256002292511937E-2</v>
      </c>
      <c r="I28">
        <f t="shared" si="12"/>
        <v>1.4697136704414275E-3</v>
      </c>
      <c r="J28">
        <f t="shared" si="12"/>
        <v>3.4302431752649111E-2</v>
      </c>
      <c r="K28">
        <f t="shared" si="12"/>
        <v>3.4667127809086117E-2</v>
      </c>
      <c r="L28">
        <f t="shared" si="12"/>
        <v>-6.5478910946175667E-2</v>
      </c>
      <c r="N28">
        <f t="shared" si="2"/>
        <v>3.6212480727194414E-2</v>
      </c>
    </row>
    <row r="31" spans="1:17" x14ac:dyDescent="0.15">
      <c r="A31" t="s">
        <v>35</v>
      </c>
    </row>
    <row r="32" spans="1:17" x14ac:dyDescent="0.15">
      <c r="A32" t="s">
        <v>36</v>
      </c>
      <c r="B32">
        <v>3.5069889475317289</v>
      </c>
      <c r="C32">
        <v>3.4824400248990068</v>
      </c>
      <c r="D32">
        <v>3.458062944724714</v>
      </c>
      <c r="E32">
        <v>3.4407726300010899</v>
      </c>
      <c r="F32">
        <v>3.4304503121110868</v>
      </c>
      <c r="G32">
        <v>3.4167285108626428</v>
      </c>
      <c r="H32">
        <v>3.4064783253300548</v>
      </c>
      <c r="I32">
        <v>3.3996653686793943</v>
      </c>
      <c r="J32">
        <v>3.3996653686793943</v>
      </c>
      <c r="K32">
        <v>3.3928660379420355</v>
      </c>
      <c r="L32">
        <v>3.3826874398282101</v>
      </c>
      <c r="M32">
        <v>3.3793047523883821</v>
      </c>
    </row>
    <row r="33" spans="1:13" x14ac:dyDescent="0.15">
      <c r="A33" t="s">
        <v>37</v>
      </c>
      <c r="B33">
        <v>3.7535030258303639</v>
      </c>
      <c r="C33">
        <v>3.7272285046495508</v>
      </c>
      <c r="D33">
        <v>3.7011379051170041</v>
      </c>
      <c r="E33">
        <v>3.6826322155914193</v>
      </c>
      <c r="F33">
        <v>3.6715843189446451</v>
      </c>
      <c r="G33">
        <v>3.6568979816688665</v>
      </c>
      <c r="H33">
        <v>3.6459272877238602</v>
      </c>
      <c r="I33">
        <v>3.6386354331484125</v>
      </c>
      <c r="J33">
        <v>3.6386354331484125</v>
      </c>
      <c r="K33">
        <v>3.6313581622821158</v>
      </c>
      <c r="L33">
        <v>3.6204640877952698</v>
      </c>
      <c r="M33">
        <v>3.6168436237074748</v>
      </c>
    </row>
    <row r="34" spans="1:13" x14ac:dyDescent="0.15">
      <c r="A34" t="s">
        <v>38</v>
      </c>
      <c r="B34">
        <v>3.6003096601033149</v>
      </c>
      <c r="C34">
        <v>3.5751074924825916</v>
      </c>
      <c r="D34">
        <v>3.550081740035214</v>
      </c>
      <c r="E34">
        <v>3.5323313313350382</v>
      </c>
      <c r="F34">
        <v>3.5217343373410328</v>
      </c>
      <c r="G34">
        <v>3.5076473999916686</v>
      </c>
      <c r="H34">
        <v>3.4971244577916933</v>
      </c>
      <c r="I34">
        <v>3.4901302088761095</v>
      </c>
      <c r="J34">
        <v>3.4901302088761095</v>
      </c>
      <c r="K34">
        <v>3.4831499484583572</v>
      </c>
      <c r="L34">
        <v>3.4727004986129826</v>
      </c>
      <c r="M34">
        <v>3.4692277981143702</v>
      </c>
    </row>
    <row r="35" spans="1:13" x14ac:dyDescent="0.15">
      <c r="A35" t="s">
        <v>39</v>
      </c>
      <c r="B35">
        <v>3.4959894547190671</v>
      </c>
      <c r="C35">
        <v>3.4715175285360336</v>
      </c>
      <c r="D35">
        <v>3.4472169058362812</v>
      </c>
      <c r="E35">
        <v>3.4299808213071001</v>
      </c>
      <c r="F35">
        <v>3.4196908788431783</v>
      </c>
      <c r="G35">
        <v>3.4060121153278056</v>
      </c>
      <c r="H35">
        <v>3.3957940789818224</v>
      </c>
      <c r="I35">
        <v>3.3890024908238585</v>
      </c>
      <c r="J35">
        <v>3.3890024908238585</v>
      </c>
      <c r="K35">
        <v>3.3822244858422108</v>
      </c>
      <c r="L35">
        <v>3.3720778123846844</v>
      </c>
      <c r="M35">
        <v>3.3687057345722993</v>
      </c>
    </row>
    <row r="36" spans="1:13" x14ac:dyDescent="0.15">
      <c r="A36" t="s">
        <v>40</v>
      </c>
      <c r="B36">
        <v>3.9926447744337596</v>
      </c>
      <c r="C36">
        <v>3.9646962610127234</v>
      </c>
      <c r="D36">
        <v>3.9369433871856341</v>
      </c>
      <c r="E36">
        <v>3.9172586702497059</v>
      </c>
      <c r="F36">
        <v>3.905506894238957</v>
      </c>
      <c r="G36">
        <v>3.8898848666620012</v>
      </c>
      <c r="H36">
        <v>3.8782152120620155</v>
      </c>
      <c r="I36">
        <v>3.870458781637891</v>
      </c>
      <c r="J36">
        <v>3.870458781637891</v>
      </c>
      <c r="K36">
        <v>3.8627178640746158</v>
      </c>
      <c r="L36">
        <v>3.8511297104823914</v>
      </c>
      <c r="M36">
        <v>3.847278580771909</v>
      </c>
    </row>
    <row r="37" spans="1:13" x14ac:dyDescent="0.15">
      <c r="A37" t="s">
        <v>41</v>
      </c>
      <c r="B37">
        <v>3.7867983026001126</v>
      </c>
      <c r="C37">
        <v>3.7602907144819118</v>
      </c>
      <c r="D37">
        <v>3.7339686794805385</v>
      </c>
      <c r="E37">
        <v>3.7152988360831358</v>
      </c>
      <c r="F37">
        <v>3.7041529395748869</v>
      </c>
      <c r="G37">
        <v>3.6893363278165872</v>
      </c>
      <c r="H37">
        <v>3.6782683188331378</v>
      </c>
      <c r="I37">
        <v>3.6709117821954718</v>
      </c>
      <c r="J37">
        <v>3.6709117821954718</v>
      </c>
      <c r="K37">
        <v>3.6635699586310806</v>
      </c>
      <c r="L37">
        <v>3.6525792487551878</v>
      </c>
      <c r="M37">
        <v>3.6489266695064329</v>
      </c>
    </row>
    <row r="39" spans="1:13" x14ac:dyDescent="0.15">
      <c r="A39" t="s">
        <v>43</v>
      </c>
    </row>
    <row r="40" spans="1:13" x14ac:dyDescent="0.15">
      <c r="A40" t="s">
        <v>36</v>
      </c>
      <c r="B40">
        <f>B32/B3</f>
        <v>6.456165220051047E-5</v>
      </c>
      <c r="C40">
        <f t="shared" ref="C40:M40" si="13">C32/C3</f>
        <v>6.7963310400058683E-5</v>
      </c>
      <c r="D40">
        <f t="shared" si="13"/>
        <v>6.6925932740946655E-5</v>
      </c>
      <c r="E40">
        <f t="shared" si="13"/>
        <v>6.8255755405695098E-5</v>
      </c>
      <c r="F40">
        <f t="shared" si="13"/>
        <v>6.7382642155000723E-5</v>
      </c>
      <c r="G40">
        <f t="shared" si="13"/>
        <v>6.4357289712990069E-5</v>
      </c>
      <c r="H40">
        <f t="shared" si="13"/>
        <v>6.9976958203164636E-5</v>
      </c>
      <c r="I40">
        <f t="shared" si="13"/>
        <v>6.9837004286758302E-5</v>
      </c>
      <c r="J40">
        <f t="shared" si="13"/>
        <v>7.0270057227767558E-5</v>
      </c>
      <c r="K40">
        <f t="shared" si="13"/>
        <v>6.6775556739658251E-5</v>
      </c>
      <c r="L40">
        <f t="shared" si="13"/>
        <v>6.8992197426641041E-5</v>
      </c>
      <c r="M40">
        <f t="shared" si="13"/>
        <v>6.8895101985491988E-5</v>
      </c>
    </row>
    <row r="41" spans="1:13" x14ac:dyDescent="0.15">
      <c r="A41" t="s">
        <v>37</v>
      </c>
      <c r="B41">
        <f>B33/B5</f>
        <v>2.4990033460921198E-4</v>
      </c>
      <c r="C41">
        <f t="shared" ref="C41:M41" si="14">C33/C5</f>
        <v>2.6424874191063814E-4</v>
      </c>
      <c r="D41">
        <f t="shared" si="14"/>
        <v>2.6829560747495499E-4</v>
      </c>
      <c r="E41">
        <f t="shared" si="14"/>
        <v>2.5371217468766235E-4</v>
      </c>
      <c r="F41">
        <f t="shared" si="14"/>
        <v>2.5199617837643411E-4</v>
      </c>
      <c r="G41">
        <f t="shared" si="14"/>
        <v>2.5483609628354471E-4</v>
      </c>
      <c r="H41">
        <f t="shared" si="14"/>
        <v>2.6295905428949586E-4</v>
      </c>
      <c r="I41">
        <f t="shared" si="14"/>
        <v>2.5146063808904027E-4</v>
      </c>
      <c r="J41">
        <f t="shared" si="14"/>
        <v>2.5189584168559451E-4</v>
      </c>
      <c r="K41">
        <f t="shared" si="14"/>
        <v>2.5708730352439759E-4</v>
      </c>
      <c r="L41">
        <f t="shared" si="14"/>
        <v>2.6562465794536096E-4</v>
      </c>
      <c r="M41">
        <f t="shared" si="14"/>
        <v>2.6751801950499073E-4</v>
      </c>
    </row>
    <row r="42" spans="1:13" x14ac:dyDescent="0.15">
      <c r="A42" t="s">
        <v>38</v>
      </c>
      <c r="B42">
        <f>B34/B7</f>
        <v>1.3731158123963825E-4</v>
      </c>
      <c r="C42">
        <f t="shared" ref="C42:M42" si="15">C34/C7</f>
        <v>1.3663701480919516E-4</v>
      </c>
      <c r="D42">
        <f t="shared" si="15"/>
        <v>1.4323509138733969E-4</v>
      </c>
      <c r="E42">
        <f t="shared" si="15"/>
        <v>1.4879238969397801E-4</v>
      </c>
      <c r="F42">
        <f t="shared" si="15"/>
        <v>1.4759993031605335E-4</v>
      </c>
      <c r="G42">
        <f t="shared" si="15"/>
        <v>1.4512401323920848E-4</v>
      </c>
      <c r="H42">
        <f t="shared" si="15"/>
        <v>1.6637128724032794E-4</v>
      </c>
      <c r="I42">
        <f t="shared" si="15"/>
        <v>1.6428007572963566E-4</v>
      </c>
      <c r="J42">
        <f t="shared" si="15"/>
        <v>1.6278592392146034E-4</v>
      </c>
      <c r="K42">
        <f t="shared" si="15"/>
        <v>1.4703039039503407E-4</v>
      </c>
      <c r="L42">
        <f t="shared" si="15"/>
        <v>1.6129588939214968E-4</v>
      </c>
      <c r="M42">
        <f t="shared" si="15"/>
        <v>1.5990909417443514E-4</v>
      </c>
    </row>
    <row r="43" spans="1:13" x14ac:dyDescent="0.15">
      <c r="A43" t="s">
        <v>39</v>
      </c>
      <c r="B43">
        <f>B35/B9</f>
        <v>1.8303609710571033E-4</v>
      </c>
      <c r="C43">
        <f t="shared" ref="C43:M43" si="16">C35/C9</f>
        <v>1.8266337955990706E-4</v>
      </c>
      <c r="D43">
        <f t="shared" si="16"/>
        <v>1.8478782663287489E-4</v>
      </c>
      <c r="E43">
        <f t="shared" si="16"/>
        <v>1.8646267036189726E-4</v>
      </c>
      <c r="F43">
        <f t="shared" si="16"/>
        <v>1.760458624887093E-4</v>
      </c>
      <c r="G43">
        <f t="shared" si="16"/>
        <v>1.6716623878909476E-4</v>
      </c>
      <c r="H43">
        <f t="shared" si="16"/>
        <v>1.7268212962022998E-4</v>
      </c>
      <c r="I43">
        <f t="shared" si="16"/>
        <v>1.8661907989118163E-4</v>
      </c>
      <c r="J43">
        <f t="shared" si="16"/>
        <v>1.7935975077130767E-4</v>
      </c>
      <c r="K43">
        <f t="shared" si="16"/>
        <v>1.7815246172463582E-4</v>
      </c>
      <c r="L43">
        <f t="shared" si="16"/>
        <v>1.796525206385021E-4</v>
      </c>
      <c r="M43">
        <f t="shared" si="16"/>
        <v>1.8155245133776875E-4</v>
      </c>
    </row>
    <row r="44" spans="1:13" x14ac:dyDescent="0.15">
      <c r="A44" t="s">
        <v>40</v>
      </c>
      <c r="B44">
        <f>B36/B11</f>
        <v>4.0658297091993479E-5</v>
      </c>
      <c r="C44">
        <f t="shared" ref="C44:M44" si="17">C36/C11</f>
        <v>3.9007243811616723E-5</v>
      </c>
      <c r="D44">
        <f t="shared" si="17"/>
        <v>3.8163468274385753E-5</v>
      </c>
      <c r="E44">
        <f t="shared" si="17"/>
        <v>4.0597561097001826E-5</v>
      </c>
      <c r="F44">
        <f t="shared" si="17"/>
        <v>3.6716244187637089E-5</v>
      </c>
      <c r="G44">
        <f t="shared" si="17"/>
        <v>3.449702790583541E-5</v>
      </c>
      <c r="H44">
        <f t="shared" si="17"/>
        <v>3.5138309432472736E-5</v>
      </c>
      <c r="I44">
        <f t="shared" si="17"/>
        <v>3.4499142362402096E-5</v>
      </c>
      <c r="J44">
        <f t="shared" si="17"/>
        <v>3.7901084818232382E-5</v>
      </c>
      <c r="K44">
        <f t="shared" si="17"/>
        <v>3.543777856949189E-5</v>
      </c>
      <c r="L44">
        <f t="shared" si="17"/>
        <v>4.0991268871552865E-5</v>
      </c>
      <c r="M44">
        <f t="shared" si="17"/>
        <v>4.2417624925820385E-5</v>
      </c>
    </row>
    <row r="45" spans="1:13" x14ac:dyDescent="0.15">
      <c r="A45" t="s">
        <v>41</v>
      </c>
      <c r="B45">
        <f>B37/B13</f>
        <v>2.6421980900084515E-5</v>
      </c>
      <c r="C45">
        <f t="shared" ref="C45:M45" si="18">C37/C13</f>
        <v>2.6365802233080295E-5</v>
      </c>
      <c r="D45">
        <f t="shared" si="18"/>
        <v>2.5489580718687546E-5</v>
      </c>
      <c r="E45">
        <f t="shared" si="18"/>
        <v>2.6418963493444754E-5</v>
      </c>
      <c r="F45">
        <f t="shared" si="18"/>
        <v>2.5829111913917349E-5</v>
      </c>
      <c r="G45">
        <f t="shared" si="18"/>
        <v>2.4236869845070209E-5</v>
      </c>
      <c r="H45">
        <f t="shared" si="18"/>
        <v>2.5736554148006842E-5</v>
      </c>
      <c r="I45">
        <f t="shared" si="18"/>
        <v>2.5038617981007241E-5</v>
      </c>
      <c r="J45">
        <f t="shared" si="18"/>
        <v>2.5800616967918693E-5</v>
      </c>
      <c r="K45">
        <f t="shared" si="18"/>
        <v>2.5601467216150108E-5</v>
      </c>
      <c r="L45">
        <f t="shared" si="18"/>
        <v>2.5190201715553018E-5</v>
      </c>
      <c r="M45">
        <f t="shared" si="18"/>
        <v>2.5269575273590254E-5</v>
      </c>
    </row>
    <row r="47" spans="1:13" x14ac:dyDescent="0.15">
      <c r="A47" t="s">
        <v>44</v>
      </c>
      <c r="B47">
        <f>B48/36500</f>
        <v>9.2823661270236623E-5</v>
      </c>
      <c r="C47">
        <f t="shared" ref="C47:M47" si="19">C48/36500</f>
        <v>8.8736502820306197E-5</v>
      </c>
      <c r="D47">
        <f t="shared" si="19"/>
        <v>8.5211955168119547E-5</v>
      </c>
      <c r="E47">
        <f t="shared" si="19"/>
        <v>7.4603150684931523E-5</v>
      </c>
      <c r="F47">
        <f t="shared" si="19"/>
        <v>7.5877708592777084E-5</v>
      </c>
      <c r="G47">
        <f t="shared" si="19"/>
        <v>8.2589726027397265E-5</v>
      </c>
      <c r="H47">
        <f t="shared" si="19"/>
        <v>6.8081818181818168E-5</v>
      </c>
      <c r="I47">
        <f t="shared" si="19"/>
        <v>5.7490530077427041E-5</v>
      </c>
      <c r="J47">
        <f t="shared" si="19"/>
        <v>5.8440182648401824E-5</v>
      </c>
      <c r="K47">
        <f t="shared" si="19"/>
        <v>5.7889649923896494E-5</v>
      </c>
      <c r="L47">
        <f t="shared" si="19"/>
        <v>6.2833250311332493E-5</v>
      </c>
      <c r="M47">
        <f t="shared" si="19"/>
        <v>7.0581893984514584E-5</v>
      </c>
    </row>
    <row r="48" spans="1:13" ht="14.25" x14ac:dyDescent="0.2">
      <c r="B48" s="11">
        <v>3.3880636363636367</v>
      </c>
      <c r="C48" s="11">
        <v>3.2388823529411761</v>
      </c>
      <c r="D48" s="11">
        <v>3.1102363636363637</v>
      </c>
      <c r="E48" s="11">
        <v>2.7230150000000006</v>
      </c>
      <c r="F48" s="11">
        <v>2.7695363636363637</v>
      </c>
      <c r="G48" s="11">
        <v>3.0145250000000003</v>
      </c>
      <c r="H48" s="11">
        <v>2.4849863636363634</v>
      </c>
      <c r="I48" s="11">
        <v>2.098404347826087</v>
      </c>
      <c r="J48" s="11">
        <v>2.1330666666666667</v>
      </c>
      <c r="K48" s="11">
        <v>2.112972222222222</v>
      </c>
      <c r="L48" s="11">
        <v>2.2934136363636362</v>
      </c>
      <c r="M48" s="11">
        <v>2.5762391304347823</v>
      </c>
    </row>
    <row r="50" spans="1:17" x14ac:dyDescent="0.15">
      <c r="A50" t="s">
        <v>45</v>
      </c>
    </row>
    <row r="51" spans="1:17" x14ac:dyDescent="0.15">
      <c r="A51" t="s">
        <v>36</v>
      </c>
      <c r="B51">
        <f>(B4-B3*EXP((B47+B40)*90))/B3</f>
        <v>-7.8221736421816863E-3</v>
      </c>
      <c r="C51">
        <f t="shared" ref="C51:M51" si="20">(C4-C3*EXP((C47+C40)*90))/C3</f>
        <v>-3.2739376616785667E-3</v>
      </c>
      <c r="D51">
        <f t="shared" si="20"/>
        <v>1.4800459356016798E-4</v>
      </c>
      <c r="E51">
        <f t="shared" si="20"/>
        <v>-1.3138685370430029E-2</v>
      </c>
      <c r="F51">
        <f t="shared" si="20"/>
        <v>-5.9056079476415184E-3</v>
      </c>
      <c r="G51">
        <f t="shared" si="20"/>
        <v>-5.401977230018863E-3</v>
      </c>
      <c r="H51">
        <f t="shared" si="20"/>
        <v>-6.1346861796796872E-3</v>
      </c>
      <c r="I51">
        <f t="shared" si="20"/>
        <v>-8.2386186933870557E-3</v>
      </c>
      <c r="J51">
        <f t="shared" si="20"/>
        <v>-1.6612002602998097E-2</v>
      </c>
      <c r="K51">
        <f t="shared" si="20"/>
        <v>-1.4235222158983036E-2</v>
      </c>
      <c r="L51">
        <f t="shared" si="20"/>
        <v>-8.6716419763944487E-3</v>
      </c>
      <c r="M51">
        <f t="shared" si="20"/>
        <v>-1.1612680377385559E-2</v>
      </c>
    </row>
    <row r="52" spans="1:17" x14ac:dyDescent="0.15">
      <c r="A52" t="s">
        <v>37</v>
      </c>
      <c r="B52">
        <f>(B6-B5*EXP((B$47+B41)*90))/B5</f>
        <v>-2.0007558309605863E-2</v>
      </c>
      <c r="C52">
        <f t="shared" ref="C52:M52" si="21">(C6-C5*EXP((C$47+C41)*90))/C5</f>
        <v>-1.9162766404786074E-2</v>
      </c>
      <c r="D52">
        <f t="shared" si="21"/>
        <v>-1.9279004003571621E-2</v>
      </c>
      <c r="E52">
        <f t="shared" si="21"/>
        <v>-2.6200080806027943E-2</v>
      </c>
      <c r="F52">
        <f t="shared" si="21"/>
        <v>-2.0682730032685413E-2</v>
      </c>
      <c r="G52">
        <f t="shared" si="21"/>
        <v>-1.933588716342757E-2</v>
      </c>
      <c r="H52">
        <f t="shared" si="21"/>
        <v>-1.8702102442973323E-2</v>
      </c>
      <c r="I52">
        <f t="shared" si="21"/>
        <v>-1.8866141464468866E-2</v>
      </c>
      <c r="J52">
        <f t="shared" si="21"/>
        <v>-2.2439559230875247E-2</v>
      </c>
      <c r="K52">
        <f t="shared" si="21"/>
        <v>-2.0611959155016776E-2</v>
      </c>
      <c r="L52">
        <f t="shared" si="21"/>
        <v>-2.119837320558883E-2</v>
      </c>
      <c r="M52">
        <f t="shared" si="21"/>
        <v>-2.165112362840356E-2</v>
      </c>
    </row>
    <row r="53" spans="1:17" x14ac:dyDescent="0.15">
      <c r="A53" t="s">
        <v>38</v>
      </c>
      <c r="B53">
        <f>(B8-B7*EXP((B$47+B42)*90))/B7</f>
        <v>-1.7304969050788224E-2</v>
      </c>
      <c r="C53">
        <f t="shared" ref="C53:M53" si="22">(C8-C7*EXP((C$47+C42)*90))/C7</f>
        <v>-1.6477732625814218E-2</v>
      </c>
      <c r="D53">
        <f t="shared" si="22"/>
        <v>-1.7747028024689231E-2</v>
      </c>
      <c r="E53">
        <f t="shared" si="22"/>
        <v>-3.0629212376737974E-2</v>
      </c>
      <c r="F53">
        <f t="shared" si="22"/>
        <v>-2.9537069180175412E-2</v>
      </c>
      <c r="G53">
        <f t="shared" si="22"/>
        <v>-2.2981233623969557E-2</v>
      </c>
      <c r="H53">
        <f t="shared" si="22"/>
        <v>-3.4645622062072078E-2</v>
      </c>
      <c r="I53">
        <f t="shared" si="22"/>
        <v>-4.9578561048809026E-2</v>
      </c>
      <c r="J53">
        <f t="shared" si="22"/>
        <v>-6.1621076689160829E-2</v>
      </c>
      <c r="K53">
        <f t="shared" si="22"/>
        <v>-8.4675551862751025E-2</v>
      </c>
      <c r="L53">
        <f t="shared" si="22"/>
        <v>-4.7083365207491228E-2</v>
      </c>
      <c r="M53">
        <f t="shared" si="22"/>
        <v>-5.8988040353636931E-2</v>
      </c>
    </row>
    <row r="54" spans="1:17" x14ac:dyDescent="0.15">
      <c r="A54" t="s">
        <v>39</v>
      </c>
      <c r="B54">
        <f>(B10-B9*EXP((B$47+B43)*90))/B9</f>
        <v>-2.1735002752126253E-2</v>
      </c>
      <c r="C54">
        <f t="shared" ref="C54:M54" si="23">(C10-C9*EXP((C$47+C43)*90))/C9</f>
        <v>-2.0517329099704888E-2</v>
      </c>
      <c r="D54">
        <f t="shared" si="23"/>
        <v>-3.3174420027299707E-2</v>
      </c>
      <c r="E54">
        <f t="shared" si="23"/>
        <v>-4.7150045095329676E-2</v>
      </c>
      <c r="F54">
        <f t="shared" si="23"/>
        <v>-4.8672136012505779E-2</v>
      </c>
      <c r="G54">
        <f t="shared" si="23"/>
        <v>-4.6045454907585458E-2</v>
      </c>
      <c r="H54">
        <f t="shared" si="23"/>
        <v>-8.3181607066800958E-2</v>
      </c>
      <c r="I54">
        <f t="shared" si="23"/>
        <v>-3.4602847354447991E-2</v>
      </c>
      <c r="J54">
        <f t="shared" si="23"/>
        <v>-4.8359306569455869E-2</v>
      </c>
      <c r="K54">
        <f t="shared" si="23"/>
        <v>-4.4910603306233858E-2</v>
      </c>
      <c r="L54">
        <f t="shared" si="23"/>
        <v>-5.2431206474955992E-2</v>
      </c>
      <c r="M54">
        <f t="shared" si="23"/>
        <v>-5.0976306314447245E-2</v>
      </c>
    </row>
    <row r="55" spans="1:17" ht="14.25" x14ac:dyDescent="0.2">
      <c r="A55" t="s">
        <v>40</v>
      </c>
      <c r="B55">
        <f>(B12-B11*EXP((B$47+B44)*90))/B11</f>
        <v>-7.823643694140547E-4</v>
      </c>
      <c r="C55">
        <f t="shared" ref="C55:M55" si="24">(C12-C11*EXP((C$47+C44)*90))/C11</f>
        <v>-3.2617983858558547E-2</v>
      </c>
      <c r="D55">
        <f t="shared" si="24"/>
        <v>-6.9973816918146511E-3</v>
      </c>
      <c r="E55">
        <f t="shared" si="24"/>
        <v>5.6838857372687568E-2</v>
      </c>
      <c r="F55">
        <f t="shared" si="24"/>
        <v>-3.6981816935619028E-3</v>
      </c>
      <c r="G55">
        <f t="shared" si="24"/>
        <v>9.7150939828159442E-3</v>
      </c>
      <c r="H55">
        <f t="shared" si="24"/>
        <v>1.1770066686093397E-3</v>
      </c>
      <c r="I55">
        <f t="shared" si="24"/>
        <v>-2.0524863842141475E-2</v>
      </c>
      <c r="J55">
        <f t="shared" si="24"/>
        <v>5.9436744683622172E-4</v>
      </c>
      <c r="K55">
        <f t="shared" si="24"/>
        <v>-3.9535760504674888E-2</v>
      </c>
      <c r="L55">
        <f t="shared" si="24"/>
        <v>-5.1304163035247145E-3</v>
      </c>
      <c r="M55">
        <f t="shared" si="24"/>
        <v>-9.7808321350014871E-3</v>
      </c>
      <c r="O55" s="11"/>
    </row>
    <row r="56" spans="1:17" ht="14.25" x14ac:dyDescent="0.2">
      <c r="A56" t="s">
        <v>41</v>
      </c>
      <c r="B56">
        <f>(B14-B13*EXP((B$47+B45)*90))/B13</f>
        <v>-1.9162775330557887E-2</v>
      </c>
      <c r="C56">
        <f t="shared" ref="C56:M56" si="25">(C14-C13*EXP((C$47+C45)*90))/C13</f>
        <v>3.6494817254219478E-2</v>
      </c>
      <c r="D56">
        <f t="shared" si="25"/>
        <v>-2.107171087627276E-2</v>
      </c>
      <c r="E56">
        <f t="shared" si="25"/>
        <v>4.1638570160091011E-3</v>
      </c>
      <c r="F56">
        <f t="shared" si="25"/>
        <v>3.84390070181079E-3</v>
      </c>
      <c r="G56">
        <f t="shared" si="25"/>
        <v>-1.498200595353351E-2</v>
      </c>
      <c r="H56">
        <f t="shared" si="25"/>
        <v>6.9138252838847518E-3</v>
      </c>
      <c r="I56">
        <f t="shared" si="25"/>
        <v>-3.3579006165694515E-2</v>
      </c>
      <c r="J56">
        <f t="shared" si="25"/>
        <v>-2.6203253654759617E-3</v>
      </c>
      <c r="K56">
        <f t="shared" si="25"/>
        <v>2.6559523561671284E-2</v>
      </c>
      <c r="L56">
        <f t="shared" si="25"/>
        <v>4.859815050723866E-2</v>
      </c>
      <c r="M56">
        <f t="shared" si="25"/>
        <v>-1.4965887911646537E-2</v>
      </c>
      <c r="P56" s="11"/>
    </row>
    <row r="57" spans="1:17" ht="14.25" x14ac:dyDescent="0.2">
      <c r="O57" s="11"/>
      <c r="P57" s="11"/>
    </row>
    <row r="58" spans="1:17" ht="14.25" x14ac:dyDescent="0.2">
      <c r="A58" t="s">
        <v>46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O58" s="11"/>
      <c r="P58" s="11"/>
    </row>
    <row r="59" spans="1:17" ht="14.25" x14ac:dyDescent="0.2">
      <c r="A59" t="s">
        <v>36</v>
      </c>
      <c r="B59" s="11">
        <v>2.5154182457666843</v>
      </c>
      <c r="C59" s="11">
        <v>3.6252780078765672</v>
      </c>
      <c r="D59" s="11">
        <v>4.8962163084089729</v>
      </c>
      <c r="E59" s="11">
        <v>3.3863925234996644</v>
      </c>
      <c r="F59" s="11">
        <v>4.4061888038323973</v>
      </c>
      <c r="G59" s="11">
        <v>4.0268263896904815</v>
      </c>
      <c r="H59" s="11">
        <v>3.0310941396508726</v>
      </c>
      <c r="I59" s="11">
        <v>2.0999242206750752</v>
      </c>
      <c r="O59" s="11"/>
      <c r="P59" s="11"/>
      <c r="Q59" s="11"/>
    </row>
    <row r="60" spans="1:17" ht="14.25" x14ac:dyDescent="0.2">
      <c r="A60" t="s">
        <v>37</v>
      </c>
      <c r="B60" s="11">
        <v>4.9151037995376283</v>
      </c>
      <c r="C60" s="11">
        <v>5.0373668457740912</v>
      </c>
      <c r="D60" s="11">
        <v>5.7714993311894123</v>
      </c>
      <c r="E60" s="11">
        <v>5.9790678266574373</v>
      </c>
      <c r="F60" s="11">
        <v>5.9389465787652194</v>
      </c>
      <c r="G60" s="11">
        <v>5.531156725382985</v>
      </c>
      <c r="H60" s="11">
        <v>5.2180326848225107</v>
      </c>
      <c r="I60" s="11">
        <v>5.0776671080660947</v>
      </c>
      <c r="O60" s="11"/>
      <c r="P60" s="11"/>
      <c r="Q60" s="11"/>
    </row>
    <row r="61" spans="1:17" ht="14.25" x14ac:dyDescent="0.2">
      <c r="A61" t="s">
        <v>38</v>
      </c>
      <c r="B61" s="11">
        <v>2.1666501358479073</v>
      </c>
      <c r="C61" s="11">
        <v>3.2622689674559657</v>
      </c>
      <c r="D61" s="11">
        <v>4.1416734965679751</v>
      </c>
      <c r="E61" s="11">
        <v>2.8629876611943765</v>
      </c>
      <c r="F61" s="11">
        <v>2.1549241844773479</v>
      </c>
      <c r="G61" s="11">
        <v>2.2002264025003493</v>
      </c>
      <c r="H61" s="11">
        <v>1.3257080220001156</v>
      </c>
      <c r="I61" s="11">
        <v>0.83899307378557686</v>
      </c>
      <c r="O61" s="11"/>
      <c r="P61" s="11"/>
      <c r="Q61" s="11"/>
    </row>
    <row r="62" spans="1:17" ht="14.25" x14ac:dyDescent="0.2">
      <c r="A62" t="s">
        <v>39</v>
      </c>
      <c r="B62" s="11">
        <v>1.12120136383525</v>
      </c>
      <c r="C62" s="11">
        <v>1.0303011544770806</v>
      </c>
      <c r="D62" s="11">
        <v>0.69401438571549057</v>
      </c>
      <c r="E62" s="11">
        <v>0.71449123845352791</v>
      </c>
      <c r="F62" s="11">
        <v>0.36968204939206567</v>
      </c>
      <c r="G62" s="11">
        <v>0.23870041595130076</v>
      </c>
      <c r="H62" s="11">
        <v>0.38148568054696258</v>
      </c>
      <c r="I62" s="11">
        <v>0.55904403605164155</v>
      </c>
      <c r="O62" s="11"/>
      <c r="P62" s="11"/>
      <c r="Q62" s="11"/>
    </row>
    <row r="63" spans="1:17" ht="14.25" x14ac:dyDescent="0.2">
      <c r="A63" t="s">
        <v>40</v>
      </c>
      <c r="B63" s="11">
        <v>9.7523331557327744</v>
      </c>
      <c r="C63" s="11">
        <v>11.459541042088293</v>
      </c>
      <c r="D63" s="11">
        <v>8.0085783279015192</v>
      </c>
      <c r="E63" s="11">
        <v>6.3658320032977835</v>
      </c>
      <c r="F63" s="11">
        <v>5.0992926724349168</v>
      </c>
      <c r="G63" s="11">
        <v>4.2732774403917082</v>
      </c>
      <c r="H63" s="11">
        <v>3.1481736587226741</v>
      </c>
      <c r="I63" s="11">
        <v>2.8367102419820704</v>
      </c>
      <c r="O63" s="11"/>
      <c r="P63" s="11"/>
      <c r="Q63" s="11"/>
    </row>
    <row r="64" spans="1:17" ht="14.25" x14ac:dyDescent="0.2">
      <c r="A64" t="s">
        <v>41</v>
      </c>
      <c r="B64" s="11">
        <v>4.2931612262628773</v>
      </c>
      <c r="C64" s="11">
        <v>5.8275604817222639</v>
      </c>
      <c r="D64" s="11">
        <v>4.1829630078101347</v>
      </c>
      <c r="E64" s="11">
        <v>5.775508055175318</v>
      </c>
      <c r="F64" s="11">
        <v>6.6973925121535443</v>
      </c>
      <c r="G64" s="11">
        <v>7.5331901600937128</v>
      </c>
      <c r="H64" s="11">
        <v>6.4196815325483501</v>
      </c>
      <c r="I64" s="11">
        <v>5.6813128307913949</v>
      </c>
      <c r="P64" s="11"/>
      <c r="Q64" s="11"/>
    </row>
    <row r="65" spans="16:17" ht="14.25" x14ac:dyDescent="0.2">
      <c r="P65" s="11"/>
      <c r="Q65" s="11"/>
    </row>
    <row r="66" spans="16:17" ht="14.25" x14ac:dyDescent="0.2">
      <c r="P66" s="11"/>
      <c r="Q66" s="11"/>
    </row>
    <row r="67" spans="16:17" ht="14.25" x14ac:dyDescent="0.2">
      <c r="P67" s="11"/>
      <c r="Q67" s="11"/>
    </row>
  </sheetData>
  <sortState ref="P60:Q67">
    <sortCondition ref="P6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1CA2-1F94-42DE-B00E-549284E99421}">
  <dimension ref="B1:W42"/>
  <sheetViews>
    <sheetView workbookViewId="0">
      <selection activeCell="F8" sqref="F8"/>
    </sheetView>
  </sheetViews>
  <sheetFormatPr defaultRowHeight="13.5" x14ac:dyDescent="0.15"/>
  <sheetData>
    <row r="1" spans="2:23" x14ac:dyDescent="0.15">
      <c r="B1" t="s">
        <v>45</v>
      </c>
      <c r="C1" t="s">
        <v>46</v>
      </c>
      <c r="E1" t="s">
        <v>47</v>
      </c>
    </row>
    <row r="2" spans="2:23" ht="14.25" x14ac:dyDescent="0.2">
      <c r="C2" s="11">
        <v>0.75629422412374525</v>
      </c>
      <c r="D2" s="11">
        <v>2012</v>
      </c>
    </row>
    <row r="3" spans="2:23" ht="14.25" x14ac:dyDescent="0.2">
      <c r="C3" s="11">
        <v>1.0570083158000201</v>
      </c>
      <c r="D3" s="11">
        <v>2013</v>
      </c>
    </row>
    <row r="4" spans="2:23" ht="14.25" x14ac:dyDescent="0.2">
      <c r="C4" s="11">
        <v>0.69501979195434049</v>
      </c>
      <c r="D4" s="11">
        <v>2014</v>
      </c>
    </row>
    <row r="5" spans="2:23" ht="14.25" x14ac:dyDescent="0.2">
      <c r="B5">
        <v>-3.2327465164321478E-3</v>
      </c>
      <c r="C5" s="11">
        <v>1.1562063703366992</v>
      </c>
      <c r="D5" s="11">
        <v>2015</v>
      </c>
      <c r="E5">
        <v>-0.37874473013770077</v>
      </c>
    </row>
    <row r="6" spans="2:23" ht="14.25" x14ac:dyDescent="0.2">
      <c r="B6">
        <v>4.4770053033370205E-3</v>
      </c>
      <c r="C6" s="11">
        <v>0.92745376955903269</v>
      </c>
      <c r="D6" s="11">
        <v>2016</v>
      </c>
      <c r="E6">
        <v>0.14053207103875673</v>
      </c>
      <c r="J6">
        <v>-3.2327465164321478E-3</v>
      </c>
      <c r="K6">
        <v>4.4770053033370205E-3</v>
      </c>
      <c r="L6">
        <v>3.1804143515775465E-3</v>
      </c>
      <c r="M6">
        <v>1.1740843092129883E-2</v>
      </c>
      <c r="N6">
        <v>-8.5324500644134889E-3</v>
      </c>
      <c r="O6">
        <v>1.2248803019327445E-2</v>
      </c>
    </row>
    <row r="7" spans="2:23" ht="14.25" x14ac:dyDescent="0.2">
      <c r="B7">
        <v>3.1804143515775465E-3</v>
      </c>
      <c r="C7" s="11">
        <v>0.96324377781440584</v>
      </c>
      <c r="D7" s="11">
        <v>2017</v>
      </c>
      <c r="E7">
        <v>1.2769146987544662</v>
      </c>
    </row>
    <row r="8" spans="2:23" ht="14.25" x14ac:dyDescent="0.2">
      <c r="B8">
        <v>1.1740843092129883E-2</v>
      </c>
      <c r="C8" s="11">
        <v>1.2436935740839086</v>
      </c>
      <c r="D8" s="11">
        <v>2018</v>
      </c>
      <c r="E8">
        <v>-8.4614294640011745E-2</v>
      </c>
    </row>
    <row r="9" spans="2:23" ht="14.25" x14ac:dyDescent="0.2">
      <c r="B9">
        <v>-8.5324500644134889E-3</v>
      </c>
      <c r="C9" s="11">
        <v>1.0440722068629047</v>
      </c>
      <c r="D9" s="11"/>
    </row>
    <row r="10" spans="2:23" ht="14.25" x14ac:dyDescent="0.2">
      <c r="B10">
        <v>1.2248803019327445E-2</v>
      </c>
      <c r="C10" s="11">
        <v>0.76458951533135511</v>
      </c>
      <c r="D10" s="11"/>
    </row>
    <row r="11" spans="2:23" ht="14.25" x14ac:dyDescent="0.2">
      <c r="B11">
        <v>-1.1633524950599414E-2</v>
      </c>
      <c r="C11" s="11">
        <v>0.41686359769354375</v>
      </c>
      <c r="D11" s="11"/>
    </row>
    <row r="12" spans="2:23" ht="14.25" x14ac:dyDescent="0.2">
      <c r="B12">
        <v>4.0441213735075594E-2</v>
      </c>
      <c r="C12" s="11">
        <v>0.4328304004754201</v>
      </c>
      <c r="D12" s="11"/>
    </row>
    <row r="13" spans="2:23" ht="14.25" x14ac:dyDescent="0.2">
      <c r="B13">
        <v>4.0050148445899966E-4</v>
      </c>
      <c r="C13" s="11">
        <v>0.70335276967930038</v>
      </c>
      <c r="D13" s="11"/>
      <c r="L13">
        <v>-1.1633524950599414E-2</v>
      </c>
      <c r="M13">
        <v>4.0441213735075594E-2</v>
      </c>
      <c r="N13">
        <v>4.0050148445899966E-4</v>
      </c>
      <c r="O13">
        <v>1.3054746582064436E-2</v>
      </c>
      <c r="P13">
        <v>3.141460526216906E-3</v>
      </c>
      <c r="Q13">
        <v>3.0362465577154656E-3</v>
      </c>
      <c r="R13">
        <v>8.6808379737610172E-2</v>
      </c>
      <c r="S13">
        <v>-1.8930917556861538E-2</v>
      </c>
      <c r="T13">
        <v>-2.0731768449099387E-2</v>
      </c>
      <c r="U13">
        <v>-1.9517886684778711E-2</v>
      </c>
      <c r="V13">
        <v>0.12543559570115859</v>
      </c>
      <c r="W13">
        <v>-7.577135016755567E-3</v>
      </c>
    </row>
    <row r="14" spans="2:23" ht="14.25" x14ac:dyDescent="0.2">
      <c r="B14">
        <v>1.3054746582064436E-2</v>
      </c>
      <c r="C14" s="11">
        <v>1.6226591760299625</v>
      </c>
      <c r="D14" s="11"/>
    </row>
    <row r="15" spans="2:23" ht="14.25" x14ac:dyDescent="0.2">
      <c r="B15">
        <v>3.141460526216906E-3</v>
      </c>
      <c r="C15" s="11">
        <v>3.0358197205274551</v>
      </c>
      <c r="D15" s="11"/>
    </row>
    <row r="16" spans="2:23" ht="14.25" x14ac:dyDescent="0.2">
      <c r="B16">
        <v>3.0362465577154656E-3</v>
      </c>
      <c r="C16" s="11">
        <v>2.6874090247452691</v>
      </c>
      <c r="D16" s="11"/>
    </row>
    <row r="17" spans="2:23" ht="14.25" x14ac:dyDescent="0.2">
      <c r="B17">
        <v>8.6808379737610172E-2</v>
      </c>
      <c r="C17" s="11">
        <v>3.0180150455325325</v>
      </c>
      <c r="D17" s="11"/>
    </row>
    <row r="18" spans="2:23" ht="14.25" x14ac:dyDescent="0.2">
      <c r="B18">
        <v>-1.8930917556861538E-2</v>
      </c>
      <c r="C18" s="11">
        <v>1.9252002425248111</v>
      </c>
      <c r="D18" s="11"/>
    </row>
    <row r="19" spans="2:23" ht="14.25" x14ac:dyDescent="0.2">
      <c r="B19">
        <v>-2.0731768449099387E-2</v>
      </c>
      <c r="C19" s="11">
        <v>2.5751720237534168</v>
      </c>
      <c r="D19" s="11"/>
    </row>
    <row r="20" spans="2:23" ht="14.25" x14ac:dyDescent="0.2">
      <c r="B20">
        <v>-1.9517886684778711E-2</v>
      </c>
      <c r="C20" s="11">
        <v>1.7726010490589326</v>
      </c>
      <c r="D20" s="11"/>
    </row>
    <row r="21" spans="2:23" ht="14.25" x14ac:dyDescent="0.2">
      <c r="B21">
        <v>0.12543559570115859</v>
      </c>
      <c r="C21" s="11">
        <v>1.6985333412505195</v>
      </c>
      <c r="D21" s="11"/>
    </row>
    <row r="22" spans="2:23" ht="14.25" x14ac:dyDescent="0.2">
      <c r="B22">
        <v>-7.577135016755567E-3</v>
      </c>
      <c r="C22" s="11">
        <v>2.2629148989268781</v>
      </c>
      <c r="D22" s="11"/>
      <c r="L22">
        <v>-4.5990667817512685E-3</v>
      </c>
      <c r="M22">
        <v>1.9245245061932325E-2</v>
      </c>
      <c r="N22">
        <v>-6.9188453902997965E-2</v>
      </c>
      <c r="O22">
        <v>-9.8212039656843148E-4</v>
      </c>
      <c r="P22">
        <v>8.3010661799344104E-3</v>
      </c>
      <c r="Q22">
        <v>1.6815239788766822E-2</v>
      </c>
      <c r="R22">
        <v>8.7725736734371503E-3</v>
      </c>
      <c r="S22">
        <v>-3.2040950424623267E-3</v>
      </c>
      <c r="T22">
        <v>1.0467258533925806E-2</v>
      </c>
      <c r="U22">
        <v>-7.1440470571851374E-3</v>
      </c>
      <c r="V22">
        <v>-5.3192741677995517E-3</v>
      </c>
      <c r="W22">
        <v>-2.0194202699781404E-2</v>
      </c>
    </row>
    <row r="23" spans="2:23" ht="14.25" x14ac:dyDescent="0.2">
      <c r="B23">
        <v>-4.5990667817512685E-3</v>
      </c>
      <c r="C23" s="11">
        <v>3.077588693394866</v>
      </c>
      <c r="D23" s="11"/>
    </row>
    <row r="24" spans="2:23" ht="14.25" x14ac:dyDescent="0.2">
      <c r="B24">
        <v>1.9245245061932325E-2</v>
      </c>
      <c r="C24" s="11">
        <v>2.2598059100695851</v>
      </c>
      <c r="D24" s="11"/>
    </row>
    <row r="25" spans="2:23" ht="14.25" x14ac:dyDescent="0.2">
      <c r="B25">
        <v>-6.9188453902997965E-2</v>
      </c>
      <c r="C25" s="11">
        <v>1.7912165751726579</v>
      </c>
      <c r="D25" s="11"/>
    </row>
    <row r="26" spans="2:23" ht="14.25" x14ac:dyDescent="0.2">
      <c r="B26">
        <v>-9.8212039656843148E-4</v>
      </c>
      <c r="C26" s="11">
        <v>2.0412695475154989</v>
      </c>
      <c r="D26" s="11"/>
    </row>
    <row r="27" spans="2:23" ht="14.25" x14ac:dyDescent="0.2">
      <c r="B27">
        <v>8.3010661799344104E-3</v>
      </c>
      <c r="C27" s="11">
        <v>3.5832154644035832</v>
      </c>
      <c r="D27" s="11"/>
    </row>
    <row r="28" spans="2:23" ht="14.25" x14ac:dyDescent="0.2">
      <c r="B28">
        <v>1.6815239788766822E-2</v>
      </c>
      <c r="C28" s="11">
        <v>4.7169987837964262</v>
      </c>
      <c r="D28" s="11"/>
    </row>
    <row r="29" spans="2:23" ht="14.25" x14ac:dyDescent="0.2">
      <c r="B29">
        <v>8.7725736734371503E-3</v>
      </c>
      <c r="C29" s="11">
        <v>8.5927152317880804</v>
      </c>
      <c r="D29" s="11"/>
    </row>
    <row r="30" spans="2:23" ht="14.25" x14ac:dyDescent="0.2">
      <c r="B30">
        <v>-3.2040950424623267E-3</v>
      </c>
      <c r="C30" s="11">
        <v>10.831741684385022</v>
      </c>
      <c r="D30" s="11"/>
    </row>
    <row r="31" spans="2:23" ht="14.25" x14ac:dyDescent="0.2">
      <c r="B31">
        <v>1.0467258533925806E-2</v>
      </c>
      <c r="C31" s="11">
        <v>7.5230471271788257</v>
      </c>
      <c r="D31" s="11"/>
    </row>
    <row r="32" spans="2:23" ht="14.25" x14ac:dyDescent="0.2">
      <c r="B32">
        <v>-7.1440470571851374E-3</v>
      </c>
      <c r="C32" s="11">
        <v>9.2993305706088609</v>
      </c>
      <c r="D32" s="11"/>
      <c r="K32">
        <v>-1.9162775330557887E-2</v>
      </c>
      <c r="L32">
        <v>3.6494817254219478E-2</v>
      </c>
      <c r="M32">
        <v>-2.107171087627276E-2</v>
      </c>
      <c r="N32">
        <v>4.1638570160091011E-3</v>
      </c>
      <c r="O32">
        <v>3.84390070181079E-3</v>
      </c>
      <c r="P32">
        <v>-1.498200595353351E-2</v>
      </c>
      <c r="Q32">
        <v>6.9138252838847518E-3</v>
      </c>
      <c r="R32">
        <v>-3.3579006165694515E-2</v>
      </c>
    </row>
    <row r="33" spans="2:4" ht="14.25" x14ac:dyDescent="0.2">
      <c r="B33">
        <v>-5.3192741677995517E-3</v>
      </c>
      <c r="C33" s="11">
        <v>7.3513566460965816</v>
      </c>
      <c r="D33" s="11"/>
    </row>
    <row r="34" spans="2:4" ht="14.25" x14ac:dyDescent="0.2">
      <c r="B34">
        <v>-2.0194202699781404E-2</v>
      </c>
      <c r="C34" s="11">
        <v>4.883744038155803</v>
      </c>
      <c r="D34" s="11"/>
    </row>
    <row r="35" spans="2:4" ht="14.25" x14ac:dyDescent="0.2">
      <c r="B35">
        <v>-1.9162775330557887E-2</v>
      </c>
      <c r="C35" s="11">
        <v>4.2931612262628773</v>
      </c>
      <c r="D35" s="11"/>
    </row>
    <row r="36" spans="2:4" ht="14.25" x14ac:dyDescent="0.2">
      <c r="B36">
        <v>3.6494817254219478E-2</v>
      </c>
      <c r="C36" s="11">
        <v>5.8275604817222639</v>
      </c>
      <c r="D36" s="11"/>
    </row>
    <row r="37" spans="2:4" ht="14.25" x14ac:dyDescent="0.2">
      <c r="B37">
        <v>-2.107171087627276E-2</v>
      </c>
      <c r="C37" s="11">
        <v>4.1829630078101347</v>
      </c>
      <c r="D37" s="11"/>
    </row>
    <row r="38" spans="2:4" ht="14.25" x14ac:dyDescent="0.2">
      <c r="B38">
        <v>4.1638570160091011E-3</v>
      </c>
      <c r="C38" s="11">
        <v>5.775508055175318</v>
      </c>
      <c r="D38" s="11"/>
    </row>
    <row r="39" spans="2:4" ht="14.25" x14ac:dyDescent="0.2">
      <c r="B39">
        <v>3.84390070181079E-3</v>
      </c>
      <c r="C39" s="11">
        <v>6.6973925121535443</v>
      </c>
      <c r="D39" s="11"/>
    </row>
    <row r="40" spans="2:4" ht="14.25" x14ac:dyDescent="0.2">
      <c r="B40">
        <v>-1.498200595353351E-2</v>
      </c>
      <c r="C40" s="11">
        <v>7.5331901600937128</v>
      </c>
      <c r="D40" s="11"/>
    </row>
    <row r="41" spans="2:4" ht="14.25" x14ac:dyDescent="0.2">
      <c r="B41">
        <v>6.9138252838847518E-3</v>
      </c>
      <c r="C41" s="11">
        <v>6.4196815325483501</v>
      </c>
      <c r="D41" s="11"/>
    </row>
    <row r="42" spans="2:4" ht="14.25" x14ac:dyDescent="0.2">
      <c r="B42">
        <v>-3.3579006165694515E-2</v>
      </c>
      <c r="C42" s="11">
        <v>5.6813128307913949</v>
      </c>
      <c r="D42" s="1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957D-1D02-4FD7-8DD4-BE77CA4C7C06}">
  <dimension ref="B1:U42"/>
  <sheetViews>
    <sheetView workbookViewId="0">
      <selection activeCell="E8" sqref="E8"/>
    </sheetView>
  </sheetViews>
  <sheetFormatPr defaultRowHeight="13.5" x14ac:dyDescent="0.15"/>
  <sheetData>
    <row r="1" spans="2:21" x14ac:dyDescent="0.15">
      <c r="B1" t="s">
        <v>45</v>
      </c>
      <c r="C1" t="s">
        <v>46</v>
      </c>
      <c r="E1" t="s">
        <v>47</v>
      </c>
    </row>
    <row r="2" spans="2:21" ht="14.25" x14ac:dyDescent="0.2">
      <c r="C2" s="11">
        <v>2.0971688220901785</v>
      </c>
      <c r="D2" s="11">
        <v>2012</v>
      </c>
    </row>
    <row r="3" spans="2:21" ht="14.25" x14ac:dyDescent="0.2">
      <c r="C3" s="11">
        <v>2.0115193005276883</v>
      </c>
      <c r="D3" s="11">
        <v>2013</v>
      </c>
    </row>
    <row r="4" spans="2:21" ht="14.25" x14ac:dyDescent="0.2">
      <c r="C4" s="11">
        <v>1.9508101007152239</v>
      </c>
      <c r="D4" s="11">
        <v>2014</v>
      </c>
    </row>
    <row r="5" spans="2:21" ht="14.25" x14ac:dyDescent="0.2">
      <c r="B5">
        <v>-1.5218815356517909E-2</v>
      </c>
      <c r="C5" s="11">
        <v>2.3094186710997975</v>
      </c>
      <c r="D5" s="11">
        <v>2015</v>
      </c>
      <c r="E5">
        <v>2.354212616387192E-2</v>
      </c>
    </row>
    <row r="6" spans="2:21" ht="14.25" x14ac:dyDescent="0.2">
      <c r="B6">
        <v>-1.4486076072842347E-4</v>
      </c>
      <c r="C6" s="11">
        <v>3.8505264924277385</v>
      </c>
      <c r="D6" s="11">
        <v>2016</v>
      </c>
      <c r="E6">
        <v>0.14185224938491273</v>
      </c>
    </row>
    <row r="7" spans="2:21" ht="14.25" x14ac:dyDescent="0.2">
      <c r="B7">
        <v>-1.8672880071888686E-3</v>
      </c>
      <c r="C7" s="11">
        <v>4.5503737985048058</v>
      </c>
      <c r="D7" s="11">
        <v>2017</v>
      </c>
      <c r="E7">
        <v>3.1695177586274742E-2</v>
      </c>
      <c r="L7">
        <v>-1.5218815356517909E-2</v>
      </c>
      <c r="M7">
        <v>-1.4486076072842347E-4</v>
      </c>
      <c r="N7">
        <v>-1.8672880071888686E-3</v>
      </c>
      <c r="O7">
        <v>-2.347915333213386E-3</v>
      </c>
      <c r="P7">
        <v>-5.0646522905043326E-3</v>
      </c>
      <c r="Q7">
        <v>5.3605269967540231E-3</v>
      </c>
    </row>
    <row r="8" spans="2:21" ht="14.25" x14ac:dyDescent="0.2">
      <c r="B8">
        <v>-2.347915333213386E-3</v>
      </c>
      <c r="C8" s="11">
        <v>5.1435844118596057</v>
      </c>
      <c r="D8" s="11">
        <v>2018</v>
      </c>
      <c r="E8">
        <v>0.38869258006097762</v>
      </c>
    </row>
    <row r="9" spans="2:21" ht="14.25" x14ac:dyDescent="0.2">
      <c r="B9">
        <v>-5.0646522905043326E-3</v>
      </c>
      <c r="C9" s="11">
        <v>7.5327876295614047</v>
      </c>
    </row>
    <row r="10" spans="2:21" ht="14.25" x14ac:dyDescent="0.2">
      <c r="B10">
        <v>5.3605269967540231E-3</v>
      </c>
      <c r="C10" s="11">
        <v>10.253696200920603</v>
      </c>
      <c r="J10">
        <v>-5.595329573697504E-3</v>
      </c>
      <c r="K10">
        <v>3.8608028584767806E-2</v>
      </c>
      <c r="L10">
        <v>-7.2020652254237748E-3</v>
      </c>
      <c r="M10">
        <v>-1.2134375522601477E-2</v>
      </c>
      <c r="N10">
        <v>1.5235498858439576E-3</v>
      </c>
      <c r="O10">
        <v>-5.9988555934519221E-3</v>
      </c>
      <c r="P10">
        <v>1.192264536724711E-2</v>
      </c>
      <c r="Q10">
        <v>1.258261751843737E-2</v>
      </c>
      <c r="R10">
        <v>-2.530247714235722E-3</v>
      </c>
      <c r="S10">
        <v>-7.6590653015384908E-3</v>
      </c>
      <c r="T10">
        <v>-1.9608015379646127E-2</v>
      </c>
      <c r="U10">
        <v>-2.6031801608034089E-4</v>
      </c>
    </row>
    <row r="11" spans="2:21" ht="14.25" x14ac:dyDescent="0.2">
      <c r="B11">
        <v>-5.595329573697504E-3</v>
      </c>
      <c r="C11" s="11">
        <v>12.779684042463797</v>
      </c>
    </row>
    <row r="12" spans="2:21" ht="14.25" x14ac:dyDescent="0.2">
      <c r="B12">
        <v>3.8608028584767806E-2</v>
      </c>
      <c r="C12" s="11">
        <v>13.28170465145419</v>
      </c>
    </row>
    <row r="13" spans="2:21" ht="14.25" x14ac:dyDescent="0.2">
      <c r="B13">
        <v>-7.2020652254237748E-3</v>
      </c>
      <c r="C13" s="11">
        <v>13.423178622345157</v>
      </c>
    </row>
    <row r="14" spans="2:21" ht="14.25" x14ac:dyDescent="0.2">
      <c r="B14">
        <v>-1.2134375522601477E-2</v>
      </c>
      <c r="C14" s="11">
        <v>14.225529653831369</v>
      </c>
    </row>
    <row r="15" spans="2:21" ht="14.25" x14ac:dyDescent="0.2">
      <c r="B15">
        <v>1.5235498858439576E-3</v>
      </c>
      <c r="C15" s="11">
        <v>16.37689030703169</v>
      </c>
    </row>
    <row r="16" spans="2:21" ht="14.25" x14ac:dyDescent="0.2">
      <c r="B16">
        <v>-5.9988555934519221E-3</v>
      </c>
      <c r="C16" s="11">
        <v>16.254721100316559</v>
      </c>
      <c r="J16">
        <v>1.4427810391757603E-3</v>
      </c>
      <c r="K16">
        <v>3.6519618847532082E-3</v>
      </c>
      <c r="L16">
        <v>-1.082504200013342E-3</v>
      </c>
      <c r="M16">
        <v>-4.0849145900723444E-2</v>
      </c>
      <c r="N16">
        <v>-8.1613517199055706E-4</v>
      </c>
      <c r="O16">
        <v>-5.1631659231592634E-3</v>
      </c>
      <c r="P16">
        <v>-7.2084991708399734E-3</v>
      </c>
      <c r="Q16">
        <v>-2.6781466575675147E-2</v>
      </c>
      <c r="R16">
        <v>-1.0341945481136934E-2</v>
      </c>
      <c r="S16">
        <v>-1.5382482225649328E-2</v>
      </c>
      <c r="T16">
        <v>5.0677907605792038E-3</v>
      </c>
      <c r="U16">
        <v>-6.505504795125956E-3</v>
      </c>
    </row>
    <row r="17" spans="2:17" ht="14.25" x14ac:dyDescent="0.2">
      <c r="B17">
        <v>1.192264536724711E-2</v>
      </c>
      <c r="C17" s="11">
        <v>20.33230734154127</v>
      </c>
    </row>
    <row r="18" spans="2:17" ht="14.25" x14ac:dyDescent="0.2">
      <c r="B18">
        <v>1.258261751843737E-2</v>
      </c>
      <c r="C18" s="11">
        <v>21.05119825708061</v>
      </c>
    </row>
    <row r="19" spans="2:17" ht="14.25" x14ac:dyDescent="0.2">
      <c r="B19">
        <v>-2.530247714235722E-3</v>
      </c>
      <c r="C19" s="11">
        <v>19.284112831743052</v>
      </c>
    </row>
    <row r="20" spans="2:17" ht="14.25" x14ac:dyDescent="0.2">
      <c r="B20">
        <v>-7.6590653015384908E-3</v>
      </c>
      <c r="C20" s="11">
        <v>20.827403278014696</v>
      </c>
    </row>
    <row r="21" spans="2:17" ht="14.25" x14ac:dyDescent="0.2">
      <c r="B21">
        <v>-1.9608015379646127E-2</v>
      </c>
      <c r="C21" s="11">
        <v>20.258102662647737</v>
      </c>
    </row>
    <row r="22" spans="2:17" ht="14.25" x14ac:dyDescent="0.2">
      <c r="B22">
        <v>-2.6031801608034089E-4</v>
      </c>
      <c r="C22" s="11">
        <v>20.967024134671913</v>
      </c>
    </row>
    <row r="23" spans="2:17" ht="14.25" x14ac:dyDescent="0.2">
      <c r="B23">
        <v>1.4427810391757603E-3</v>
      </c>
      <c r="C23" s="11">
        <v>19.068728694247714</v>
      </c>
    </row>
    <row r="24" spans="2:17" ht="14.25" x14ac:dyDescent="0.2">
      <c r="B24">
        <v>3.6519618847532082E-3</v>
      </c>
      <c r="C24" s="11">
        <v>17.605968971864318</v>
      </c>
    </row>
    <row r="25" spans="2:17" ht="14.25" x14ac:dyDescent="0.2">
      <c r="B25">
        <v>-1.082504200013342E-3</v>
      </c>
      <c r="C25" s="11">
        <v>16.241861008067655</v>
      </c>
      <c r="J25">
        <v>-7.823643694140547E-4</v>
      </c>
      <c r="K25">
        <v>-3.2617983858558547E-2</v>
      </c>
      <c r="L25">
        <v>-6.9973816918146511E-3</v>
      </c>
      <c r="M25">
        <v>5.6838857372687568E-2</v>
      </c>
      <c r="N25">
        <v>-3.6981816935619028E-3</v>
      </c>
      <c r="O25">
        <v>9.7150939828159442E-3</v>
      </c>
      <c r="P25">
        <v>1.1770066686093397E-3</v>
      </c>
      <c r="Q25">
        <v>-2.0524863842141475E-2</v>
      </c>
    </row>
    <row r="26" spans="2:17" ht="14.25" x14ac:dyDescent="0.2">
      <c r="B26">
        <v>-4.0849145900723444E-2</v>
      </c>
      <c r="C26" s="11">
        <v>16.357535397944009</v>
      </c>
    </row>
    <row r="27" spans="2:17" ht="14.25" x14ac:dyDescent="0.2">
      <c r="B27">
        <v>-8.1613517199055706E-4</v>
      </c>
      <c r="C27" s="11">
        <v>13.780021645520069</v>
      </c>
    </row>
    <row r="28" spans="2:17" ht="14.25" x14ac:dyDescent="0.2">
      <c r="B28">
        <v>-5.1631659231592634E-3</v>
      </c>
      <c r="C28" s="11">
        <v>13.000213034240936</v>
      </c>
    </row>
    <row r="29" spans="2:17" ht="14.25" x14ac:dyDescent="0.2">
      <c r="B29">
        <v>-7.2084991708399734E-3</v>
      </c>
      <c r="C29" s="11">
        <v>11.02221556694084</v>
      </c>
    </row>
    <row r="30" spans="2:17" ht="14.25" x14ac:dyDescent="0.2">
      <c r="B30">
        <v>-2.6781466575675147E-2</v>
      </c>
      <c r="C30" s="11">
        <v>9.6256871970489915</v>
      </c>
    </row>
    <row r="31" spans="2:17" ht="14.25" x14ac:dyDescent="0.2">
      <c r="B31">
        <v>-1.0341945481136934E-2</v>
      </c>
      <c r="C31" s="11">
        <v>7.5117753836724113</v>
      </c>
    </row>
    <row r="32" spans="2:17" ht="14.25" x14ac:dyDescent="0.2">
      <c r="B32">
        <v>-1.5382482225649328E-2</v>
      </c>
      <c r="C32" s="11">
        <v>7.6576378299350738</v>
      </c>
    </row>
    <row r="33" spans="2:3" ht="14.25" x14ac:dyDescent="0.2">
      <c r="B33">
        <v>5.0677907605792038E-3</v>
      </c>
      <c r="C33" s="11">
        <v>6.1746079613992766</v>
      </c>
    </row>
    <row r="34" spans="2:3" ht="14.25" x14ac:dyDescent="0.2">
      <c r="B34">
        <v>-6.505504795125956E-3</v>
      </c>
      <c r="C34" s="11">
        <v>6.7247646423628531</v>
      </c>
    </row>
    <row r="35" spans="2:3" ht="14.25" x14ac:dyDescent="0.2">
      <c r="B35">
        <v>-7.823643694140547E-4</v>
      </c>
      <c r="C35" s="11">
        <v>9.7523331557327744</v>
      </c>
    </row>
    <row r="36" spans="2:3" ht="14.25" x14ac:dyDescent="0.2">
      <c r="B36">
        <v>-3.2617983858558547E-2</v>
      </c>
      <c r="C36" s="11">
        <v>11.459541042088293</v>
      </c>
    </row>
    <row r="37" spans="2:3" ht="14.25" x14ac:dyDescent="0.2">
      <c r="B37">
        <v>-6.9973816918146511E-3</v>
      </c>
      <c r="C37" s="11">
        <v>8.0085783279015192</v>
      </c>
    </row>
    <row r="38" spans="2:3" ht="14.25" x14ac:dyDescent="0.2">
      <c r="B38">
        <v>5.6838857372687568E-2</v>
      </c>
      <c r="C38" s="11">
        <v>6.3658320032977835</v>
      </c>
    </row>
    <row r="39" spans="2:3" ht="14.25" x14ac:dyDescent="0.2">
      <c r="B39">
        <v>-3.6981816935619028E-3</v>
      </c>
      <c r="C39" s="11">
        <v>5.0992926724349168</v>
      </c>
    </row>
    <row r="40" spans="2:3" ht="14.25" x14ac:dyDescent="0.2">
      <c r="B40">
        <v>9.7150939828159442E-3</v>
      </c>
      <c r="C40" s="11">
        <v>4.2732774403917082</v>
      </c>
    </row>
    <row r="41" spans="2:3" ht="14.25" x14ac:dyDescent="0.2">
      <c r="B41">
        <v>1.1770066686093397E-3</v>
      </c>
      <c r="C41" s="11">
        <v>3.1481736587226741</v>
      </c>
    </row>
    <row r="42" spans="2:3" ht="14.25" x14ac:dyDescent="0.2">
      <c r="B42">
        <v>-2.0524863842141475E-2</v>
      </c>
      <c r="C42" s="11">
        <v>2.8367102419820704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12</vt:lpstr>
      <vt:lpstr>13</vt:lpstr>
      <vt:lpstr>14</vt:lpstr>
      <vt:lpstr>15</vt:lpstr>
      <vt:lpstr>16</vt:lpstr>
      <vt:lpstr>17</vt:lpstr>
      <vt:lpstr>18</vt:lpstr>
      <vt:lpstr>tin</vt:lpstr>
      <vt:lpstr>nickel</vt:lpstr>
      <vt:lpstr>lead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2019-05-03T20:35:44Z</dcterms:modified>
  <cp:category/>
  <cp:contentStatus/>
</cp:coreProperties>
</file>