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Trading\"/>
    </mc:Choice>
  </mc:AlternateContent>
  <bookViews>
    <workbookView xWindow="0" yWindow="0" windowWidth="18024" windowHeight="68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6" i="1"/>
  <c r="J5" i="1"/>
  <c r="K6" i="1" l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4" i="1"/>
  <c r="H5" i="1"/>
  <c r="O28" i="1" l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4" i="1"/>
  <c r="N20" i="1"/>
  <c r="N7" i="1"/>
  <c r="N5" i="1"/>
  <c r="N6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" i="1"/>
  <c r="H6" i="1"/>
  <c r="H4" i="1"/>
  <c r="Q33" i="1"/>
  <c r="Q34" i="1"/>
  <c r="Q35" i="1"/>
  <c r="Q36" i="1"/>
  <c r="Q37" i="1"/>
  <c r="Q38" i="1"/>
  <c r="Q39" i="1"/>
  <c r="Q40" i="1"/>
  <c r="Q41" i="1"/>
  <c r="Q42" i="1"/>
  <c r="Q43" i="1"/>
  <c r="Q24" i="1"/>
  <c r="Q25" i="1"/>
  <c r="Q26" i="1"/>
  <c r="Q27" i="1"/>
  <c r="Q28" i="1"/>
  <c r="Q29" i="1"/>
  <c r="Q30" i="1"/>
  <c r="Q31" i="1"/>
  <c r="Q32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4" i="1"/>
  <c r="R31" i="1" l="1"/>
  <c r="S31" i="1" s="1"/>
  <c r="R4" i="1"/>
  <c r="S4" i="1" s="1"/>
  <c r="R19" i="1"/>
  <c r="S19" i="1" s="1"/>
  <c r="R15" i="1"/>
  <c r="S15" i="1" s="1"/>
  <c r="R11" i="1"/>
  <c r="S11" i="1" s="1"/>
  <c r="R22" i="1"/>
  <c r="S22" i="1" s="1"/>
  <c r="R42" i="1"/>
  <c r="S42" i="1" s="1"/>
  <c r="R34" i="1"/>
  <c r="S34" i="1" s="1"/>
  <c r="R30" i="1"/>
  <c r="S30" i="1" s="1"/>
  <c r="R7" i="1"/>
  <c r="S7" i="1" s="1"/>
  <c r="R18" i="1"/>
  <c r="S18" i="1" s="1"/>
  <c r="R37" i="1"/>
  <c r="S37" i="1" s="1"/>
  <c r="R17" i="1"/>
  <c r="S17" i="1" s="1"/>
  <c r="R28" i="1"/>
  <c r="S28" i="1" s="1"/>
  <c r="R24" i="1"/>
  <c r="S24" i="1" s="1"/>
  <c r="R40" i="1"/>
  <c r="S40" i="1" s="1"/>
  <c r="R36" i="1"/>
  <c r="S36" i="1" s="1"/>
  <c r="R32" i="1"/>
  <c r="S32" i="1" s="1"/>
  <c r="R8" i="1"/>
  <c r="S8" i="1" s="1"/>
  <c r="R23" i="1"/>
  <c r="S23" i="1" s="1"/>
  <c r="R39" i="1"/>
  <c r="S39" i="1" s="1"/>
  <c r="R35" i="1"/>
  <c r="S35" i="1" s="1"/>
  <c r="R41" i="1" l="1"/>
  <c r="S41" i="1" s="1"/>
  <c r="R38" i="1"/>
  <c r="S38" i="1" s="1"/>
  <c r="R43" i="1"/>
  <c r="S43" i="1" s="1"/>
  <c r="R16" i="1"/>
  <c r="S16" i="1" s="1"/>
  <c r="R12" i="1"/>
  <c r="S12" i="1" s="1"/>
  <c r="R27" i="1"/>
  <c r="S27" i="1" s="1"/>
  <c r="R33" i="1"/>
  <c r="S33" i="1" s="1"/>
  <c r="R25" i="1"/>
  <c r="S25" i="1" s="1"/>
  <c r="R20" i="1"/>
  <c r="S20" i="1" s="1"/>
  <c r="R13" i="1"/>
  <c r="S13" i="1" s="1"/>
  <c r="R29" i="1"/>
  <c r="S29" i="1" s="1"/>
  <c r="R6" i="1"/>
  <c r="S6" i="1" s="1"/>
  <c r="R10" i="1"/>
  <c r="S10" i="1" s="1"/>
  <c r="R5" i="1"/>
  <c r="S5" i="1" s="1"/>
  <c r="R9" i="1"/>
  <c r="S9" i="1" s="1"/>
  <c r="R21" i="1"/>
  <c r="S21" i="1" s="1"/>
  <c r="R14" i="1"/>
  <c r="S14" i="1" s="1"/>
  <c r="R26" i="1"/>
  <c r="S26" i="1" s="1"/>
</calcChain>
</file>

<file path=xl/sharedStrings.xml><?xml version="1.0" encoding="utf-8"?>
<sst xmlns="http://schemas.openxmlformats.org/spreadsheetml/2006/main" count="28" uniqueCount="23">
  <si>
    <t>Option Trading</t>
  </si>
  <si>
    <t>Ticker</t>
  </si>
  <si>
    <t>Strike</t>
  </si>
  <si>
    <t>AMD</t>
  </si>
  <si>
    <t>Long/Short</t>
  </si>
  <si>
    <t>C</t>
  </si>
  <si>
    <t>S</t>
  </si>
  <si>
    <t>Price</t>
  </si>
  <si>
    <t>Premium</t>
  </si>
  <si>
    <t>L</t>
  </si>
  <si>
    <t>date</t>
  </si>
  <si>
    <t>Position</t>
  </si>
  <si>
    <t>Size</t>
  </si>
  <si>
    <t>Target Price</t>
  </si>
  <si>
    <t>Value(@tgt price)</t>
  </si>
  <si>
    <t>Call/Put/Equity</t>
  </si>
  <si>
    <t>E</t>
  </si>
  <si>
    <t>Graph</t>
  </si>
  <si>
    <t>tgt price</t>
  </si>
  <si>
    <t>A</t>
  </si>
  <si>
    <t>B</t>
  </si>
  <si>
    <t>T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</si>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</sst>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Sheet1!$M$4:$M$43</c:f>
              <c:numCache>
                <c:formatCode>General</c:formatCode>
                <c:ptCount val="40"/>
                <c:pt idx="0">
                  <c:v>20.100000000000001</c:v>
                </c:pt>
                <c:pt idx="1">
                  <c:v>20.2</c:v>
                </c:pt>
                <c:pt idx="2">
                  <c:v>20.3</c:v>
                </c:pt>
                <c:pt idx="3">
                  <c:v>20.399999999999999</c:v>
                </c:pt>
                <c:pt idx="4">
                  <c:v>20.5</c:v>
                </c:pt>
                <c:pt idx="5">
                  <c:v>20.6</c:v>
                </c:pt>
                <c:pt idx="6">
                  <c:v>20.7</c:v>
                </c:pt>
                <c:pt idx="7">
                  <c:v>20.8</c:v>
                </c:pt>
                <c:pt idx="8">
                  <c:v>20.9</c:v>
                </c:pt>
                <c:pt idx="9">
                  <c:v>21</c:v>
                </c:pt>
                <c:pt idx="10">
                  <c:v>21.1</c:v>
                </c:pt>
                <c:pt idx="11">
                  <c:v>21.2</c:v>
                </c:pt>
                <c:pt idx="12">
                  <c:v>21.3</c:v>
                </c:pt>
                <c:pt idx="13">
                  <c:v>21.4</c:v>
                </c:pt>
                <c:pt idx="14">
                  <c:v>21.5</c:v>
                </c:pt>
                <c:pt idx="15">
                  <c:v>21.6</c:v>
                </c:pt>
                <c:pt idx="16">
                  <c:v>21.7</c:v>
                </c:pt>
                <c:pt idx="17">
                  <c:v>21.8</c:v>
                </c:pt>
                <c:pt idx="18">
                  <c:v>21.9</c:v>
                </c:pt>
                <c:pt idx="19">
                  <c:v>22</c:v>
                </c:pt>
                <c:pt idx="20">
                  <c:v>22.1</c:v>
                </c:pt>
                <c:pt idx="21">
                  <c:v>22.2</c:v>
                </c:pt>
                <c:pt idx="22">
                  <c:v>22.3</c:v>
                </c:pt>
                <c:pt idx="23">
                  <c:v>22.4</c:v>
                </c:pt>
                <c:pt idx="24">
                  <c:v>22.5</c:v>
                </c:pt>
                <c:pt idx="25">
                  <c:v>22.6</c:v>
                </c:pt>
                <c:pt idx="26">
                  <c:v>22.6999999999999</c:v>
                </c:pt>
                <c:pt idx="27">
                  <c:v>22.799999999999901</c:v>
                </c:pt>
                <c:pt idx="28">
                  <c:v>22.899999999999899</c:v>
                </c:pt>
                <c:pt idx="29">
                  <c:v>22.999999999999901</c:v>
                </c:pt>
                <c:pt idx="30">
                  <c:v>23.099999999999898</c:v>
                </c:pt>
                <c:pt idx="31">
                  <c:v>23.1999999999999</c:v>
                </c:pt>
                <c:pt idx="32">
                  <c:v>23.299999999999901</c:v>
                </c:pt>
                <c:pt idx="33">
                  <c:v>23.399999999999899</c:v>
                </c:pt>
                <c:pt idx="34">
                  <c:v>23.499999999999901</c:v>
                </c:pt>
                <c:pt idx="35">
                  <c:v>23.599999999999898</c:v>
                </c:pt>
                <c:pt idx="36">
                  <c:v>23.6999999999999</c:v>
                </c:pt>
                <c:pt idx="37">
                  <c:v>23.799999999999901</c:v>
                </c:pt>
                <c:pt idx="38">
                  <c:v>23.899999999999899</c:v>
                </c:pt>
                <c:pt idx="39">
                  <c:v>23.999999999999901</c:v>
                </c:pt>
              </c:numCache>
            </c:numRef>
          </c:xVal>
          <c:yVal>
            <c:numRef>
              <c:f>Sheet1!$N$4:$N$43</c:f>
              <c:numCache>
                <c:formatCode>General</c:formatCode>
                <c:ptCount val="40"/>
                <c:pt idx="0">
                  <c:v>-51</c:v>
                </c:pt>
                <c:pt idx="1">
                  <c:v>-51</c:v>
                </c:pt>
                <c:pt idx="2">
                  <c:v>-51</c:v>
                </c:pt>
                <c:pt idx="3">
                  <c:v>-51</c:v>
                </c:pt>
                <c:pt idx="4">
                  <c:v>-51</c:v>
                </c:pt>
                <c:pt idx="5">
                  <c:v>-51</c:v>
                </c:pt>
                <c:pt idx="6">
                  <c:v>-51</c:v>
                </c:pt>
                <c:pt idx="7">
                  <c:v>-51</c:v>
                </c:pt>
                <c:pt idx="8">
                  <c:v>-51</c:v>
                </c:pt>
                <c:pt idx="9">
                  <c:v>-51</c:v>
                </c:pt>
                <c:pt idx="10">
                  <c:v>-51</c:v>
                </c:pt>
                <c:pt idx="11">
                  <c:v>-51</c:v>
                </c:pt>
                <c:pt idx="12">
                  <c:v>-51</c:v>
                </c:pt>
                <c:pt idx="13">
                  <c:v>-51</c:v>
                </c:pt>
                <c:pt idx="14">
                  <c:v>-51</c:v>
                </c:pt>
                <c:pt idx="15">
                  <c:v>-51</c:v>
                </c:pt>
                <c:pt idx="16">
                  <c:v>-51</c:v>
                </c:pt>
                <c:pt idx="17">
                  <c:v>-51</c:v>
                </c:pt>
                <c:pt idx="18">
                  <c:v>-51</c:v>
                </c:pt>
                <c:pt idx="19">
                  <c:v>-51</c:v>
                </c:pt>
                <c:pt idx="20">
                  <c:v>-40.999999999999858</c:v>
                </c:pt>
                <c:pt idx="21">
                  <c:v>-31.000000000000071</c:v>
                </c:pt>
                <c:pt idx="22">
                  <c:v>-20.999999999999929</c:v>
                </c:pt>
                <c:pt idx="23">
                  <c:v>-11.000000000000142</c:v>
                </c:pt>
                <c:pt idx="24">
                  <c:v>-1</c:v>
                </c:pt>
                <c:pt idx="25">
                  <c:v>9.0000000000001421</c:v>
                </c:pt>
                <c:pt idx="26">
                  <c:v>18.999999999989981</c:v>
                </c:pt>
                <c:pt idx="27">
                  <c:v>28.999999999990123</c:v>
                </c:pt>
                <c:pt idx="28">
                  <c:v>38.99999999998991</c:v>
                </c:pt>
                <c:pt idx="29">
                  <c:v>48.999999999990052</c:v>
                </c:pt>
                <c:pt idx="30">
                  <c:v>58.999999999989839</c:v>
                </c:pt>
                <c:pt idx="31">
                  <c:v>68.999999999989981</c:v>
                </c:pt>
                <c:pt idx="32">
                  <c:v>78.999999999990109</c:v>
                </c:pt>
                <c:pt idx="33">
                  <c:v>88.99999999998991</c:v>
                </c:pt>
                <c:pt idx="34">
                  <c:v>98.999999999990052</c:v>
                </c:pt>
                <c:pt idx="35">
                  <c:v>108.99999999998983</c:v>
                </c:pt>
                <c:pt idx="36">
                  <c:v>118.99999999999</c:v>
                </c:pt>
                <c:pt idx="37">
                  <c:v>128.99999999999011</c:v>
                </c:pt>
                <c:pt idx="38">
                  <c:v>138.99999999998991</c:v>
                </c:pt>
                <c:pt idx="39">
                  <c:v>148.99999999999005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Sheet1!$M$4:$M$43</c:f>
              <c:numCache>
                <c:formatCode>General</c:formatCode>
                <c:ptCount val="40"/>
                <c:pt idx="0">
                  <c:v>20.100000000000001</c:v>
                </c:pt>
                <c:pt idx="1">
                  <c:v>20.2</c:v>
                </c:pt>
                <c:pt idx="2">
                  <c:v>20.3</c:v>
                </c:pt>
                <c:pt idx="3">
                  <c:v>20.399999999999999</c:v>
                </c:pt>
                <c:pt idx="4">
                  <c:v>20.5</c:v>
                </c:pt>
                <c:pt idx="5">
                  <c:v>20.6</c:v>
                </c:pt>
                <c:pt idx="6">
                  <c:v>20.7</c:v>
                </c:pt>
                <c:pt idx="7">
                  <c:v>20.8</c:v>
                </c:pt>
                <c:pt idx="8">
                  <c:v>20.9</c:v>
                </c:pt>
                <c:pt idx="9">
                  <c:v>21</c:v>
                </c:pt>
                <c:pt idx="10">
                  <c:v>21.1</c:v>
                </c:pt>
                <c:pt idx="11">
                  <c:v>21.2</c:v>
                </c:pt>
                <c:pt idx="12">
                  <c:v>21.3</c:v>
                </c:pt>
                <c:pt idx="13">
                  <c:v>21.4</c:v>
                </c:pt>
                <c:pt idx="14">
                  <c:v>21.5</c:v>
                </c:pt>
                <c:pt idx="15">
                  <c:v>21.6</c:v>
                </c:pt>
                <c:pt idx="16">
                  <c:v>21.7</c:v>
                </c:pt>
                <c:pt idx="17">
                  <c:v>21.8</c:v>
                </c:pt>
                <c:pt idx="18">
                  <c:v>21.9</c:v>
                </c:pt>
                <c:pt idx="19">
                  <c:v>22</c:v>
                </c:pt>
                <c:pt idx="20">
                  <c:v>22.1</c:v>
                </c:pt>
                <c:pt idx="21">
                  <c:v>22.2</c:v>
                </c:pt>
                <c:pt idx="22">
                  <c:v>22.3</c:v>
                </c:pt>
                <c:pt idx="23">
                  <c:v>22.4</c:v>
                </c:pt>
                <c:pt idx="24">
                  <c:v>22.5</c:v>
                </c:pt>
                <c:pt idx="25">
                  <c:v>22.6</c:v>
                </c:pt>
                <c:pt idx="26">
                  <c:v>22.6999999999999</c:v>
                </c:pt>
                <c:pt idx="27">
                  <c:v>22.799999999999901</c:v>
                </c:pt>
                <c:pt idx="28">
                  <c:v>22.899999999999899</c:v>
                </c:pt>
                <c:pt idx="29">
                  <c:v>22.999999999999901</c:v>
                </c:pt>
                <c:pt idx="30">
                  <c:v>23.099999999999898</c:v>
                </c:pt>
                <c:pt idx="31">
                  <c:v>23.1999999999999</c:v>
                </c:pt>
                <c:pt idx="32">
                  <c:v>23.299999999999901</c:v>
                </c:pt>
                <c:pt idx="33">
                  <c:v>23.399999999999899</c:v>
                </c:pt>
                <c:pt idx="34">
                  <c:v>23.499999999999901</c:v>
                </c:pt>
                <c:pt idx="35">
                  <c:v>23.599999999999898</c:v>
                </c:pt>
                <c:pt idx="36">
                  <c:v>23.6999999999999</c:v>
                </c:pt>
                <c:pt idx="37">
                  <c:v>23.799999999999901</c:v>
                </c:pt>
                <c:pt idx="38">
                  <c:v>23.899999999999899</c:v>
                </c:pt>
                <c:pt idx="39">
                  <c:v>23.999999999999901</c:v>
                </c:pt>
              </c:numCache>
            </c:numRef>
          </c:xVal>
          <c:yVal>
            <c:numRef>
              <c:f>Sheet1!$O$4:$O$43</c:f>
              <c:numCache>
                <c:formatCode>General</c:formatCode>
                <c:ptCount val="40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9.0000000000304823</c:v>
                </c:pt>
                <c:pt idx="31">
                  <c:v>-20.999999999969944</c:v>
                </c:pt>
                <c:pt idx="32">
                  <c:v>-50.99999999997037</c:v>
                </c:pt>
                <c:pt idx="33">
                  <c:v>-80.999999999969731</c:v>
                </c:pt>
                <c:pt idx="34">
                  <c:v>-110.99999999997016</c:v>
                </c:pt>
                <c:pt idx="35">
                  <c:v>-140.99999999996953</c:v>
                </c:pt>
                <c:pt idx="36">
                  <c:v>-170.99999999996993</c:v>
                </c:pt>
                <c:pt idx="37">
                  <c:v>-200.99999999997038</c:v>
                </c:pt>
                <c:pt idx="38">
                  <c:v>-230.99999999996976</c:v>
                </c:pt>
                <c:pt idx="39">
                  <c:v>-260.99999999997016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Sheet1!$M$4:$M$43</c:f>
              <c:numCache>
                <c:formatCode>General</c:formatCode>
                <c:ptCount val="40"/>
                <c:pt idx="0">
                  <c:v>20.100000000000001</c:v>
                </c:pt>
                <c:pt idx="1">
                  <c:v>20.2</c:v>
                </c:pt>
                <c:pt idx="2">
                  <c:v>20.3</c:v>
                </c:pt>
                <c:pt idx="3">
                  <c:v>20.399999999999999</c:v>
                </c:pt>
                <c:pt idx="4">
                  <c:v>20.5</c:v>
                </c:pt>
                <c:pt idx="5">
                  <c:v>20.6</c:v>
                </c:pt>
                <c:pt idx="6">
                  <c:v>20.7</c:v>
                </c:pt>
                <c:pt idx="7">
                  <c:v>20.8</c:v>
                </c:pt>
                <c:pt idx="8">
                  <c:v>20.9</c:v>
                </c:pt>
                <c:pt idx="9">
                  <c:v>21</c:v>
                </c:pt>
                <c:pt idx="10">
                  <c:v>21.1</c:v>
                </c:pt>
                <c:pt idx="11">
                  <c:v>21.2</c:v>
                </c:pt>
                <c:pt idx="12">
                  <c:v>21.3</c:v>
                </c:pt>
                <c:pt idx="13">
                  <c:v>21.4</c:v>
                </c:pt>
                <c:pt idx="14">
                  <c:v>21.5</c:v>
                </c:pt>
                <c:pt idx="15">
                  <c:v>21.6</c:v>
                </c:pt>
                <c:pt idx="16">
                  <c:v>21.7</c:v>
                </c:pt>
                <c:pt idx="17">
                  <c:v>21.8</c:v>
                </c:pt>
                <c:pt idx="18">
                  <c:v>21.9</c:v>
                </c:pt>
                <c:pt idx="19">
                  <c:v>22</c:v>
                </c:pt>
                <c:pt idx="20">
                  <c:v>22.1</c:v>
                </c:pt>
                <c:pt idx="21">
                  <c:v>22.2</c:v>
                </c:pt>
                <c:pt idx="22">
                  <c:v>22.3</c:v>
                </c:pt>
                <c:pt idx="23">
                  <c:v>22.4</c:v>
                </c:pt>
                <c:pt idx="24">
                  <c:v>22.5</c:v>
                </c:pt>
                <c:pt idx="25">
                  <c:v>22.6</c:v>
                </c:pt>
                <c:pt idx="26">
                  <c:v>22.6999999999999</c:v>
                </c:pt>
                <c:pt idx="27">
                  <c:v>22.799999999999901</c:v>
                </c:pt>
                <c:pt idx="28">
                  <c:v>22.899999999999899</c:v>
                </c:pt>
                <c:pt idx="29">
                  <c:v>22.999999999999901</c:v>
                </c:pt>
                <c:pt idx="30">
                  <c:v>23.099999999999898</c:v>
                </c:pt>
                <c:pt idx="31">
                  <c:v>23.1999999999999</c:v>
                </c:pt>
                <c:pt idx="32">
                  <c:v>23.299999999999901</c:v>
                </c:pt>
                <c:pt idx="33">
                  <c:v>23.399999999999899</c:v>
                </c:pt>
                <c:pt idx="34">
                  <c:v>23.499999999999901</c:v>
                </c:pt>
                <c:pt idx="35">
                  <c:v>23.599999999999898</c:v>
                </c:pt>
                <c:pt idx="36">
                  <c:v>23.6999999999999</c:v>
                </c:pt>
                <c:pt idx="37">
                  <c:v>23.799999999999901</c:v>
                </c:pt>
                <c:pt idx="38">
                  <c:v>23.899999999999899</c:v>
                </c:pt>
                <c:pt idx="39">
                  <c:v>23.999999999999901</c:v>
                </c:pt>
              </c:numCache>
            </c:numRef>
          </c:xVal>
          <c:yVal>
            <c:numRef>
              <c:f>Sheet1!$Q$4:$Q$43</c:f>
              <c:numCache>
                <c:formatCode>General</c:formatCode>
                <c:ptCount val="40"/>
                <c:pt idx="0">
                  <c:v>-603.99999999999989</c:v>
                </c:pt>
                <c:pt idx="1">
                  <c:v>-577.00000000000045</c:v>
                </c:pt>
                <c:pt idx="2">
                  <c:v>-550</c:v>
                </c:pt>
                <c:pt idx="3">
                  <c:v>-523.00000000000057</c:v>
                </c:pt>
                <c:pt idx="4">
                  <c:v>-496.00000000000023</c:v>
                </c:pt>
                <c:pt idx="5">
                  <c:v>-468.99999999999983</c:v>
                </c:pt>
                <c:pt idx="6">
                  <c:v>-442.0000000000004</c:v>
                </c:pt>
                <c:pt idx="7">
                  <c:v>-415.00000000000006</c:v>
                </c:pt>
                <c:pt idx="8">
                  <c:v>-388.00000000000063</c:v>
                </c:pt>
                <c:pt idx="9">
                  <c:v>-361.00000000000023</c:v>
                </c:pt>
                <c:pt idx="10">
                  <c:v>-333.99999999999983</c:v>
                </c:pt>
                <c:pt idx="11">
                  <c:v>-307.0000000000004</c:v>
                </c:pt>
                <c:pt idx="12">
                  <c:v>-280</c:v>
                </c:pt>
                <c:pt idx="13">
                  <c:v>-253.0000000000006</c:v>
                </c:pt>
                <c:pt idx="14">
                  <c:v>-226.0000000000002</c:v>
                </c:pt>
                <c:pt idx="15">
                  <c:v>-198.9999999999998</c:v>
                </c:pt>
                <c:pt idx="16">
                  <c:v>-172.0000000000004</c:v>
                </c:pt>
                <c:pt idx="17">
                  <c:v>-145</c:v>
                </c:pt>
                <c:pt idx="18">
                  <c:v>-118.00000000000058</c:v>
                </c:pt>
                <c:pt idx="19">
                  <c:v>-91.000000000000199</c:v>
                </c:pt>
                <c:pt idx="20">
                  <c:v>-63.999999999999815</c:v>
                </c:pt>
                <c:pt idx="21">
                  <c:v>-37.000000000000384</c:v>
                </c:pt>
                <c:pt idx="22">
                  <c:v>-10</c:v>
                </c:pt>
                <c:pt idx="23">
                  <c:v>16.999999999999424</c:v>
                </c:pt>
                <c:pt idx="24">
                  <c:v>43.999999999999815</c:v>
                </c:pt>
                <c:pt idx="25">
                  <c:v>71.000000000000199</c:v>
                </c:pt>
                <c:pt idx="26">
                  <c:v>97.999999999972758</c:v>
                </c:pt>
                <c:pt idx="27">
                  <c:v>124.99999999997314</c:v>
                </c:pt>
                <c:pt idx="28">
                  <c:v>151.99999999997257</c:v>
                </c:pt>
                <c:pt idx="29">
                  <c:v>178.99999999997297</c:v>
                </c:pt>
                <c:pt idx="30">
                  <c:v>205.9999999999724</c:v>
                </c:pt>
                <c:pt idx="31">
                  <c:v>232.9999999999728</c:v>
                </c:pt>
                <c:pt idx="32">
                  <c:v>259.99999999997317</c:v>
                </c:pt>
                <c:pt idx="33">
                  <c:v>286.9999999999726</c:v>
                </c:pt>
                <c:pt idx="34">
                  <c:v>313.999999999973</c:v>
                </c:pt>
                <c:pt idx="35">
                  <c:v>340.99999999997237</c:v>
                </c:pt>
                <c:pt idx="36">
                  <c:v>367.99999999997283</c:v>
                </c:pt>
                <c:pt idx="37">
                  <c:v>394.99999999997317</c:v>
                </c:pt>
                <c:pt idx="38">
                  <c:v>421.9999999999726</c:v>
                </c:pt>
                <c:pt idx="39">
                  <c:v>448.999999999973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Sheet1!$M$4:$M$43</c:f>
              <c:numCache>
                <c:formatCode>General</c:formatCode>
                <c:ptCount val="40"/>
                <c:pt idx="0">
                  <c:v>20.100000000000001</c:v>
                </c:pt>
                <c:pt idx="1">
                  <c:v>20.2</c:v>
                </c:pt>
                <c:pt idx="2">
                  <c:v>20.3</c:v>
                </c:pt>
                <c:pt idx="3">
                  <c:v>20.399999999999999</c:v>
                </c:pt>
                <c:pt idx="4">
                  <c:v>20.5</c:v>
                </c:pt>
                <c:pt idx="5">
                  <c:v>20.6</c:v>
                </c:pt>
                <c:pt idx="6">
                  <c:v>20.7</c:v>
                </c:pt>
                <c:pt idx="7">
                  <c:v>20.8</c:v>
                </c:pt>
                <c:pt idx="8">
                  <c:v>20.9</c:v>
                </c:pt>
                <c:pt idx="9">
                  <c:v>21</c:v>
                </c:pt>
                <c:pt idx="10">
                  <c:v>21.1</c:v>
                </c:pt>
                <c:pt idx="11">
                  <c:v>21.2</c:v>
                </c:pt>
                <c:pt idx="12">
                  <c:v>21.3</c:v>
                </c:pt>
                <c:pt idx="13">
                  <c:v>21.4</c:v>
                </c:pt>
                <c:pt idx="14">
                  <c:v>21.5</c:v>
                </c:pt>
                <c:pt idx="15">
                  <c:v>21.6</c:v>
                </c:pt>
                <c:pt idx="16">
                  <c:v>21.7</c:v>
                </c:pt>
                <c:pt idx="17">
                  <c:v>21.8</c:v>
                </c:pt>
                <c:pt idx="18">
                  <c:v>21.9</c:v>
                </c:pt>
                <c:pt idx="19">
                  <c:v>22</c:v>
                </c:pt>
                <c:pt idx="20">
                  <c:v>22.1</c:v>
                </c:pt>
                <c:pt idx="21">
                  <c:v>22.2</c:v>
                </c:pt>
                <c:pt idx="22">
                  <c:v>22.3</c:v>
                </c:pt>
                <c:pt idx="23">
                  <c:v>22.4</c:v>
                </c:pt>
                <c:pt idx="24">
                  <c:v>22.5</c:v>
                </c:pt>
                <c:pt idx="25">
                  <c:v>22.6</c:v>
                </c:pt>
                <c:pt idx="26">
                  <c:v>22.6999999999999</c:v>
                </c:pt>
                <c:pt idx="27">
                  <c:v>22.799999999999901</c:v>
                </c:pt>
                <c:pt idx="28">
                  <c:v>22.899999999999899</c:v>
                </c:pt>
                <c:pt idx="29">
                  <c:v>22.999999999999901</c:v>
                </c:pt>
                <c:pt idx="30">
                  <c:v>23.099999999999898</c:v>
                </c:pt>
                <c:pt idx="31">
                  <c:v>23.1999999999999</c:v>
                </c:pt>
                <c:pt idx="32">
                  <c:v>23.299999999999901</c:v>
                </c:pt>
                <c:pt idx="33">
                  <c:v>23.399999999999899</c:v>
                </c:pt>
                <c:pt idx="34">
                  <c:v>23.499999999999901</c:v>
                </c:pt>
                <c:pt idx="35">
                  <c:v>23.599999999999898</c:v>
                </c:pt>
                <c:pt idx="36">
                  <c:v>23.6999999999999</c:v>
                </c:pt>
                <c:pt idx="37">
                  <c:v>23.799999999999901</c:v>
                </c:pt>
                <c:pt idx="38">
                  <c:v>23.899999999999899</c:v>
                </c:pt>
                <c:pt idx="39">
                  <c:v>23.999999999999901</c:v>
                </c:pt>
              </c:numCache>
            </c:numRef>
          </c:xVal>
          <c:yVal>
            <c:numRef>
              <c:f>Sheet1!$R$4:$R$43</c:f>
              <c:numCache>
                <c:formatCode>General</c:formatCode>
                <c:ptCount val="40"/>
                <c:pt idx="0">
                  <c:v>-615.99999999999989</c:v>
                </c:pt>
                <c:pt idx="1">
                  <c:v>-589.00000000000045</c:v>
                </c:pt>
                <c:pt idx="2">
                  <c:v>-562</c:v>
                </c:pt>
                <c:pt idx="3">
                  <c:v>-535.00000000000057</c:v>
                </c:pt>
                <c:pt idx="4">
                  <c:v>-508.00000000000023</c:v>
                </c:pt>
                <c:pt idx="5">
                  <c:v>-480.99999999999983</c:v>
                </c:pt>
                <c:pt idx="6">
                  <c:v>-454.0000000000004</c:v>
                </c:pt>
                <c:pt idx="7">
                  <c:v>-427.00000000000006</c:v>
                </c:pt>
                <c:pt idx="8">
                  <c:v>-400.00000000000063</c:v>
                </c:pt>
                <c:pt idx="9">
                  <c:v>-373.00000000000023</c:v>
                </c:pt>
                <c:pt idx="10">
                  <c:v>-345.99999999999983</c:v>
                </c:pt>
                <c:pt idx="11">
                  <c:v>-319.0000000000004</c:v>
                </c:pt>
                <c:pt idx="12">
                  <c:v>-292</c:v>
                </c:pt>
                <c:pt idx="13">
                  <c:v>-265.00000000000057</c:v>
                </c:pt>
                <c:pt idx="14">
                  <c:v>-238.0000000000002</c:v>
                </c:pt>
                <c:pt idx="15">
                  <c:v>-210.9999999999998</c:v>
                </c:pt>
                <c:pt idx="16">
                  <c:v>-184.0000000000004</c:v>
                </c:pt>
                <c:pt idx="17">
                  <c:v>-157</c:v>
                </c:pt>
                <c:pt idx="18">
                  <c:v>-130.00000000000057</c:v>
                </c:pt>
                <c:pt idx="19">
                  <c:v>-103.0000000000002</c:v>
                </c:pt>
                <c:pt idx="20">
                  <c:v>-65.999999999999673</c:v>
                </c:pt>
                <c:pt idx="21">
                  <c:v>-29.000000000000455</c:v>
                </c:pt>
                <c:pt idx="22">
                  <c:v>8.0000000000000711</c:v>
                </c:pt>
                <c:pt idx="23">
                  <c:v>44.999999999999282</c:v>
                </c:pt>
                <c:pt idx="24">
                  <c:v>81.999999999999815</c:v>
                </c:pt>
                <c:pt idx="25">
                  <c:v>119.00000000000034</c:v>
                </c:pt>
                <c:pt idx="26">
                  <c:v>155.99999999996274</c:v>
                </c:pt>
                <c:pt idx="27">
                  <c:v>192.99999999996328</c:v>
                </c:pt>
                <c:pt idx="28">
                  <c:v>229.99999999996248</c:v>
                </c:pt>
                <c:pt idx="29">
                  <c:v>266.99999999996305</c:v>
                </c:pt>
                <c:pt idx="30">
                  <c:v>273.99999999999272</c:v>
                </c:pt>
                <c:pt idx="31">
                  <c:v>280.99999999999284</c:v>
                </c:pt>
                <c:pt idx="32">
                  <c:v>287.99999999999289</c:v>
                </c:pt>
                <c:pt idx="33">
                  <c:v>294.99999999999278</c:v>
                </c:pt>
                <c:pt idx="34">
                  <c:v>301.99999999999289</c:v>
                </c:pt>
                <c:pt idx="35">
                  <c:v>308.99999999999267</c:v>
                </c:pt>
                <c:pt idx="36">
                  <c:v>315.99999999999289</c:v>
                </c:pt>
                <c:pt idx="37">
                  <c:v>322.99999999999289</c:v>
                </c:pt>
                <c:pt idx="38">
                  <c:v>329.99999999999272</c:v>
                </c:pt>
                <c:pt idx="39">
                  <c:v>336.99999999999289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Sheet1!$M$4:$M$43</c:f>
              <c:numCache>
                <c:formatCode>General</c:formatCode>
                <c:ptCount val="40"/>
                <c:pt idx="0">
                  <c:v>20.100000000000001</c:v>
                </c:pt>
                <c:pt idx="1">
                  <c:v>20.2</c:v>
                </c:pt>
                <c:pt idx="2">
                  <c:v>20.3</c:v>
                </c:pt>
                <c:pt idx="3">
                  <c:v>20.399999999999999</c:v>
                </c:pt>
                <c:pt idx="4">
                  <c:v>20.5</c:v>
                </c:pt>
                <c:pt idx="5">
                  <c:v>20.6</c:v>
                </c:pt>
                <c:pt idx="6">
                  <c:v>20.7</c:v>
                </c:pt>
                <c:pt idx="7">
                  <c:v>20.8</c:v>
                </c:pt>
                <c:pt idx="8">
                  <c:v>20.9</c:v>
                </c:pt>
                <c:pt idx="9">
                  <c:v>21</c:v>
                </c:pt>
                <c:pt idx="10">
                  <c:v>21.1</c:v>
                </c:pt>
                <c:pt idx="11">
                  <c:v>21.2</c:v>
                </c:pt>
                <c:pt idx="12">
                  <c:v>21.3</c:v>
                </c:pt>
                <c:pt idx="13">
                  <c:v>21.4</c:v>
                </c:pt>
                <c:pt idx="14">
                  <c:v>21.5</c:v>
                </c:pt>
                <c:pt idx="15">
                  <c:v>21.6</c:v>
                </c:pt>
                <c:pt idx="16">
                  <c:v>21.7</c:v>
                </c:pt>
                <c:pt idx="17">
                  <c:v>21.8</c:v>
                </c:pt>
                <c:pt idx="18">
                  <c:v>21.9</c:v>
                </c:pt>
                <c:pt idx="19">
                  <c:v>22</c:v>
                </c:pt>
                <c:pt idx="20">
                  <c:v>22.1</c:v>
                </c:pt>
                <c:pt idx="21">
                  <c:v>22.2</c:v>
                </c:pt>
                <c:pt idx="22">
                  <c:v>22.3</c:v>
                </c:pt>
                <c:pt idx="23">
                  <c:v>22.4</c:v>
                </c:pt>
                <c:pt idx="24">
                  <c:v>22.5</c:v>
                </c:pt>
                <c:pt idx="25">
                  <c:v>22.6</c:v>
                </c:pt>
                <c:pt idx="26">
                  <c:v>22.6999999999999</c:v>
                </c:pt>
                <c:pt idx="27">
                  <c:v>22.799999999999901</c:v>
                </c:pt>
                <c:pt idx="28">
                  <c:v>22.899999999999899</c:v>
                </c:pt>
                <c:pt idx="29">
                  <c:v>22.999999999999901</c:v>
                </c:pt>
                <c:pt idx="30">
                  <c:v>23.099999999999898</c:v>
                </c:pt>
                <c:pt idx="31">
                  <c:v>23.1999999999999</c:v>
                </c:pt>
                <c:pt idx="32">
                  <c:v>23.299999999999901</c:v>
                </c:pt>
                <c:pt idx="33">
                  <c:v>23.399999999999899</c:v>
                </c:pt>
                <c:pt idx="34">
                  <c:v>23.499999999999901</c:v>
                </c:pt>
                <c:pt idx="35">
                  <c:v>23.599999999999898</c:v>
                </c:pt>
                <c:pt idx="36">
                  <c:v>23.6999999999999</c:v>
                </c:pt>
                <c:pt idx="37">
                  <c:v>23.799999999999901</c:v>
                </c:pt>
                <c:pt idx="38">
                  <c:v>23.899999999999899</c:v>
                </c:pt>
                <c:pt idx="39">
                  <c:v>23.999999999999901</c:v>
                </c:pt>
              </c:numCache>
            </c:numRef>
          </c:xVal>
          <c:yVal>
            <c:numRef>
              <c:f>Sheet1!$S$4:$S$43</c:f>
              <c:numCache>
                <c:formatCode>General</c:formatCode>
                <c:ptCount val="40"/>
                <c:pt idx="0">
                  <c:v>-12</c:v>
                </c:pt>
                <c:pt idx="1">
                  <c:v>-12</c:v>
                </c:pt>
                <c:pt idx="2">
                  <c:v>-12</c:v>
                </c:pt>
                <c:pt idx="3">
                  <c:v>-12</c:v>
                </c:pt>
                <c:pt idx="4">
                  <c:v>-12</c:v>
                </c:pt>
                <c:pt idx="5">
                  <c:v>-12</c:v>
                </c:pt>
                <c:pt idx="6">
                  <c:v>-12</c:v>
                </c:pt>
                <c:pt idx="7">
                  <c:v>-12</c:v>
                </c:pt>
                <c:pt idx="8">
                  <c:v>-12</c:v>
                </c:pt>
                <c:pt idx="9">
                  <c:v>-12</c:v>
                </c:pt>
                <c:pt idx="10">
                  <c:v>-12</c:v>
                </c:pt>
                <c:pt idx="11">
                  <c:v>-12</c:v>
                </c:pt>
                <c:pt idx="12">
                  <c:v>-12</c:v>
                </c:pt>
                <c:pt idx="13">
                  <c:v>-11.999999999999972</c:v>
                </c:pt>
                <c:pt idx="14">
                  <c:v>-12</c:v>
                </c:pt>
                <c:pt idx="15">
                  <c:v>-12</c:v>
                </c:pt>
                <c:pt idx="16">
                  <c:v>-12</c:v>
                </c:pt>
                <c:pt idx="17">
                  <c:v>-12</c:v>
                </c:pt>
                <c:pt idx="18">
                  <c:v>-11.999999999999986</c:v>
                </c:pt>
                <c:pt idx="19">
                  <c:v>-12</c:v>
                </c:pt>
                <c:pt idx="20">
                  <c:v>-1.9999999999998579</c:v>
                </c:pt>
                <c:pt idx="21">
                  <c:v>7.9999999999999289</c:v>
                </c:pt>
                <c:pt idx="22">
                  <c:v>18.000000000000071</c:v>
                </c:pt>
                <c:pt idx="23">
                  <c:v>27.999999999999858</c:v>
                </c:pt>
                <c:pt idx="24">
                  <c:v>38</c:v>
                </c:pt>
                <c:pt idx="25">
                  <c:v>48.000000000000142</c:v>
                </c:pt>
                <c:pt idx="26">
                  <c:v>57.999999999989981</c:v>
                </c:pt>
                <c:pt idx="27">
                  <c:v>67.999999999990138</c:v>
                </c:pt>
                <c:pt idx="28">
                  <c:v>77.99999999998991</c:v>
                </c:pt>
                <c:pt idx="29">
                  <c:v>87.999999999990081</c:v>
                </c:pt>
                <c:pt idx="30">
                  <c:v>68.000000000020322</c:v>
                </c:pt>
                <c:pt idx="31">
                  <c:v>48.000000000020037</c:v>
                </c:pt>
                <c:pt idx="32">
                  <c:v>28.000000000019725</c:v>
                </c:pt>
                <c:pt idx="33">
                  <c:v>8.0000000000201794</c:v>
                </c:pt>
                <c:pt idx="34">
                  <c:v>-11.999999999980105</c:v>
                </c:pt>
                <c:pt idx="35">
                  <c:v>-31.999999999979707</c:v>
                </c:pt>
                <c:pt idx="36">
                  <c:v>-51.999999999979934</c:v>
                </c:pt>
                <c:pt idx="37">
                  <c:v>-71.999999999980275</c:v>
                </c:pt>
                <c:pt idx="38">
                  <c:v>-91.999999999979877</c:v>
                </c:pt>
                <c:pt idx="39">
                  <c:v>-111.9999999999801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271264"/>
        <c:axId val="490274008"/>
      </c:scatterChart>
      <c:valAx>
        <c:axId val="49027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74008"/>
        <c:crosses val="autoZero"/>
        <c:crossBetween val="midCat"/>
      </c:valAx>
      <c:valAx>
        <c:axId val="49027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7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160020</xdr:rowOff>
    </xdr:from>
    <xdr:to>
      <xdr:col>10</xdr:col>
      <xdr:colOff>335280</xdr:colOff>
      <xdr:row>47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topLeftCell="B1" workbookViewId="0">
      <selection activeCell="I7" sqref="I7"/>
    </sheetView>
  </sheetViews>
  <sheetFormatPr defaultRowHeight="14.4"/>
  <cols>
    <col min="1" max="1" width="13.88671875" customWidth="1"/>
    <col min="3" max="3" width="14.109375" customWidth="1"/>
    <col min="4" max="4" width="10.33203125" customWidth="1"/>
    <col min="5" max="5" width="9.5546875" customWidth="1"/>
    <col min="6" max="6" width="10.77734375" customWidth="1"/>
    <col min="9" max="9" width="11.88671875" customWidth="1"/>
    <col min="10" max="10" width="15.21875" customWidth="1"/>
    <col min="11" max="11" width="10.5546875" customWidth="1"/>
    <col min="12" max="12" width="10.109375" customWidth="1"/>
    <col min="13" max="13" width="11.44140625" customWidth="1"/>
    <col min="14" max="14" width="15.77734375" customWidth="1"/>
    <col min="15" max="15" width="14" customWidth="1"/>
    <col min="16" max="16" width="10.88671875" customWidth="1"/>
  </cols>
  <sheetData>
    <row r="1" spans="1:19">
      <c r="A1" t="s">
        <v>0</v>
      </c>
    </row>
    <row r="2" spans="1:19">
      <c r="A2" t="s">
        <v>11</v>
      </c>
      <c r="M2" t="s">
        <v>17</v>
      </c>
    </row>
    <row r="3" spans="1:19">
      <c r="A3" t="s">
        <v>1</v>
      </c>
      <c r="B3" t="s">
        <v>12</v>
      </c>
      <c r="C3" t="s">
        <v>15</v>
      </c>
      <c r="D3" t="s">
        <v>4</v>
      </c>
      <c r="E3" t="s">
        <v>2</v>
      </c>
      <c r="F3" t="s">
        <v>10</v>
      </c>
      <c r="G3" t="s">
        <v>7</v>
      </c>
      <c r="H3" t="s">
        <v>8</v>
      </c>
      <c r="I3" t="s">
        <v>13</v>
      </c>
      <c r="J3" t="s">
        <v>14</v>
      </c>
      <c r="M3" t="s">
        <v>18</v>
      </c>
      <c r="N3" t="s">
        <v>19</v>
      </c>
      <c r="O3" t="s">
        <v>20</v>
      </c>
      <c r="Q3" t="s">
        <v>5</v>
      </c>
      <c r="R3" t="s">
        <v>21</v>
      </c>
      <c r="S3" t="s">
        <v>22</v>
      </c>
    </row>
    <row r="4" spans="1:19">
      <c r="A4" t="s">
        <v>3</v>
      </c>
      <c r="B4">
        <v>1</v>
      </c>
      <c r="C4" t="s">
        <v>5</v>
      </c>
      <c r="D4" t="s">
        <v>9</v>
      </c>
      <c r="E4">
        <v>22</v>
      </c>
      <c r="F4" s="1">
        <v>43539</v>
      </c>
      <c r="G4">
        <v>0.48</v>
      </c>
      <c r="H4">
        <f>-G4*100*B4</f>
        <v>-48</v>
      </c>
      <c r="I4">
        <v>23.3</v>
      </c>
      <c r="J4">
        <f>IF(OR(AND(I4&lt;=E4,C4="C"),AND(I4&gt;=E4,C4="P")),0,1)*(I4-E4)*IF(C4="P", -1, 1)*100*B4-IF(C4="E",20,6*ABS(B4))+H4</f>
        <v>76.000000000000057</v>
      </c>
      <c r="L4">
        <f>N4+O4</f>
        <v>-12</v>
      </c>
      <c r="M4">
        <v>20.100000000000001</v>
      </c>
      <c r="N4">
        <f>(IF(AND(M4&lt;=$E$4, $C$4="C"), 0, 1)*(((M4-$E$4)*IF(C$4="P",-1,1))*100)*B$4)-IF(C$4="E", 10, 3*B$4)+H$4</f>
        <v>-51</v>
      </c>
      <c r="O4">
        <f>(IF(AND(M4&lt;=E$5, C$5="C"), 0, 1)*(((M4-E$5)*IF(C$5="P",-1,1))*100)*B$5)-IF(C$5="E", 10, 3*ABS(B$5))+H$5</f>
        <v>39</v>
      </c>
      <c r="Q4">
        <f t="shared" ref="Q4:Q43" si="0">(M4-E$6)*B$6*100-10</f>
        <v>-603.99999999999989</v>
      </c>
      <c r="R4">
        <f t="shared" ref="R4:R43" si="1">SUM(N4:Q4)</f>
        <v>-615.99999999999989</v>
      </c>
      <c r="S4">
        <f>R4-Q4</f>
        <v>-12</v>
      </c>
    </row>
    <row r="5" spans="1:19">
      <c r="A5" t="s">
        <v>3</v>
      </c>
      <c r="B5">
        <v>-3</v>
      </c>
      <c r="C5" t="s">
        <v>5</v>
      </c>
      <c r="D5" t="s">
        <v>6</v>
      </c>
      <c r="E5">
        <v>23</v>
      </c>
      <c r="F5" s="1">
        <v>43539</v>
      </c>
      <c r="G5">
        <v>0.16</v>
      </c>
      <c r="H5">
        <f>-G5*100*B5</f>
        <v>48</v>
      </c>
      <c r="I5">
        <v>23</v>
      </c>
      <c r="J5">
        <f>IF(OR(AND(I5&lt;=E5,C5="C"),AND(I5&gt;=E5,C5="P")),0,1)*(I5-E5)*IF(C5="P", -1, 1)*100*B5-IF(C5="E",20,6*ABS(B5))+H5</f>
        <v>30</v>
      </c>
      <c r="L5">
        <f t="shared" ref="L5:L43" si="2">N5+O5</f>
        <v>-12</v>
      </c>
      <c r="M5">
        <v>20.2</v>
      </c>
      <c r="N5">
        <f t="shared" ref="N5:N43" si="3">(IF(AND(M5&lt;=$E$4, $C$4="C"), 0, 1)*(((M5-$E$4)*IF(C$4="P",-1,1))*100)*B$4)-IF(C$4="E", 10, 3*B$4)+H$4</f>
        <v>-51</v>
      </c>
      <c r="O5">
        <f t="shared" ref="O5:O43" si="4">(IF(AND(M5&lt;=E$5, C$5="C"), 0, 1)*(((M5-E$5)*IF(C$5="P",-1,1))*100)*B$5)-IF(C$5="E", 10, 3*ABS(B$5))+H$5</f>
        <v>39</v>
      </c>
      <c r="Q5">
        <f t="shared" si="0"/>
        <v>-577.00000000000045</v>
      </c>
      <c r="R5">
        <f t="shared" si="1"/>
        <v>-589.00000000000045</v>
      </c>
      <c r="S5">
        <f t="shared" ref="S5:S42" si="5">R5-Q5</f>
        <v>-12</v>
      </c>
    </row>
    <row r="6" spans="1:19">
      <c r="A6" t="s">
        <v>3</v>
      </c>
      <c r="B6">
        <v>2.7</v>
      </c>
      <c r="C6" t="s">
        <v>16</v>
      </c>
      <c r="D6" t="s">
        <v>9</v>
      </c>
      <c r="E6">
        <v>22.3</v>
      </c>
      <c r="F6" s="1">
        <v>43539</v>
      </c>
      <c r="G6">
        <v>0</v>
      </c>
      <c r="H6">
        <f>-G6*100*B6</f>
        <v>0</v>
      </c>
      <c r="I6">
        <v>23.3</v>
      </c>
      <c r="J6">
        <f>IF(OR(AND(I6&lt;=E6,C6="C"),AND(I6&gt;=E6,C6="P")),0,1)*(I6-E6)*IF(C6="P", -1, 1)*100*B6-IF(C6="E",20,6*ABS(B6))+H6</f>
        <v>250</v>
      </c>
      <c r="K6">
        <f>SUM(J4:J6)</f>
        <v>356.00000000000006</v>
      </c>
      <c r="L6">
        <f t="shared" si="2"/>
        <v>-12</v>
      </c>
      <c r="M6">
        <v>20.3</v>
      </c>
      <c r="N6">
        <f t="shared" si="3"/>
        <v>-51</v>
      </c>
      <c r="O6">
        <f t="shared" si="4"/>
        <v>39</v>
      </c>
      <c r="Q6">
        <f t="shared" si="0"/>
        <v>-550</v>
      </c>
      <c r="R6">
        <f t="shared" si="1"/>
        <v>-562</v>
      </c>
      <c r="S6">
        <f t="shared" si="5"/>
        <v>-12</v>
      </c>
    </row>
    <row r="7" spans="1:19">
      <c r="F7" s="1"/>
      <c r="L7">
        <f t="shared" si="2"/>
        <v>-12</v>
      </c>
      <c r="M7">
        <v>20.399999999999999</v>
      </c>
      <c r="N7">
        <f>(IF(AND(M7&lt;=$E$4, $C$4="C"), 0, 1)*(((M7-$E$4)*IF(C$4="P",-1,1))*100)*B$4)-IF(C$4="E", 10, 3*B$4)+H$4</f>
        <v>-51</v>
      </c>
      <c r="O7">
        <f t="shared" si="4"/>
        <v>39</v>
      </c>
      <c r="Q7">
        <f t="shared" si="0"/>
        <v>-523.00000000000057</v>
      </c>
      <c r="R7">
        <f t="shared" si="1"/>
        <v>-535.00000000000057</v>
      </c>
      <c r="S7">
        <f t="shared" si="5"/>
        <v>-12</v>
      </c>
    </row>
    <row r="8" spans="1:19">
      <c r="F8" s="1"/>
      <c r="L8">
        <f t="shared" si="2"/>
        <v>-12</v>
      </c>
      <c r="M8">
        <v>20.5</v>
      </c>
      <c r="N8">
        <f t="shared" si="3"/>
        <v>-51</v>
      </c>
      <c r="O8">
        <f t="shared" si="4"/>
        <v>39</v>
      </c>
      <c r="Q8">
        <f t="shared" si="0"/>
        <v>-496.00000000000023</v>
      </c>
      <c r="R8">
        <f t="shared" si="1"/>
        <v>-508.00000000000023</v>
      </c>
      <c r="S8">
        <f t="shared" si="5"/>
        <v>-12</v>
      </c>
    </row>
    <row r="9" spans="1:19">
      <c r="L9">
        <f t="shared" si="2"/>
        <v>-12</v>
      </c>
      <c r="M9">
        <v>20.6</v>
      </c>
      <c r="N9">
        <f t="shared" si="3"/>
        <v>-51</v>
      </c>
      <c r="O9">
        <f t="shared" si="4"/>
        <v>39</v>
      </c>
      <c r="Q9">
        <f t="shared" si="0"/>
        <v>-468.99999999999983</v>
      </c>
      <c r="R9">
        <f t="shared" si="1"/>
        <v>-480.99999999999983</v>
      </c>
      <c r="S9">
        <f>R9-Q9</f>
        <v>-12</v>
      </c>
    </row>
    <row r="10" spans="1:19">
      <c r="L10">
        <f t="shared" si="2"/>
        <v>-12</v>
      </c>
      <c r="M10">
        <v>20.7</v>
      </c>
      <c r="N10">
        <f t="shared" si="3"/>
        <v>-51</v>
      </c>
      <c r="O10">
        <f t="shared" si="4"/>
        <v>39</v>
      </c>
      <c r="Q10">
        <f t="shared" si="0"/>
        <v>-442.0000000000004</v>
      </c>
      <c r="R10">
        <f t="shared" si="1"/>
        <v>-454.0000000000004</v>
      </c>
      <c r="S10">
        <f t="shared" si="5"/>
        <v>-12</v>
      </c>
    </row>
    <row r="11" spans="1:19">
      <c r="L11">
        <f t="shared" si="2"/>
        <v>-12</v>
      </c>
      <c r="M11">
        <v>20.8</v>
      </c>
      <c r="N11">
        <f t="shared" si="3"/>
        <v>-51</v>
      </c>
      <c r="O11">
        <f t="shared" si="4"/>
        <v>39</v>
      </c>
      <c r="Q11">
        <f t="shared" si="0"/>
        <v>-415.00000000000006</v>
      </c>
      <c r="R11">
        <f t="shared" si="1"/>
        <v>-427.00000000000006</v>
      </c>
      <c r="S11">
        <f t="shared" si="5"/>
        <v>-12</v>
      </c>
    </row>
    <row r="12" spans="1:19">
      <c r="L12">
        <f t="shared" si="2"/>
        <v>-12</v>
      </c>
      <c r="M12">
        <v>20.9</v>
      </c>
      <c r="N12">
        <f t="shared" si="3"/>
        <v>-51</v>
      </c>
      <c r="O12">
        <f t="shared" si="4"/>
        <v>39</v>
      </c>
      <c r="Q12">
        <f t="shared" si="0"/>
        <v>-388.00000000000063</v>
      </c>
      <c r="R12">
        <f t="shared" si="1"/>
        <v>-400.00000000000063</v>
      </c>
      <c r="S12">
        <f t="shared" si="5"/>
        <v>-12</v>
      </c>
    </row>
    <row r="13" spans="1:19">
      <c r="L13">
        <f t="shared" si="2"/>
        <v>-12</v>
      </c>
      <c r="M13">
        <v>21</v>
      </c>
      <c r="N13">
        <f t="shared" si="3"/>
        <v>-51</v>
      </c>
      <c r="O13">
        <f t="shared" si="4"/>
        <v>39</v>
      </c>
      <c r="Q13">
        <f t="shared" si="0"/>
        <v>-361.00000000000023</v>
      </c>
      <c r="R13">
        <f t="shared" si="1"/>
        <v>-373.00000000000023</v>
      </c>
      <c r="S13">
        <f t="shared" si="5"/>
        <v>-12</v>
      </c>
    </row>
    <row r="14" spans="1:19">
      <c r="L14">
        <f t="shared" si="2"/>
        <v>-12</v>
      </c>
      <c r="M14">
        <v>21.1</v>
      </c>
      <c r="N14">
        <f t="shared" si="3"/>
        <v>-51</v>
      </c>
      <c r="O14">
        <f t="shared" si="4"/>
        <v>39</v>
      </c>
      <c r="Q14">
        <f t="shared" si="0"/>
        <v>-333.99999999999983</v>
      </c>
      <c r="R14">
        <f t="shared" si="1"/>
        <v>-345.99999999999983</v>
      </c>
      <c r="S14">
        <f t="shared" si="5"/>
        <v>-12</v>
      </c>
    </row>
    <row r="15" spans="1:19">
      <c r="L15">
        <f t="shared" si="2"/>
        <v>-12</v>
      </c>
      <c r="M15">
        <v>21.2</v>
      </c>
      <c r="N15">
        <f t="shared" si="3"/>
        <v>-51</v>
      </c>
      <c r="O15">
        <f t="shared" si="4"/>
        <v>39</v>
      </c>
      <c r="Q15">
        <f t="shared" si="0"/>
        <v>-307.0000000000004</v>
      </c>
      <c r="R15">
        <f t="shared" si="1"/>
        <v>-319.0000000000004</v>
      </c>
      <c r="S15">
        <f t="shared" si="5"/>
        <v>-12</v>
      </c>
    </row>
    <row r="16" spans="1:19">
      <c r="L16">
        <f t="shared" si="2"/>
        <v>-12</v>
      </c>
      <c r="M16">
        <v>21.3</v>
      </c>
      <c r="N16">
        <f t="shared" si="3"/>
        <v>-51</v>
      </c>
      <c r="O16">
        <f t="shared" si="4"/>
        <v>39</v>
      </c>
      <c r="Q16">
        <f t="shared" si="0"/>
        <v>-280</v>
      </c>
      <c r="R16">
        <f t="shared" si="1"/>
        <v>-292</v>
      </c>
      <c r="S16">
        <f t="shared" si="5"/>
        <v>-12</v>
      </c>
    </row>
    <row r="17" spans="12:19">
      <c r="L17">
        <f t="shared" si="2"/>
        <v>-12</v>
      </c>
      <c r="M17">
        <v>21.4</v>
      </c>
      <c r="N17">
        <f t="shared" si="3"/>
        <v>-51</v>
      </c>
      <c r="O17">
        <f t="shared" si="4"/>
        <v>39</v>
      </c>
      <c r="Q17">
        <f t="shared" si="0"/>
        <v>-253.0000000000006</v>
      </c>
      <c r="R17">
        <f t="shared" si="1"/>
        <v>-265.00000000000057</v>
      </c>
      <c r="S17">
        <f t="shared" si="5"/>
        <v>-11.999999999999972</v>
      </c>
    </row>
    <row r="18" spans="12:19">
      <c r="L18">
        <f t="shared" si="2"/>
        <v>-12</v>
      </c>
      <c r="M18">
        <v>21.5</v>
      </c>
      <c r="N18">
        <f t="shared" si="3"/>
        <v>-51</v>
      </c>
      <c r="O18">
        <f t="shared" si="4"/>
        <v>39</v>
      </c>
      <c r="Q18">
        <f t="shared" si="0"/>
        <v>-226.0000000000002</v>
      </c>
      <c r="R18">
        <f t="shared" si="1"/>
        <v>-238.0000000000002</v>
      </c>
      <c r="S18">
        <f t="shared" si="5"/>
        <v>-12</v>
      </c>
    </row>
    <row r="19" spans="12:19">
      <c r="L19">
        <f t="shared" si="2"/>
        <v>-12</v>
      </c>
      <c r="M19">
        <v>21.6</v>
      </c>
      <c r="N19">
        <f t="shared" si="3"/>
        <v>-51</v>
      </c>
      <c r="O19">
        <f t="shared" si="4"/>
        <v>39</v>
      </c>
      <c r="Q19">
        <f t="shared" si="0"/>
        <v>-198.9999999999998</v>
      </c>
      <c r="R19">
        <f t="shared" si="1"/>
        <v>-210.9999999999998</v>
      </c>
      <c r="S19">
        <f>R19-Q19</f>
        <v>-12</v>
      </c>
    </row>
    <row r="20" spans="12:19">
      <c r="L20">
        <f t="shared" si="2"/>
        <v>-12</v>
      </c>
      <c r="M20">
        <v>21.7</v>
      </c>
      <c r="N20">
        <f>(IF(AND(M20&lt;=$E$4, $C$4="C"), 0, 1)*(((M20-$E$4)*IF(C$4="P",-1,1))*100)*B$4)-IF(C$4="E", 10, 3*B$4)+H$4</f>
        <v>-51</v>
      </c>
      <c r="O20">
        <f t="shared" si="4"/>
        <v>39</v>
      </c>
      <c r="Q20">
        <f t="shared" si="0"/>
        <v>-172.0000000000004</v>
      </c>
      <c r="R20">
        <f t="shared" si="1"/>
        <v>-184.0000000000004</v>
      </c>
      <c r="S20">
        <f t="shared" si="5"/>
        <v>-12</v>
      </c>
    </row>
    <row r="21" spans="12:19">
      <c r="L21">
        <f t="shared" si="2"/>
        <v>-12</v>
      </c>
      <c r="M21">
        <v>21.8</v>
      </c>
      <c r="N21">
        <f t="shared" si="3"/>
        <v>-51</v>
      </c>
      <c r="O21">
        <f t="shared" si="4"/>
        <v>39</v>
      </c>
      <c r="Q21">
        <f t="shared" si="0"/>
        <v>-145</v>
      </c>
      <c r="R21">
        <f t="shared" si="1"/>
        <v>-157</v>
      </c>
      <c r="S21">
        <f t="shared" si="5"/>
        <v>-12</v>
      </c>
    </row>
    <row r="22" spans="12:19">
      <c r="L22">
        <f t="shared" si="2"/>
        <v>-12</v>
      </c>
      <c r="M22">
        <v>21.9</v>
      </c>
      <c r="N22">
        <f t="shared" si="3"/>
        <v>-51</v>
      </c>
      <c r="O22">
        <f t="shared" si="4"/>
        <v>39</v>
      </c>
      <c r="Q22">
        <f t="shared" si="0"/>
        <v>-118.00000000000058</v>
      </c>
      <c r="R22">
        <f t="shared" si="1"/>
        <v>-130.00000000000057</v>
      </c>
      <c r="S22">
        <f t="shared" si="5"/>
        <v>-11.999999999999986</v>
      </c>
    </row>
    <row r="23" spans="12:19">
      <c r="L23">
        <f t="shared" si="2"/>
        <v>-12</v>
      </c>
      <c r="M23">
        <v>22</v>
      </c>
      <c r="N23">
        <f t="shared" si="3"/>
        <v>-51</v>
      </c>
      <c r="O23">
        <f t="shared" si="4"/>
        <v>39</v>
      </c>
      <c r="Q23">
        <f t="shared" si="0"/>
        <v>-91.000000000000199</v>
      </c>
      <c r="R23">
        <f t="shared" si="1"/>
        <v>-103.0000000000002</v>
      </c>
      <c r="S23">
        <f t="shared" si="5"/>
        <v>-12</v>
      </c>
    </row>
    <row r="24" spans="12:19">
      <c r="L24">
        <f t="shared" si="2"/>
        <v>-1.9999999999998579</v>
      </c>
      <c r="M24">
        <v>22.1</v>
      </c>
      <c r="N24">
        <f t="shared" si="3"/>
        <v>-40.999999999999858</v>
      </c>
      <c r="O24">
        <f t="shared" si="4"/>
        <v>39</v>
      </c>
      <c r="Q24">
        <f t="shared" si="0"/>
        <v>-63.999999999999815</v>
      </c>
      <c r="R24">
        <f t="shared" si="1"/>
        <v>-65.999999999999673</v>
      </c>
      <c r="S24">
        <f t="shared" si="5"/>
        <v>-1.9999999999998579</v>
      </c>
    </row>
    <row r="25" spans="12:19">
      <c r="L25">
        <f t="shared" si="2"/>
        <v>7.9999999999999289</v>
      </c>
      <c r="M25">
        <v>22.2</v>
      </c>
      <c r="N25">
        <f t="shared" si="3"/>
        <v>-31.000000000000071</v>
      </c>
      <c r="O25">
        <f t="shared" si="4"/>
        <v>39</v>
      </c>
      <c r="Q25">
        <f t="shared" si="0"/>
        <v>-37.000000000000384</v>
      </c>
      <c r="R25">
        <f t="shared" si="1"/>
        <v>-29.000000000000455</v>
      </c>
      <c r="S25">
        <f t="shared" si="5"/>
        <v>7.9999999999999289</v>
      </c>
    </row>
    <row r="26" spans="12:19">
      <c r="L26">
        <f t="shared" si="2"/>
        <v>18.000000000000071</v>
      </c>
      <c r="M26">
        <v>22.3</v>
      </c>
      <c r="N26">
        <f t="shared" si="3"/>
        <v>-20.999999999999929</v>
      </c>
      <c r="O26">
        <f t="shared" si="4"/>
        <v>39</v>
      </c>
      <c r="Q26">
        <f t="shared" si="0"/>
        <v>-10</v>
      </c>
      <c r="R26">
        <f t="shared" si="1"/>
        <v>8.0000000000000711</v>
      </c>
      <c r="S26">
        <f t="shared" si="5"/>
        <v>18.000000000000071</v>
      </c>
    </row>
    <row r="27" spans="12:19">
      <c r="L27">
        <f t="shared" si="2"/>
        <v>27.999999999999858</v>
      </c>
      <c r="M27">
        <v>22.4</v>
      </c>
      <c r="N27">
        <f t="shared" si="3"/>
        <v>-11.000000000000142</v>
      </c>
      <c r="O27">
        <f t="shared" si="4"/>
        <v>39</v>
      </c>
      <c r="Q27">
        <f t="shared" si="0"/>
        <v>16.999999999999424</v>
      </c>
      <c r="R27">
        <f t="shared" si="1"/>
        <v>44.999999999999282</v>
      </c>
      <c r="S27">
        <f t="shared" si="5"/>
        <v>27.999999999999858</v>
      </c>
    </row>
    <row r="28" spans="12:19">
      <c r="L28">
        <f t="shared" si="2"/>
        <v>38</v>
      </c>
      <c r="M28">
        <v>22.5</v>
      </c>
      <c r="N28">
        <f t="shared" si="3"/>
        <v>-1</v>
      </c>
      <c r="O28">
        <f>(IF(AND(M28&lt;=E$5, C$5="C"), 0, 1)*(((M28-E$5)*IF(C$5="P",-1,1))*100)*B$5)-IF(C$5="E", 10, 3*ABS(B$5))+H$5</f>
        <v>39</v>
      </c>
      <c r="Q28">
        <f t="shared" si="0"/>
        <v>43.999999999999815</v>
      </c>
      <c r="R28">
        <f t="shared" si="1"/>
        <v>81.999999999999815</v>
      </c>
      <c r="S28">
        <f t="shared" si="5"/>
        <v>38</v>
      </c>
    </row>
    <row r="29" spans="12:19">
      <c r="L29">
        <f t="shared" si="2"/>
        <v>48.000000000000142</v>
      </c>
      <c r="M29">
        <v>22.6</v>
      </c>
      <c r="N29">
        <f t="shared" si="3"/>
        <v>9.0000000000001421</v>
      </c>
      <c r="O29">
        <f t="shared" si="4"/>
        <v>39</v>
      </c>
      <c r="Q29">
        <f t="shared" si="0"/>
        <v>71.000000000000199</v>
      </c>
      <c r="R29">
        <f t="shared" si="1"/>
        <v>119.00000000000034</v>
      </c>
      <c r="S29">
        <f t="shared" si="5"/>
        <v>48.000000000000142</v>
      </c>
    </row>
    <row r="30" spans="12:19">
      <c r="L30">
        <f>N30+O30</f>
        <v>57.999999999989981</v>
      </c>
      <c r="M30">
        <v>22.6999999999999</v>
      </c>
      <c r="N30">
        <f t="shared" si="3"/>
        <v>18.999999999989981</v>
      </c>
      <c r="O30">
        <f t="shared" si="4"/>
        <v>39</v>
      </c>
      <c r="Q30">
        <f t="shared" si="0"/>
        <v>97.999999999972758</v>
      </c>
      <c r="R30">
        <f t="shared" si="1"/>
        <v>155.99999999996274</v>
      </c>
      <c r="S30">
        <f t="shared" si="5"/>
        <v>57.999999999989981</v>
      </c>
    </row>
    <row r="31" spans="12:19">
      <c r="L31">
        <f t="shared" si="2"/>
        <v>67.999999999990123</v>
      </c>
      <c r="M31">
        <v>22.799999999999901</v>
      </c>
      <c r="N31">
        <f t="shared" si="3"/>
        <v>28.999999999990123</v>
      </c>
      <c r="O31">
        <f t="shared" si="4"/>
        <v>39</v>
      </c>
      <c r="Q31">
        <f t="shared" si="0"/>
        <v>124.99999999997314</v>
      </c>
      <c r="R31">
        <f t="shared" si="1"/>
        <v>192.99999999996328</v>
      </c>
      <c r="S31">
        <f t="shared" si="5"/>
        <v>67.999999999990138</v>
      </c>
    </row>
    <row r="32" spans="12:19">
      <c r="L32">
        <f t="shared" si="2"/>
        <v>77.99999999998991</v>
      </c>
      <c r="M32">
        <v>22.899999999999899</v>
      </c>
      <c r="N32">
        <f t="shared" si="3"/>
        <v>38.99999999998991</v>
      </c>
      <c r="O32">
        <f t="shared" si="4"/>
        <v>39</v>
      </c>
      <c r="Q32">
        <f t="shared" si="0"/>
        <v>151.99999999997257</v>
      </c>
      <c r="R32">
        <f t="shared" si="1"/>
        <v>229.99999999996248</v>
      </c>
      <c r="S32">
        <f>R32-Q32</f>
        <v>77.99999999998991</v>
      </c>
    </row>
    <row r="33" spans="12:19">
      <c r="L33">
        <f t="shared" si="2"/>
        <v>87.999999999990052</v>
      </c>
      <c r="M33">
        <v>22.999999999999901</v>
      </c>
      <c r="N33">
        <f t="shared" si="3"/>
        <v>48.999999999990052</v>
      </c>
      <c r="O33">
        <f t="shared" si="4"/>
        <v>39</v>
      </c>
      <c r="Q33">
        <f t="shared" si="0"/>
        <v>178.99999999997297</v>
      </c>
      <c r="R33">
        <f t="shared" si="1"/>
        <v>266.99999999996305</v>
      </c>
      <c r="S33">
        <f t="shared" si="5"/>
        <v>87.999999999990081</v>
      </c>
    </row>
    <row r="34" spans="12:19">
      <c r="L34">
        <f t="shared" si="2"/>
        <v>68.000000000020322</v>
      </c>
      <c r="M34">
        <v>23.099999999999898</v>
      </c>
      <c r="N34">
        <f t="shared" si="3"/>
        <v>58.999999999989839</v>
      </c>
      <c r="O34">
        <f t="shared" si="4"/>
        <v>9.0000000000304823</v>
      </c>
      <c r="Q34">
        <f t="shared" si="0"/>
        <v>205.9999999999724</v>
      </c>
      <c r="R34">
        <f t="shared" si="1"/>
        <v>273.99999999999272</v>
      </c>
      <c r="S34">
        <f t="shared" si="5"/>
        <v>68.000000000020322</v>
      </c>
    </row>
    <row r="35" spans="12:19">
      <c r="L35">
        <f t="shared" si="2"/>
        <v>48.000000000020037</v>
      </c>
      <c r="M35">
        <v>23.1999999999999</v>
      </c>
      <c r="N35">
        <f t="shared" si="3"/>
        <v>68.999999999989981</v>
      </c>
      <c r="O35">
        <f t="shared" si="4"/>
        <v>-20.999999999969944</v>
      </c>
      <c r="Q35">
        <f t="shared" si="0"/>
        <v>232.9999999999728</v>
      </c>
      <c r="R35">
        <f t="shared" si="1"/>
        <v>280.99999999999284</v>
      </c>
      <c r="S35">
        <f t="shared" si="5"/>
        <v>48.000000000020037</v>
      </c>
    </row>
    <row r="36" spans="12:19">
      <c r="L36">
        <f t="shared" si="2"/>
        <v>28.000000000019739</v>
      </c>
      <c r="M36">
        <v>23.299999999999901</v>
      </c>
      <c r="N36">
        <f t="shared" si="3"/>
        <v>78.999999999990109</v>
      </c>
      <c r="O36">
        <f t="shared" si="4"/>
        <v>-50.99999999997037</v>
      </c>
      <c r="Q36">
        <f t="shared" si="0"/>
        <v>259.99999999997317</v>
      </c>
      <c r="R36">
        <f t="shared" si="1"/>
        <v>287.99999999999289</v>
      </c>
      <c r="S36">
        <f t="shared" si="5"/>
        <v>28.000000000019725</v>
      </c>
    </row>
    <row r="37" spans="12:19">
      <c r="L37">
        <f t="shared" si="2"/>
        <v>8.0000000000201794</v>
      </c>
      <c r="M37">
        <v>23.399999999999899</v>
      </c>
      <c r="N37">
        <f t="shared" si="3"/>
        <v>88.99999999998991</v>
      </c>
      <c r="O37">
        <f t="shared" si="4"/>
        <v>-80.999999999969731</v>
      </c>
      <c r="Q37">
        <f t="shared" si="0"/>
        <v>286.9999999999726</v>
      </c>
      <c r="R37">
        <f t="shared" si="1"/>
        <v>294.99999999999278</v>
      </c>
      <c r="S37">
        <f t="shared" si="5"/>
        <v>8.0000000000201794</v>
      </c>
    </row>
    <row r="38" spans="12:19">
      <c r="L38">
        <f t="shared" si="2"/>
        <v>-11.999999999980105</v>
      </c>
      <c r="M38">
        <v>23.499999999999901</v>
      </c>
      <c r="N38">
        <f t="shared" si="3"/>
        <v>98.999999999990052</v>
      </c>
      <c r="O38">
        <f t="shared" si="4"/>
        <v>-110.99999999997016</v>
      </c>
      <c r="Q38">
        <f t="shared" si="0"/>
        <v>313.999999999973</v>
      </c>
      <c r="R38">
        <f t="shared" si="1"/>
        <v>301.99999999999289</v>
      </c>
      <c r="S38">
        <f t="shared" si="5"/>
        <v>-11.999999999980105</v>
      </c>
    </row>
    <row r="39" spans="12:19">
      <c r="L39">
        <f t="shared" si="2"/>
        <v>-31.999999999979707</v>
      </c>
      <c r="M39">
        <v>23.599999999999898</v>
      </c>
      <c r="N39">
        <f t="shared" si="3"/>
        <v>108.99999999998983</v>
      </c>
      <c r="O39">
        <f t="shared" si="4"/>
        <v>-140.99999999996953</v>
      </c>
      <c r="Q39">
        <f t="shared" si="0"/>
        <v>340.99999999997237</v>
      </c>
      <c r="R39">
        <f t="shared" si="1"/>
        <v>308.99999999999267</v>
      </c>
      <c r="S39">
        <f t="shared" si="5"/>
        <v>-31.999999999979707</v>
      </c>
    </row>
    <row r="40" spans="12:19">
      <c r="L40">
        <f t="shared" si="2"/>
        <v>-51.999999999979934</v>
      </c>
      <c r="M40">
        <v>23.6999999999999</v>
      </c>
      <c r="N40">
        <f t="shared" si="3"/>
        <v>118.99999999999</v>
      </c>
      <c r="O40">
        <f t="shared" si="4"/>
        <v>-170.99999999996993</v>
      </c>
      <c r="Q40">
        <f t="shared" si="0"/>
        <v>367.99999999997283</v>
      </c>
      <c r="R40">
        <f t="shared" si="1"/>
        <v>315.99999999999289</v>
      </c>
      <c r="S40">
        <f t="shared" si="5"/>
        <v>-51.999999999979934</v>
      </c>
    </row>
    <row r="41" spans="12:19">
      <c r="L41">
        <f t="shared" si="2"/>
        <v>-71.999999999980275</v>
      </c>
      <c r="M41">
        <v>23.799999999999901</v>
      </c>
      <c r="N41">
        <f t="shared" si="3"/>
        <v>128.99999999999011</v>
      </c>
      <c r="O41">
        <f t="shared" si="4"/>
        <v>-200.99999999997038</v>
      </c>
      <c r="Q41">
        <f t="shared" si="0"/>
        <v>394.99999999997317</v>
      </c>
      <c r="R41">
        <f t="shared" si="1"/>
        <v>322.99999999999289</v>
      </c>
      <c r="S41">
        <f t="shared" si="5"/>
        <v>-71.999999999980275</v>
      </c>
    </row>
    <row r="42" spans="12:19">
      <c r="L42">
        <f t="shared" si="2"/>
        <v>-91.999999999979849</v>
      </c>
      <c r="M42">
        <v>23.899999999999899</v>
      </c>
      <c r="N42">
        <f t="shared" si="3"/>
        <v>138.99999999998991</v>
      </c>
      <c r="O42">
        <f t="shared" si="4"/>
        <v>-230.99999999996976</v>
      </c>
      <c r="Q42">
        <f t="shared" si="0"/>
        <v>421.9999999999726</v>
      </c>
      <c r="R42">
        <f t="shared" si="1"/>
        <v>329.99999999999272</v>
      </c>
      <c r="S42">
        <f t="shared" si="5"/>
        <v>-91.999999999979877</v>
      </c>
    </row>
    <row r="43" spans="12:19">
      <c r="L43">
        <f t="shared" si="2"/>
        <v>-111.9999999999801</v>
      </c>
      <c r="M43">
        <v>23.999999999999901</v>
      </c>
      <c r="N43">
        <f t="shared" si="3"/>
        <v>148.99999999999005</v>
      </c>
      <c r="O43">
        <f t="shared" si="4"/>
        <v>-260.99999999997016</v>
      </c>
      <c r="Q43">
        <f t="shared" si="0"/>
        <v>448.999999999973</v>
      </c>
      <c r="R43">
        <f t="shared" si="1"/>
        <v>336.99999999999289</v>
      </c>
      <c r="S43">
        <f>R43-Q43</f>
        <v>-111.9999999999801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 Z</dc:creator>
  <cp:lastModifiedBy>Fang Z</cp:lastModifiedBy>
  <dcterms:created xsi:type="dcterms:W3CDTF">2019-03-08T17:46:32Z</dcterms:created>
  <dcterms:modified xsi:type="dcterms:W3CDTF">2019-03-11T23:41:22Z</dcterms:modified>
</cp:coreProperties>
</file>