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s\OneDrive\Escritorio\Platzi\Excel\"/>
    </mc:Choice>
  </mc:AlternateContent>
  <xr:revisionPtr revIDLastSave="0" documentId="13_ncr:1_{0FF32E48-8A07-481C-98C0-A4EDA92ED7BF}" xr6:coauthVersionLast="47" xr6:coauthVersionMax="47" xr10:uidLastSave="{00000000-0000-0000-0000-000000000000}"/>
  <bookViews>
    <workbookView xWindow="14295" yWindow="0" windowWidth="14610" windowHeight="15585" firstSheet="1" activeTab="3" xr2:uid="{62DEE931-8AC8-4954-A7A9-883E10260878}"/>
  </bookViews>
  <sheets>
    <sheet name="Ventas diarias" sheetId="1" r:id="rId1"/>
    <sheet name="Ventas por mes" sheetId="3" r:id="rId2"/>
    <sheet name="Ventas por vendedor" sheetId="5" r:id="rId3"/>
    <sheet name="Hoja1" sheetId="6" r:id="rId4"/>
    <sheet name="Ventas diarias_ (2)" sheetId="2" state="hidden" r:id="rId5"/>
  </sheets>
  <externalReferences>
    <externalReference r:id="rId6"/>
  </externalReferences>
  <definedNames>
    <definedName name="_xlnm._FilterDatabase" localSheetId="0" hidden="1">'Ventas diarias'!$B$2:$D$153</definedName>
    <definedName name="_xlnm._FilterDatabase" localSheetId="4" hidden="1">'Ventas diarias_ (2)'!$B$2:$J$153</definedName>
    <definedName name="JR_PAGE_ANCHOR_0_1">[1]Ventas!#REF!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6" l="1"/>
  <c r="D2" i="6"/>
  <c r="C3" i="6"/>
  <c r="C2" i="6"/>
  <c r="B10" i="5"/>
  <c r="B9" i="5"/>
  <c r="C1" i="1"/>
  <c r="F4" i="5"/>
  <c r="F5" i="5"/>
  <c r="F6" i="5"/>
  <c r="F7" i="5"/>
  <c r="F3" i="5"/>
  <c r="E4" i="5"/>
  <c r="E5" i="5"/>
  <c r="E6" i="5"/>
  <c r="E7" i="5"/>
  <c r="E3" i="5"/>
  <c r="H7" i="5"/>
  <c r="H4" i="5"/>
  <c r="H5" i="5"/>
  <c r="H6" i="5"/>
  <c r="H3" i="5"/>
  <c r="C10" i="3"/>
  <c r="F8" i="3"/>
  <c r="D8" i="3"/>
  <c r="N4" i="5"/>
  <c r="O4" i="5" s="1"/>
  <c r="N5" i="5"/>
  <c r="O5" i="5" s="1"/>
  <c r="N6" i="5"/>
  <c r="O6" i="5" s="1"/>
  <c r="N7" i="5"/>
  <c r="O7" i="5" s="1"/>
  <c r="N3" i="5"/>
  <c r="O3" i="5" s="1"/>
  <c r="G1" i="5"/>
  <c r="I1" i="5"/>
  <c r="B1" i="5"/>
  <c r="F4" i="3"/>
  <c r="F5" i="3"/>
  <c r="F6" i="3"/>
  <c r="F7" i="3"/>
  <c r="F3" i="3"/>
  <c r="C8" i="3"/>
  <c r="E8" i="3"/>
  <c r="E7" i="3"/>
  <c r="E4" i="3"/>
  <c r="E5" i="3"/>
  <c r="E6" i="3"/>
  <c r="E3" i="3"/>
  <c r="K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3" i="1"/>
  <c r="I105" i="1" l="1"/>
  <c r="I93" i="1"/>
  <c r="I33" i="1"/>
  <c r="I21" i="1"/>
  <c r="I153" i="1"/>
  <c r="I141" i="1"/>
  <c r="I129" i="1"/>
  <c r="I117" i="1"/>
  <c r="I81" i="1"/>
  <c r="I69" i="1"/>
  <c r="I57" i="1"/>
  <c r="I45" i="1"/>
  <c r="I9" i="1"/>
  <c r="I152" i="1"/>
  <c r="I140" i="1"/>
  <c r="I128" i="1"/>
  <c r="I116" i="1"/>
  <c r="I104" i="1"/>
  <c r="I92" i="1"/>
  <c r="I80" i="1"/>
  <c r="I68" i="1"/>
  <c r="I56" i="1"/>
  <c r="I44" i="1"/>
  <c r="I32" i="1"/>
  <c r="I20" i="1"/>
  <c r="I8" i="1"/>
  <c r="I144" i="1"/>
  <c r="I132" i="1"/>
  <c r="I120" i="1"/>
  <c r="I108" i="1"/>
  <c r="I96" i="1"/>
  <c r="I84" i="1"/>
  <c r="I72" i="1"/>
  <c r="I60" i="1"/>
  <c r="I48" i="1"/>
  <c r="I36" i="1"/>
  <c r="I24" i="1"/>
  <c r="I12" i="1"/>
  <c r="I143" i="1"/>
  <c r="I131" i="1"/>
  <c r="I119" i="1"/>
  <c r="I107" i="1"/>
  <c r="I95" i="1"/>
  <c r="I83" i="1"/>
  <c r="I71" i="1"/>
  <c r="I59" i="1"/>
  <c r="I47" i="1"/>
  <c r="I35" i="1"/>
  <c r="I23" i="1"/>
  <c r="I11" i="1"/>
  <c r="I3" i="1"/>
  <c r="I46" i="1"/>
  <c r="I58" i="1"/>
  <c r="I70" i="1"/>
  <c r="I151" i="1"/>
  <c r="I139" i="1"/>
  <c r="I127" i="1"/>
  <c r="I115" i="1"/>
  <c r="I103" i="1"/>
  <c r="I91" i="1"/>
  <c r="I79" i="1"/>
  <c r="I67" i="1"/>
  <c r="I55" i="1"/>
  <c r="I43" i="1"/>
  <c r="I31" i="1"/>
  <c r="I19" i="1"/>
  <c r="I7" i="1"/>
  <c r="I130" i="1"/>
  <c r="I22" i="1"/>
  <c r="I150" i="1"/>
  <c r="I138" i="1"/>
  <c r="I126" i="1"/>
  <c r="I114" i="1"/>
  <c r="I102" i="1"/>
  <c r="I90" i="1"/>
  <c r="I78" i="1"/>
  <c r="I66" i="1"/>
  <c r="I54" i="1"/>
  <c r="I42" i="1"/>
  <c r="I30" i="1"/>
  <c r="I18" i="1"/>
  <c r="I6" i="1"/>
  <c r="I118" i="1"/>
  <c r="I10" i="1"/>
  <c r="I149" i="1"/>
  <c r="I137" i="1"/>
  <c r="I125" i="1"/>
  <c r="I113" i="1"/>
  <c r="I101" i="1"/>
  <c r="I89" i="1"/>
  <c r="I77" i="1"/>
  <c r="I65" i="1"/>
  <c r="I53" i="1"/>
  <c r="I41" i="1"/>
  <c r="I29" i="1"/>
  <c r="I17" i="1"/>
  <c r="I5" i="1"/>
  <c r="I106" i="1"/>
  <c r="I148" i="1"/>
  <c r="I136" i="1"/>
  <c r="I124" i="1"/>
  <c r="I112" i="1"/>
  <c r="I100" i="1"/>
  <c r="I88" i="1"/>
  <c r="I76" i="1"/>
  <c r="I64" i="1"/>
  <c r="I52" i="1"/>
  <c r="I40" i="1"/>
  <c r="I28" i="1"/>
  <c r="I16" i="1"/>
  <c r="I4" i="1"/>
  <c r="I142" i="1"/>
  <c r="I34" i="1"/>
  <c r="I147" i="1"/>
  <c r="I135" i="1"/>
  <c r="I123" i="1"/>
  <c r="I111" i="1"/>
  <c r="I99" i="1"/>
  <c r="I87" i="1"/>
  <c r="I75" i="1"/>
  <c r="I63" i="1"/>
  <c r="I51" i="1"/>
  <c r="I39" i="1"/>
  <c r="I27" i="1"/>
  <c r="I15" i="1"/>
  <c r="I94" i="1"/>
  <c r="I146" i="1"/>
  <c r="I134" i="1"/>
  <c r="I122" i="1"/>
  <c r="I110" i="1"/>
  <c r="I98" i="1"/>
  <c r="I86" i="1"/>
  <c r="I74" i="1"/>
  <c r="I62" i="1"/>
  <c r="I50" i="1"/>
  <c r="I38" i="1"/>
  <c r="I26" i="1"/>
  <c r="I14" i="1"/>
  <c r="I82" i="1"/>
  <c r="I145" i="1"/>
  <c r="I133" i="1"/>
  <c r="I121" i="1"/>
  <c r="I109" i="1"/>
  <c r="I97" i="1"/>
  <c r="I85" i="1"/>
  <c r="I73" i="1"/>
  <c r="I61" i="1"/>
  <c r="I49" i="1"/>
  <c r="I37" i="1"/>
  <c r="I25" i="1"/>
  <c r="I13" i="1"/>
</calcChain>
</file>

<file path=xl/sharedStrings.xml><?xml version="1.0" encoding="utf-8"?>
<sst xmlns="http://schemas.openxmlformats.org/spreadsheetml/2006/main" count="211" uniqueCount="68">
  <si>
    <t>Fecha</t>
  </si>
  <si>
    <t>Año</t>
  </si>
  <si>
    <t>Mes</t>
  </si>
  <si>
    <t>Semana</t>
  </si>
  <si>
    <t>Día</t>
  </si>
  <si>
    <t>Ventas</t>
  </si>
  <si>
    <t>Utilidad</t>
  </si>
  <si>
    <t>COGS</t>
  </si>
  <si>
    <t>% margen</t>
  </si>
  <si>
    <t>Ventas (sin IVA)</t>
  </si>
  <si>
    <t>Utilidad (sin IVA)</t>
  </si>
  <si>
    <t>1-2022</t>
  </si>
  <si>
    <t>2-2022</t>
  </si>
  <si>
    <t>3-2022</t>
  </si>
  <si>
    <t>4-2022</t>
  </si>
  <si>
    <t>5-2022</t>
  </si>
  <si>
    <t>6-2022</t>
  </si>
  <si>
    <t>7-2022</t>
  </si>
  <si>
    <t>8-2022</t>
  </si>
  <si>
    <t>9-2022</t>
  </si>
  <si>
    <t>10-2022</t>
  </si>
  <si>
    <t>11-2022</t>
  </si>
  <si>
    <t>12-2022</t>
  </si>
  <si>
    <t>13-2022</t>
  </si>
  <si>
    <t>14-2022</t>
  </si>
  <si>
    <t>15-2022</t>
  </si>
  <si>
    <t>16-2022</t>
  </si>
  <si>
    <t>17-2022</t>
  </si>
  <si>
    <t>18-2022</t>
  </si>
  <si>
    <t>19-2022</t>
  </si>
  <si>
    <t>20-2022</t>
  </si>
  <si>
    <t>21-2022</t>
  </si>
  <si>
    <t>22-2022</t>
  </si>
  <si>
    <t>23-2022</t>
  </si>
  <si>
    <t>ene</t>
  </si>
  <si>
    <t>feb</t>
  </si>
  <si>
    <t>mar</t>
  </si>
  <si>
    <t>abr</t>
  </si>
  <si>
    <t>may</t>
  </si>
  <si>
    <t>sandra blanco</t>
  </si>
  <si>
    <t>jose romero</t>
  </si>
  <si>
    <t>roberto martinez</t>
  </si>
  <si>
    <t>ID vendedor</t>
  </si>
  <si>
    <t xml:space="preserve"> juan lopez   </t>
  </si>
  <si>
    <t>V-01</t>
  </si>
  <si>
    <t>V-02</t>
  </si>
  <si>
    <t>V-03</t>
  </si>
  <si>
    <t>V-04</t>
  </si>
  <si>
    <t>V-05</t>
  </si>
  <si>
    <t>Vendedor</t>
  </si>
  <si>
    <t>enero</t>
  </si>
  <si>
    <t>febrero</t>
  </si>
  <si>
    <t>marzo</t>
  </si>
  <si>
    <t>abril</t>
  </si>
  <si>
    <t>mayo</t>
  </si>
  <si>
    <t>maria gonzález</t>
  </si>
  <si>
    <t>Día de la semana</t>
  </si>
  <si>
    <t>Fecha de hoy</t>
  </si>
  <si>
    <t>Total</t>
  </si>
  <si>
    <t>Costos</t>
  </si>
  <si>
    <t>% de Utilidad</t>
  </si>
  <si>
    <t>Promedio</t>
  </si>
  <si>
    <t>Redondeo</t>
  </si>
  <si>
    <t>Nombre</t>
  </si>
  <si>
    <t>Clave</t>
  </si>
  <si>
    <t>ID</t>
  </si>
  <si>
    <t>V</t>
  </si>
  <si>
    <t>Concatenado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</si>
</sst>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_ ;\-#,##0\ "/>
    <numFmt numFmtId="165" formatCode="_-&quot;$&quot;* #,##0_-;\-&quot;$&quot;* #,##0_-;_-&quot;$&quot;* &quot;-&quot;??_-;_-@_-"/>
    <numFmt numFmtId="166" formatCode="_-* #,##0_-;\-* #,##0_-;_-* &quot;-&quot;??_-;_-@_-"/>
    <numFmt numFmtId="169" formatCode="&quot;$&quot;#,##0.00"/>
    <numFmt numFmtId="173" formatCode="[$-80A]dddd\,\ dd&quot; de &quot;mmmm&quot; de &quot;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Roboto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2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3" applyFont="1" applyAlignment="1">
      <alignment horizontal="center"/>
    </xf>
    <xf numFmtId="165" fontId="0" fillId="0" borderId="0" xfId="2" applyNumberFormat="1" applyFont="1"/>
    <xf numFmtId="44" fontId="0" fillId="0" borderId="0" xfId="2" applyFont="1" applyAlignment="1">
      <alignment horizontal="center"/>
    </xf>
    <xf numFmtId="14" fontId="0" fillId="0" borderId="0" xfId="0" applyNumberFormat="1"/>
    <xf numFmtId="44" fontId="0" fillId="0" borderId="0" xfId="0" applyNumberFormat="1"/>
    <xf numFmtId="166" fontId="0" fillId="0" borderId="0" xfId="1" applyNumberFormat="1" applyFont="1"/>
    <xf numFmtId="165" fontId="0" fillId="0" borderId="0" xfId="2" applyNumberFormat="1" applyFont="1" applyBorder="1"/>
    <xf numFmtId="9" fontId="0" fillId="0" borderId="0" xfId="3" applyFont="1"/>
    <xf numFmtId="169" fontId="0" fillId="0" borderId="0" xfId="2" applyNumberFormat="1" applyFont="1" applyAlignment="1">
      <alignment horizontal="center"/>
    </xf>
    <xf numFmtId="169" fontId="0" fillId="0" borderId="0" xfId="2" applyNumberFormat="1" applyFont="1"/>
    <xf numFmtId="169" fontId="0" fillId="0" borderId="0" xfId="0" applyNumberFormat="1"/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/>
    <xf numFmtId="9" fontId="2" fillId="0" borderId="1" xfId="0" applyNumberFormat="1" applyFont="1" applyBorder="1"/>
    <xf numFmtId="43" fontId="0" fillId="0" borderId="0" xfId="1" applyFont="1"/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4" fontId="2" fillId="2" borderId="0" xfId="0" applyNumberFormat="1" applyFont="1" applyFill="1" applyAlignment="1">
      <alignment horizontal="center"/>
    </xf>
    <xf numFmtId="173" fontId="0" fillId="0" borderId="0" xfId="0" applyNumberFormat="1" applyAlignment="1">
      <alignment horizontal="center"/>
    </xf>
    <xf numFmtId="0" fontId="4" fillId="0" borderId="0" xfId="0" applyFont="1" applyAlignment="1">
      <alignment vertical="center" wrapText="1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mp\Dropbox\La%20Cosmetiqueria\15.%20Contabilidad\4.%20Finanzas%20Cosme\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</row>
      </sheetData>
      <sheetData sheetId="8">
        <row r="1">
          <cell r="E1">
            <v>1</v>
          </cell>
        </row>
      </sheetData>
      <sheetData sheetId="9"/>
      <sheetData sheetId="10"/>
      <sheetData sheetId="11">
        <row r="3">
          <cell r="B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96EBF-E62A-491D-93DE-6B49EA42919F}">
  <dimension ref="B1:K153"/>
  <sheetViews>
    <sheetView showGridLines="0" workbookViewId="0">
      <selection activeCell="F3" sqref="F3"/>
    </sheetView>
  </sheetViews>
  <sheetFormatPr baseColWidth="10" defaultColWidth="8.7109375" defaultRowHeight="15" x14ac:dyDescent="0.25"/>
  <cols>
    <col min="1" max="1" width="1.5703125" customWidth="1"/>
    <col min="2" max="2" width="30.140625" style="21" bestFit="1" customWidth="1"/>
    <col min="3" max="3" width="11.140625" bestFit="1" customWidth="1"/>
    <col min="4" max="4" width="10.28515625" style="3" bestFit="1" customWidth="1"/>
    <col min="8" max="8" width="15" bestFit="1" customWidth="1"/>
    <col min="9" max="9" width="10.42578125" bestFit="1" customWidth="1"/>
    <col min="11" max="11" width="11.7109375" bestFit="1" customWidth="1"/>
  </cols>
  <sheetData>
    <row r="1" spans="2:11" x14ac:dyDescent="0.25">
      <c r="C1" s="11">
        <f>SUBTOTAL(9,C3:C153)</f>
        <v>607069.78</v>
      </c>
    </row>
    <row r="2" spans="2:11" x14ac:dyDescent="0.25">
      <c r="B2" s="23" t="s">
        <v>0</v>
      </c>
      <c r="C2" s="1" t="s">
        <v>5</v>
      </c>
      <c r="D2" s="1" t="s">
        <v>6</v>
      </c>
      <c r="E2" s="1" t="s">
        <v>4</v>
      </c>
      <c r="F2" s="1" t="s">
        <v>2</v>
      </c>
      <c r="G2" s="1" t="s">
        <v>1</v>
      </c>
      <c r="H2" s="1" t="s">
        <v>56</v>
      </c>
      <c r="I2" s="1" t="s">
        <v>0</v>
      </c>
      <c r="K2" s="1" t="s">
        <v>57</v>
      </c>
    </row>
    <row r="3" spans="2:11" x14ac:dyDescent="0.25">
      <c r="B3" s="24">
        <v>44562</v>
      </c>
      <c r="C3" s="3">
        <v>0</v>
      </c>
      <c r="D3" s="4">
        <v>0</v>
      </c>
      <c r="E3">
        <f>DAY(B3)</f>
        <v>1</v>
      </c>
      <c r="F3">
        <f>MONTH(B3)</f>
        <v>1</v>
      </c>
      <c r="G3">
        <f>YEAR(B3)</f>
        <v>2022</v>
      </c>
      <c r="H3">
        <f>WEEKDAY(B3,2)</f>
        <v>6</v>
      </c>
      <c r="I3" s="9">
        <f>DATE(G3,F3,E3)</f>
        <v>44562</v>
      </c>
      <c r="K3" s="9">
        <f ca="1">TODAY()</f>
        <v>45460</v>
      </c>
    </row>
    <row r="4" spans="2:11" x14ac:dyDescent="0.25">
      <c r="B4" s="24">
        <v>44563</v>
      </c>
      <c r="C4" s="4">
        <v>3574.28</v>
      </c>
      <c r="D4" s="4">
        <v>1908.81</v>
      </c>
      <c r="E4">
        <f t="shared" ref="E4:E67" si="0">DAY(B4)</f>
        <v>2</v>
      </c>
      <c r="F4">
        <f t="shared" ref="F4:F67" si="1">MONTH(B4)</f>
        <v>1</v>
      </c>
      <c r="G4">
        <f t="shared" ref="G4:G67" si="2">YEAR(B4)</f>
        <v>2022</v>
      </c>
      <c r="H4">
        <f t="shared" ref="H4:H67" si="3">WEEKDAY(B4,2)</f>
        <v>7</v>
      </c>
      <c r="I4" s="9">
        <f t="shared" ref="I4:I67" si="4">DATE(G4,F4,E4)</f>
        <v>44563</v>
      </c>
    </row>
    <row r="5" spans="2:11" x14ac:dyDescent="0.25">
      <c r="B5" s="24">
        <v>44564</v>
      </c>
      <c r="C5" s="4">
        <v>4942.1699999999983</v>
      </c>
      <c r="D5" s="4">
        <v>2553.7800000000002</v>
      </c>
      <c r="E5">
        <f t="shared" si="0"/>
        <v>3</v>
      </c>
      <c r="F5">
        <f t="shared" si="1"/>
        <v>1</v>
      </c>
      <c r="G5">
        <f t="shared" si="2"/>
        <v>2022</v>
      </c>
      <c r="H5">
        <f t="shared" si="3"/>
        <v>1</v>
      </c>
      <c r="I5" s="9">
        <f t="shared" si="4"/>
        <v>44564</v>
      </c>
    </row>
    <row r="6" spans="2:11" x14ac:dyDescent="0.25">
      <c r="B6" s="24">
        <v>44565</v>
      </c>
      <c r="C6" s="4">
        <v>5551.82</v>
      </c>
      <c r="D6" s="4">
        <v>2692.46</v>
      </c>
      <c r="E6">
        <f t="shared" si="0"/>
        <v>4</v>
      </c>
      <c r="F6">
        <f t="shared" si="1"/>
        <v>1</v>
      </c>
      <c r="G6">
        <f t="shared" si="2"/>
        <v>2022</v>
      </c>
      <c r="H6">
        <f t="shared" si="3"/>
        <v>2</v>
      </c>
      <c r="I6" s="9">
        <f t="shared" si="4"/>
        <v>44565</v>
      </c>
    </row>
    <row r="7" spans="2:11" x14ac:dyDescent="0.25">
      <c r="B7" s="24">
        <v>44566</v>
      </c>
      <c r="C7" s="4">
        <v>6001.550000000002</v>
      </c>
      <c r="D7" s="4">
        <v>3018.65</v>
      </c>
      <c r="E7">
        <f t="shared" si="0"/>
        <v>5</v>
      </c>
      <c r="F7">
        <f t="shared" si="1"/>
        <v>1</v>
      </c>
      <c r="G7">
        <f t="shared" si="2"/>
        <v>2022</v>
      </c>
      <c r="H7">
        <f t="shared" si="3"/>
        <v>3</v>
      </c>
      <c r="I7" s="9">
        <f t="shared" si="4"/>
        <v>44566</v>
      </c>
    </row>
    <row r="8" spans="2:11" x14ac:dyDescent="0.25">
      <c r="B8" s="24">
        <v>44567</v>
      </c>
      <c r="C8" s="4">
        <v>4118.8899999999994</v>
      </c>
      <c r="D8" s="4">
        <v>2053.39</v>
      </c>
      <c r="E8">
        <f t="shared" si="0"/>
        <v>6</v>
      </c>
      <c r="F8">
        <f t="shared" si="1"/>
        <v>1</v>
      </c>
      <c r="G8">
        <f t="shared" si="2"/>
        <v>2022</v>
      </c>
      <c r="H8">
        <f t="shared" si="3"/>
        <v>4</v>
      </c>
      <c r="I8" s="9">
        <f t="shared" si="4"/>
        <v>44567</v>
      </c>
    </row>
    <row r="9" spans="2:11" x14ac:dyDescent="0.25">
      <c r="B9" s="24">
        <v>44568</v>
      </c>
      <c r="C9" s="4">
        <v>5649.3100000000013</v>
      </c>
      <c r="D9" s="4">
        <v>2779.85</v>
      </c>
      <c r="E9">
        <f t="shared" si="0"/>
        <v>7</v>
      </c>
      <c r="F9">
        <f t="shared" si="1"/>
        <v>1</v>
      </c>
      <c r="G9">
        <f t="shared" si="2"/>
        <v>2022</v>
      </c>
      <c r="H9">
        <f t="shared" si="3"/>
        <v>5</v>
      </c>
      <c r="I9" s="9">
        <f t="shared" si="4"/>
        <v>44568</v>
      </c>
    </row>
    <row r="10" spans="2:11" x14ac:dyDescent="0.25">
      <c r="B10" s="24">
        <v>44569</v>
      </c>
      <c r="C10" s="4">
        <v>5302.1300000000019</v>
      </c>
      <c r="D10" s="4">
        <v>2587.8000000000002</v>
      </c>
      <c r="E10">
        <f t="shared" si="0"/>
        <v>8</v>
      </c>
      <c r="F10">
        <f t="shared" si="1"/>
        <v>1</v>
      </c>
      <c r="G10">
        <f t="shared" si="2"/>
        <v>2022</v>
      </c>
      <c r="H10">
        <f t="shared" si="3"/>
        <v>6</v>
      </c>
      <c r="I10" s="9">
        <f t="shared" si="4"/>
        <v>44569</v>
      </c>
    </row>
    <row r="11" spans="2:11" x14ac:dyDescent="0.25">
      <c r="B11" s="24">
        <v>44570</v>
      </c>
      <c r="C11" s="4">
        <v>3478.0099999999998</v>
      </c>
      <c r="D11" s="4">
        <v>1746.17</v>
      </c>
      <c r="E11">
        <f t="shared" si="0"/>
        <v>9</v>
      </c>
      <c r="F11">
        <f t="shared" si="1"/>
        <v>1</v>
      </c>
      <c r="G11">
        <f t="shared" si="2"/>
        <v>2022</v>
      </c>
      <c r="H11">
        <f t="shared" si="3"/>
        <v>7</v>
      </c>
      <c r="I11" s="9">
        <f t="shared" si="4"/>
        <v>44570</v>
      </c>
    </row>
    <row r="12" spans="2:11" x14ac:dyDescent="0.25">
      <c r="B12" s="24">
        <v>44571</v>
      </c>
      <c r="C12" s="4">
        <v>7573.7199999999993</v>
      </c>
      <c r="D12" s="4">
        <v>3802.33</v>
      </c>
      <c r="E12">
        <f t="shared" si="0"/>
        <v>10</v>
      </c>
      <c r="F12">
        <f t="shared" si="1"/>
        <v>1</v>
      </c>
      <c r="G12">
        <f t="shared" si="2"/>
        <v>2022</v>
      </c>
      <c r="H12">
        <f t="shared" si="3"/>
        <v>1</v>
      </c>
      <c r="I12" s="9">
        <f t="shared" si="4"/>
        <v>44571</v>
      </c>
    </row>
    <row r="13" spans="2:11" x14ac:dyDescent="0.25">
      <c r="B13" s="24">
        <v>44572</v>
      </c>
      <c r="C13" s="4">
        <v>4226.25</v>
      </c>
      <c r="D13" s="4">
        <v>2411.77</v>
      </c>
      <c r="E13">
        <f t="shared" si="0"/>
        <v>11</v>
      </c>
      <c r="F13">
        <f t="shared" si="1"/>
        <v>1</v>
      </c>
      <c r="G13">
        <f t="shared" si="2"/>
        <v>2022</v>
      </c>
      <c r="H13">
        <f t="shared" si="3"/>
        <v>2</v>
      </c>
      <c r="I13" s="9">
        <f t="shared" si="4"/>
        <v>44572</v>
      </c>
    </row>
    <row r="14" spans="2:11" x14ac:dyDescent="0.25">
      <c r="B14" s="24">
        <v>44573</v>
      </c>
      <c r="C14" s="4">
        <v>4172.46</v>
      </c>
      <c r="D14" s="4">
        <v>2291.9499999999998</v>
      </c>
      <c r="E14">
        <f t="shared" si="0"/>
        <v>12</v>
      </c>
      <c r="F14">
        <f t="shared" si="1"/>
        <v>1</v>
      </c>
      <c r="G14">
        <f t="shared" si="2"/>
        <v>2022</v>
      </c>
      <c r="H14">
        <f t="shared" si="3"/>
        <v>3</v>
      </c>
      <c r="I14" s="9">
        <f t="shared" si="4"/>
        <v>44573</v>
      </c>
    </row>
    <row r="15" spans="2:11" x14ac:dyDescent="0.25">
      <c r="B15" s="24">
        <v>44574</v>
      </c>
      <c r="C15" s="4">
        <v>3580.9</v>
      </c>
      <c r="D15" s="4">
        <v>2032.93</v>
      </c>
      <c r="E15">
        <f t="shared" si="0"/>
        <v>13</v>
      </c>
      <c r="F15">
        <f t="shared" si="1"/>
        <v>1</v>
      </c>
      <c r="G15">
        <f t="shared" si="2"/>
        <v>2022</v>
      </c>
      <c r="H15">
        <f t="shared" si="3"/>
        <v>4</v>
      </c>
      <c r="I15" s="9">
        <f t="shared" si="4"/>
        <v>44574</v>
      </c>
    </row>
    <row r="16" spans="2:11" x14ac:dyDescent="0.25">
      <c r="B16" s="24">
        <v>44575</v>
      </c>
      <c r="C16" s="4">
        <v>3503.1200000000003</v>
      </c>
      <c r="D16" s="4">
        <v>1996.33</v>
      </c>
      <c r="E16">
        <f t="shared" si="0"/>
        <v>14</v>
      </c>
      <c r="F16">
        <f t="shared" si="1"/>
        <v>1</v>
      </c>
      <c r="G16">
        <f t="shared" si="2"/>
        <v>2022</v>
      </c>
      <c r="H16">
        <f t="shared" si="3"/>
        <v>5</v>
      </c>
      <c r="I16" s="9">
        <f t="shared" si="4"/>
        <v>44575</v>
      </c>
    </row>
    <row r="17" spans="2:9" x14ac:dyDescent="0.25">
      <c r="B17" s="24">
        <v>44576</v>
      </c>
      <c r="C17" s="4">
        <v>6727.53</v>
      </c>
      <c r="D17" s="4">
        <v>3750.84</v>
      </c>
      <c r="E17">
        <f t="shared" si="0"/>
        <v>15</v>
      </c>
      <c r="F17">
        <f t="shared" si="1"/>
        <v>1</v>
      </c>
      <c r="G17">
        <f t="shared" si="2"/>
        <v>2022</v>
      </c>
      <c r="H17">
        <f t="shared" si="3"/>
        <v>6</v>
      </c>
      <c r="I17" s="9">
        <f t="shared" si="4"/>
        <v>44576</v>
      </c>
    </row>
    <row r="18" spans="2:9" x14ac:dyDescent="0.25">
      <c r="B18" s="24">
        <v>44577</v>
      </c>
      <c r="C18" s="4">
        <v>3620.1599999999994</v>
      </c>
      <c r="D18" s="4">
        <v>2127.77</v>
      </c>
      <c r="E18">
        <f t="shared" si="0"/>
        <v>16</v>
      </c>
      <c r="F18">
        <f t="shared" si="1"/>
        <v>1</v>
      </c>
      <c r="G18">
        <f t="shared" si="2"/>
        <v>2022</v>
      </c>
      <c r="H18">
        <f t="shared" si="3"/>
        <v>7</v>
      </c>
      <c r="I18" s="9">
        <f t="shared" si="4"/>
        <v>44577</v>
      </c>
    </row>
    <row r="19" spans="2:9" x14ac:dyDescent="0.25">
      <c r="B19" s="24">
        <v>44578</v>
      </c>
      <c r="C19" s="4">
        <v>3178.4100000000003</v>
      </c>
      <c r="D19" s="4">
        <v>1826.18</v>
      </c>
      <c r="E19">
        <f t="shared" si="0"/>
        <v>17</v>
      </c>
      <c r="F19">
        <f t="shared" si="1"/>
        <v>1</v>
      </c>
      <c r="G19">
        <f t="shared" si="2"/>
        <v>2022</v>
      </c>
      <c r="H19">
        <f t="shared" si="3"/>
        <v>1</v>
      </c>
      <c r="I19" s="9">
        <f t="shared" si="4"/>
        <v>44578</v>
      </c>
    </row>
    <row r="20" spans="2:9" x14ac:dyDescent="0.25">
      <c r="B20" s="24">
        <v>44579</v>
      </c>
      <c r="C20" s="4">
        <v>3765.94</v>
      </c>
      <c r="D20" s="4">
        <v>2082.56</v>
      </c>
      <c r="E20">
        <f t="shared" si="0"/>
        <v>18</v>
      </c>
      <c r="F20">
        <f t="shared" si="1"/>
        <v>1</v>
      </c>
      <c r="G20">
        <f t="shared" si="2"/>
        <v>2022</v>
      </c>
      <c r="H20">
        <f t="shared" si="3"/>
        <v>2</v>
      </c>
      <c r="I20" s="9">
        <f t="shared" si="4"/>
        <v>44579</v>
      </c>
    </row>
    <row r="21" spans="2:9" x14ac:dyDescent="0.25">
      <c r="B21" s="24">
        <v>44580</v>
      </c>
      <c r="C21" s="4">
        <v>3966.4799999999996</v>
      </c>
      <c r="D21" s="4">
        <v>2216.8200000000002</v>
      </c>
      <c r="E21">
        <f t="shared" si="0"/>
        <v>19</v>
      </c>
      <c r="F21">
        <f t="shared" si="1"/>
        <v>1</v>
      </c>
      <c r="G21">
        <f t="shared" si="2"/>
        <v>2022</v>
      </c>
      <c r="H21">
        <f t="shared" si="3"/>
        <v>3</v>
      </c>
      <c r="I21" s="9">
        <f t="shared" si="4"/>
        <v>44580</v>
      </c>
    </row>
    <row r="22" spans="2:9" x14ac:dyDescent="0.25">
      <c r="B22" s="24">
        <v>44581</v>
      </c>
      <c r="C22" s="4">
        <v>3706.6299999999987</v>
      </c>
      <c r="D22" s="4">
        <v>2076.33</v>
      </c>
      <c r="E22">
        <f t="shared" si="0"/>
        <v>20</v>
      </c>
      <c r="F22">
        <f t="shared" si="1"/>
        <v>1</v>
      </c>
      <c r="G22">
        <f t="shared" si="2"/>
        <v>2022</v>
      </c>
      <c r="H22">
        <f t="shared" si="3"/>
        <v>4</v>
      </c>
      <c r="I22" s="9">
        <f t="shared" si="4"/>
        <v>44581</v>
      </c>
    </row>
    <row r="23" spans="2:9" x14ac:dyDescent="0.25">
      <c r="B23" s="24">
        <v>44582</v>
      </c>
      <c r="C23" s="4">
        <v>2753.61</v>
      </c>
      <c r="D23" s="4">
        <v>1611.89</v>
      </c>
      <c r="E23">
        <f t="shared" si="0"/>
        <v>21</v>
      </c>
      <c r="F23">
        <f t="shared" si="1"/>
        <v>1</v>
      </c>
      <c r="G23">
        <f t="shared" si="2"/>
        <v>2022</v>
      </c>
      <c r="H23">
        <f t="shared" si="3"/>
        <v>5</v>
      </c>
      <c r="I23" s="9">
        <f t="shared" si="4"/>
        <v>44582</v>
      </c>
    </row>
    <row r="24" spans="2:9" x14ac:dyDescent="0.25">
      <c r="B24" s="24">
        <v>44583</v>
      </c>
      <c r="C24" s="4">
        <v>6177.15</v>
      </c>
      <c r="D24" s="4">
        <v>3505.85</v>
      </c>
      <c r="E24">
        <f t="shared" si="0"/>
        <v>22</v>
      </c>
      <c r="F24">
        <f t="shared" si="1"/>
        <v>1</v>
      </c>
      <c r="G24">
        <f t="shared" si="2"/>
        <v>2022</v>
      </c>
      <c r="H24">
        <f t="shared" si="3"/>
        <v>6</v>
      </c>
      <c r="I24" s="9">
        <f t="shared" si="4"/>
        <v>44583</v>
      </c>
    </row>
    <row r="25" spans="2:9" x14ac:dyDescent="0.25">
      <c r="B25" s="24">
        <v>44584</v>
      </c>
      <c r="C25" s="4">
        <v>2919.39</v>
      </c>
      <c r="D25" s="4">
        <v>1654.02</v>
      </c>
      <c r="E25">
        <f t="shared" si="0"/>
        <v>23</v>
      </c>
      <c r="F25">
        <f t="shared" si="1"/>
        <v>1</v>
      </c>
      <c r="G25">
        <f t="shared" si="2"/>
        <v>2022</v>
      </c>
      <c r="H25">
        <f t="shared" si="3"/>
        <v>7</v>
      </c>
      <c r="I25" s="9">
        <f t="shared" si="4"/>
        <v>44584</v>
      </c>
    </row>
    <row r="26" spans="2:9" x14ac:dyDescent="0.25">
      <c r="B26" s="24">
        <v>44585</v>
      </c>
      <c r="C26" s="4">
        <v>3034.94</v>
      </c>
      <c r="D26" s="4">
        <v>1758.41</v>
      </c>
      <c r="E26">
        <f t="shared" si="0"/>
        <v>24</v>
      </c>
      <c r="F26">
        <f t="shared" si="1"/>
        <v>1</v>
      </c>
      <c r="G26">
        <f t="shared" si="2"/>
        <v>2022</v>
      </c>
      <c r="H26">
        <f t="shared" si="3"/>
        <v>1</v>
      </c>
      <c r="I26" s="9">
        <f t="shared" si="4"/>
        <v>44585</v>
      </c>
    </row>
    <row r="27" spans="2:9" x14ac:dyDescent="0.25">
      <c r="B27" s="24">
        <v>44586</v>
      </c>
      <c r="C27" s="4">
        <v>2491.3900000000003</v>
      </c>
      <c r="D27" s="4">
        <v>1430.55</v>
      </c>
      <c r="E27">
        <f t="shared" si="0"/>
        <v>25</v>
      </c>
      <c r="F27">
        <f t="shared" si="1"/>
        <v>1</v>
      </c>
      <c r="G27">
        <f t="shared" si="2"/>
        <v>2022</v>
      </c>
      <c r="H27">
        <f t="shared" si="3"/>
        <v>2</v>
      </c>
      <c r="I27" s="9">
        <f t="shared" si="4"/>
        <v>44586</v>
      </c>
    </row>
    <row r="28" spans="2:9" x14ac:dyDescent="0.25">
      <c r="B28" s="24">
        <v>44587</v>
      </c>
      <c r="C28" s="4">
        <v>1881.2299999999998</v>
      </c>
      <c r="D28" s="4">
        <v>1141.31</v>
      </c>
      <c r="E28">
        <f t="shared" si="0"/>
        <v>26</v>
      </c>
      <c r="F28">
        <f t="shared" si="1"/>
        <v>1</v>
      </c>
      <c r="G28">
        <f t="shared" si="2"/>
        <v>2022</v>
      </c>
      <c r="H28">
        <f t="shared" si="3"/>
        <v>3</v>
      </c>
      <c r="I28" s="9">
        <f t="shared" si="4"/>
        <v>44587</v>
      </c>
    </row>
    <row r="29" spans="2:9" x14ac:dyDescent="0.25">
      <c r="B29" s="24">
        <v>44588</v>
      </c>
      <c r="C29" s="4">
        <v>2533.2700000000009</v>
      </c>
      <c r="D29" s="4">
        <v>1442.5</v>
      </c>
      <c r="E29">
        <f t="shared" si="0"/>
        <v>27</v>
      </c>
      <c r="F29">
        <f t="shared" si="1"/>
        <v>1</v>
      </c>
      <c r="G29">
        <f t="shared" si="2"/>
        <v>2022</v>
      </c>
      <c r="H29">
        <f t="shared" si="3"/>
        <v>4</v>
      </c>
      <c r="I29" s="9">
        <f t="shared" si="4"/>
        <v>44588</v>
      </c>
    </row>
    <row r="30" spans="2:9" x14ac:dyDescent="0.25">
      <c r="B30" s="24">
        <v>44589</v>
      </c>
      <c r="C30" s="4">
        <v>4445.8600000000006</v>
      </c>
      <c r="D30" s="4">
        <v>2488.38</v>
      </c>
      <c r="E30">
        <f t="shared" si="0"/>
        <v>28</v>
      </c>
      <c r="F30">
        <f t="shared" si="1"/>
        <v>1</v>
      </c>
      <c r="G30">
        <f t="shared" si="2"/>
        <v>2022</v>
      </c>
      <c r="H30">
        <f t="shared" si="3"/>
        <v>5</v>
      </c>
      <c r="I30" s="9">
        <f t="shared" si="4"/>
        <v>44589</v>
      </c>
    </row>
    <row r="31" spans="2:9" x14ac:dyDescent="0.25">
      <c r="B31" s="24">
        <v>44590</v>
      </c>
      <c r="C31" s="4">
        <v>3152.1800000000003</v>
      </c>
      <c r="D31" s="4">
        <v>1844.08</v>
      </c>
      <c r="E31">
        <f t="shared" si="0"/>
        <v>29</v>
      </c>
      <c r="F31">
        <f t="shared" si="1"/>
        <v>1</v>
      </c>
      <c r="G31">
        <f t="shared" si="2"/>
        <v>2022</v>
      </c>
      <c r="H31">
        <f t="shared" si="3"/>
        <v>6</v>
      </c>
      <c r="I31" s="9">
        <f t="shared" si="4"/>
        <v>44590</v>
      </c>
    </row>
    <row r="32" spans="2:9" x14ac:dyDescent="0.25">
      <c r="B32" s="24">
        <v>44591</v>
      </c>
      <c r="C32" s="4">
        <v>2940.98</v>
      </c>
      <c r="D32" s="4">
        <v>1669.58</v>
      </c>
      <c r="E32">
        <f t="shared" si="0"/>
        <v>30</v>
      </c>
      <c r="F32">
        <f t="shared" si="1"/>
        <v>1</v>
      </c>
      <c r="G32">
        <f t="shared" si="2"/>
        <v>2022</v>
      </c>
      <c r="H32">
        <f t="shared" si="3"/>
        <v>7</v>
      </c>
      <c r="I32" s="9">
        <f t="shared" si="4"/>
        <v>44591</v>
      </c>
    </row>
    <row r="33" spans="2:9" x14ac:dyDescent="0.25">
      <c r="B33" s="24">
        <v>44592</v>
      </c>
      <c r="C33" s="4">
        <v>4221.2599999999993</v>
      </c>
      <c r="D33" s="4">
        <v>2391.35</v>
      </c>
      <c r="E33">
        <f t="shared" si="0"/>
        <v>31</v>
      </c>
      <c r="F33">
        <f t="shared" si="1"/>
        <v>1</v>
      </c>
      <c r="G33">
        <f t="shared" si="2"/>
        <v>2022</v>
      </c>
      <c r="H33">
        <f t="shared" si="3"/>
        <v>1</v>
      </c>
      <c r="I33" s="9">
        <f t="shared" si="4"/>
        <v>44592</v>
      </c>
    </row>
    <row r="34" spans="2:9" x14ac:dyDescent="0.25">
      <c r="B34" s="24">
        <v>44593</v>
      </c>
      <c r="C34" s="4">
        <v>4717.8500000000022</v>
      </c>
      <c r="D34" s="4">
        <v>2616.06</v>
      </c>
      <c r="E34">
        <f t="shared" si="0"/>
        <v>1</v>
      </c>
      <c r="F34">
        <f t="shared" si="1"/>
        <v>2</v>
      </c>
      <c r="G34">
        <f t="shared" si="2"/>
        <v>2022</v>
      </c>
      <c r="H34">
        <f t="shared" si="3"/>
        <v>2</v>
      </c>
      <c r="I34" s="9">
        <f t="shared" si="4"/>
        <v>44593</v>
      </c>
    </row>
    <row r="35" spans="2:9" x14ac:dyDescent="0.25">
      <c r="B35" s="24">
        <v>44594</v>
      </c>
      <c r="C35" s="4">
        <v>4845.28</v>
      </c>
      <c r="D35" s="4">
        <v>2699.69</v>
      </c>
      <c r="E35">
        <f t="shared" si="0"/>
        <v>2</v>
      </c>
      <c r="F35">
        <f t="shared" si="1"/>
        <v>2</v>
      </c>
      <c r="G35">
        <f t="shared" si="2"/>
        <v>2022</v>
      </c>
      <c r="H35">
        <f t="shared" si="3"/>
        <v>3</v>
      </c>
      <c r="I35" s="9">
        <f t="shared" si="4"/>
        <v>44594</v>
      </c>
    </row>
    <row r="36" spans="2:9" x14ac:dyDescent="0.25">
      <c r="B36" s="24">
        <v>44595</v>
      </c>
      <c r="C36" s="4">
        <v>3418.4500000000003</v>
      </c>
      <c r="D36" s="4">
        <v>1962.65</v>
      </c>
      <c r="E36">
        <f t="shared" si="0"/>
        <v>3</v>
      </c>
      <c r="F36">
        <f t="shared" si="1"/>
        <v>2</v>
      </c>
      <c r="G36">
        <f t="shared" si="2"/>
        <v>2022</v>
      </c>
      <c r="H36">
        <f t="shared" si="3"/>
        <v>4</v>
      </c>
      <c r="I36" s="9">
        <f t="shared" si="4"/>
        <v>44595</v>
      </c>
    </row>
    <row r="37" spans="2:9" x14ac:dyDescent="0.25">
      <c r="B37" s="24">
        <v>44596</v>
      </c>
      <c r="C37" s="4">
        <v>3483.920000000001</v>
      </c>
      <c r="D37" s="4">
        <v>1975.94</v>
      </c>
      <c r="E37">
        <f t="shared" si="0"/>
        <v>4</v>
      </c>
      <c r="F37">
        <f t="shared" si="1"/>
        <v>2</v>
      </c>
      <c r="G37">
        <f t="shared" si="2"/>
        <v>2022</v>
      </c>
      <c r="H37">
        <f t="shared" si="3"/>
        <v>5</v>
      </c>
      <c r="I37" s="9">
        <f t="shared" si="4"/>
        <v>44596</v>
      </c>
    </row>
    <row r="38" spans="2:9" x14ac:dyDescent="0.25">
      <c r="B38" s="24">
        <v>44597</v>
      </c>
      <c r="C38" s="4">
        <v>4180.18</v>
      </c>
      <c r="D38" s="4">
        <v>2371.66</v>
      </c>
      <c r="E38">
        <f t="shared" si="0"/>
        <v>5</v>
      </c>
      <c r="F38">
        <f t="shared" si="1"/>
        <v>2</v>
      </c>
      <c r="G38">
        <f t="shared" si="2"/>
        <v>2022</v>
      </c>
      <c r="H38">
        <f t="shared" si="3"/>
        <v>6</v>
      </c>
      <c r="I38" s="9">
        <f t="shared" si="4"/>
        <v>44597</v>
      </c>
    </row>
    <row r="39" spans="2:9" x14ac:dyDescent="0.25">
      <c r="B39" s="24">
        <v>44598</v>
      </c>
      <c r="C39" s="4">
        <v>2630.46</v>
      </c>
      <c r="D39" s="4">
        <v>1669.58</v>
      </c>
      <c r="E39">
        <f t="shared" si="0"/>
        <v>6</v>
      </c>
      <c r="F39">
        <f t="shared" si="1"/>
        <v>2</v>
      </c>
      <c r="G39">
        <f t="shared" si="2"/>
        <v>2022</v>
      </c>
      <c r="H39">
        <f t="shared" si="3"/>
        <v>7</v>
      </c>
      <c r="I39" s="9">
        <f t="shared" si="4"/>
        <v>44598</v>
      </c>
    </row>
    <row r="40" spans="2:9" x14ac:dyDescent="0.25">
      <c r="B40" s="24">
        <v>44599</v>
      </c>
      <c r="C40" s="4">
        <v>2654.27</v>
      </c>
      <c r="D40" s="4">
        <v>1524.11</v>
      </c>
      <c r="E40">
        <f t="shared" si="0"/>
        <v>7</v>
      </c>
      <c r="F40">
        <f t="shared" si="1"/>
        <v>2</v>
      </c>
      <c r="G40">
        <f t="shared" si="2"/>
        <v>2022</v>
      </c>
      <c r="H40">
        <f t="shared" si="3"/>
        <v>1</v>
      </c>
      <c r="I40" s="9">
        <f t="shared" si="4"/>
        <v>44599</v>
      </c>
    </row>
    <row r="41" spans="2:9" x14ac:dyDescent="0.25">
      <c r="B41" s="24">
        <v>44600</v>
      </c>
      <c r="C41" s="4">
        <v>1405.34</v>
      </c>
      <c r="D41" s="4">
        <v>824.49</v>
      </c>
      <c r="E41">
        <f t="shared" si="0"/>
        <v>8</v>
      </c>
      <c r="F41">
        <f t="shared" si="1"/>
        <v>2</v>
      </c>
      <c r="G41">
        <f t="shared" si="2"/>
        <v>2022</v>
      </c>
      <c r="H41">
        <f t="shared" si="3"/>
        <v>2</v>
      </c>
      <c r="I41" s="9">
        <f t="shared" si="4"/>
        <v>44600</v>
      </c>
    </row>
    <row r="42" spans="2:9" x14ac:dyDescent="0.25">
      <c r="B42" s="24">
        <v>44601</v>
      </c>
      <c r="C42" s="4">
        <v>3204.9199999999996</v>
      </c>
      <c r="D42" s="4">
        <v>1810.88</v>
      </c>
      <c r="E42">
        <f t="shared" si="0"/>
        <v>9</v>
      </c>
      <c r="F42">
        <f t="shared" si="1"/>
        <v>2</v>
      </c>
      <c r="G42">
        <f t="shared" si="2"/>
        <v>2022</v>
      </c>
      <c r="H42">
        <f t="shared" si="3"/>
        <v>3</v>
      </c>
      <c r="I42" s="9">
        <f t="shared" si="4"/>
        <v>44601</v>
      </c>
    </row>
    <row r="43" spans="2:9" x14ac:dyDescent="0.25">
      <c r="B43" s="24">
        <v>44602</v>
      </c>
      <c r="C43" s="4">
        <v>3167.18</v>
      </c>
      <c r="D43" s="4">
        <v>1773.28</v>
      </c>
      <c r="E43">
        <f t="shared" si="0"/>
        <v>10</v>
      </c>
      <c r="F43">
        <f t="shared" si="1"/>
        <v>2</v>
      </c>
      <c r="G43">
        <f t="shared" si="2"/>
        <v>2022</v>
      </c>
      <c r="H43">
        <f t="shared" si="3"/>
        <v>4</v>
      </c>
      <c r="I43" s="9">
        <f t="shared" si="4"/>
        <v>44602</v>
      </c>
    </row>
    <row r="44" spans="2:9" x14ac:dyDescent="0.25">
      <c r="B44" s="24">
        <v>44603</v>
      </c>
      <c r="C44" s="4">
        <v>2384.7800000000002</v>
      </c>
      <c r="D44" s="4">
        <v>1326.82</v>
      </c>
      <c r="E44">
        <f t="shared" si="0"/>
        <v>11</v>
      </c>
      <c r="F44">
        <f t="shared" si="1"/>
        <v>2</v>
      </c>
      <c r="G44">
        <f t="shared" si="2"/>
        <v>2022</v>
      </c>
      <c r="H44">
        <f t="shared" si="3"/>
        <v>5</v>
      </c>
      <c r="I44" s="9">
        <f t="shared" si="4"/>
        <v>44603</v>
      </c>
    </row>
    <row r="45" spans="2:9" x14ac:dyDescent="0.25">
      <c r="B45" s="24">
        <v>44604</v>
      </c>
      <c r="C45" s="4">
        <v>4758.67</v>
      </c>
      <c r="D45" s="4">
        <v>2747.11</v>
      </c>
      <c r="E45">
        <f t="shared" si="0"/>
        <v>12</v>
      </c>
      <c r="F45">
        <f t="shared" si="1"/>
        <v>2</v>
      </c>
      <c r="G45">
        <f t="shared" si="2"/>
        <v>2022</v>
      </c>
      <c r="H45">
        <f t="shared" si="3"/>
        <v>6</v>
      </c>
      <c r="I45" s="9">
        <f t="shared" si="4"/>
        <v>44604</v>
      </c>
    </row>
    <row r="46" spans="2:9" x14ac:dyDescent="0.25">
      <c r="B46" s="24">
        <v>44605</v>
      </c>
      <c r="C46" s="4">
        <v>2562.7199999999998</v>
      </c>
      <c r="D46" s="4">
        <v>1417.57</v>
      </c>
      <c r="E46">
        <f t="shared" si="0"/>
        <v>13</v>
      </c>
      <c r="F46">
        <f t="shared" si="1"/>
        <v>2</v>
      </c>
      <c r="G46">
        <f t="shared" si="2"/>
        <v>2022</v>
      </c>
      <c r="H46">
        <f t="shared" si="3"/>
        <v>7</v>
      </c>
      <c r="I46" s="9">
        <f t="shared" si="4"/>
        <v>44605</v>
      </c>
    </row>
    <row r="47" spans="2:9" x14ac:dyDescent="0.25">
      <c r="B47" s="24">
        <v>44606</v>
      </c>
      <c r="C47" s="4">
        <v>2791.7</v>
      </c>
      <c r="D47" s="4">
        <v>1599.99</v>
      </c>
      <c r="E47">
        <f t="shared" si="0"/>
        <v>14</v>
      </c>
      <c r="F47">
        <f t="shared" si="1"/>
        <v>2</v>
      </c>
      <c r="G47">
        <f t="shared" si="2"/>
        <v>2022</v>
      </c>
      <c r="H47">
        <f t="shared" si="3"/>
        <v>1</v>
      </c>
      <c r="I47" s="9">
        <f t="shared" si="4"/>
        <v>44606</v>
      </c>
    </row>
    <row r="48" spans="2:9" x14ac:dyDescent="0.25">
      <c r="B48" s="24">
        <v>44607</v>
      </c>
      <c r="C48" s="4">
        <v>6054.2200000000012</v>
      </c>
      <c r="D48" s="4">
        <v>3472.59</v>
      </c>
      <c r="E48">
        <f t="shared" si="0"/>
        <v>15</v>
      </c>
      <c r="F48">
        <f t="shared" si="1"/>
        <v>2</v>
      </c>
      <c r="G48">
        <f t="shared" si="2"/>
        <v>2022</v>
      </c>
      <c r="H48">
        <f t="shared" si="3"/>
        <v>2</v>
      </c>
      <c r="I48" s="9">
        <f t="shared" si="4"/>
        <v>44607</v>
      </c>
    </row>
    <row r="49" spans="2:9" x14ac:dyDescent="0.25">
      <c r="B49" s="24">
        <v>44608</v>
      </c>
      <c r="C49" s="4">
        <v>4255.83</v>
      </c>
      <c r="D49" s="4">
        <v>2387.1799999999998</v>
      </c>
      <c r="E49">
        <f t="shared" si="0"/>
        <v>16</v>
      </c>
      <c r="F49">
        <f t="shared" si="1"/>
        <v>2</v>
      </c>
      <c r="G49">
        <f t="shared" si="2"/>
        <v>2022</v>
      </c>
      <c r="H49">
        <f t="shared" si="3"/>
        <v>3</v>
      </c>
      <c r="I49" s="9">
        <f t="shared" si="4"/>
        <v>44608</v>
      </c>
    </row>
    <row r="50" spans="2:9" x14ac:dyDescent="0.25">
      <c r="B50" s="24">
        <v>44609</v>
      </c>
      <c r="C50" s="4">
        <v>4820.6599999999989</v>
      </c>
      <c r="D50" s="4">
        <v>2765.3</v>
      </c>
      <c r="E50">
        <f t="shared" si="0"/>
        <v>17</v>
      </c>
      <c r="F50">
        <f t="shared" si="1"/>
        <v>2</v>
      </c>
      <c r="G50">
        <f t="shared" si="2"/>
        <v>2022</v>
      </c>
      <c r="H50">
        <f t="shared" si="3"/>
        <v>4</v>
      </c>
      <c r="I50" s="9">
        <f t="shared" si="4"/>
        <v>44609</v>
      </c>
    </row>
    <row r="51" spans="2:9" x14ac:dyDescent="0.25">
      <c r="B51" s="24">
        <v>44610</v>
      </c>
      <c r="C51" s="4">
        <v>2980.7999999999997</v>
      </c>
      <c r="D51" s="4">
        <v>1736.15</v>
      </c>
      <c r="E51">
        <f t="shared" si="0"/>
        <v>18</v>
      </c>
      <c r="F51">
        <f t="shared" si="1"/>
        <v>2</v>
      </c>
      <c r="G51">
        <f t="shared" si="2"/>
        <v>2022</v>
      </c>
      <c r="H51">
        <f t="shared" si="3"/>
        <v>5</v>
      </c>
      <c r="I51" s="9">
        <f t="shared" si="4"/>
        <v>44610</v>
      </c>
    </row>
    <row r="52" spans="2:9" x14ac:dyDescent="0.25">
      <c r="B52" s="24">
        <v>44611</v>
      </c>
      <c r="C52" s="4">
        <v>5728.46</v>
      </c>
      <c r="D52" s="4">
        <v>3210.62</v>
      </c>
      <c r="E52">
        <f t="shared" si="0"/>
        <v>19</v>
      </c>
      <c r="F52">
        <f t="shared" si="1"/>
        <v>2</v>
      </c>
      <c r="G52">
        <f t="shared" si="2"/>
        <v>2022</v>
      </c>
      <c r="H52">
        <f t="shared" si="3"/>
        <v>6</v>
      </c>
      <c r="I52" s="9">
        <f t="shared" si="4"/>
        <v>44611</v>
      </c>
    </row>
    <row r="53" spans="2:9" x14ac:dyDescent="0.25">
      <c r="B53" s="24">
        <v>44612</v>
      </c>
      <c r="C53" s="4">
        <v>5559.9400000000005</v>
      </c>
      <c r="D53" s="4">
        <v>1440.61</v>
      </c>
      <c r="E53">
        <f t="shared" si="0"/>
        <v>20</v>
      </c>
      <c r="F53">
        <f t="shared" si="1"/>
        <v>2</v>
      </c>
      <c r="G53">
        <f t="shared" si="2"/>
        <v>2022</v>
      </c>
      <c r="H53">
        <f t="shared" si="3"/>
        <v>7</v>
      </c>
      <c r="I53" s="9">
        <f t="shared" si="4"/>
        <v>44612</v>
      </c>
    </row>
    <row r="54" spans="2:9" x14ac:dyDescent="0.25">
      <c r="B54" s="24">
        <v>44613</v>
      </c>
      <c r="C54" s="4">
        <v>4966.5399999999991</v>
      </c>
      <c r="D54" s="4">
        <v>2924.42</v>
      </c>
      <c r="E54">
        <f t="shared" si="0"/>
        <v>21</v>
      </c>
      <c r="F54">
        <f t="shared" si="1"/>
        <v>2</v>
      </c>
      <c r="G54">
        <f t="shared" si="2"/>
        <v>2022</v>
      </c>
      <c r="H54">
        <f t="shared" si="3"/>
        <v>1</v>
      </c>
      <c r="I54" s="9">
        <f t="shared" si="4"/>
        <v>44613</v>
      </c>
    </row>
    <row r="55" spans="2:9" x14ac:dyDescent="0.25">
      <c r="B55" s="24">
        <v>44614</v>
      </c>
      <c r="C55" s="4">
        <v>4648.9900000000007</v>
      </c>
      <c r="D55" s="4">
        <v>2535.5100000000002</v>
      </c>
      <c r="E55">
        <f t="shared" si="0"/>
        <v>22</v>
      </c>
      <c r="F55">
        <f t="shared" si="1"/>
        <v>2</v>
      </c>
      <c r="G55">
        <f t="shared" si="2"/>
        <v>2022</v>
      </c>
      <c r="H55">
        <f t="shared" si="3"/>
        <v>2</v>
      </c>
      <c r="I55" s="9">
        <f t="shared" si="4"/>
        <v>44614</v>
      </c>
    </row>
    <row r="56" spans="2:9" x14ac:dyDescent="0.25">
      <c r="B56" s="24">
        <v>44615</v>
      </c>
      <c r="C56" s="4">
        <v>3440.66</v>
      </c>
      <c r="D56" s="4">
        <v>1976.46</v>
      </c>
      <c r="E56">
        <f t="shared" si="0"/>
        <v>23</v>
      </c>
      <c r="F56">
        <f t="shared" si="1"/>
        <v>2</v>
      </c>
      <c r="G56">
        <f t="shared" si="2"/>
        <v>2022</v>
      </c>
      <c r="H56">
        <f t="shared" si="3"/>
        <v>3</v>
      </c>
      <c r="I56" s="9">
        <f t="shared" si="4"/>
        <v>44615</v>
      </c>
    </row>
    <row r="57" spans="2:9" x14ac:dyDescent="0.25">
      <c r="B57" s="24">
        <v>44616</v>
      </c>
      <c r="C57" s="4">
        <v>4088.0899999999997</v>
      </c>
      <c r="D57" s="4">
        <v>2317.0700000000002</v>
      </c>
      <c r="E57">
        <f t="shared" si="0"/>
        <v>24</v>
      </c>
      <c r="F57">
        <f t="shared" si="1"/>
        <v>2</v>
      </c>
      <c r="G57">
        <f t="shared" si="2"/>
        <v>2022</v>
      </c>
      <c r="H57">
        <f t="shared" si="3"/>
        <v>4</v>
      </c>
      <c r="I57" s="9">
        <f t="shared" si="4"/>
        <v>44616</v>
      </c>
    </row>
    <row r="58" spans="2:9" x14ac:dyDescent="0.25">
      <c r="B58" s="24">
        <v>44617</v>
      </c>
      <c r="C58" s="4">
        <v>2918.3399999999997</v>
      </c>
      <c r="D58" s="4">
        <v>1668.94</v>
      </c>
      <c r="E58">
        <f t="shared" si="0"/>
        <v>25</v>
      </c>
      <c r="F58">
        <f t="shared" si="1"/>
        <v>2</v>
      </c>
      <c r="G58">
        <f t="shared" si="2"/>
        <v>2022</v>
      </c>
      <c r="H58">
        <f t="shared" si="3"/>
        <v>5</v>
      </c>
      <c r="I58" s="9">
        <f t="shared" si="4"/>
        <v>44617</v>
      </c>
    </row>
    <row r="59" spans="2:9" x14ac:dyDescent="0.25">
      <c r="B59" s="24">
        <v>44618</v>
      </c>
      <c r="C59" s="4">
        <v>7506.010000000002</v>
      </c>
      <c r="D59" s="4">
        <v>4222.74</v>
      </c>
      <c r="E59">
        <f t="shared" si="0"/>
        <v>26</v>
      </c>
      <c r="F59">
        <f t="shared" si="1"/>
        <v>2</v>
      </c>
      <c r="G59">
        <f t="shared" si="2"/>
        <v>2022</v>
      </c>
      <c r="H59">
        <f t="shared" si="3"/>
        <v>6</v>
      </c>
      <c r="I59" s="9">
        <f t="shared" si="4"/>
        <v>44618</v>
      </c>
    </row>
    <row r="60" spans="2:9" x14ac:dyDescent="0.25">
      <c r="B60" s="24">
        <v>44619</v>
      </c>
      <c r="C60" s="4">
        <v>3184.52</v>
      </c>
      <c r="D60" s="4">
        <v>3015.9</v>
      </c>
      <c r="E60">
        <f t="shared" si="0"/>
        <v>27</v>
      </c>
      <c r="F60">
        <f t="shared" si="1"/>
        <v>2</v>
      </c>
      <c r="G60">
        <f t="shared" si="2"/>
        <v>2022</v>
      </c>
      <c r="H60">
        <f t="shared" si="3"/>
        <v>7</v>
      </c>
      <c r="I60" s="9">
        <f t="shared" si="4"/>
        <v>44619</v>
      </c>
    </row>
    <row r="61" spans="2:9" x14ac:dyDescent="0.25">
      <c r="B61" s="24">
        <v>44620</v>
      </c>
      <c r="C61" s="4">
        <v>4329.66</v>
      </c>
      <c r="D61" s="4">
        <v>0</v>
      </c>
      <c r="E61">
        <f t="shared" si="0"/>
        <v>28</v>
      </c>
      <c r="F61">
        <f t="shared" si="1"/>
        <v>2</v>
      </c>
      <c r="G61">
        <f t="shared" si="2"/>
        <v>2022</v>
      </c>
      <c r="H61">
        <f t="shared" si="3"/>
        <v>1</v>
      </c>
      <c r="I61" s="9">
        <f t="shared" si="4"/>
        <v>44620</v>
      </c>
    </row>
    <row r="62" spans="2:9" x14ac:dyDescent="0.25">
      <c r="B62" s="24">
        <v>44621</v>
      </c>
      <c r="C62" s="4">
        <v>6669.5200000000013</v>
      </c>
      <c r="D62" s="4">
        <v>0</v>
      </c>
      <c r="E62">
        <f t="shared" si="0"/>
        <v>1</v>
      </c>
      <c r="F62">
        <f t="shared" si="1"/>
        <v>3</v>
      </c>
      <c r="G62">
        <f t="shared" si="2"/>
        <v>2022</v>
      </c>
      <c r="H62">
        <f t="shared" si="3"/>
        <v>2</v>
      </c>
      <c r="I62" s="9">
        <f t="shared" si="4"/>
        <v>44621</v>
      </c>
    </row>
    <row r="63" spans="2:9" x14ac:dyDescent="0.25">
      <c r="B63" s="24">
        <v>44622</v>
      </c>
      <c r="C63" s="4">
        <v>2966.5400000000009</v>
      </c>
      <c r="D63" s="4">
        <v>0</v>
      </c>
      <c r="E63">
        <f t="shared" si="0"/>
        <v>2</v>
      </c>
      <c r="F63">
        <f t="shared" si="1"/>
        <v>3</v>
      </c>
      <c r="G63">
        <f t="shared" si="2"/>
        <v>2022</v>
      </c>
      <c r="H63">
        <f t="shared" si="3"/>
        <v>3</v>
      </c>
      <c r="I63" s="9">
        <f t="shared" si="4"/>
        <v>44622</v>
      </c>
    </row>
    <row r="64" spans="2:9" x14ac:dyDescent="0.25">
      <c r="B64" s="24">
        <v>44623</v>
      </c>
      <c r="C64" s="4">
        <v>6080.7700000000013</v>
      </c>
      <c r="D64" s="4">
        <v>0</v>
      </c>
      <c r="E64">
        <f t="shared" si="0"/>
        <v>3</v>
      </c>
      <c r="F64">
        <f t="shared" si="1"/>
        <v>3</v>
      </c>
      <c r="G64">
        <f t="shared" si="2"/>
        <v>2022</v>
      </c>
      <c r="H64">
        <f t="shared" si="3"/>
        <v>4</v>
      </c>
      <c r="I64" s="9">
        <f t="shared" si="4"/>
        <v>44623</v>
      </c>
    </row>
    <row r="65" spans="2:9" x14ac:dyDescent="0.25">
      <c r="B65" s="24">
        <v>44624</v>
      </c>
      <c r="C65" s="4">
        <v>3690.5500000000006</v>
      </c>
      <c r="D65" s="4">
        <v>0</v>
      </c>
      <c r="E65">
        <f t="shared" si="0"/>
        <v>4</v>
      </c>
      <c r="F65">
        <f t="shared" si="1"/>
        <v>3</v>
      </c>
      <c r="G65">
        <f t="shared" si="2"/>
        <v>2022</v>
      </c>
      <c r="H65">
        <f t="shared" si="3"/>
        <v>5</v>
      </c>
      <c r="I65" s="9">
        <f t="shared" si="4"/>
        <v>44624</v>
      </c>
    </row>
    <row r="66" spans="2:9" x14ac:dyDescent="0.25">
      <c r="B66" s="24">
        <v>44625</v>
      </c>
      <c r="C66" s="4">
        <v>5746.0999999999995</v>
      </c>
      <c r="D66" s="4">
        <v>0</v>
      </c>
      <c r="E66">
        <f t="shared" si="0"/>
        <v>5</v>
      </c>
      <c r="F66">
        <f t="shared" si="1"/>
        <v>3</v>
      </c>
      <c r="G66">
        <f t="shared" si="2"/>
        <v>2022</v>
      </c>
      <c r="H66">
        <f t="shared" si="3"/>
        <v>6</v>
      </c>
      <c r="I66" s="9">
        <f t="shared" si="4"/>
        <v>44625</v>
      </c>
    </row>
    <row r="67" spans="2:9" x14ac:dyDescent="0.25">
      <c r="B67" s="24">
        <v>44626</v>
      </c>
      <c r="C67" s="4">
        <v>3095.8200000000011</v>
      </c>
      <c r="D67" s="4">
        <v>1751.75</v>
      </c>
      <c r="E67">
        <f t="shared" si="0"/>
        <v>6</v>
      </c>
      <c r="F67">
        <f t="shared" si="1"/>
        <v>3</v>
      </c>
      <c r="G67">
        <f t="shared" si="2"/>
        <v>2022</v>
      </c>
      <c r="H67">
        <f t="shared" si="3"/>
        <v>7</v>
      </c>
      <c r="I67" s="9">
        <f t="shared" si="4"/>
        <v>44626</v>
      </c>
    </row>
    <row r="68" spans="2:9" x14ac:dyDescent="0.25">
      <c r="B68" s="24">
        <v>44627</v>
      </c>
      <c r="C68" s="4">
        <v>3740.3200000000015</v>
      </c>
      <c r="D68" s="4">
        <v>2132.7800000000002</v>
      </c>
      <c r="E68">
        <f t="shared" ref="E68:E131" si="5">DAY(B68)</f>
        <v>7</v>
      </c>
      <c r="F68">
        <f t="shared" ref="F68:F131" si="6">MONTH(B68)</f>
        <v>3</v>
      </c>
      <c r="G68">
        <f t="shared" ref="G68:G131" si="7">YEAR(B68)</f>
        <v>2022</v>
      </c>
      <c r="H68">
        <f t="shared" ref="H68:H131" si="8">WEEKDAY(B68,2)</f>
        <v>1</v>
      </c>
      <c r="I68" s="9">
        <f t="shared" ref="I68:I131" si="9">DATE(G68,F68,E68)</f>
        <v>44627</v>
      </c>
    </row>
    <row r="69" spans="2:9" x14ac:dyDescent="0.25">
      <c r="B69" s="24">
        <v>44628</v>
      </c>
      <c r="C69" s="4">
        <v>5725.3999999999978</v>
      </c>
      <c r="D69" s="4">
        <v>3161.2</v>
      </c>
      <c r="E69">
        <f t="shared" si="5"/>
        <v>8</v>
      </c>
      <c r="F69">
        <f t="shared" si="6"/>
        <v>3</v>
      </c>
      <c r="G69">
        <f t="shared" si="7"/>
        <v>2022</v>
      </c>
      <c r="H69">
        <f t="shared" si="8"/>
        <v>2</v>
      </c>
      <c r="I69" s="9">
        <f t="shared" si="9"/>
        <v>44628</v>
      </c>
    </row>
    <row r="70" spans="2:9" x14ac:dyDescent="0.25">
      <c r="B70" s="24">
        <v>44629</v>
      </c>
      <c r="C70" s="4">
        <v>2361.7000000000003</v>
      </c>
      <c r="D70" s="4">
        <v>1436.16</v>
      </c>
      <c r="E70">
        <f t="shared" si="5"/>
        <v>9</v>
      </c>
      <c r="F70">
        <f t="shared" si="6"/>
        <v>3</v>
      </c>
      <c r="G70">
        <f t="shared" si="7"/>
        <v>2022</v>
      </c>
      <c r="H70">
        <f t="shared" si="8"/>
        <v>3</v>
      </c>
      <c r="I70" s="9">
        <f t="shared" si="9"/>
        <v>44629</v>
      </c>
    </row>
    <row r="71" spans="2:9" x14ac:dyDescent="0.25">
      <c r="B71" s="24">
        <v>44630</v>
      </c>
      <c r="C71" s="4">
        <v>3606.48</v>
      </c>
      <c r="D71" s="4">
        <v>2165.2199999999998</v>
      </c>
      <c r="E71">
        <f t="shared" si="5"/>
        <v>10</v>
      </c>
      <c r="F71">
        <f t="shared" si="6"/>
        <v>3</v>
      </c>
      <c r="G71">
        <f t="shared" si="7"/>
        <v>2022</v>
      </c>
      <c r="H71">
        <f t="shared" si="8"/>
        <v>4</v>
      </c>
      <c r="I71" s="9">
        <f t="shared" si="9"/>
        <v>44630</v>
      </c>
    </row>
    <row r="72" spans="2:9" x14ac:dyDescent="0.25">
      <c r="B72" s="24">
        <v>44631</v>
      </c>
      <c r="C72" s="4">
        <v>4566.4600000000009</v>
      </c>
      <c r="D72" s="4">
        <v>2708.65</v>
      </c>
      <c r="E72">
        <f t="shared" si="5"/>
        <v>11</v>
      </c>
      <c r="F72">
        <f t="shared" si="6"/>
        <v>3</v>
      </c>
      <c r="G72">
        <f t="shared" si="7"/>
        <v>2022</v>
      </c>
      <c r="H72">
        <f t="shared" si="8"/>
        <v>5</v>
      </c>
      <c r="I72" s="9">
        <f t="shared" si="9"/>
        <v>44631</v>
      </c>
    </row>
    <row r="73" spans="2:9" x14ac:dyDescent="0.25">
      <c r="B73" s="24">
        <v>44632</v>
      </c>
      <c r="C73" s="4">
        <v>2883.3300000000004</v>
      </c>
      <c r="D73" s="4">
        <v>1764.21</v>
      </c>
      <c r="E73">
        <f t="shared" si="5"/>
        <v>12</v>
      </c>
      <c r="F73">
        <f t="shared" si="6"/>
        <v>3</v>
      </c>
      <c r="G73">
        <f t="shared" si="7"/>
        <v>2022</v>
      </c>
      <c r="H73">
        <f t="shared" si="8"/>
        <v>6</v>
      </c>
      <c r="I73" s="9">
        <f t="shared" si="9"/>
        <v>44632</v>
      </c>
    </row>
    <row r="74" spans="2:9" x14ac:dyDescent="0.25">
      <c r="B74" s="24">
        <v>44633</v>
      </c>
      <c r="C74" s="4">
        <v>1853.8700000000003</v>
      </c>
      <c r="D74" s="4">
        <v>1137.25</v>
      </c>
      <c r="E74">
        <f t="shared" si="5"/>
        <v>13</v>
      </c>
      <c r="F74">
        <f t="shared" si="6"/>
        <v>3</v>
      </c>
      <c r="G74">
        <f t="shared" si="7"/>
        <v>2022</v>
      </c>
      <c r="H74">
        <f t="shared" si="8"/>
        <v>7</v>
      </c>
      <c r="I74" s="9">
        <f t="shared" si="9"/>
        <v>44633</v>
      </c>
    </row>
    <row r="75" spans="2:9" x14ac:dyDescent="0.25">
      <c r="B75" s="24">
        <v>44634</v>
      </c>
      <c r="C75" s="4">
        <v>5483.77</v>
      </c>
      <c r="D75" s="4">
        <v>3209.25</v>
      </c>
      <c r="E75">
        <f t="shared" si="5"/>
        <v>14</v>
      </c>
      <c r="F75">
        <f t="shared" si="6"/>
        <v>3</v>
      </c>
      <c r="G75">
        <f t="shared" si="7"/>
        <v>2022</v>
      </c>
      <c r="H75">
        <f t="shared" si="8"/>
        <v>1</v>
      </c>
      <c r="I75" s="9">
        <f t="shared" si="9"/>
        <v>44634</v>
      </c>
    </row>
    <row r="76" spans="2:9" x14ac:dyDescent="0.25">
      <c r="B76" s="24">
        <v>44635</v>
      </c>
      <c r="C76" s="4">
        <v>5135.1799999999994</v>
      </c>
      <c r="D76" s="4">
        <v>3103.21</v>
      </c>
      <c r="E76">
        <f t="shared" si="5"/>
        <v>15</v>
      </c>
      <c r="F76">
        <f t="shared" si="6"/>
        <v>3</v>
      </c>
      <c r="G76">
        <f t="shared" si="7"/>
        <v>2022</v>
      </c>
      <c r="H76">
        <f t="shared" si="8"/>
        <v>2</v>
      </c>
      <c r="I76" s="9">
        <f t="shared" si="9"/>
        <v>44635</v>
      </c>
    </row>
    <row r="77" spans="2:9" x14ac:dyDescent="0.25">
      <c r="B77" s="24">
        <v>44636</v>
      </c>
      <c r="C77" s="4">
        <v>3445.9500000000007</v>
      </c>
      <c r="D77" s="4">
        <v>2116.91</v>
      </c>
      <c r="E77">
        <f t="shared" si="5"/>
        <v>16</v>
      </c>
      <c r="F77">
        <f t="shared" si="6"/>
        <v>3</v>
      </c>
      <c r="G77">
        <f t="shared" si="7"/>
        <v>2022</v>
      </c>
      <c r="H77">
        <f t="shared" si="8"/>
        <v>3</v>
      </c>
      <c r="I77" s="9">
        <f t="shared" si="9"/>
        <v>44636</v>
      </c>
    </row>
    <row r="78" spans="2:9" x14ac:dyDescent="0.25">
      <c r="B78" s="24">
        <v>44637</v>
      </c>
      <c r="C78" s="4">
        <v>4681.26</v>
      </c>
      <c r="D78" s="4">
        <v>2789.94</v>
      </c>
      <c r="E78">
        <f t="shared" si="5"/>
        <v>17</v>
      </c>
      <c r="F78">
        <f t="shared" si="6"/>
        <v>3</v>
      </c>
      <c r="G78">
        <f t="shared" si="7"/>
        <v>2022</v>
      </c>
      <c r="H78">
        <f t="shared" si="8"/>
        <v>4</v>
      </c>
      <c r="I78" s="9">
        <f t="shared" si="9"/>
        <v>44637</v>
      </c>
    </row>
    <row r="79" spans="2:9" x14ac:dyDescent="0.25">
      <c r="B79" s="24">
        <v>44638</v>
      </c>
      <c r="C79" s="4">
        <v>4252.0200000000013</v>
      </c>
      <c r="D79" s="4">
        <v>2512.66</v>
      </c>
      <c r="E79">
        <f t="shared" si="5"/>
        <v>18</v>
      </c>
      <c r="F79">
        <f t="shared" si="6"/>
        <v>3</v>
      </c>
      <c r="G79">
        <f t="shared" si="7"/>
        <v>2022</v>
      </c>
      <c r="H79">
        <f t="shared" si="8"/>
        <v>5</v>
      </c>
      <c r="I79" s="9">
        <f t="shared" si="9"/>
        <v>44638</v>
      </c>
    </row>
    <row r="80" spans="2:9" x14ac:dyDescent="0.25">
      <c r="B80" s="24">
        <v>44639</v>
      </c>
      <c r="C80" s="4">
        <v>3686.5400000000004</v>
      </c>
      <c r="D80" s="4">
        <v>2280.5</v>
      </c>
      <c r="E80">
        <f t="shared" si="5"/>
        <v>19</v>
      </c>
      <c r="F80">
        <f t="shared" si="6"/>
        <v>3</v>
      </c>
      <c r="G80">
        <f t="shared" si="7"/>
        <v>2022</v>
      </c>
      <c r="H80">
        <f t="shared" si="8"/>
        <v>6</v>
      </c>
      <c r="I80" s="9">
        <f t="shared" si="9"/>
        <v>44639</v>
      </c>
    </row>
    <row r="81" spans="2:9" x14ac:dyDescent="0.25">
      <c r="B81" s="24">
        <v>44640</v>
      </c>
      <c r="C81" s="4">
        <v>3334.6699999999992</v>
      </c>
      <c r="D81" s="4">
        <v>2009.86</v>
      </c>
      <c r="E81">
        <f t="shared" si="5"/>
        <v>20</v>
      </c>
      <c r="F81">
        <f t="shared" si="6"/>
        <v>3</v>
      </c>
      <c r="G81">
        <f t="shared" si="7"/>
        <v>2022</v>
      </c>
      <c r="H81">
        <f t="shared" si="8"/>
        <v>7</v>
      </c>
      <c r="I81" s="9">
        <f t="shared" si="9"/>
        <v>44640</v>
      </c>
    </row>
    <row r="82" spans="2:9" x14ac:dyDescent="0.25">
      <c r="B82" s="24">
        <v>44641</v>
      </c>
      <c r="C82" s="4">
        <v>3020.4900000000002</v>
      </c>
      <c r="D82" s="4">
        <v>1712.65</v>
      </c>
      <c r="E82">
        <f t="shared" si="5"/>
        <v>21</v>
      </c>
      <c r="F82">
        <f t="shared" si="6"/>
        <v>3</v>
      </c>
      <c r="G82">
        <f t="shared" si="7"/>
        <v>2022</v>
      </c>
      <c r="H82">
        <f t="shared" si="8"/>
        <v>1</v>
      </c>
      <c r="I82" s="9">
        <f t="shared" si="9"/>
        <v>44641</v>
      </c>
    </row>
    <row r="83" spans="2:9" x14ac:dyDescent="0.25">
      <c r="B83" s="24">
        <v>44642</v>
      </c>
      <c r="C83" s="4">
        <v>1648.64</v>
      </c>
      <c r="D83" s="4">
        <v>1045.55</v>
      </c>
      <c r="E83">
        <f t="shared" si="5"/>
        <v>22</v>
      </c>
      <c r="F83">
        <f t="shared" si="6"/>
        <v>3</v>
      </c>
      <c r="G83">
        <f t="shared" si="7"/>
        <v>2022</v>
      </c>
      <c r="H83">
        <f t="shared" si="8"/>
        <v>2</v>
      </c>
      <c r="I83" s="9">
        <f t="shared" si="9"/>
        <v>44642</v>
      </c>
    </row>
    <row r="84" spans="2:9" x14ac:dyDescent="0.25">
      <c r="B84" s="24">
        <v>44643</v>
      </c>
      <c r="C84" s="4">
        <v>2574.2400000000002</v>
      </c>
      <c r="D84" s="4">
        <v>1536.1</v>
      </c>
      <c r="E84">
        <f t="shared" si="5"/>
        <v>23</v>
      </c>
      <c r="F84">
        <f t="shared" si="6"/>
        <v>3</v>
      </c>
      <c r="G84">
        <f t="shared" si="7"/>
        <v>2022</v>
      </c>
      <c r="H84">
        <f t="shared" si="8"/>
        <v>3</v>
      </c>
      <c r="I84" s="9">
        <f t="shared" si="9"/>
        <v>44643</v>
      </c>
    </row>
    <row r="85" spans="2:9" x14ac:dyDescent="0.25">
      <c r="B85" s="24">
        <v>44644</v>
      </c>
      <c r="C85" s="4">
        <v>2477.0800000000008</v>
      </c>
      <c r="D85" s="4">
        <v>1449.1</v>
      </c>
      <c r="E85">
        <f t="shared" si="5"/>
        <v>24</v>
      </c>
      <c r="F85">
        <f t="shared" si="6"/>
        <v>3</v>
      </c>
      <c r="G85">
        <f t="shared" si="7"/>
        <v>2022</v>
      </c>
      <c r="H85">
        <f t="shared" si="8"/>
        <v>4</v>
      </c>
      <c r="I85" s="9">
        <f t="shared" si="9"/>
        <v>44644</v>
      </c>
    </row>
    <row r="86" spans="2:9" x14ac:dyDescent="0.25">
      <c r="B86" s="24">
        <v>44645</v>
      </c>
      <c r="C86" s="4">
        <v>4972.5999999999985</v>
      </c>
      <c r="D86" s="4">
        <v>3010.9</v>
      </c>
      <c r="E86">
        <f t="shared" si="5"/>
        <v>25</v>
      </c>
      <c r="F86">
        <f t="shared" si="6"/>
        <v>3</v>
      </c>
      <c r="G86">
        <f t="shared" si="7"/>
        <v>2022</v>
      </c>
      <c r="H86">
        <f t="shared" si="8"/>
        <v>5</v>
      </c>
      <c r="I86" s="9">
        <f t="shared" si="9"/>
        <v>44645</v>
      </c>
    </row>
    <row r="87" spans="2:9" x14ac:dyDescent="0.25">
      <c r="B87" s="24">
        <v>44646</v>
      </c>
      <c r="C87" s="4">
        <v>5208.9000000000015</v>
      </c>
      <c r="D87" s="4">
        <v>3079.53</v>
      </c>
      <c r="E87">
        <f t="shared" si="5"/>
        <v>26</v>
      </c>
      <c r="F87">
        <f t="shared" si="6"/>
        <v>3</v>
      </c>
      <c r="G87">
        <f t="shared" si="7"/>
        <v>2022</v>
      </c>
      <c r="H87">
        <f t="shared" si="8"/>
        <v>6</v>
      </c>
      <c r="I87" s="9">
        <f t="shared" si="9"/>
        <v>44646</v>
      </c>
    </row>
    <row r="88" spans="2:9" x14ac:dyDescent="0.25">
      <c r="B88" s="24">
        <v>44647</v>
      </c>
      <c r="C88" s="4">
        <v>1700.68</v>
      </c>
      <c r="D88" s="4">
        <v>996.19</v>
      </c>
      <c r="E88">
        <f t="shared" si="5"/>
        <v>27</v>
      </c>
      <c r="F88">
        <f t="shared" si="6"/>
        <v>3</v>
      </c>
      <c r="G88">
        <f t="shared" si="7"/>
        <v>2022</v>
      </c>
      <c r="H88">
        <f t="shared" si="8"/>
        <v>7</v>
      </c>
      <c r="I88" s="9">
        <f t="shared" si="9"/>
        <v>44647</v>
      </c>
    </row>
    <row r="89" spans="2:9" x14ac:dyDescent="0.25">
      <c r="B89" s="24">
        <v>44648</v>
      </c>
      <c r="C89" s="4">
        <v>4589.2699999999995</v>
      </c>
      <c r="D89" s="4">
        <v>2821.77</v>
      </c>
      <c r="E89">
        <f t="shared" si="5"/>
        <v>28</v>
      </c>
      <c r="F89">
        <f t="shared" si="6"/>
        <v>3</v>
      </c>
      <c r="G89">
        <f t="shared" si="7"/>
        <v>2022</v>
      </c>
      <c r="H89">
        <f t="shared" si="8"/>
        <v>1</v>
      </c>
      <c r="I89" s="9">
        <f t="shared" si="9"/>
        <v>44648</v>
      </c>
    </row>
    <row r="90" spans="2:9" x14ac:dyDescent="0.25">
      <c r="B90" s="24">
        <v>44649</v>
      </c>
      <c r="C90" s="4">
        <v>3952.03</v>
      </c>
      <c r="D90" s="4">
        <v>2391.38</v>
      </c>
      <c r="E90">
        <f t="shared" si="5"/>
        <v>29</v>
      </c>
      <c r="F90">
        <f t="shared" si="6"/>
        <v>3</v>
      </c>
      <c r="G90">
        <f t="shared" si="7"/>
        <v>2022</v>
      </c>
      <c r="H90">
        <f t="shared" si="8"/>
        <v>2</v>
      </c>
      <c r="I90" s="9">
        <f t="shared" si="9"/>
        <v>44649</v>
      </c>
    </row>
    <row r="91" spans="2:9" x14ac:dyDescent="0.25">
      <c r="B91" s="24">
        <v>44650</v>
      </c>
      <c r="C91" s="4">
        <v>2922.4399999999996</v>
      </c>
      <c r="D91" s="4">
        <v>1680.93</v>
      </c>
      <c r="E91">
        <f t="shared" si="5"/>
        <v>30</v>
      </c>
      <c r="F91">
        <f t="shared" si="6"/>
        <v>3</v>
      </c>
      <c r="G91">
        <f t="shared" si="7"/>
        <v>2022</v>
      </c>
      <c r="H91">
        <f t="shared" si="8"/>
        <v>3</v>
      </c>
      <c r="I91" s="9">
        <f t="shared" si="9"/>
        <v>44650</v>
      </c>
    </row>
    <row r="92" spans="2:9" x14ac:dyDescent="0.25">
      <c r="B92" s="24">
        <v>44651</v>
      </c>
      <c r="C92" s="4">
        <v>5354.5700000000015</v>
      </c>
      <c r="D92" s="4">
        <v>3130.67</v>
      </c>
      <c r="E92">
        <f t="shared" si="5"/>
        <v>31</v>
      </c>
      <c r="F92">
        <f t="shared" si="6"/>
        <v>3</v>
      </c>
      <c r="G92">
        <f t="shared" si="7"/>
        <v>2022</v>
      </c>
      <c r="H92">
        <f t="shared" si="8"/>
        <v>4</v>
      </c>
      <c r="I92" s="9">
        <f t="shared" si="9"/>
        <v>44651</v>
      </c>
    </row>
    <row r="93" spans="2:9" x14ac:dyDescent="0.25">
      <c r="B93" s="24">
        <v>44652</v>
      </c>
      <c r="C93" s="4">
        <v>10255.379999999997</v>
      </c>
      <c r="D93" s="4">
        <v>6062.86</v>
      </c>
      <c r="E93">
        <f t="shared" si="5"/>
        <v>1</v>
      </c>
      <c r="F93">
        <f t="shared" si="6"/>
        <v>4</v>
      </c>
      <c r="G93">
        <f t="shared" si="7"/>
        <v>2022</v>
      </c>
      <c r="H93">
        <f t="shared" si="8"/>
        <v>5</v>
      </c>
      <c r="I93" s="9">
        <f t="shared" si="9"/>
        <v>44652</v>
      </c>
    </row>
    <row r="94" spans="2:9" x14ac:dyDescent="0.25">
      <c r="B94" s="24">
        <v>44653</v>
      </c>
      <c r="C94" s="4">
        <v>3892.3500000000013</v>
      </c>
      <c r="D94" s="4">
        <v>2363.4</v>
      </c>
      <c r="E94">
        <f t="shared" si="5"/>
        <v>2</v>
      </c>
      <c r="F94">
        <f t="shared" si="6"/>
        <v>4</v>
      </c>
      <c r="G94">
        <f t="shared" si="7"/>
        <v>2022</v>
      </c>
      <c r="H94">
        <f t="shared" si="8"/>
        <v>6</v>
      </c>
      <c r="I94" s="9">
        <f t="shared" si="9"/>
        <v>44653</v>
      </c>
    </row>
    <row r="95" spans="2:9" x14ac:dyDescent="0.25">
      <c r="B95" s="24">
        <v>44654</v>
      </c>
      <c r="C95" s="4">
        <v>1394.7000000000003</v>
      </c>
      <c r="D95" s="4">
        <v>849.14</v>
      </c>
      <c r="E95">
        <f t="shared" si="5"/>
        <v>3</v>
      </c>
      <c r="F95">
        <f t="shared" si="6"/>
        <v>4</v>
      </c>
      <c r="G95">
        <f t="shared" si="7"/>
        <v>2022</v>
      </c>
      <c r="H95">
        <f t="shared" si="8"/>
        <v>7</v>
      </c>
      <c r="I95" s="9">
        <f t="shared" si="9"/>
        <v>44654</v>
      </c>
    </row>
    <row r="96" spans="2:9" x14ac:dyDescent="0.25">
      <c r="B96" s="24">
        <v>44655</v>
      </c>
      <c r="C96" s="4">
        <v>2904.1899999999996</v>
      </c>
      <c r="D96" s="4">
        <v>1778.45</v>
      </c>
      <c r="E96">
        <f t="shared" si="5"/>
        <v>4</v>
      </c>
      <c r="F96">
        <f t="shared" si="6"/>
        <v>4</v>
      </c>
      <c r="G96">
        <f t="shared" si="7"/>
        <v>2022</v>
      </c>
      <c r="H96">
        <f t="shared" si="8"/>
        <v>1</v>
      </c>
      <c r="I96" s="9">
        <f t="shared" si="9"/>
        <v>44655</v>
      </c>
    </row>
    <row r="97" spans="2:9" x14ac:dyDescent="0.25">
      <c r="B97" s="24">
        <v>44656</v>
      </c>
      <c r="C97" s="4">
        <v>3574.7599999999989</v>
      </c>
      <c r="D97" s="4">
        <v>2169.77</v>
      </c>
      <c r="E97">
        <f t="shared" si="5"/>
        <v>5</v>
      </c>
      <c r="F97">
        <f t="shared" si="6"/>
        <v>4</v>
      </c>
      <c r="G97">
        <f t="shared" si="7"/>
        <v>2022</v>
      </c>
      <c r="H97">
        <f t="shared" si="8"/>
        <v>2</v>
      </c>
      <c r="I97" s="9">
        <f t="shared" si="9"/>
        <v>44656</v>
      </c>
    </row>
    <row r="98" spans="2:9" x14ac:dyDescent="0.25">
      <c r="B98" s="24">
        <v>44657</v>
      </c>
      <c r="C98" s="4">
        <v>3552.2399999999993</v>
      </c>
      <c r="D98" s="4">
        <v>2140.11</v>
      </c>
      <c r="E98">
        <f t="shared" si="5"/>
        <v>6</v>
      </c>
      <c r="F98">
        <f t="shared" si="6"/>
        <v>4</v>
      </c>
      <c r="G98">
        <f t="shared" si="7"/>
        <v>2022</v>
      </c>
      <c r="H98">
        <f t="shared" si="8"/>
        <v>3</v>
      </c>
      <c r="I98" s="9">
        <f t="shared" si="9"/>
        <v>44657</v>
      </c>
    </row>
    <row r="99" spans="2:9" x14ac:dyDescent="0.25">
      <c r="B99" s="24">
        <v>44658</v>
      </c>
      <c r="C99" s="4">
        <v>4385.3500000000004</v>
      </c>
      <c r="D99" s="4">
        <v>2619.86</v>
      </c>
      <c r="E99">
        <f t="shared" si="5"/>
        <v>7</v>
      </c>
      <c r="F99">
        <f t="shared" si="6"/>
        <v>4</v>
      </c>
      <c r="G99">
        <f t="shared" si="7"/>
        <v>2022</v>
      </c>
      <c r="H99">
        <f t="shared" si="8"/>
        <v>4</v>
      </c>
      <c r="I99" s="9">
        <f t="shared" si="9"/>
        <v>44658</v>
      </c>
    </row>
    <row r="100" spans="2:9" x14ac:dyDescent="0.25">
      <c r="B100" s="24">
        <v>44659</v>
      </c>
      <c r="C100" s="4">
        <v>4999.9700000000012</v>
      </c>
      <c r="D100" s="4">
        <v>2937.99</v>
      </c>
      <c r="E100">
        <f t="shared" si="5"/>
        <v>8</v>
      </c>
      <c r="F100">
        <f t="shared" si="6"/>
        <v>4</v>
      </c>
      <c r="G100">
        <f t="shared" si="7"/>
        <v>2022</v>
      </c>
      <c r="H100">
        <f t="shared" si="8"/>
        <v>5</v>
      </c>
      <c r="I100" s="9">
        <f t="shared" si="9"/>
        <v>44659</v>
      </c>
    </row>
    <row r="101" spans="2:9" x14ac:dyDescent="0.25">
      <c r="B101" s="24">
        <v>44660</v>
      </c>
      <c r="C101" s="4">
        <v>4886.8999999999996</v>
      </c>
      <c r="D101" s="4">
        <v>2862.35</v>
      </c>
      <c r="E101">
        <f t="shared" si="5"/>
        <v>9</v>
      </c>
      <c r="F101">
        <f t="shared" si="6"/>
        <v>4</v>
      </c>
      <c r="G101">
        <f t="shared" si="7"/>
        <v>2022</v>
      </c>
      <c r="H101">
        <f t="shared" si="8"/>
        <v>6</v>
      </c>
      <c r="I101" s="9">
        <f t="shared" si="9"/>
        <v>44660</v>
      </c>
    </row>
    <row r="102" spans="2:9" x14ac:dyDescent="0.25">
      <c r="B102" s="24">
        <v>44661</v>
      </c>
      <c r="C102" s="4">
        <v>2396.5699999999997</v>
      </c>
      <c r="D102" s="4">
        <v>1412</v>
      </c>
      <c r="E102">
        <f t="shared" si="5"/>
        <v>10</v>
      </c>
      <c r="F102">
        <f t="shared" si="6"/>
        <v>4</v>
      </c>
      <c r="G102">
        <f t="shared" si="7"/>
        <v>2022</v>
      </c>
      <c r="H102">
        <f t="shared" si="8"/>
        <v>7</v>
      </c>
      <c r="I102" s="9">
        <f t="shared" si="9"/>
        <v>44661</v>
      </c>
    </row>
    <row r="103" spans="2:9" x14ac:dyDescent="0.25">
      <c r="B103" s="24">
        <v>44662</v>
      </c>
      <c r="C103" s="4">
        <v>3934.62</v>
      </c>
      <c r="D103" s="4">
        <v>2347.96</v>
      </c>
      <c r="E103">
        <f t="shared" si="5"/>
        <v>11</v>
      </c>
      <c r="F103">
        <f t="shared" si="6"/>
        <v>4</v>
      </c>
      <c r="G103">
        <f t="shared" si="7"/>
        <v>2022</v>
      </c>
      <c r="H103">
        <f t="shared" si="8"/>
        <v>1</v>
      </c>
      <c r="I103" s="9">
        <f t="shared" si="9"/>
        <v>44662</v>
      </c>
    </row>
    <row r="104" spans="2:9" x14ac:dyDescent="0.25">
      <c r="B104" s="24">
        <v>44663</v>
      </c>
      <c r="C104" s="4">
        <v>7285.53</v>
      </c>
      <c r="D104" s="4">
        <v>4354.87</v>
      </c>
      <c r="E104">
        <f t="shared" si="5"/>
        <v>12</v>
      </c>
      <c r="F104">
        <f t="shared" si="6"/>
        <v>4</v>
      </c>
      <c r="G104">
        <f t="shared" si="7"/>
        <v>2022</v>
      </c>
      <c r="H104">
        <f t="shared" si="8"/>
        <v>2</v>
      </c>
      <c r="I104" s="9">
        <f t="shared" si="9"/>
        <v>44663</v>
      </c>
    </row>
    <row r="105" spans="2:9" x14ac:dyDescent="0.25">
      <c r="B105" s="24">
        <v>44664</v>
      </c>
      <c r="C105" s="4">
        <v>7784.47</v>
      </c>
      <c r="D105" s="4">
        <v>4730.93</v>
      </c>
      <c r="E105">
        <f t="shared" si="5"/>
        <v>13</v>
      </c>
      <c r="F105">
        <f t="shared" si="6"/>
        <v>4</v>
      </c>
      <c r="G105">
        <f t="shared" si="7"/>
        <v>2022</v>
      </c>
      <c r="H105">
        <f t="shared" si="8"/>
        <v>3</v>
      </c>
      <c r="I105" s="9">
        <f t="shared" si="9"/>
        <v>44664</v>
      </c>
    </row>
    <row r="106" spans="2:9" x14ac:dyDescent="0.25">
      <c r="B106" s="24">
        <v>44665</v>
      </c>
      <c r="C106" s="4">
        <v>2113.21</v>
      </c>
      <c r="D106" s="4">
        <v>1275.03</v>
      </c>
      <c r="E106">
        <f t="shared" si="5"/>
        <v>14</v>
      </c>
      <c r="F106">
        <f t="shared" si="6"/>
        <v>4</v>
      </c>
      <c r="G106">
        <f t="shared" si="7"/>
        <v>2022</v>
      </c>
      <c r="H106">
        <f t="shared" si="8"/>
        <v>4</v>
      </c>
      <c r="I106" s="9">
        <f t="shared" si="9"/>
        <v>44665</v>
      </c>
    </row>
    <row r="107" spans="2:9" x14ac:dyDescent="0.25">
      <c r="B107" s="24">
        <v>44666</v>
      </c>
      <c r="C107" s="4">
        <v>2323.02</v>
      </c>
      <c r="D107" s="4">
        <v>1364.52</v>
      </c>
      <c r="E107">
        <f t="shared" si="5"/>
        <v>15</v>
      </c>
      <c r="F107">
        <f t="shared" si="6"/>
        <v>4</v>
      </c>
      <c r="G107">
        <f t="shared" si="7"/>
        <v>2022</v>
      </c>
      <c r="H107">
        <f t="shared" si="8"/>
        <v>5</v>
      </c>
      <c r="I107" s="9">
        <f t="shared" si="9"/>
        <v>44666</v>
      </c>
    </row>
    <row r="108" spans="2:9" x14ac:dyDescent="0.25">
      <c r="B108" s="24">
        <v>44667</v>
      </c>
      <c r="C108" s="4">
        <v>2517.63</v>
      </c>
      <c r="D108" s="4">
        <v>1519.54</v>
      </c>
      <c r="E108">
        <f t="shared" si="5"/>
        <v>16</v>
      </c>
      <c r="F108">
        <f t="shared" si="6"/>
        <v>4</v>
      </c>
      <c r="G108">
        <f t="shared" si="7"/>
        <v>2022</v>
      </c>
      <c r="H108">
        <f t="shared" si="8"/>
        <v>6</v>
      </c>
      <c r="I108" s="9">
        <f t="shared" si="9"/>
        <v>44667</v>
      </c>
    </row>
    <row r="109" spans="2:9" x14ac:dyDescent="0.25">
      <c r="B109" s="24">
        <v>44668</v>
      </c>
      <c r="C109" s="4">
        <v>3773.66</v>
      </c>
      <c r="D109" s="4">
        <v>2285.61</v>
      </c>
      <c r="E109">
        <f t="shared" si="5"/>
        <v>17</v>
      </c>
      <c r="F109">
        <f t="shared" si="6"/>
        <v>4</v>
      </c>
      <c r="G109">
        <f t="shared" si="7"/>
        <v>2022</v>
      </c>
      <c r="H109">
        <f t="shared" si="8"/>
        <v>7</v>
      </c>
      <c r="I109" s="9">
        <f t="shared" si="9"/>
        <v>44668</v>
      </c>
    </row>
    <row r="110" spans="2:9" x14ac:dyDescent="0.25">
      <c r="B110" s="24">
        <v>44669</v>
      </c>
      <c r="C110" s="4">
        <v>4332.579999999999</v>
      </c>
      <c r="D110" s="4">
        <v>2577.2800000000002</v>
      </c>
      <c r="E110">
        <f t="shared" si="5"/>
        <v>18</v>
      </c>
      <c r="F110">
        <f t="shared" si="6"/>
        <v>4</v>
      </c>
      <c r="G110">
        <f t="shared" si="7"/>
        <v>2022</v>
      </c>
      <c r="H110">
        <f t="shared" si="8"/>
        <v>1</v>
      </c>
      <c r="I110" s="9">
        <f t="shared" si="9"/>
        <v>44669</v>
      </c>
    </row>
    <row r="111" spans="2:9" x14ac:dyDescent="0.25">
      <c r="B111" s="24">
        <v>44670</v>
      </c>
      <c r="C111" s="4">
        <v>4677.13</v>
      </c>
      <c r="D111" s="4">
        <v>2738.63</v>
      </c>
      <c r="E111">
        <f t="shared" si="5"/>
        <v>19</v>
      </c>
      <c r="F111">
        <f t="shared" si="6"/>
        <v>4</v>
      </c>
      <c r="G111">
        <f t="shared" si="7"/>
        <v>2022</v>
      </c>
      <c r="H111">
        <f t="shared" si="8"/>
        <v>2</v>
      </c>
      <c r="I111" s="9">
        <f t="shared" si="9"/>
        <v>44670</v>
      </c>
    </row>
    <row r="112" spans="2:9" x14ac:dyDescent="0.25">
      <c r="B112" s="24">
        <v>44671</v>
      </c>
      <c r="C112" s="4">
        <v>7803.19</v>
      </c>
      <c r="D112" s="4">
        <v>4624.54</v>
      </c>
      <c r="E112">
        <f t="shared" si="5"/>
        <v>20</v>
      </c>
      <c r="F112">
        <f t="shared" si="6"/>
        <v>4</v>
      </c>
      <c r="G112">
        <f t="shared" si="7"/>
        <v>2022</v>
      </c>
      <c r="H112">
        <f t="shared" si="8"/>
        <v>3</v>
      </c>
      <c r="I112" s="9">
        <f t="shared" si="9"/>
        <v>44671</v>
      </c>
    </row>
    <row r="113" spans="2:9" x14ac:dyDescent="0.25">
      <c r="B113" s="24">
        <v>44672</v>
      </c>
      <c r="C113" s="4">
        <v>4054.63</v>
      </c>
      <c r="D113" s="4">
        <v>2478.44</v>
      </c>
      <c r="E113">
        <f t="shared" si="5"/>
        <v>21</v>
      </c>
      <c r="F113">
        <f t="shared" si="6"/>
        <v>4</v>
      </c>
      <c r="G113">
        <f t="shared" si="7"/>
        <v>2022</v>
      </c>
      <c r="H113">
        <f t="shared" si="8"/>
        <v>4</v>
      </c>
      <c r="I113" s="9">
        <f t="shared" si="9"/>
        <v>44672</v>
      </c>
    </row>
    <row r="114" spans="2:9" x14ac:dyDescent="0.25">
      <c r="B114" s="24">
        <v>44673</v>
      </c>
      <c r="C114" s="4">
        <v>3629.8100000000004</v>
      </c>
      <c r="D114" s="4">
        <v>2063.79</v>
      </c>
      <c r="E114">
        <f t="shared" si="5"/>
        <v>22</v>
      </c>
      <c r="F114">
        <f t="shared" si="6"/>
        <v>4</v>
      </c>
      <c r="G114">
        <f t="shared" si="7"/>
        <v>2022</v>
      </c>
      <c r="H114">
        <f t="shared" si="8"/>
        <v>5</v>
      </c>
      <c r="I114" s="9">
        <f t="shared" si="9"/>
        <v>44673</v>
      </c>
    </row>
    <row r="115" spans="2:9" x14ac:dyDescent="0.25">
      <c r="B115" s="24">
        <v>44674</v>
      </c>
      <c r="C115" s="4">
        <v>2972.21</v>
      </c>
      <c r="D115" s="4">
        <v>1788.48</v>
      </c>
      <c r="E115">
        <f t="shared" si="5"/>
        <v>23</v>
      </c>
      <c r="F115">
        <f t="shared" si="6"/>
        <v>4</v>
      </c>
      <c r="G115">
        <f t="shared" si="7"/>
        <v>2022</v>
      </c>
      <c r="H115">
        <f t="shared" si="8"/>
        <v>6</v>
      </c>
      <c r="I115" s="9">
        <f t="shared" si="9"/>
        <v>44674</v>
      </c>
    </row>
    <row r="116" spans="2:9" x14ac:dyDescent="0.25">
      <c r="B116" s="24">
        <v>44675</v>
      </c>
      <c r="C116" s="4">
        <v>1497.54</v>
      </c>
      <c r="D116" s="4">
        <v>882.46</v>
      </c>
      <c r="E116">
        <f t="shared" si="5"/>
        <v>24</v>
      </c>
      <c r="F116">
        <f t="shared" si="6"/>
        <v>4</v>
      </c>
      <c r="G116">
        <f t="shared" si="7"/>
        <v>2022</v>
      </c>
      <c r="H116">
        <f t="shared" si="8"/>
        <v>7</v>
      </c>
      <c r="I116" s="9">
        <f t="shared" si="9"/>
        <v>44675</v>
      </c>
    </row>
    <row r="117" spans="2:9" x14ac:dyDescent="0.25">
      <c r="B117" s="24">
        <v>44676</v>
      </c>
      <c r="C117" s="4">
        <v>3894.869999999999</v>
      </c>
      <c r="D117" s="4">
        <v>2377.1</v>
      </c>
      <c r="E117">
        <f t="shared" si="5"/>
        <v>25</v>
      </c>
      <c r="F117">
        <f t="shared" si="6"/>
        <v>4</v>
      </c>
      <c r="G117">
        <f t="shared" si="7"/>
        <v>2022</v>
      </c>
      <c r="H117">
        <f t="shared" si="8"/>
        <v>1</v>
      </c>
      <c r="I117" s="9">
        <f t="shared" si="9"/>
        <v>44676</v>
      </c>
    </row>
    <row r="118" spans="2:9" x14ac:dyDescent="0.25">
      <c r="B118" s="24">
        <v>44677</v>
      </c>
      <c r="C118" s="4">
        <v>2496.5700000000002</v>
      </c>
      <c r="D118" s="4">
        <v>1464.89</v>
      </c>
      <c r="E118">
        <f t="shared" si="5"/>
        <v>26</v>
      </c>
      <c r="F118">
        <f t="shared" si="6"/>
        <v>4</v>
      </c>
      <c r="G118">
        <f t="shared" si="7"/>
        <v>2022</v>
      </c>
      <c r="H118">
        <f t="shared" si="8"/>
        <v>2</v>
      </c>
      <c r="I118" s="9">
        <f t="shared" si="9"/>
        <v>44677</v>
      </c>
    </row>
    <row r="119" spans="2:9" x14ac:dyDescent="0.25">
      <c r="B119" s="24">
        <v>44678</v>
      </c>
      <c r="C119" s="4">
        <v>2155.3100000000004</v>
      </c>
      <c r="D119" s="4">
        <v>1304.44</v>
      </c>
      <c r="E119">
        <f t="shared" si="5"/>
        <v>27</v>
      </c>
      <c r="F119">
        <f t="shared" si="6"/>
        <v>4</v>
      </c>
      <c r="G119">
        <f t="shared" si="7"/>
        <v>2022</v>
      </c>
      <c r="H119">
        <f t="shared" si="8"/>
        <v>3</v>
      </c>
      <c r="I119" s="9">
        <f t="shared" si="9"/>
        <v>44678</v>
      </c>
    </row>
    <row r="120" spans="2:9" x14ac:dyDescent="0.25">
      <c r="B120" s="24">
        <v>44679</v>
      </c>
      <c r="C120" s="4">
        <v>3407.8999999999996</v>
      </c>
      <c r="D120" s="4">
        <v>2015.66</v>
      </c>
      <c r="E120">
        <f t="shared" si="5"/>
        <v>28</v>
      </c>
      <c r="F120">
        <f t="shared" si="6"/>
        <v>4</v>
      </c>
      <c r="G120">
        <f t="shared" si="7"/>
        <v>2022</v>
      </c>
      <c r="H120">
        <f t="shared" si="8"/>
        <v>4</v>
      </c>
      <c r="I120" s="9">
        <f t="shared" si="9"/>
        <v>44679</v>
      </c>
    </row>
    <row r="121" spans="2:9" x14ac:dyDescent="0.25">
      <c r="B121" s="24">
        <v>44680</v>
      </c>
      <c r="C121" s="4">
        <v>2724.0199999999995</v>
      </c>
      <c r="D121" s="4">
        <v>1600.48</v>
      </c>
      <c r="E121">
        <f t="shared" si="5"/>
        <v>29</v>
      </c>
      <c r="F121">
        <f t="shared" si="6"/>
        <v>4</v>
      </c>
      <c r="G121">
        <f t="shared" si="7"/>
        <v>2022</v>
      </c>
      <c r="H121">
        <f t="shared" si="8"/>
        <v>5</v>
      </c>
      <c r="I121" s="9">
        <f t="shared" si="9"/>
        <v>44680</v>
      </c>
    </row>
    <row r="122" spans="2:9" x14ac:dyDescent="0.25">
      <c r="B122" s="24">
        <v>44681</v>
      </c>
      <c r="C122" s="4">
        <v>2936.9</v>
      </c>
      <c r="D122" s="4">
        <v>1733.86</v>
      </c>
      <c r="E122">
        <f t="shared" si="5"/>
        <v>30</v>
      </c>
      <c r="F122">
        <f t="shared" si="6"/>
        <v>4</v>
      </c>
      <c r="G122">
        <f t="shared" si="7"/>
        <v>2022</v>
      </c>
      <c r="H122">
        <f t="shared" si="8"/>
        <v>6</v>
      </c>
      <c r="I122" s="9">
        <f t="shared" si="9"/>
        <v>44681</v>
      </c>
    </row>
    <row r="123" spans="2:9" x14ac:dyDescent="0.25">
      <c r="B123" s="24">
        <v>44682</v>
      </c>
      <c r="C123" s="4">
        <v>2299.4899999999998</v>
      </c>
      <c r="D123" s="4">
        <v>1358.02</v>
      </c>
      <c r="E123">
        <f t="shared" si="5"/>
        <v>1</v>
      </c>
      <c r="F123">
        <f t="shared" si="6"/>
        <v>5</v>
      </c>
      <c r="G123">
        <f t="shared" si="7"/>
        <v>2022</v>
      </c>
      <c r="H123">
        <f t="shared" si="8"/>
        <v>7</v>
      </c>
      <c r="I123" s="9">
        <f t="shared" si="9"/>
        <v>44682</v>
      </c>
    </row>
    <row r="124" spans="2:9" x14ac:dyDescent="0.25">
      <c r="B124" s="24">
        <v>44683</v>
      </c>
      <c r="C124" s="4">
        <v>5005.97</v>
      </c>
      <c r="D124" s="4">
        <v>2991.38</v>
      </c>
      <c r="E124">
        <f t="shared" si="5"/>
        <v>2</v>
      </c>
      <c r="F124">
        <f t="shared" si="6"/>
        <v>5</v>
      </c>
      <c r="G124">
        <f t="shared" si="7"/>
        <v>2022</v>
      </c>
      <c r="H124">
        <f t="shared" si="8"/>
        <v>1</v>
      </c>
      <c r="I124" s="9">
        <f t="shared" si="9"/>
        <v>44683</v>
      </c>
    </row>
    <row r="125" spans="2:9" x14ac:dyDescent="0.25">
      <c r="B125" s="24">
        <v>44684</v>
      </c>
      <c r="C125" s="4">
        <v>3559.06</v>
      </c>
      <c r="D125" s="4">
        <v>2125.69</v>
      </c>
      <c r="E125">
        <f t="shared" si="5"/>
        <v>3</v>
      </c>
      <c r="F125">
        <f t="shared" si="6"/>
        <v>5</v>
      </c>
      <c r="G125">
        <f t="shared" si="7"/>
        <v>2022</v>
      </c>
      <c r="H125">
        <f t="shared" si="8"/>
        <v>2</v>
      </c>
      <c r="I125" s="9">
        <f t="shared" si="9"/>
        <v>44684</v>
      </c>
    </row>
    <row r="126" spans="2:9" x14ac:dyDescent="0.25">
      <c r="B126" s="24">
        <v>44685</v>
      </c>
      <c r="C126" s="4">
        <v>3769.1</v>
      </c>
      <c r="D126" s="4">
        <v>2195.29</v>
      </c>
      <c r="E126">
        <f t="shared" si="5"/>
        <v>4</v>
      </c>
      <c r="F126">
        <f t="shared" si="6"/>
        <v>5</v>
      </c>
      <c r="G126">
        <f t="shared" si="7"/>
        <v>2022</v>
      </c>
      <c r="H126">
        <f t="shared" si="8"/>
        <v>3</v>
      </c>
      <c r="I126" s="9">
        <f t="shared" si="9"/>
        <v>44685</v>
      </c>
    </row>
    <row r="127" spans="2:9" x14ac:dyDescent="0.25">
      <c r="B127" s="24">
        <v>44686</v>
      </c>
      <c r="C127" s="4">
        <v>4005.34</v>
      </c>
      <c r="D127" s="4">
        <v>2362.7600000000002</v>
      </c>
      <c r="E127">
        <f t="shared" si="5"/>
        <v>5</v>
      </c>
      <c r="F127">
        <f t="shared" si="6"/>
        <v>5</v>
      </c>
      <c r="G127">
        <f t="shared" si="7"/>
        <v>2022</v>
      </c>
      <c r="H127">
        <f t="shared" si="8"/>
        <v>4</v>
      </c>
      <c r="I127" s="9">
        <f t="shared" si="9"/>
        <v>44686</v>
      </c>
    </row>
    <row r="128" spans="2:9" x14ac:dyDescent="0.25">
      <c r="B128" s="24">
        <v>44687</v>
      </c>
      <c r="C128" s="4">
        <v>3641.77</v>
      </c>
      <c r="D128" s="4">
        <v>2215.27</v>
      </c>
      <c r="E128">
        <f t="shared" si="5"/>
        <v>6</v>
      </c>
      <c r="F128">
        <f t="shared" si="6"/>
        <v>5</v>
      </c>
      <c r="G128">
        <f t="shared" si="7"/>
        <v>2022</v>
      </c>
      <c r="H128">
        <f t="shared" si="8"/>
        <v>5</v>
      </c>
      <c r="I128" s="9">
        <f t="shared" si="9"/>
        <v>44687</v>
      </c>
    </row>
    <row r="129" spans="2:9" x14ac:dyDescent="0.25">
      <c r="B129" s="24">
        <v>44688</v>
      </c>
      <c r="C129" s="4">
        <v>3771.87</v>
      </c>
      <c r="D129" s="4">
        <v>2210.9</v>
      </c>
      <c r="E129">
        <f t="shared" si="5"/>
        <v>7</v>
      </c>
      <c r="F129">
        <f t="shared" si="6"/>
        <v>5</v>
      </c>
      <c r="G129">
        <f t="shared" si="7"/>
        <v>2022</v>
      </c>
      <c r="H129">
        <f t="shared" si="8"/>
        <v>6</v>
      </c>
      <c r="I129" s="9">
        <f t="shared" si="9"/>
        <v>44688</v>
      </c>
    </row>
    <row r="130" spans="2:9" x14ac:dyDescent="0.25">
      <c r="B130" s="24">
        <v>44689</v>
      </c>
      <c r="C130" s="4">
        <v>4323.8799999999992</v>
      </c>
      <c r="D130" s="4">
        <v>2500.27</v>
      </c>
      <c r="E130">
        <f t="shared" si="5"/>
        <v>8</v>
      </c>
      <c r="F130">
        <f t="shared" si="6"/>
        <v>5</v>
      </c>
      <c r="G130">
        <f t="shared" si="7"/>
        <v>2022</v>
      </c>
      <c r="H130">
        <f t="shared" si="8"/>
        <v>7</v>
      </c>
      <c r="I130" s="9">
        <f t="shared" si="9"/>
        <v>44689</v>
      </c>
    </row>
    <row r="131" spans="2:9" x14ac:dyDescent="0.25">
      <c r="B131" s="24">
        <v>44690</v>
      </c>
      <c r="C131" s="4">
        <v>6576.8700000000008</v>
      </c>
      <c r="D131" s="4">
        <v>3815.44</v>
      </c>
      <c r="E131">
        <f t="shared" si="5"/>
        <v>9</v>
      </c>
      <c r="F131">
        <f t="shared" si="6"/>
        <v>5</v>
      </c>
      <c r="G131">
        <f t="shared" si="7"/>
        <v>2022</v>
      </c>
      <c r="H131">
        <f t="shared" si="8"/>
        <v>1</v>
      </c>
      <c r="I131" s="9">
        <f t="shared" si="9"/>
        <v>44690</v>
      </c>
    </row>
    <row r="132" spans="2:9" x14ac:dyDescent="0.25">
      <c r="B132" s="24">
        <v>44691</v>
      </c>
      <c r="C132" s="4">
        <v>4187.8700000000008</v>
      </c>
      <c r="D132" s="4">
        <v>2428.3000000000002</v>
      </c>
      <c r="E132">
        <f t="shared" ref="E132:E153" si="10">DAY(B132)</f>
        <v>10</v>
      </c>
      <c r="F132">
        <f t="shared" ref="F132:F153" si="11">MONTH(B132)</f>
        <v>5</v>
      </c>
      <c r="G132">
        <f t="shared" ref="G132:G153" si="12">YEAR(B132)</f>
        <v>2022</v>
      </c>
      <c r="H132">
        <f t="shared" ref="H132:H153" si="13">WEEKDAY(B132,2)</f>
        <v>2</v>
      </c>
      <c r="I132" s="9">
        <f t="shared" ref="I132:I153" si="14">DATE(G132,F132,E132)</f>
        <v>44691</v>
      </c>
    </row>
    <row r="133" spans="2:9" x14ac:dyDescent="0.25">
      <c r="B133" s="24">
        <v>44692</v>
      </c>
      <c r="C133" s="4">
        <v>2697</v>
      </c>
      <c r="D133" s="4">
        <v>1614.29</v>
      </c>
      <c r="E133">
        <f t="shared" si="10"/>
        <v>11</v>
      </c>
      <c r="F133">
        <f t="shared" si="11"/>
        <v>5</v>
      </c>
      <c r="G133">
        <f t="shared" si="12"/>
        <v>2022</v>
      </c>
      <c r="H133">
        <f t="shared" si="13"/>
        <v>3</v>
      </c>
      <c r="I133" s="9">
        <f t="shared" si="14"/>
        <v>44692</v>
      </c>
    </row>
    <row r="134" spans="2:9" x14ac:dyDescent="0.25">
      <c r="B134" s="24">
        <v>44693</v>
      </c>
      <c r="C134" s="4">
        <v>5016.9700000000012</v>
      </c>
      <c r="D134" s="4">
        <v>2935.17</v>
      </c>
      <c r="E134">
        <f t="shared" si="10"/>
        <v>12</v>
      </c>
      <c r="F134">
        <f t="shared" si="11"/>
        <v>5</v>
      </c>
      <c r="G134">
        <f t="shared" si="12"/>
        <v>2022</v>
      </c>
      <c r="H134">
        <f t="shared" si="13"/>
        <v>4</v>
      </c>
      <c r="I134" s="9">
        <f t="shared" si="14"/>
        <v>44693</v>
      </c>
    </row>
    <row r="135" spans="2:9" x14ac:dyDescent="0.25">
      <c r="B135" s="24">
        <v>44694</v>
      </c>
      <c r="C135" s="4">
        <v>6800.9699999999993</v>
      </c>
      <c r="D135" s="4">
        <v>4028.82</v>
      </c>
      <c r="E135">
        <f t="shared" si="10"/>
        <v>13</v>
      </c>
      <c r="F135">
        <f t="shared" si="11"/>
        <v>5</v>
      </c>
      <c r="G135">
        <f t="shared" si="12"/>
        <v>2022</v>
      </c>
      <c r="H135">
        <f t="shared" si="13"/>
        <v>5</v>
      </c>
      <c r="I135" s="9">
        <f t="shared" si="14"/>
        <v>44694</v>
      </c>
    </row>
    <row r="136" spans="2:9" x14ac:dyDescent="0.25">
      <c r="B136" s="24">
        <v>44695</v>
      </c>
      <c r="C136" s="4">
        <v>6474.39</v>
      </c>
      <c r="D136" s="4">
        <v>3760.14</v>
      </c>
      <c r="E136">
        <f t="shared" si="10"/>
        <v>14</v>
      </c>
      <c r="F136">
        <f t="shared" si="11"/>
        <v>5</v>
      </c>
      <c r="G136">
        <f t="shared" si="12"/>
        <v>2022</v>
      </c>
      <c r="H136">
        <f t="shared" si="13"/>
        <v>6</v>
      </c>
      <c r="I136" s="9">
        <f t="shared" si="14"/>
        <v>44695</v>
      </c>
    </row>
    <row r="137" spans="2:9" x14ac:dyDescent="0.25">
      <c r="B137" s="24">
        <v>44696</v>
      </c>
      <c r="C137" s="4">
        <v>2278.7600000000007</v>
      </c>
      <c r="D137" s="4">
        <v>1349.34</v>
      </c>
      <c r="E137">
        <f t="shared" si="10"/>
        <v>15</v>
      </c>
      <c r="F137">
        <f t="shared" si="11"/>
        <v>5</v>
      </c>
      <c r="G137">
        <f t="shared" si="12"/>
        <v>2022</v>
      </c>
      <c r="H137">
        <f t="shared" si="13"/>
        <v>7</v>
      </c>
      <c r="I137" s="9">
        <f t="shared" si="14"/>
        <v>44696</v>
      </c>
    </row>
    <row r="138" spans="2:9" x14ac:dyDescent="0.25">
      <c r="B138" s="24">
        <v>44697</v>
      </c>
      <c r="C138" s="4">
        <v>6836.3300000000008</v>
      </c>
      <c r="D138" s="4">
        <v>4091.26</v>
      </c>
      <c r="E138">
        <f t="shared" si="10"/>
        <v>16</v>
      </c>
      <c r="F138">
        <f t="shared" si="11"/>
        <v>5</v>
      </c>
      <c r="G138">
        <f t="shared" si="12"/>
        <v>2022</v>
      </c>
      <c r="H138">
        <f t="shared" si="13"/>
        <v>1</v>
      </c>
      <c r="I138" s="9">
        <f t="shared" si="14"/>
        <v>44697</v>
      </c>
    </row>
    <row r="139" spans="2:9" x14ac:dyDescent="0.25">
      <c r="B139" s="24">
        <v>44698</v>
      </c>
      <c r="C139" s="4">
        <v>2978.96</v>
      </c>
      <c r="D139" s="4">
        <v>1801.97</v>
      </c>
      <c r="E139">
        <f t="shared" si="10"/>
        <v>17</v>
      </c>
      <c r="F139">
        <f t="shared" si="11"/>
        <v>5</v>
      </c>
      <c r="G139">
        <f t="shared" si="12"/>
        <v>2022</v>
      </c>
      <c r="H139">
        <f t="shared" si="13"/>
        <v>2</v>
      </c>
      <c r="I139" s="9">
        <f t="shared" si="14"/>
        <v>44698</v>
      </c>
    </row>
    <row r="140" spans="2:9" x14ac:dyDescent="0.25">
      <c r="B140" s="24">
        <v>44699</v>
      </c>
      <c r="C140" s="4">
        <v>3994.34</v>
      </c>
      <c r="D140" s="4">
        <v>2329.9499999999998</v>
      </c>
      <c r="E140">
        <f t="shared" si="10"/>
        <v>18</v>
      </c>
      <c r="F140">
        <f t="shared" si="11"/>
        <v>5</v>
      </c>
      <c r="G140">
        <f t="shared" si="12"/>
        <v>2022</v>
      </c>
      <c r="H140">
        <f t="shared" si="13"/>
        <v>3</v>
      </c>
      <c r="I140" s="9">
        <f t="shared" si="14"/>
        <v>44699</v>
      </c>
    </row>
    <row r="141" spans="2:9" x14ac:dyDescent="0.25">
      <c r="B141" s="24">
        <v>44700</v>
      </c>
      <c r="C141" s="4">
        <v>3841.4299999999994</v>
      </c>
      <c r="D141" s="4">
        <v>2337.63</v>
      </c>
      <c r="E141">
        <f t="shared" si="10"/>
        <v>19</v>
      </c>
      <c r="F141">
        <f t="shared" si="11"/>
        <v>5</v>
      </c>
      <c r="G141">
        <f t="shared" si="12"/>
        <v>2022</v>
      </c>
      <c r="H141">
        <f t="shared" si="13"/>
        <v>4</v>
      </c>
      <c r="I141" s="9">
        <f t="shared" si="14"/>
        <v>44700</v>
      </c>
    </row>
    <row r="142" spans="2:9" x14ac:dyDescent="0.25">
      <c r="B142" s="24">
        <v>44701</v>
      </c>
      <c r="C142" s="4">
        <v>5256.2100000000009</v>
      </c>
      <c r="D142" s="4">
        <v>3190.74</v>
      </c>
      <c r="E142">
        <f t="shared" si="10"/>
        <v>20</v>
      </c>
      <c r="F142">
        <f t="shared" si="11"/>
        <v>5</v>
      </c>
      <c r="G142">
        <f t="shared" si="12"/>
        <v>2022</v>
      </c>
      <c r="H142">
        <f t="shared" si="13"/>
        <v>5</v>
      </c>
      <c r="I142" s="9">
        <f t="shared" si="14"/>
        <v>44701</v>
      </c>
    </row>
    <row r="143" spans="2:9" x14ac:dyDescent="0.25">
      <c r="B143" s="24">
        <v>44702</v>
      </c>
      <c r="C143" s="4">
        <v>4876.71</v>
      </c>
      <c r="D143" s="4">
        <v>2880.41</v>
      </c>
      <c r="E143">
        <f t="shared" si="10"/>
        <v>21</v>
      </c>
      <c r="F143">
        <f t="shared" si="11"/>
        <v>5</v>
      </c>
      <c r="G143">
        <f t="shared" si="12"/>
        <v>2022</v>
      </c>
      <c r="H143">
        <f t="shared" si="13"/>
        <v>6</v>
      </c>
      <c r="I143" s="9">
        <f t="shared" si="14"/>
        <v>44702</v>
      </c>
    </row>
    <row r="144" spans="2:9" x14ac:dyDescent="0.25">
      <c r="B144" s="24">
        <v>44703</v>
      </c>
      <c r="C144" s="4">
        <v>3625.34</v>
      </c>
      <c r="D144" s="4">
        <v>2172.88</v>
      </c>
      <c r="E144">
        <f t="shared" si="10"/>
        <v>22</v>
      </c>
      <c r="F144">
        <f t="shared" si="11"/>
        <v>5</v>
      </c>
      <c r="G144">
        <f t="shared" si="12"/>
        <v>2022</v>
      </c>
      <c r="H144">
        <f t="shared" si="13"/>
        <v>7</v>
      </c>
      <c r="I144" s="9">
        <f t="shared" si="14"/>
        <v>44703</v>
      </c>
    </row>
    <row r="145" spans="2:9" x14ac:dyDescent="0.25">
      <c r="B145" s="24">
        <v>44704</v>
      </c>
      <c r="C145" s="4">
        <v>2353.5600000000004</v>
      </c>
      <c r="D145" s="4">
        <v>1398.95</v>
      </c>
      <c r="E145">
        <f t="shared" si="10"/>
        <v>23</v>
      </c>
      <c r="F145">
        <f t="shared" si="11"/>
        <v>5</v>
      </c>
      <c r="G145">
        <f t="shared" si="12"/>
        <v>2022</v>
      </c>
      <c r="H145">
        <f t="shared" si="13"/>
        <v>1</v>
      </c>
      <c r="I145" s="9">
        <f t="shared" si="14"/>
        <v>44704</v>
      </c>
    </row>
    <row r="146" spans="2:9" x14ac:dyDescent="0.25">
      <c r="B146" s="24">
        <v>44705</v>
      </c>
      <c r="C146" s="4">
        <v>2837.7700000000004</v>
      </c>
      <c r="D146" s="4">
        <v>1671.61</v>
      </c>
      <c r="E146">
        <f t="shared" si="10"/>
        <v>24</v>
      </c>
      <c r="F146">
        <f t="shared" si="11"/>
        <v>5</v>
      </c>
      <c r="G146">
        <f t="shared" si="12"/>
        <v>2022</v>
      </c>
      <c r="H146">
        <f t="shared" si="13"/>
        <v>2</v>
      </c>
      <c r="I146" s="9">
        <f t="shared" si="14"/>
        <v>44705</v>
      </c>
    </row>
    <row r="147" spans="2:9" x14ac:dyDescent="0.25">
      <c r="B147" s="24">
        <v>44706</v>
      </c>
      <c r="C147" s="4">
        <v>6485.3500000000013</v>
      </c>
      <c r="D147" s="4">
        <v>3843.54</v>
      </c>
      <c r="E147">
        <f t="shared" si="10"/>
        <v>25</v>
      </c>
      <c r="F147">
        <f t="shared" si="11"/>
        <v>5</v>
      </c>
      <c r="G147">
        <f t="shared" si="12"/>
        <v>2022</v>
      </c>
      <c r="H147">
        <f t="shared" si="13"/>
        <v>3</v>
      </c>
      <c r="I147" s="9">
        <f t="shared" si="14"/>
        <v>44706</v>
      </c>
    </row>
    <row r="148" spans="2:9" x14ac:dyDescent="0.25">
      <c r="B148" s="24">
        <v>44707</v>
      </c>
      <c r="C148" s="4">
        <v>4079.2599999999998</v>
      </c>
      <c r="D148" s="4">
        <v>2365.6</v>
      </c>
      <c r="E148">
        <f t="shared" si="10"/>
        <v>26</v>
      </c>
      <c r="F148">
        <f t="shared" si="11"/>
        <v>5</v>
      </c>
      <c r="G148">
        <f t="shared" si="12"/>
        <v>2022</v>
      </c>
      <c r="H148">
        <f t="shared" si="13"/>
        <v>4</v>
      </c>
      <c r="I148" s="9">
        <f t="shared" si="14"/>
        <v>44707</v>
      </c>
    </row>
    <row r="149" spans="2:9" x14ac:dyDescent="0.25">
      <c r="B149" s="24">
        <v>44708</v>
      </c>
      <c r="C149" s="4">
        <v>6378.3899999999994</v>
      </c>
      <c r="D149" s="4">
        <v>3894.37</v>
      </c>
      <c r="E149">
        <f t="shared" si="10"/>
        <v>27</v>
      </c>
      <c r="F149">
        <f t="shared" si="11"/>
        <v>5</v>
      </c>
      <c r="G149">
        <f t="shared" si="12"/>
        <v>2022</v>
      </c>
      <c r="H149">
        <f t="shared" si="13"/>
        <v>5</v>
      </c>
      <c r="I149" s="9">
        <f t="shared" si="14"/>
        <v>44708</v>
      </c>
    </row>
    <row r="150" spans="2:9" x14ac:dyDescent="0.25">
      <c r="B150" s="24">
        <v>44709</v>
      </c>
      <c r="C150" s="4">
        <v>3786.5900000000006</v>
      </c>
      <c r="D150" s="4">
        <v>2274.87</v>
      </c>
      <c r="E150">
        <f t="shared" si="10"/>
        <v>28</v>
      </c>
      <c r="F150">
        <f t="shared" si="11"/>
        <v>5</v>
      </c>
      <c r="G150">
        <f t="shared" si="12"/>
        <v>2022</v>
      </c>
      <c r="H150">
        <f t="shared" si="13"/>
        <v>6</v>
      </c>
      <c r="I150" s="9">
        <f t="shared" si="14"/>
        <v>44709</v>
      </c>
    </row>
    <row r="151" spans="2:9" x14ac:dyDescent="0.25">
      <c r="B151" s="24">
        <v>44710</v>
      </c>
      <c r="C151" s="4">
        <v>3963.0600000000009</v>
      </c>
      <c r="D151" s="4">
        <v>2283.02</v>
      </c>
      <c r="E151">
        <f t="shared" si="10"/>
        <v>29</v>
      </c>
      <c r="F151">
        <f t="shared" si="11"/>
        <v>5</v>
      </c>
      <c r="G151">
        <f t="shared" si="12"/>
        <v>2022</v>
      </c>
      <c r="H151">
        <f t="shared" si="13"/>
        <v>7</v>
      </c>
      <c r="I151" s="9">
        <f t="shared" si="14"/>
        <v>44710</v>
      </c>
    </row>
    <row r="152" spans="2:9" x14ac:dyDescent="0.25">
      <c r="B152" s="24">
        <v>44711</v>
      </c>
      <c r="C152" s="4">
        <v>4594.9450000000006</v>
      </c>
      <c r="D152" s="4">
        <v>2665.0681</v>
      </c>
      <c r="E152">
        <f t="shared" si="10"/>
        <v>30</v>
      </c>
      <c r="F152">
        <f t="shared" si="11"/>
        <v>5</v>
      </c>
      <c r="G152">
        <f t="shared" si="12"/>
        <v>2022</v>
      </c>
      <c r="H152">
        <f t="shared" si="13"/>
        <v>1</v>
      </c>
      <c r="I152" s="9">
        <f t="shared" si="14"/>
        <v>44711</v>
      </c>
    </row>
    <row r="153" spans="2:9" x14ac:dyDescent="0.25">
      <c r="B153" s="24">
        <v>44712</v>
      </c>
      <c r="C153" s="4">
        <v>2908.3650000000002</v>
      </c>
      <c r="D153" s="4">
        <v>1657.7680499999999</v>
      </c>
      <c r="E153">
        <f t="shared" si="10"/>
        <v>31</v>
      </c>
      <c r="F153">
        <f t="shared" si="11"/>
        <v>5</v>
      </c>
      <c r="G153">
        <f t="shared" si="12"/>
        <v>2022</v>
      </c>
      <c r="H153">
        <f t="shared" si="13"/>
        <v>2</v>
      </c>
      <c r="I153" s="9">
        <f t="shared" si="14"/>
        <v>44712</v>
      </c>
    </row>
  </sheetData>
  <autoFilter ref="B2:D153" xr:uid="{15310354-AB11-4DAD-B990-CF700350A1EB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2B34-EC61-4597-AA4B-208FB0ADC221}">
  <dimension ref="B2:G10"/>
  <sheetViews>
    <sheetView workbookViewId="0">
      <selection activeCell="C12" sqref="C12"/>
    </sheetView>
  </sheetViews>
  <sheetFormatPr baseColWidth="10" defaultColWidth="8.7109375" defaultRowHeight="15" x14ac:dyDescent="0.25"/>
  <cols>
    <col min="1" max="1" width="1.5703125" customWidth="1"/>
    <col min="2" max="2" width="10.42578125" bestFit="1" customWidth="1"/>
    <col min="3" max="3" width="12.140625" bestFit="1" customWidth="1"/>
    <col min="4" max="4" width="11.140625" bestFit="1" customWidth="1"/>
    <col min="5" max="5" width="11.5703125" bestFit="1" customWidth="1"/>
    <col min="6" max="6" width="13.28515625" customWidth="1"/>
    <col min="7" max="7" width="11.5703125" bestFit="1" customWidth="1"/>
  </cols>
  <sheetData>
    <row r="2" spans="2:7" x14ac:dyDescent="0.25">
      <c r="B2" s="1" t="s">
        <v>2</v>
      </c>
      <c r="C2" s="1" t="s">
        <v>5</v>
      </c>
      <c r="D2" s="1" t="s">
        <v>6</v>
      </c>
      <c r="E2" s="1" t="s">
        <v>59</v>
      </c>
      <c r="F2" s="1" t="s">
        <v>60</v>
      </c>
    </row>
    <row r="3" spans="2:7" x14ac:dyDescent="0.25">
      <c r="B3" s="3" t="s">
        <v>34</v>
      </c>
      <c r="C3" s="7">
        <v>123191.02000000002</v>
      </c>
      <c r="D3" s="7">
        <v>66894.640000000014</v>
      </c>
      <c r="E3" s="10">
        <f>C3-D3</f>
        <v>56296.380000000005</v>
      </c>
      <c r="F3" s="13">
        <f>D3/C3</f>
        <v>0.5430155542181565</v>
      </c>
      <c r="G3" s="10"/>
    </row>
    <row r="4" spans="2:7" x14ac:dyDescent="0.25">
      <c r="B4" s="3" t="s">
        <v>35</v>
      </c>
      <c r="C4" s="7">
        <v>110688.44000000002</v>
      </c>
      <c r="D4" s="7">
        <v>59993.320000000007</v>
      </c>
      <c r="E4" s="10">
        <f t="shared" ref="E4:E6" si="0">C4-D4</f>
        <v>50695.12000000001</v>
      </c>
      <c r="F4" s="13">
        <f t="shared" ref="F4:F7" si="1">D4/C4</f>
        <v>0.5420016760557832</v>
      </c>
      <c r="G4" s="10"/>
    </row>
    <row r="5" spans="2:7" x14ac:dyDescent="0.25">
      <c r="B5" s="3" t="s">
        <v>36</v>
      </c>
      <c r="C5" s="7">
        <v>121427.19000000002</v>
      </c>
      <c r="D5" s="7">
        <v>57134.319999999992</v>
      </c>
      <c r="E5" s="10">
        <f t="shared" si="0"/>
        <v>64292.870000000024</v>
      </c>
      <c r="F5" s="13">
        <f t="shared" si="1"/>
        <v>0.47052328230604679</v>
      </c>
      <c r="G5" s="10"/>
    </row>
    <row r="6" spans="2:7" x14ac:dyDescent="0.25">
      <c r="B6" s="3" t="s">
        <v>37</v>
      </c>
      <c r="C6" s="7">
        <v>118557.21</v>
      </c>
      <c r="D6" s="7">
        <v>70724.44</v>
      </c>
      <c r="E6" s="10">
        <f t="shared" si="0"/>
        <v>47832.770000000004</v>
      </c>
      <c r="F6" s="13">
        <f t="shared" si="1"/>
        <v>0.59654271553792471</v>
      </c>
      <c r="G6" s="10"/>
    </row>
    <row r="7" spans="2:7" x14ac:dyDescent="0.25">
      <c r="B7" s="3" t="s">
        <v>38</v>
      </c>
      <c r="C7" s="12">
        <v>133205.92000000001</v>
      </c>
      <c r="D7" s="12">
        <v>78750.716149999993</v>
      </c>
      <c r="E7" s="10">
        <f>C7-D7</f>
        <v>54455.20385000002</v>
      </c>
      <c r="F7" s="13">
        <f t="shared" si="1"/>
        <v>0.59119531737027897</v>
      </c>
      <c r="G7" s="10"/>
    </row>
    <row r="8" spans="2:7" x14ac:dyDescent="0.25">
      <c r="B8" s="17" t="s">
        <v>58</v>
      </c>
      <c r="C8" s="18">
        <f>SUM(C3:C7)</f>
        <v>607069.78</v>
      </c>
      <c r="D8" s="18">
        <f>SUM(D3:D7)</f>
        <v>333497.43615000002</v>
      </c>
      <c r="E8" s="18">
        <f>SUM(C3:C7)-SUM(D3:D7)</f>
        <v>273572.34385</v>
      </c>
      <c r="F8" s="19">
        <f>AVERAGE(F3:F7)</f>
        <v>0.54865570909763794</v>
      </c>
    </row>
    <row r="9" spans="2:7" x14ac:dyDescent="0.25">
      <c r="B9" s="9"/>
      <c r="C9" s="11"/>
    </row>
    <row r="10" spans="2:7" x14ac:dyDescent="0.25">
      <c r="C10" s="20">
        <f>SUMPRODUCT(C3:C7,F3:F7)/5</f>
        <v>66699.487229999999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C4F2-23F3-4C41-8542-251DA60269F7}">
  <dimension ref="B1:O10"/>
  <sheetViews>
    <sheetView workbookViewId="0">
      <selection activeCell="G13" sqref="G13"/>
    </sheetView>
  </sheetViews>
  <sheetFormatPr baseColWidth="10" defaultColWidth="8.7109375" defaultRowHeight="15" x14ac:dyDescent="0.25"/>
  <cols>
    <col min="1" max="1" width="1.5703125" customWidth="1"/>
    <col min="2" max="5" width="13" customWidth="1"/>
    <col min="6" max="6" width="21.85546875" customWidth="1"/>
    <col min="7" max="7" width="18.28515625" bestFit="1" customWidth="1"/>
    <col min="8" max="8" width="18.28515625" customWidth="1"/>
    <col min="9" max="9" width="11.28515625" bestFit="1" customWidth="1"/>
    <col min="10" max="13" width="11.140625" bestFit="1" customWidth="1"/>
    <col min="14" max="14" width="11" customWidth="1"/>
    <col min="15" max="15" width="12.5703125" bestFit="1" customWidth="1"/>
  </cols>
  <sheetData>
    <row r="1" spans="2:15" x14ac:dyDescent="0.25">
      <c r="B1">
        <f>COUNTA(B3:B7)</f>
        <v>5</v>
      </c>
      <c r="G1">
        <f>COUNT(G3:G7)</f>
        <v>0</v>
      </c>
      <c r="I1">
        <f>COUNT(I3:I7)</f>
        <v>5</v>
      </c>
    </row>
    <row r="2" spans="2:15" x14ac:dyDescent="0.25">
      <c r="B2" s="1" t="s">
        <v>42</v>
      </c>
      <c r="C2" s="1" t="s">
        <v>64</v>
      </c>
      <c r="D2" s="1" t="s">
        <v>65</v>
      </c>
      <c r="E2" s="1" t="s">
        <v>65</v>
      </c>
      <c r="F2" s="1" t="s">
        <v>67</v>
      </c>
      <c r="G2" s="1" t="s">
        <v>49</v>
      </c>
      <c r="H2" s="1" t="s">
        <v>63</v>
      </c>
      <c r="I2" s="1" t="s">
        <v>50</v>
      </c>
      <c r="J2" s="1" t="s">
        <v>51</v>
      </c>
      <c r="K2" s="1" t="s">
        <v>52</v>
      </c>
      <c r="L2" s="1" t="s">
        <v>53</v>
      </c>
      <c r="M2" s="1" t="s">
        <v>54</v>
      </c>
      <c r="N2" s="1" t="s">
        <v>61</v>
      </c>
      <c r="O2" s="1" t="s">
        <v>62</v>
      </c>
    </row>
    <row r="3" spans="2:15" x14ac:dyDescent="0.25">
      <c r="B3" s="3" t="s">
        <v>44</v>
      </c>
      <c r="C3" s="3" t="s">
        <v>66</v>
      </c>
      <c r="D3" s="22">
        <v>1</v>
      </c>
      <c r="E3" s="22" t="str">
        <f>TEXT(D3,"000")</f>
        <v>001</v>
      </c>
      <c r="F3" s="22" t="str">
        <f>_xlfn.CONCAT(C3,"-",E3,"-",H3)</f>
        <v xml:space="preserve">V-001- Juan Lopez   </v>
      </c>
      <c r="G3" s="3" t="s">
        <v>43</v>
      </c>
      <c r="H3" s="3" t="str">
        <f>PROPER(G3)</f>
        <v xml:space="preserve"> Juan Lopez   </v>
      </c>
      <c r="I3" s="8">
        <v>28333.934600000004</v>
      </c>
      <c r="J3" s="14">
        <v>21584.245800000004</v>
      </c>
      <c r="K3" s="14">
        <v>24285.438000000006</v>
      </c>
      <c r="L3" s="14">
        <v>22525.869900000002</v>
      </c>
      <c r="M3" s="14">
        <v>27973.243200000001</v>
      </c>
      <c r="N3" s="15">
        <f>AVERAGE(I3:M3)</f>
        <v>24940.546300000005</v>
      </c>
      <c r="O3" s="16">
        <f>ROUND(N3,0)</f>
        <v>24941</v>
      </c>
    </row>
    <row r="4" spans="2:15" x14ac:dyDescent="0.25">
      <c r="B4" s="3" t="s">
        <v>45</v>
      </c>
      <c r="C4" s="3" t="s">
        <v>66</v>
      </c>
      <c r="D4" s="22">
        <v>2</v>
      </c>
      <c r="E4" s="22" t="str">
        <f t="shared" ref="E4:E7" si="0">TEXT(D4,"000")</f>
        <v>002</v>
      </c>
      <c r="F4" s="22" t="str">
        <f t="shared" ref="F4:F7" si="1">_xlfn.CONCAT(C4,"-",E4,"-",H4)</f>
        <v>V-002-Maria González</v>
      </c>
      <c r="G4" s="3" t="s">
        <v>55</v>
      </c>
      <c r="H4" s="3" t="str">
        <f t="shared" ref="H4:H7" si="2">PROPER(G4)</f>
        <v>Maria González</v>
      </c>
      <c r="I4" s="8">
        <v>14782.922400000001</v>
      </c>
      <c r="J4" s="14">
        <v>19923.919200000004</v>
      </c>
      <c r="K4" s="14">
        <v>26713.981800000005</v>
      </c>
      <c r="L4" s="14">
        <v>20154.725700000003</v>
      </c>
      <c r="M4" s="14">
        <v>26641.184000000005</v>
      </c>
      <c r="N4" s="15">
        <f t="shared" ref="N4:N7" si="3">AVERAGE(I4:M4)</f>
        <v>21643.346620000004</v>
      </c>
      <c r="O4" s="16">
        <f>ROUNDDOWN(N4,0)</f>
        <v>21643</v>
      </c>
    </row>
    <row r="5" spans="2:15" x14ac:dyDescent="0.25">
      <c r="B5" s="3" t="s">
        <v>46</v>
      </c>
      <c r="C5" s="3" t="s">
        <v>66</v>
      </c>
      <c r="D5" s="22">
        <v>3</v>
      </c>
      <c r="E5" s="22" t="str">
        <f t="shared" si="0"/>
        <v>003</v>
      </c>
      <c r="F5" s="22" t="str">
        <f t="shared" si="1"/>
        <v>V-003-Sandra Blanco</v>
      </c>
      <c r="G5" s="3" t="s">
        <v>39</v>
      </c>
      <c r="H5" s="3" t="str">
        <f t="shared" si="2"/>
        <v>Sandra Blanco</v>
      </c>
      <c r="I5" s="8">
        <v>27102.024400000006</v>
      </c>
      <c r="J5" s="14">
        <v>25458.341200000006</v>
      </c>
      <c r="K5" s="14">
        <v>23071.166100000002</v>
      </c>
      <c r="L5" s="14">
        <v>23711.442000000003</v>
      </c>
      <c r="M5" s="14">
        <v>30637.361600000004</v>
      </c>
      <c r="N5" s="15">
        <f t="shared" si="3"/>
        <v>25996.067060000008</v>
      </c>
      <c r="O5" s="16">
        <f t="shared" ref="O5:O7" si="4">ROUNDDOWN(N5,0)</f>
        <v>25996</v>
      </c>
    </row>
    <row r="6" spans="2:15" x14ac:dyDescent="0.25">
      <c r="B6" s="3" t="s">
        <v>47</v>
      </c>
      <c r="C6" s="3" t="s">
        <v>66</v>
      </c>
      <c r="D6" s="22">
        <v>4</v>
      </c>
      <c r="E6" s="22" t="str">
        <f t="shared" si="0"/>
        <v>004</v>
      </c>
      <c r="F6" s="22" t="str">
        <f t="shared" si="1"/>
        <v>V-004-Jose Romero</v>
      </c>
      <c r="G6" s="3" t="s">
        <v>40</v>
      </c>
      <c r="H6" s="3" t="str">
        <f t="shared" si="2"/>
        <v>Jose Romero</v>
      </c>
      <c r="I6" s="8">
        <v>22174.383600000001</v>
      </c>
      <c r="J6" s="14">
        <v>23244.572400000001</v>
      </c>
      <c r="K6" s="14">
        <v>20642.622300000003</v>
      </c>
      <c r="L6" s="14">
        <v>24897.0141</v>
      </c>
      <c r="M6" s="14">
        <v>25309.124800000001</v>
      </c>
      <c r="N6" s="15">
        <f t="shared" si="3"/>
        <v>23253.543440000001</v>
      </c>
      <c r="O6" s="16">
        <f t="shared" si="4"/>
        <v>23253</v>
      </c>
    </row>
    <row r="7" spans="2:15" x14ac:dyDescent="0.25">
      <c r="B7" s="3" t="s">
        <v>48</v>
      </c>
      <c r="C7" s="3" t="s">
        <v>66</v>
      </c>
      <c r="D7" s="22">
        <v>5</v>
      </c>
      <c r="E7" s="22" t="str">
        <f t="shared" si="0"/>
        <v>005</v>
      </c>
      <c r="F7" s="22" t="str">
        <f t="shared" si="1"/>
        <v>V-005-Roberto Martinez</v>
      </c>
      <c r="G7" t="s">
        <v>41</v>
      </c>
      <c r="H7" s="3" t="str">
        <f>PROPER(G7)</f>
        <v>Roberto Martinez</v>
      </c>
      <c r="I7" s="8">
        <v>30797.755000000005</v>
      </c>
      <c r="J7" s="14">
        <v>20477.361400000009</v>
      </c>
      <c r="K7" s="14">
        <v>26713.981799999987</v>
      </c>
      <c r="L7" s="14">
        <v>27268.158299999999</v>
      </c>
      <c r="M7" s="14">
        <v>22645.006399999991</v>
      </c>
      <c r="N7" s="15">
        <f t="shared" si="3"/>
        <v>25580.452580000001</v>
      </c>
      <c r="O7" s="16">
        <f t="shared" si="4"/>
        <v>25580</v>
      </c>
    </row>
    <row r="9" spans="2:15" x14ac:dyDescent="0.25">
      <c r="B9">
        <f ca="1">RAND()</f>
        <v>0.91109434701017666</v>
      </c>
    </row>
    <row r="10" spans="2:15" x14ac:dyDescent="0.25">
      <c r="B10">
        <f ca="1">RANDBETWEEN(1,5)</f>
        <v>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6412C-E013-4DFF-B3BE-28DD189C224F}">
  <dimension ref="B2:D9"/>
  <sheetViews>
    <sheetView tabSelected="1" workbookViewId="0">
      <selection activeCell="E8" sqref="E8"/>
    </sheetView>
  </sheetViews>
  <sheetFormatPr baseColWidth="10" defaultRowHeight="15" x14ac:dyDescent="0.25"/>
  <cols>
    <col min="3" max="4" width="11.85546875" bestFit="1" customWidth="1"/>
  </cols>
  <sheetData>
    <row r="2" spans="2:4" x14ac:dyDescent="0.25">
      <c r="B2">
        <v>1</v>
      </c>
      <c r="C2" t="b">
        <f>B2=B3</f>
        <v>1</v>
      </c>
      <c r="D2" t="b">
        <f>AND(B2=B3,B3=B4)</f>
        <v>0</v>
      </c>
    </row>
    <row r="3" spans="2:4" x14ac:dyDescent="0.25">
      <c r="B3">
        <v>1</v>
      </c>
      <c r="C3" t="b">
        <f>B3=B4</f>
        <v>0</v>
      </c>
      <c r="D3" t="b">
        <f>OR(B2=B3,B3=B4)</f>
        <v>1</v>
      </c>
    </row>
    <row r="4" spans="2:4" x14ac:dyDescent="0.25">
      <c r="B4">
        <v>2</v>
      </c>
    </row>
    <row r="5" spans="2:4" x14ac:dyDescent="0.25">
      <c r="B5">
        <v>3</v>
      </c>
    </row>
    <row r="6" spans="2:4" x14ac:dyDescent="0.25">
      <c r="B6">
        <v>4</v>
      </c>
    </row>
    <row r="7" spans="2:4" x14ac:dyDescent="0.25">
      <c r="B7">
        <v>5</v>
      </c>
    </row>
    <row r="8" spans="2:4" ht="15.75" x14ac:dyDescent="0.25">
      <c r="B8">
        <v>6</v>
      </c>
      <c r="D8" s="25"/>
    </row>
    <row r="9" spans="2:4" x14ac:dyDescent="0.25">
      <c r="B9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3A3C3-1BC5-43C0-9043-5E5D709C3387}">
  <dimension ref="B2:L153"/>
  <sheetViews>
    <sheetView showGridLines="0" workbookViewId="0"/>
  </sheetViews>
  <sheetFormatPr baseColWidth="10" defaultColWidth="8.7109375" defaultRowHeight="15" x14ac:dyDescent="0.25"/>
  <cols>
    <col min="1" max="1" width="1.5703125" customWidth="1"/>
    <col min="2" max="2" width="9.7109375" style="3" bestFit="1" customWidth="1"/>
    <col min="3" max="5" width="9.28515625" style="3" customWidth="1"/>
    <col min="6" max="6" width="8.7109375" style="3"/>
    <col min="8" max="8" width="10.28515625" style="3" bestFit="1" customWidth="1"/>
    <col min="10" max="10" width="9.28515625" bestFit="1" customWidth="1"/>
    <col min="11" max="11" width="14.28515625" bestFit="1" customWidth="1"/>
    <col min="12" max="12" width="14.85546875" bestFit="1" customWidth="1"/>
    <col min="13" max="13" width="9.28515625" bestFit="1" customWidth="1"/>
  </cols>
  <sheetData>
    <row r="2" spans="2:12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</row>
    <row r="3" spans="2:12" x14ac:dyDescent="0.25">
      <c r="B3" s="2">
        <v>44562</v>
      </c>
      <c r="C3" s="3">
        <v>2022</v>
      </c>
      <c r="D3" s="3">
        <v>1</v>
      </c>
      <c r="E3" s="3" t="s">
        <v>11</v>
      </c>
      <c r="F3" s="3">
        <v>6</v>
      </c>
      <c r="G3" s="3">
        <v>0</v>
      </c>
      <c r="H3" s="4">
        <v>0</v>
      </c>
      <c r="I3" s="5">
        <v>0</v>
      </c>
      <c r="J3" s="6">
        <v>0</v>
      </c>
      <c r="K3" s="4">
        <v>0</v>
      </c>
      <c r="L3" s="4">
        <v>0</v>
      </c>
    </row>
    <row r="4" spans="2:12" x14ac:dyDescent="0.25">
      <c r="B4" s="2">
        <v>44563</v>
      </c>
      <c r="C4" s="3">
        <v>2022</v>
      </c>
      <c r="D4" s="3">
        <v>1</v>
      </c>
      <c r="E4" s="3" t="s">
        <v>11</v>
      </c>
      <c r="F4" s="3">
        <v>7</v>
      </c>
      <c r="G4" s="4">
        <v>3574.28</v>
      </c>
      <c r="H4" s="4">
        <v>1908.81</v>
      </c>
      <c r="I4" s="5">
        <v>1665.4700000000003</v>
      </c>
      <c r="J4" s="6">
        <v>0.53404042212697378</v>
      </c>
      <c r="K4" s="4">
        <v>3081.275862068966</v>
      </c>
      <c r="L4" s="4">
        <v>1645.5258620689656</v>
      </c>
    </row>
    <row r="5" spans="2:12" x14ac:dyDescent="0.25">
      <c r="B5" s="2">
        <v>44564</v>
      </c>
      <c r="C5" s="3">
        <v>2022</v>
      </c>
      <c r="D5" s="3">
        <v>1</v>
      </c>
      <c r="E5" s="3" t="s">
        <v>12</v>
      </c>
      <c r="F5" s="3">
        <v>1</v>
      </c>
      <c r="G5" s="4">
        <v>4942.1699999999983</v>
      </c>
      <c r="H5" s="4">
        <v>2553.7800000000002</v>
      </c>
      <c r="I5" s="5">
        <v>2388.3899999999981</v>
      </c>
      <c r="J5" s="6">
        <v>0.51673252842374928</v>
      </c>
      <c r="K5" s="4">
        <v>4260.4913793103433</v>
      </c>
      <c r="L5" s="4">
        <v>2201.5344827586209</v>
      </c>
    </row>
    <row r="6" spans="2:12" x14ac:dyDescent="0.25">
      <c r="B6" s="2">
        <v>44565</v>
      </c>
      <c r="C6" s="3">
        <v>2022</v>
      </c>
      <c r="D6" s="3">
        <v>1</v>
      </c>
      <c r="E6" s="3" t="s">
        <v>12</v>
      </c>
      <c r="F6" s="3">
        <v>2</v>
      </c>
      <c r="G6" s="4">
        <v>5551.82</v>
      </c>
      <c r="H6" s="4">
        <v>2692.46</v>
      </c>
      <c r="I6" s="5">
        <v>2859.3599999999997</v>
      </c>
      <c r="J6" s="6">
        <v>0.4849688930837095</v>
      </c>
      <c r="K6" s="4">
        <v>4786.0517241379312</v>
      </c>
      <c r="L6" s="4">
        <v>2321.0862068965521</v>
      </c>
    </row>
    <row r="7" spans="2:12" x14ac:dyDescent="0.25">
      <c r="B7" s="2">
        <v>44566</v>
      </c>
      <c r="C7" s="3">
        <v>2022</v>
      </c>
      <c r="D7" s="3">
        <v>1</v>
      </c>
      <c r="E7" s="3" t="s">
        <v>12</v>
      </c>
      <c r="F7" s="3">
        <v>3</v>
      </c>
      <c r="G7" s="4">
        <v>6001.550000000002</v>
      </c>
      <c r="H7" s="4">
        <v>3018.65</v>
      </c>
      <c r="I7" s="5">
        <v>2982.9000000000019</v>
      </c>
      <c r="J7" s="6">
        <v>0.50297839724737758</v>
      </c>
      <c r="K7" s="4">
        <v>5173.7500000000018</v>
      </c>
      <c r="L7" s="4">
        <v>2602.2844827586209</v>
      </c>
    </row>
    <row r="8" spans="2:12" x14ac:dyDescent="0.25">
      <c r="B8" s="2">
        <v>44567</v>
      </c>
      <c r="C8" s="3">
        <v>2022</v>
      </c>
      <c r="D8" s="3">
        <v>1</v>
      </c>
      <c r="E8" s="3" t="s">
        <v>12</v>
      </c>
      <c r="F8" s="3">
        <v>4</v>
      </c>
      <c r="G8" s="4">
        <v>4118.8899999999994</v>
      </c>
      <c r="H8" s="4">
        <v>2053.39</v>
      </c>
      <c r="I8" s="5">
        <v>2065.4999999999995</v>
      </c>
      <c r="J8" s="6">
        <v>0.4985299437469804</v>
      </c>
      <c r="K8" s="4">
        <v>3550.7672413793102</v>
      </c>
      <c r="L8" s="4">
        <v>1770.1637931034484</v>
      </c>
    </row>
    <row r="9" spans="2:12" x14ac:dyDescent="0.25">
      <c r="B9" s="2">
        <v>44568</v>
      </c>
      <c r="C9" s="3">
        <v>2022</v>
      </c>
      <c r="D9" s="3">
        <v>1</v>
      </c>
      <c r="E9" s="3" t="s">
        <v>12</v>
      </c>
      <c r="F9" s="3">
        <v>5</v>
      </c>
      <c r="G9" s="4">
        <v>5649.3100000000013</v>
      </c>
      <c r="H9" s="4">
        <v>2779.85</v>
      </c>
      <c r="I9" s="5">
        <v>2869.4600000000014</v>
      </c>
      <c r="J9" s="6">
        <v>0.49206894293285364</v>
      </c>
      <c r="K9" s="4">
        <v>4870.0948275862083</v>
      </c>
      <c r="L9" s="4">
        <v>2396.4224137931037</v>
      </c>
    </row>
    <row r="10" spans="2:12" x14ac:dyDescent="0.25">
      <c r="B10" s="2">
        <v>44569</v>
      </c>
      <c r="C10" s="3">
        <v>2022</v>
      </c>
      <c r="D10" s="3">
        <v>1</v>
      </c>
      <c r="E10" s="3" t="s">
        <v>12</v>
      </c>
      <c r="F10" s="3">
        <v>6</v>
      </c>
      <c r="G10" s="4">
        <v>5302.1300000000019</v>
      </c>
      <c r="H10" s="4">
        <v>2587.8000000000002</v>
      </c>
      <c r="I10" s="5">
        <v>2714.3300000000017</v>
      </c>
      <c r="J10" s="6">
        <v>0.48806800285922813</v>
      </c>
      <c r="K10" s="4">
        <v>4570.801724137933</v>
      </c>
      <c r="L10" s="4">
        <v>2230.8620689655177</v>
      </c>
    </row>
    <row r="11" spans="2:12" x14ac:dyDescent="0.25">
      <c r="B11" s="2">
        <v>44570</v>
      </c>
      <c r="C11" s="3">
        <v>2022</v>
      </c>
      <c r="D11" s="3">
        <v>1</v>
      </c>
      <c r="E11" s="3" t="s">
        <v>12</v>
      </c>
      <c r="F11" s="3">
        <v>7</v>
      </c>
      <c r="G11" s="4">
        <v>3478.0099999999998</v>
      </c>
      <c r="H11" s="4">
        <v>1746.17</v>
      </c>
      <c r="I11" s="5">
        <v>1731.8399999999997</v>
      </c>
      <c r="J11" s="6">
        <v>0.50206008608370889</v>
      </c>
      <c r="K11" s="4">
        <v>2998.2844827586205</v>
      </c>
      <c r="L11" s="4">
        <v>1505.3189655172416</v>
      </c>
    </row>
    <row r="12" spans="2:12" x14ac:dyDescent="0.25">
      <c r="B12" s="2">
        <v>44571</v>
      </c>
      <c r="C12" s="3">
        <v>2022</v>
      </c>
      <c r="D12" s="3">
        <v>1</v>
      </c>
      <c r="E12" s="3" t="s">
        <v>13</v>
      </c>
      <c r="F12" s="3">
        <v>1</v>
      </c>
      <c r="G12" s="4">
        <v>7573.7199999999993</v>
      </c>
      <c r="H12" s="4">
        <v>3802.33</v>
      </c>
      <c r="I12" s="5">
        <v>3771.3899999999994</v>
      </c>
      <c r="J12" s="6">
        <v>0.50204258937483826</v>
      </c>
      <c r="K12" s="4">
        <v>6529.0689655172409</v>
      </c>
      <c r="L12" s="4">
        <v>3277.8706896551726</v>
      </c>
    </row>
    <row r="13" spans="2:12" x14ac:dyDescent="0.25">
      <c r="B13" s="2">
        <v>44572</v>
      </c>
      <c r="C13" s="3">
        <v>2022</v>
      </c>
      <c r="D13" s="3">
        <v>1</v>
      </c>
      <c r="E13" s="3" t="s">
        <v>13</v>
      </c>
      <c r="F13" s="3">
        <v>2</v>
      </c>
      <c r="G13" s="4">
        <v>4226.25</v>
      </c>
      <c r="H13" s="4">
        <v>2411.77</v>
      </c>
      <c r="I13" s="5">
        <v>1814.48</v>
      </c>
      <c r="J13" s="6">
        <v>0.57066430050280981</v>
      </c>
      <c r="K13" s="4">
        <v>3643.3189655172418</v>
      </c>
      <c r="L13" s="4">
        <v>2079.1120689655172</v>
      </c>
    </row>
    <row r="14" spans="2:12" x14ac:dyDescent="0.25">
      <c r="B14" s="2">
        <v>44573</v>
      </c>
      <c r="C14" s="3">
        <v>2022</v>
      </c>
      <c r="D14" s="3">
        <v>1</v>
      </c>
      <c r="E14" s="3" t="s">
        <v>13</v>
      </c>
      <c r="F14" s="3">
        <v>3</v>
      </c>
      <c r="G14" s="4">
        <v>4172.46</v>
      </c>
      <c r="H14" s="4">
        <v>2291.9499999999998</v>
      </c>
      <c r="I14" s="5">
        <v>1880.5100000000002</v>
      </c>
      <c r="J14" s="6">
        <v>0.54930424737445049</v>
      </c>
      <c r="K14" s="4">
        <v>3596.9482758620693</v>
      </c>
      <c r="L14" s="4">
        <v>1975.8189655172414</v>
      </c>
    </row>
    <row r="15" spans="2:12" x14ac:dyDescent="0.25">
      <c r="B15" s="2">
        <v>44574</v>
      </c>
      <c r="C15" s="3">
        <v>2022</v>
      </c>
      <c r="D15" s="3">
        <v>1</v>
      </c>
      <c r="E15" s="3" t="s">
        <v>13</v>
      </c>
      <c r="F15" s="3">
        <v>4</v>
      </c>
      <c r="G15" s="4">
        <v>3580.9</v>
      </c>
      <c r="H15" s="4">
        <v>2032.93</v>
      </c>
      <c r="I15" s="5">
        <v>1547.97</v>
      </c>
      <c r="J15" s="6">
        <v>0.5677148202965735</v>
      </c>
      <c r="K15" s="4">
        <v>3086.9827586206898</v>
      </c>
      <c r="L15" s="4">
        <v>1752.5258620689656</v>
      </c>
    </row>
    <row r="16" spans="2:12" x14ac:dyDescent="0.25">
      <c r="B16" s="2">
        <v>44575</v>
      </c>
      <c r="C16" s="3">
        <v>2022</v>
      </c>
      <c r="D16" s="3">
        <v>1</v>
      </c>
      <c r="E16" s="3" t="s">
        <v>13</v>
      </c>
      <c r="F16" s="3">
        <v>5</v>
      </c>
      <c r="G16" s="4">
        <v>3503.1200000000003</v>
      </c>
      <c r="H16" s="4">
        <v>1996.33</v>
      </c>
      <c r="I16" s="5">
        <v>1506.7900000000004</v>
      </c>
      <c r="J16" s="6">
        <v>0.56987199981730563</v>
      </c>
      <c r="K16" s="4">
        <v>3019.9310344827591</v>
      </c>
      <c r="L16" s="4">
        <v>1720.9741379310346</v>
      </c>
    </row>
    <row r="17" spans="2:12" x14ac:dyDescent="0.25">
      <c r="B17" s="2">
        <v>44576</v>
      </c>
      <c r="C17" s="3">
        <v>2022</v>
      </c>
      <c r="D17" s="3">
        <v>1</v>
      </c>
      <c r="E17" s="3" t="s">
        <v>13</v>
      </c>
      <c r="F17" s="3">
        <v>6</v>
      </c>
      <c r="G17" s="4">
        <v>6727.53</v>
      </c>
      <c r="H17" s="4">
        <v>3750.84</v>
      </c>
      <c r="I17" s="5">
        <v>2976.6899999999996</v>
      </c>
      <c r="J17" s="6">
        <v>0.55753597531337662</v>
      </c>
      <c r="K17" s="4">
        <v>5799.5948275862074</v>
      </c>
      <c r="L17" s="4">
        <v>3233.4827586206902</v>
      </c>
    </row>
    <row r="18" spans="2:12" x14ac:dyDescent="0.25">
      <c r="B18" s="2">
        <v>44577</v>
      </c>
      <c r="C18" s="3">
        <v>2022</v>
      </c>
      <c r="D18" s="3">
        <v>1</v>
      </c>
      <c r="E18" s="3" t="s">
        <v>13</v>
      </c>
      <c r="F18" s="3">
        <v>7</v>
      </c>
      <c r="G18" s="4">
        <v>3620.1599999999994</v>
      </c>
      <c r="H18" s="4">
        <v>2127.77</v>
      </c>
      <c r="I18" s="5">
        <v>1492.3899999999994</v>
      </c>
      <c r="J18" s="6">
        <v>0.58775578979934595</v>
      </c>
      <c r="K18" s="4">
        <v>3120.8275862068963</v>
      </c>
      <c r="L18" s="4">
        <v>1834.2844827586207</v>
      </c>
    </row>
    <row r="19" spans="2:12" x14ac:dyDescent="0.25">
      <c r="B19" s="2">
        <v>44578</v>
      </c>
      <c r="C19" s="3">
        <v>2022</v>
      </c>
      <c r="D19" s="3">
        <v>1</v>
      </c>
      <c r="E19" s="3" t="s">
        <v>14</v>
      </c>
      <c r="F19" s="3">
        <v>1</v>
      </c>
      <c r="G19" s="4">
        <v>3178.4100000000003</v>
      </c>
      <c r="H19" s="4">
        <v>1826.18</v>
      </c>
      <c r="I19" s="5">
        <v>1352.2300000000002</v>
      </c>
      <c r="J19" s="6">
        <v>0.57455771911112785</v>
      </c>
      <c r="K19" s="4">
        <v>2740.0086206896558</v>
      </c>
      <c r="L19" s="4">
        <v>1574.293103448276</v>
      </c>
    </row>
    <row r="20" spans="2:12" x14ac:dyDescent="0.25">
      <c r="B20" s="2">
        <v>44579</v>
      </c>
      <c r="C20" s="3">
        <v>2022</v>
      </c>
      <c r="D20" s="3">
        <v>1</v>
      </c>
      <c r="E20" s="3" t="s">
        <v>14</v>
      </c>
      <c r="F20" s="3">
        <v>2</v>
      </c>
      <c r="G20" s="4">
        <v>3765.94</v>
      </c>
      <c r="H20" s="4">
        <v>2082.56</v>
      </c>
      <c r="I20" s="5">
        <v>1683.38</v>
      </c>
      <c r="J20" s="6">
        <v>0.55299872010706486</v>
      </c>
      <c r="K20" s="4">
        <v>3246.5000000000005</v>
      </c>
      <c r="L20" s="4">
        <v>1795.3103448275863</v>
      </c>
    </row>
    <row r="21" spans="2:12" x14ac:dyDescent="0.25">
      <c r="B21" s="2">
        <v>44580</v>
      </c>
      <c r="C21" s="3">
        <v>2022</v>
      </c>
      <c r="D21" s="3">
        <v>1</v>
      </c>
      <c r="E21" s="3" t="s">
        <v>14</v>
      </c>
      <c r="F21" s="3">
        <v>3</v>
      </c>
      <c r="G21" s="4">
        <v>3966.4799999999996</v>
      </c>
      <c r="H21" s="4">
        <v>2216.8200000000002</v>
      </c>
      <c r="I21" s="5">
        <v>1749.6599999999994</v>
      </c>
      <c r="J21" s="6">
        <v>0.55888848550856185</v>
      </c>
      <c r="K21" s="4">
        <v>3419.3793103448274</v>
      </c>
      <c r="L21" s="4">
        <v>1911.0517241379314</v>
      </c>
    </row>
    <row r="22" spans="2:12" x14ac:dyDescent="0.25">
      <c r="B22" s="2">
        <v>44581</v>
      </c>
      <c r="C22" s="3">
        <v>2022</v>
      </c>
      <c r="D22" s="3">
        <v>1</v>
      </c>
      <c r="E22" s="3" t="s">
        <v>14</v>
      </c>
      <c r="F22" s="3">
        <v>4</v>
      </c>
      <c r="G22" s="4">
        <v>3706.6299999999987</v>
      </c>
      <c r="H22" s="4">
        <v>2076.33</v>
      </c>
      <c r="I22" s="5">
        <v>1630.2999999999988</v>
      </c>
      <c r="J22" s="6">
        <v>0.56016651243852245</v>
      </c>
      <c r="K22" s="4">
        <v>3195.3706896551716</v>
      </c>
      <c r="L22" s="4">
        <v>1789.9396551724139</v>
      </c>
    </row>
    <row r="23" spans="2:12" x14ac:dyDescent="0.25">
      <c r="B23" s="2">
        <v>44582</v>
      </c>
      <c r="C23" s="3">
        <v>2022</v>
      </c>
      <c r="D23" s="3">
        <v>1</v>
      </c>
      <c r="E23" s="3" t="s">
        <v>14</v>
      </c>
      <c r="F23" s="3">
        <v>5</v>
      </c>
      <c r="G23" s="4">
        <v>2753.61</v>
      </c>
      <c r="H23" s="4">
        <v>1611.89</v>
      </c>
      <c r="I23" s="5">
        <v>1141.72</v>
      </c>
      <c r="J23" s="6">
        <v>0.58537338257777971</v>
      </c>
      <c r="K23" s="4">
        <v>2373.8017241379312</v>
      </c>
      <c r="L23" s="4">
        <v>1389.5603448275863</v>
      </c>
    </row>
    <row r="24" spans="2:12" x14ac:dyDescent="0.25">
      <c r="B24" s="2">
        <v>44583</v>
      </c>
      <c r="C24" s="3">
        <v>2022</v>
      </c>
      <c r="D24" s="3">
        <v>1</v>
      </c>
      <c r="E24" s="3" t="s">
        <v>14</v>
      </c>
      <c r="F24" s="3">
        <v>6</v>
      </c>
      <c r="G24" s="4">
        <v>6177.15</v>
      </c>
      <c r="H24" s="4">
        <v>3505.85</v>
      </c>
      <c r="I24" s="5">
        <v>2671.2999999999997</v>
      </c>
      <c r="J24" s="6">
        <v>0.56755137887213358</v>
      </c>
      <c r="K24" s="4">
        <v>5325.1293103448279</v>
      </c>
      <c r="L24" s="4">
        <v>3022.2844827586209</v>
      </c>
    </row>
    <row r="25" spans="2:12" x14ac:dyDescent="0.25">
      <c r="B25" s="2">
        <v>44584</v>
      </c>
      <c r="C25" s="3">
        <v>2022</v>
      </c>
      <c r="D25" s="3">
        <v>1</v>
      </c>
      <c r="E25" s="3" t="s">
        <v>14</v>
      </c>
      <c r="F25" s="3">
        <v>7</v>
      </c>
      <c r="G25" s="4">
        <v>2919.39</v>
      </c>
      <c r="H25" s="4">
        <v>1654.02</v>
      </c>
      <c r="I25" s="5">
        <v>1265.3699999999999</v>
      </c>
      <c r="J25" s="6">
        <v>0.56656356293609278</v>
      </c>
      <c r="K25" s="4">
        <v>2516.7155172413795</v>
      </c>
      <c r="L25" s="4">
        <v>1425.8793103448277</v>
      </c>
    </row>
    <row r="26" spans="2:12" x14ac:dyDescent="0.25">
      <c r="B26" s="2">
        <v>44585</v>
      </c>
      <c r="C26" s="3">
        <v>2022</v>
      </c>
      <c r="D26" s="3">
        <v>1</v>
      </c>
      <c r="E26" s="3" t="s">
        <v>15</v>
      </c>
      <c r="F26" s="3">
        <v>1</v>
      </c>
      <c r="G26" s="4">
        <v>3034.94</v>
      </c>
      <c r="H26" s="4">
        <v>1758.41</v>
      </c>
      <c r="I26" s="5">
        <v>1276.53</v>
      </c>
      <c r="J26" s="6">
        <v>0.5793887193816023</v>
      </c>
      <c r="K26" s="4">
        <v>2616.3275862068967</v>
      </c>
      <c r="L26" s="4">
        <v>1515.8706896551726</v>
      </c>
    </row>
    <row r="27" spans="2:12" x14ac:dyDescent="0.25">
      <c r="B27" s="2">
        <v>44586</v>
      </c>
      <c r="C27" s="3">
        <v>2022</v>
      </c>
      <c r="D27" s="3">
        <v>1</v>
      </c>
      <c r="E27" s="3" t="s">
        <v>15</v>
      </c>
      <c r="F27" s="3">
        <v>2</v>
      </c>
      <c r="G27" s="4">
        <v>2491.3900000000003</v>
      </c>
      <c r="H27" s="4">
        <v>1430.55</v>
      </c>
      <c r="I27" s="5">
        <v>1060.8400000000004</v>
      </c>
      <c r="J27" s="6">
        <v>0.57419753631506898</v>
      </c>
      <c r="K27" s="4">
        <v>2147.7500000000005</v>
      </c>
      <c r="L27" s="4">
        <v>1233.2327586206898</v>
      </c>
    </row>
    <row r="28" spans="2:12" x14ac:dyDescent="0.25">
      <c r="B28" s="2">
        <v>44587</v>
      </c>
      <c r="C28" s="3">
        <v>2022</v>
      </c>
      <c r="D28" s="3">
        <v>1</v>
      </c>
      <c r="E28" s="3" t="s">
        <v>15</v>
      </c>
      <c r="F28" s="3">
        <v>3</v>
      </c>
      <c r="G28" s="4">
        <v>1881.2299999999998</v>
      </c>
      <c r="H28" s="4">
        <v>1141.31</v>
      </c>
      <c r="I28" s="5">
        <v>739.91999999999985</v>
      </c>
      <c r="J28" s="6">
        <v>0.60668286174470965</v>
      </c>
      <c r="K28" s="4">
        <v>1621.75</v>
      </c>
      <c r="L28" s="4">
        <v>983.88793103448279</v>
      </c>
    </row>
    <row r="29" spans="2:12" x14ac:dyDescent="0.25">
      <c r="B29" s="2">
        <v>44588</v>
      </c>
      <c r="C29" s="3">
        <v>2022</v>
      </c>
      <c r="D29" s="3">
        <v>1</v>
      </c>
      <c r="E29" s="3" t="s">
        <v>15</v>
      </c>
      <c r="F29" s="3">
        <v>4</v>
      </c>
      <c r="G29" s="4">
        <v>2533.2700000000009</v>
      </c>
      <c r="H29" s="4">
        <v>1442.5</v>
      </c>
      <c r="I29" s="5">
        <v>1090.7700000000009</v>
      </c>
      <c r="J29" s="6">
        <v>0.56942213029009914</v>
      </c>
      <c r="K29" s="4">
        <v>2183.8534482758628</v>
      </c>
      <c r="L29" s="4">
        <v>1243.5344827586207</v>
      </c>
    </row>
    <row r="30" spans="2:12" x14ac:dyDescent="0.25">
      <c r="B30" s="2">
        <v>44589</v>
      </c>
      <c r="C30" s="3">
        <v>2022</v>
      </c>
      <c r="D30" s="3">
        <v>1</v>
      </c>
      <c r="E30" s="3" t="s">
        <v>15</v>
      </c>
      <c r="F30" s="3">
        <v>5</v>
      </c>
      <c r="G30" s="4">
        <v>4445.8600000000006</v>
      </c>
      <c r="H30" s="4">
        <v>2488.38</v>
      </c>
      <c r="I30" s="5">
        <v>1957.4800000000005</v>
      </c>
      <c r="J30" s="6">
        <v>0.55970723324621108</v>
      </c>
      <c r="K30" s="4">
        <v>3832.6379310344837</v>
      </c>
      <c r="L30" s="4">
        <v>2145.1551724137935</v>
      </c>
    </row>
    <row r="31" spans="2:12" x14ac:dyDescent="0.25">
      <c r="B31" s="2">
        <v>44590</v>
      </c>
      <c r="C31" s="3">
        <v>2022</v>
      </c>
      <c r="D31" s="3">
        <v>1</v>
      </c>
      <c r="E31" s="3" t="s">
        <v>15</v>
      </c>
      <c r="F31" s="3">
        <v>6</v>
      </c>
      <c r="G31" s="4">
        <v>3152.1800000000003</v>
      </c>
      <c r="H31" s="4">
        <v>1844.08</v>
      </c>
      <c r="I31" s="5">
        <v>1308.1000000000004</v>
      </c>
      <c r="J31" s="6">
        <v>0.58501735306993885</v>
      </c>
      <c r="K31" s="4">
        <v>2717.3965517241386</v>
      </c>
      <c r="L31" s="4">
        <v>1589.7241379310344</v>
      </c>
    </row>
    <row r="32" spans="2:12" x14ac:dyDescent="0.25">
      <c r="B32" s="2">
        <v>44591</v>
      </c>
      <c r="C32" s="3">
        <v>2022</v>
      </c>
      <c r="D32" s="3">
        <v>1</v>
      </c>
      <c r="E32" s="3" t="s">
        <v>15</v>
      </c>
      <c r="F32" s="3">
        <v>7</v>
      </c>
      <c r="G32" s="4">
        <v>2940.98</v>
      </c>
      <c r="H32" s="4">
        <v>1669.58</v>
      </c>
      <c r="I32" s="5">
        <v>1271.4000000000001</v>
      </c>
      <c r="J32" s="6">
        <v>0.56769512203415184</v>
      </c>
      <c r="K32" s="4">
        <v>2535.3275862068967</v>
      </c>
      <c r="L32" s="4">
        <v>1439.2931034482758</v>
      </c>
    </row>
    <row r="33" spans="2:12" x14ac:dyDescent="0.25">
      <c r="B33" s="2">
        <v>44592</v>
      </c>
      <c r="C33" s="3">
        <v>2022</v>
      </c>
      <c r="D33" s="3">
        <v>1</v>
      </c>
      <c r="E33" s="3" t="s">
        <v>16</v>
      </c>
      <c r="F33" s="3">
        <v>1</v>
      </c>
      <c r="G33" s="4">
        <v>4221.2599999999993</v>
      </c>
      <c r="H33" s="4">
        <v>2391.35</v>
      </c>
      <c r="I33" s="5">
        <v>1829.9099999999994</v>
      </c>
      <c r="J33" s="6">
        <v>0.56650147112473537</v>
      </c>
      <c r="K33" s="4">
        <v>3639.0172413793098</v>
      </c>
      <c r="L33" s="4">
        <v>2061.5086206896553</v>
      </c>
    </row>
    <row r="34" spans="2:12" x14ac:dyDescent="0.25">
      <c r="B34" s="2">
        <v>44593</v>
      </c>
      <c r="C34" s="3">
        <v>2022</v>
      </c>
      <c r="D34" s="3">
        <v>2</v>
      </c>
      <c r="E34" s="3" t="s">
        <v>16</v>
      </c>
      <c r="F34" s="3">
        <v>2</v>
      </c>
      <c r="G34" s="4">
        <v>4717.8500000000022</v>
      </c>
      <c r="H34" s="4">
        <v>2616.06</v>
      </c>
      <c r="I34" s="5">
        <v>2101.7900000000022</v>
      </c>
      <c r="J34" s="6">
        <v>0.55450258062464863</v>
      </c>
      <c r="K34" s="4">
        <v>4067.1120689655195</v>
      </c>
      <c r="L34" s="4">
        <v>2255.2241379310344</v>
      </c>
    </row>
    <row r="35" spans="2:12" x14ac:dyDescent="0.25">
      <c r="B35" s="2">
        <v>44594</v>
      </c>
      <c r="C35" s="3">
        <v>2022</v>
      </c>
      <c r="D35" s="3">
        <v>2</v>
      </c>
      <c r="E35" s="3" t="s">
        <v>16</v>
      </c>
      <c r="F35" s="3">
        <v>3</v>
      </c>
      <c r="G35" s="4">
        <v>4845.28</v>
      </c>
      <c r="H35" s="4">
        <v>2699.69</v>
      </c>
      <c r="I35" s="5">
        <v>2145.5899999999997</v>
      </c>
      <c r="J35" s="6">
        <v>0.55717935805567487</v>
      </c>
      <c r="K35" s="4">
        <v>4176.9655172413795</v>
      </c>
      <c r="L35" s="4">
        <v>2327.3189655172414</v>
      </c>
    </row>
    <row r="36" spans="2:12" x14ac:dyDescent="0.25">
      <c r="B36" s="2">
        <v>44595</v>
      </c>
      <c r="C36" s="3">
        <v>2022</v>
      </c>
      <c r="D36" s="3">
        <v>2</v>
      </c>
      <c r="E36" s="3" t="s">
        <v>16</v>
      </c>
      <c r="F36" s="3">
        <v>4</v>
      </c>
      <c r="G36" s="4">
        <v>3418.4500000000003</v>
      </c>
      <c r="H36" s="4">
        <v>1962.65</v>
      </c>
      <c r="I36" s="5">
        <v>1455.8000000000002</v>
      </c>
      <c r="J36" s="6">
        <v>0.57413447615147217</v>
      </c>
      <c r="K36" s="4">
        <v>2946.9396551724144</v>
      </c>
      <c r="L36" s="4">
        <v>1691.9396551724139</v>
      </c>
    </row>
    <row r="37" spans="2:12" x14ac:dyDescent="0.25">
      <c r="B37" s="2">
        <v>44596</v>
      </c>
      <c r="C37" s="3">
        <v>2022</v>
      </c>
      <c r="D37" s="3">
        <v>2</v>
      </c>
      <c r="E37" s="3" t="s">
        <v>16</v>
      </c>
      <c r="F37" s="3">
        <v>5</v>
      </c>
      <c r="G37" s="4">
        <v>3483.920000000001</v>
      </c>
      <c r="H37" s="4">
        <v>1975.94</v>
      </c>
      <c r="I37" s="5">
        <v>1507.9800000000009</v>
      </c>
      <c r="J37" s="6">
        <v>0.56715998071138241</v>
      </c>
      <c r="K37" s="4">
        <v>3003.3793103448288</v>
      </c>
      <c r="L37" s="4">
        <v>1703.3965517241381</v>
      </c>
    </row>
    <row r="38" spans="2:12" x14ac:dyDescent="0.25">
      <c r="B38" s="2">
        <v>44597</v>
      </c>
      <c r="C38" s="3">
        <v>2022</v>
      </c>
      <c r="D38" s="3">
        <v>2</v>
      </c>
      <c r="E38" s="3" t="s">
        <v>16</v>
      </c>
      <c r="F38" s="3">
        <v>6</v>
      </c>
      <c r="G38" s="4">
        <v>4180.18</v>
      </c>
      <c r="H38" s="4">
        <v>2371.66</v>
      </c>
      <c r="I38" s="5">
        <v>1808.5200000000004</v>
      </c>
      <c r="J38" s="6">
        <v>0.56735834342061819</v>
      </c>
      <c r="K38" s="4">
        <v>3603.6034482758628</v>
      </c>
      <c r="L38" s="4">
        <v>2044.5344827586207</v>
      </c>
    </row>
    <row r="39" spans="2:12" x14ac:dyDescent="0.25">
      <c r="B39" s="2">
        <v>44598</v>
      </c>
      <c r="C39" s="3">
        <v>2022</v>
      </c>
      <c r="D39" s="3">
        <v>2</v>
      </c>
      <c r="E39" s="3" t="s">
        <v>16</v>
      </c>
      <c r="F39" s="3">
        <v>7</v>
      </c>
      <c r="G39" s="4">
        <v>2630.46</v>
      </c>
      <c r="H39" s="4">
        <v>1669.58</v>
      </c>
      <c r="I39" s="5">
        <v>960.88000000000011</v>
      </c>
      <c r="J39" s="6">
        <v>0.6347102788105502</v>
      </c>
      <c r="K39" s="4">
        <v>2267.6379310344828</v>
      </c>
      <c r="L39" s="4">
        <v>1439.2931034482758</v>
      </c>
    </row>
    <row r="40" spans="2:12" x14ac:dyDescent="0.25">
      <c r="B40" s="2">
        <v>44599</v>
      </c>
      <c r="C40" s="3">
        <v>2022</v>
      </c>
      <c r="D40" s="3">
        <v>2</v>
      </c>
      <c r="E40" s="3" t="s">
        <v>17</v>
      </c>
      <c r="F40" s="3">
        <v>1</v>
      </c>
      <c r="G40" s="4">
        <v>2654.27</v>
      </c>
      <c r="H40" s="4">
        <v>1524.11</v>
      </c>
      <c r="I40" s="5">
        <v>1130.1600000000001</v>
      </c>
      <c r="J40" s="6">
        <v>0.57421061158058517</v>
      </c>
      <c r="K40" s="4">
        <v>2288.1637931034484</v>
      </c>
      <c r="L40" s="4">
        <v>1313.8879310344828</v>
      </c>
    </row>
    <row r="41" spans="2:12" x14ac:dyDescent="0.25">
      <c r="B41" s="2">
        <v>44600</v>
      </c>
      <c r="C41" s="3">
        <v>2022</v>
      </c>
      <c r="D41" s="3">
        <v>2</v>
      </c>
      <c r="E41" s="3" t="s">
        <v>17</v>
      </c>
      <c r="F41" s="3">
        <v>2</v>
      </c>
      <c r="G41" s="4">
        <v>1405.34</v>
      </c>
      <c r="H41" s="4">
        <v>824.49</v>
      </c>
      <c r="I41" s="5">
        <v>580.84999999999991</v>
      </c>
      <c r="J41" s="6">
        <v>0.58668364950830409</v>
      </c>
      <c r="K41" s="4">
        <v>1211.5</v>
      </c>
      <c r="L41" s="4">
        <v>710.76724137931035</v>
      </c>
    </row>
    <row r="42" spans="2:12" x14ac:dyDescent="0.25">
      <c r="B42" s="2">
        <v>44601</v>
      </c>
      <c r="C42" s="3">
        <v>2022</v>
      </c>
      <c r="D42" s="3">
        <v>2</v>
      </c>
      <c r="E42" s="3" t="s">
        <v>17</v>
      </c>
      <c r="F42" s="3">
        <v>3</v>
      </c>
      <c r="G42" s="4">
        <v>3204.9199999999996</v>
      </c>
      <c r="H42" s="4">
        <v>1810.88</v>
      </c>
      <c r="I42" s="5">
        <v>1394.0399999999995</v>
      </c>
      <c r="J42" s="6">
        <v>0.56503126443093754</v>
      </c>
      <c r="K42" s="4">
        <v>2762.8620689655172</v>
      </c>
      <c r="L42" s="4">
        <v>1561.1034482758623</v>
      </c>
    </row>
    <row r="43" spans="2:12" x14ac:dyDescent="0.25">
      <c r="B43" s="2">
        <v>44602</v>
      </c>
      <c r="C43" s="3">
        <v>2022</v>
      </c>
      <c r="D43" s="3">
        <v>2</v>
      </c>
      <c r="E43" s="3" t="s">
        <v>17</v>
      </c>
      <c r="F43" s="3">
        <v>4</v>
      </c>
      <c r="G43" s="4">
        <v>3167.18</v>
      </c>
      <c r="H43" s="4">
        <v>1773.28</v>
      </c>
      <c r="I43" s="5">
        <v>1393.8999999999999</v>
      </c>
      <c r="J43" s="6">
        <v>0.55989239639047983</v>
      </c>
      <c r="K43" s="4">
        <v>2730.3275862068967</v>
      </c>
      <c r="L43" s="4">
        <v>1528.6896551724139</v>
      </c>
    </row>
    <row r="44" spans="2:12" x14ac:dyDescent="0.25">
      <c r="B44" s="2">
        <v>44603</v>
      </c>
      <c r="C44" s="3">
        <v>2022</v>
      </c>
      <c r="D44" s="3">
        <v>2</v>
      </c>
      <c r="E44" s="3" t="s">
        <v>17</v>
      </c>
      <c r="F44" s="3">
        <v>5</v>
      </c>
      <c r="G44" s="4">
        <v>2384.7800000000002</v>
      </c>
      <c r="H44" s="4">
        <v>1326.82</v>
      </c>
      <c r="I44" s="5">
        <v>1057.9600000000003</v>
      </c>
      <c r="J44" s="6">
        <v>0.55636997962076162</v>
      </c>
      <c r="K44" s="4">
        <v>2055.8448275862074</v>
      </c>
      <c r="L44" s="4">
        <v>1143.8103448275863</v>
      </c>
    </row>
    <row r="45" spans="2:12" x14ac:dyDescent="0.25">
      <c r="B45" s="2">
        <v>44604</v>
      </c>
      <c r="C45" s="3">
        <v>2022</v>
      </c>
      <c r="D45" s="3">
        <v>2</v>
      </c>
      <c r="E45" s="3" t="s">
        <v>17</v>
      </c>
      <c r="F45" s="3">
        <v>6</v>
      </c>
      <c r="G45" s="4">
        <v>4758.67</v>
      </c>
      <c r="H45" s="4">
        <v>2747.11</v>
      </c>
      <c r="I45" s="5">
        <v>2011.56</v>
      </c>
      <c r="J45" s="6">
        <v>0.57728524987023688</v>
      </c>
      <c r="K45" s="4">
        <v>4102.3017241379312</v>
      </c>
      <c r="L45" s="4">
        <v>2368.1982758620693</v>
      </c>
    </row>
    <row r="46" spans="2:12" x14ac:dyDescent="0.25">
      <c r="B46" s="2">
        <v>44605</v>
      </c>
      <c r="C46" s="3">
        <v>2022</v>
      </c>
      <c r="D46" s="3">
        <v>2</v>
      </c>
      <c r="E46" s="3" t="s">
        <v>17</v>
      </c>
      <c r="F46" s="3">
        <v>7</v>
      </c>
      <c r="G46" s="4">
        <v>2562.7199999999998</v>
      </c>
      <c r="H46" s="4">
        <v>1417.57</v>
      </c>
      <c r="I46" s="5">
        <v>1145.1499999999999</v>
      </c>
      <c r="J46" s="6">
        <v>0.55315055878129493</v>
      </c>
      <c r="K46" s="4">
        <v>2209.2413793103447</v>
      </c>
      <c r="L46" s="4">
        <v>1222.0431034482758</v>
      </c>
    </row>
    <row r="47" spans="2:12" x14ac:dyDescent="0.25">
      <c r="B47" s="2">
        <v>44606</v>
      </c>
      <c r="C47" s="3">
        <v>2022</v>
      </c>
      <c r="D47" s="3">
        <v>2</v>
      </c>
      <c r="E47" s="3" t="s">
        <v>18</v>
      </c>
      <c r="F47" s="3">
        <v>1</v>
      </c>
      <c r="G47" s="4">
        <v>2791.7</v>
      </c>
      <c r="H47" s="4">
        <v>1599.99</v>
      </c>
      <c r="I47" s="5">
        <v>1191.7099999999998</v>
      </c>
      <c r="J47" s="6">
        <v>0.57312390299817317</v>
      </c>
      <c r="K47" s="4">
        <v>2406.6379310344828</v>
      </c>
      <c r="L47" s="4">
        <v>1379.3017241379312</v>
      </c>
    </row>
    <row r="48" spans="2:12" x14ac:dyDescent="0.25">
      <c r="B48" s="2">
        <v>44607</v>
      </c>
      <c r="C48" s="3">
        <v>2022</v>
      </c>
      <c r="D48" s="3">
        <v>2</v>
      </c>
      <c r="E48" s="3" t="s">
        <v>18</v>
      </c>
      <c r="F48" s="3">
        <v>2</v>
      </c>
      <c r="G48" s="4">
        <v>6054.2200000000012</v>
      </c>
      <c r="H48" s="4">
        <v>3472.59</v>
      </c>
      <c r="I48" s="5">
        <v>2581.630000000001</v>
      </c>
      <c r="J48" s="6">
        <v>0.573581733072138</v>
      </c>
      <c r="K48" s="4">
        <v>5219.1551724137944</v>
      </c>
      <c r="L48" s="4">
        <v>2993.6120689655177</v>
      </c>
    </row>
    <row r="49" spans="2:12" x14ac:dyDescent="0.25">
      <c r="B49" s="2">
        <v>44608</v>
      </c>
      <c r="C49" s="3">
        <v>2022</v>
      </c>
      <c r="D49" s="3">
        <v>2</v>
      </c>
      <c r="E49" s="3" t="s">
        <v>18</v>
      </c>
      <c r="F49" s="3">
        <v>3</v>
      </c>
      <c r="G49" s="4">
        <v>4255.83</v>
      </c>
      <c r="H49" s="4">
        <v>2387.1799999999998</v>
      </c>
      <c r="I49" s="5">
        <v>1868.65</v>
      </c>
      <c r="J49" s="6">
        <v>0.5609199615586149</v>
      </c>
      <c r="K49" s="4">
        <v>3668.8189655172414</v>
      </c>
      <c r="L49" s="4">
        <v>2057.9137931034484</v>
      </c>
    </row>
    <row r="50" spans="2:12" x14ac:dyDescent="0.25">
      <c r="B50" s="2">
        <v>44609</v>
      </c>
      <c r="C50" s="3">
        <v>2022</v>
      </c>
      <c r="D50" s="3">
        <v>2</v>
      </c>
      <c r="E50" s="3" t="s">
        <v>18</v>
      </c>
      <c r="F50" s="3">
        <v>4</v>
      </c>
      <c r="G50" s="4">
        <v>4820.6599999999989</v>
      </c>
      <c r="H50" s="4">
        <v>2765.3</v>
      </c>
      <c r="I50" s="5">
        <v>2055.3599999999988</v>
      </c>
      <c r="J50" s="6">
        <v>0.57363514539502902</v>
      </c>
      <c r="K50" s="4">
        <v>4155.7413793103442</v>
      </c>
      <c r="L50" s="4">
        <v>2383.8793103448279</v>
      </c>
    </row>
    <row r="51" spans="2:12" x14ac:dyDescent="0.25">
      <c r="B51" s="2">
        <v>44610</v>
      </c>
      <c r="C51" s="3">
        <v>2022</v>
      </c>
      <c r="D51" s="3">
        <v>2</v>
      </c>
      <c r="E51" s="3" t="s">
        <v>18</v>
      </c>
      <c r="F51" s="3">
        <v>5</v>
      </c>
      <c r="G51" s="4">
        <v>2980.7999999999997</v>
      </c>
      <c r="H51" s="4">
        <v>1736.15</v>
      </c>
      <c r="I51" s="5">
        <v>1244.6499999999996</v>
      </c>
      <c r="J51" s="6">
        <v>0.58244431025228138</v>
      </c>
      <c r="K51" s="4">
        <v>2569.655172413793</v>
      </c>
      <c r="L51" s="4">
        <v>1496.6810344827588</v>
      </c>
    </row>
    <row r="52" spans="2:12" x14ac:dyDescent="0.25">
      <c r="B52" s="2">
        <v>44611</v>
      </c>
      <c r="C52" s="3">
        <v>2022</v>
      </c>
      <c r="D52" s="3">
        <v>2</v>
      </c>
      <c r="E52" s="3" t="s">
        <v>18</v>
      </c>
      <c r="F52" s="3">
        <v>6</v>
      </c>
      <c r="G52" s="4">
        <v>5728.46</v>
      </c>
      <c r="H52" s="4">
        <v>3210.62</v>
      </c>
      <c r="I52" s="5">
        <v>2517.84</v>
      </c>
      <c r="J52" s="6">
        <v>0.5604682584848284</v>
      </c>
      <c r="K52" s="4">
        <v>4938.3275862068967</v>
      </c>
      <c r="L52" s="4">
        <v>2767.7758620689656</v>
      </c>
    </row>
    <row r="53" spans="2:12" x14ac:dyDescent="0.25">
      <c r="B53" s="2">
        <v>44612</v>
      </c>
      <c r="C53" s="3">
        <v>2022</v>
      </c>
      <c r="D53" s="3">
        <v>2</v>
      </c>
      <c r="E53" s="3" t="s">
        <v>18</v>
      </c>
      <c r="F53" s="3">
        <v>7</v>
      </c>
      <c r="G53" s="4">
        <v>5559.9400000000005</v>
      </c>
      <c r="H53" s="4">
        <v>1440.61</v>
      </c>
      <c r="I53" s="5">
        <v>4119.3300000000008</v>
      </c>
      <c r="J53" s="6">
        <v>0.2591053140861232</v>
      </c>
      <c r="K53" s="4">
        <v>4793.0517241379321</v>
      </c>
      <c r="L53" s="4">
        <v>1241.905172413793</v>
      </c>
    </row>
    <row r="54" spans="2:12" x14ac:dyDescent="0.25">
      <c r="B54" s="2">
        <v>44613</v>
      </c>
      <c r="C54" s="3">
        <v>2022</v>
      </c>
      <c r="D54" s="3">
        <v>2</v>
      </c>
      <c r="E54" s="3" t="s">
        <v>19</v>
      </c>
      <c r="F54" s="3">
        <v>1</v>
      </c>
      <c r="G54" s="4">
        <v>4966.5399999999991</v>
      </c>
      <c r="H54" s="4">
        <v>2924.42</v>
      </c>
      <c r="I54" s="5">
        <v>2042.119999999999</v>
      </c>
      <c r="J54" s="6">
        <v>0.58882441297160615</v>
      </c>
      <c r="K54" s="4">
        <v>4281.4999999999991</v>
      </c>
      <c r="L54" s="4">
        <v>2521.0517241379312</v>
      </c>
    </row>
    <row r="55" spans="2:12" x14ac:dyDescent="0.25">
      <c r="B55" s="2">
        <v>44614</v>
      </c>
      <c r="C55" s="3">
        <v>2022</v>
      </c>
      <c r="D55" s="3">
        <v>2</v>
      </c>
      <c r="E55" s="3" t="s">
        <v>19</v>
      </c>
      <c r="F55" s="3">
        <v>2</v>
      </c>
      <c r="G55" s="4">
        <v>4648.9900000000007</v>
      </c>
      <c r="H55" s="4">
        <v>2535.5100000000002</v>
      </c>
      <c r="I55" s="5">
        <v>2113.4800000000005</v>
      </c>
      <c r="J55" s="6">
        <v>0.54538942867160389</v>
      </c>
      <c r="K55" s="4">
        <v>4007.7500000000009</v>
      </c>
      <c r="L55" s="4">
        <v>2185.7844827586209</v>
      </c>
    </row>
    <row r="56" spans="2:12" x14ac:dyDescent="0.25">
      <c r="B56" s="2">
        <v>44615</v>
      </c>
      <c r="C56" s="3">
        <v>2022</v>
      </c>
      <c r="D56" s="3">
        <v>2</v>
      </c>
      <c r="E56" s="3" t="s">
        <v>19</v>
      </c>
      <c r="F56" s="3">
        <v>3</v>
      </c>
      <c r="G56" s="4">
        <v>3440.66</v>
      </c>
      <c r="H56" s="4">
        <v>1976.46</v>
      </c>
      <c r="I56" s="5">
        <v>1464.1999999999998</v>
      </c>
      <c r="J56" s="6">
        <v>0.57444211285044156</v>
      </c>
      <c r="K56" s="4">
        <v>2966.0862068965516</v>
      </c>
      <c r="L56" s="4">
        <v>1703.844827586207</v>
      </c>
    </row>
    <row r="57" spans="2:12" x14ac:dyDescent="0.25">
      <c r="B57" s="2">
        <v>44616</v>
      </c>
      <c r="C57" s="3">
        <v>2022</v>
      </c>
      <c r="D57" s="3">
        <v>2</v>
      </c>
      <c r="E57" s="3" t="s">
        <v>19</v>
      </c>
      <c r="F57" s="3">
        <v>4</v>
      </c>
      <c r="G57" s="4">
        <v>4088.0899999999997</v>
      </c>
      <c r="H57" s="4">
        <v>2317.0700000000002</v>
      </c>
      <c r="I57" s="5">
        <v>1771.0199999999995</v>
      </c>
      <c r="J57" s="6">
        <v>0.56678546705185073</v>
      </c>
      <c r="K57" s="4">
        <v>3524.2155172413791</v>
      </c>
      <c r="L57" s="4">
        <v>1997.4741379310349</v>
      </c>
    </row>
    <row r="58" spans="2:12" x14ac:dyDescent="0.25">
      <c r="B58" s="2">
        <v>44617</v>
      </c>
      <c r="C58" s="3">
        <v>2022</v>
      </c>
      <c r="D58" s="3">
        <v>2</v>
      </c>
      <c r="E58" s="3" t="s">
        <v>19</v>
      </c>
      <c r="F58" s="3">
        <v>5</v>
      </c>
      <c r="G58" s="4">
        <v>2918.3399999999997</v>
      </c>
      <c r="H58" s="4">
        <v>1668.94</v>
      </c>
      <c r="I58" s="5">
        <v>1249.3999999999996</v>
      </c>
      <c r="J58" s="6">
        <v>0.57187990432917346</v>
      </c>
      <c r="K58" s="4">
        <v>2515.8103448275861</v>
      </c>
      <c r="L58" s="4">
        <v>1438.7413793103449</v>
      </c>
    </row>
    <row r="59" spans="2:12" x14ac:dyDescent="0.25">
      <c r="B59" s="2">
        <v>44618</v>
      </c>
      <c r="C59" s="3">
        <v>2022</v>
      </c>
      <c r="D59" s="3">
        <v>2</v>
      </c>
      <c r="E59" s="3" t="s">
        <v>19</v>
      </c>
      <c r="F59" s="3">
        <v>6</v>
      </c>
      <c r="G59" s="4">
        <v>7506.010000000002</v>
      </c>
      <c r="H59" s="4">
        <v>4222.74</v>
      </c>
      <c r="I59" s="5">
        <v>3283.2700000000023</v>
      </c>
      <c r="J59" s="6">
        <v>0.56258118494379816</v>
      </c>
      <c r="K59" s="4">
        <v>6470.6982758620716</v>
      </c>
      <c r="L59" s="4">
        <v>3640.2931034482758</v>
      </c>
    </row>
    <row r="60" spans="2:12" x14ac:dyDescent="0.25">
      <c r="B60" s="2">
        <v>44619</v>
      </c>
      <c r="C60" s="3">
        <v>2022</v>
      </c>
      <c r="D60" s="3">
        <v>2</v>
      </c>
      <c r="E60" s="3" t="s">
        <v>19</v>
      </c>
      <c r="F60" s="3">
        <v>7</v>
      </c>
      <c r="G60" s="4">
        <v>3184.52</v>
      </c>
      <c r="H60" s="4">
        <v>3015.9</v>
      </c>
      <c r="I60" s="5">
        <v>168.61999999999989</v>
      </c>
      <c r="J60" s="6">
        <v>0.94705010488236852</v>
      </c>
      <c r="K60" s="4">
        <v>2745.2758620689656</v>
      </c>
      <c r="L60" s="4">
        <v>2599.9137931034484</v>
      </c>
    </row>
    <row r="61" spans="2:12" x14ac:dyDescent="0.25">
      <c r="B61" s="2">
        <v>44620</v>
      </c>
      <c r="C61" s="3">
        <v>2022</v>
      </c>
      <c r="D61" s="3">
        <v>2</v>
      </c>
      <c r="E61" s="3" t="s">
        <v>20</v>
      </c>
      <c r="F61" s="3">
        <v>1</v>
      </c>
      <c r="G61" s="4">
        <v>4329.66</v>
      </c>
      <c r="H61" s="4">
        <v>0</v>
      </c>
      <c r="I61" s="5">
        <v>4329.66</v>
      </c>
      <c r="J61" s="6">
        <v>0</v>
      </c>
      <c r="K61" s="4">
        <v>3732.4655172413795</v>
      </c>
      <c r="L61" s="4">
        <v>0</v>
      </c>
    </row>
    <row r="62" spans="2:12" x14ac:dyDescent="0.25">
      <c r="B62" s="2">
        <v>44621</v>
      </c>
      <c r="C62" s="3">
        <v>2022</v>
      </c>
      <c r="D62" s="3">
        <v>3</v>
      </c>
      <c r="E62" s="3" t="s">
        <v>20</v>
      </c>
      <c r="F62" s="3">
        <v>2</v>
      </c>
      <c r="G62" s="4">
        <v>6669.5200000000013</v>
      </c>
      <c r="H62" s="4">
        <v>0</v>
      </c>
      <c r="I62" s="5">
        <v>6669.5200000000013</v>
      </c>
      <c r="J62" s="6">
        <v>0</v>
      </c>
      <c r="K62" s="4">
        <v>5749.5862068965534</v>
      </c>
      <c r="L62" s="4">
        <v>0</v>
      </c>
    </row>
    <row r="63" spans="2:12" x14ac:dyDescent="0.25">
      <c r="B63" s="2">
        <v>44622</v>
      </c>
      <c r="C63" s="3">
        <v>2022</v>
      </c>
      <c r="D63" s="3">
        <v>3</v>
      </c>
      <c r="E63" s="3" t="s">
        <v>20</v>
      </c>
      <c r="F63" s="3">
        <v>3</v>
      </c>
      <c r="G63" s="4">
        <v>2966.5400000000009</v>
      </c>
      <c r="H63" s="4">
        <v>0</v>
      </c>
      <c r="I63" s="5">
        <v>2966.5400000000009</v>
      </c>
      <c r="J63" s="6">
        <v>0</v>
      </c>
      <c r="K63" s="4">
        <v>2557.3620689655181</v>
      </c>
      <c r="L63" s="4">
        <v>0</v>
      </c>
    </row>
    <row r="64" spans="2:12" x14ac:dyDescent="0.25">
      <c r="B64" s="2">
        <v>44623</v>
      </c>
      <c r="C64" s="3">
        <v>2022</v>
      </c>
      <c r="D64" s="3">
        <v>3</v>
      </c>
      <c r="E64" s="3" t="s">
        <v>20</v>
      </c>
      <c r="F64" s="3">
        <v>4</v>
      </c>
      <c r="G64" s="4">
        <v>6080.7700000000013</v>
      </c>
      <c r="H64" s="4">
        <v>0</v>
      </c>
      <c r="I64" s="5">
        <v>6080.7700000000013</v>
      </c>
      <c r="J64" s="6">
        <v>0</v>
      </c>
      <c r="K64" s="4">
        <v>5242.0431034482772</v>
      </c>
      <c r="L64" s="4">
        <v>0</v>
      </c>
    </row>
    <row r="65" spans="2:12" x14ac:dyDescent="0.25">
      <c r="B65" s="2">
        <v>44624</v>
      </c>
      <c r="C65" s="3">
        <v>2022</v>
      </c>
      <c r="D65" s="3">
        <v>3</v>
      </c>
      <c r="E65" s="3" t="s">
        <v>20</v>
      </c>
      <c r="F65" s="3">
        <v>5</v>
      </c>
      <c r="G65" s="4">
        <v>3690.5500000000006</v>
      </c>
      <c r="H65" s="4">
        <v>0</v>
      </c>
      <c r="I65" s="5">
        <v>3690.5500000000006</v>
      </c>
      <c r="J65" s="6">
        <v>0</v>
      </c>
      <c r="K65" s="4">
        <v>3181.5086206896558</v>
      </c>
      <c r="L65" s="4">
        <v>0</v>
      </c>
    </row>
    <row r="66" spans="2:12" x14ac:dyDescent="0.25">
      <c r="B66" s="2">
        <v>44625</v>
      </c>
      <c r="C66" s="3">
        <v>2022</v>
      </c>
      <c r="D66" s="3">
        <v>3</v>
      </c>
      <c r="E66" s="3" t="s">
        <v>20</v>
      </c>
      <c r="F66" s="3">
        <v>6</v>
      </c>
      <c r="G66" s="4">
        <v>5746.0999999999995</v>
      </c>
      <c r="H66" s="4">
        <v>0</v>
      </c>
      <c r="I66" s="5">
        <v>5746.0999999999995</v>
      </c>
      <c r="J66" s="6">
        <v>0</v>
      </c>
      <c r="K66" s="4">
        <v>4953.5344827586205</v>
      </c>
      <c r="L66" s="4">
        <v>0</v>
      </c>
    </row>
    <row r="67" spans="2:12" x14ac:dyDescent="0.25">
      <c r="B67" s="2">
        <v>44626</v>
      </c>
      <c r="C67" s="3">
        <v>2022</v>
      </c>
      <c r="D67" s="3">
        <v>3</v>
      </c>
      <c r="E67" s="3" t="s">
        <v>20</v>
      </c>
      <c r="F67" s="3">
        <v>7</v>
      </c>
      <c r="G67" s="4">
        <v>3095.8200000000011</v>
      </c>
      <c r="H67" s="4">
        <v>1751.75</v>
      </c>
      <c r="I67" s="5">
        <v>1344.0700000000011</v>
      </c>
      <c r="J67" s="6">
        <v>0.56584362139917677</v>
      </c>
      <c r="K67" s="4">
        <v>2668.8103448275874</v>
      </c>
      <c r="L67" s="4">
        <v>1510.1293103448277</v>
      </c>
    </row>
    <row r="68" spans="2:12" x14ac:dyDescent="0.25">
      <c r="B68" s="2">
        <v>44627</v>
      </c>
      <c r="C68" s="3">
        <v>2022</v>
      </c>
      <c r="D68" s="3">
        <v>3</v>
      </c>
      <c r="E68" s="3" t="s">
        <v>21</v>
      </c>
      <c r="F68" s="3">
        <v>1</v>
      </c>
      <c r="G68" s="4">
        <v>3740.3200000000015</v>
      </c>
      <c r="H68" s="4">
        <v>2132.7800000000002</v>
      </c>
      <c r="I68" s="5">
        <v>1607.5400000000013</v>
      </c>
      <c r="J68" s="6">
        <v>0.57021324378662774</v>
      </c>
      <c r="K68" s="4">
        <v>3224.4137931034497</v>
      </c>
      <c r="L68" s="4">
        <v>1838.6034482758623</v>
      </c>
    </row>
    <row r="69" spans="2:12" x14ac:dyDescent="0.25">
      <c r="B69" s="2">
        <v>44628</v>
      </c>
      <c r="C69" s="3">
        <v>2022</v>
      </c>
      <c r="D69" s="3">
        <v>3</v>
      </c>
      <c r="E69" s="3" t="s">
        <v>21</v>
      </c>
      <c r="F69" s="3">
        <v>2</v>
      </c>
      <c r="G69" s="4">
        <v>5725.3999999999978</v>
      </c>
      <c r="H69" s="4">
        <v>3161.2</v>
      </c>
      <c r="I69" s="5">
        <v>2564.199999999998</v>
      </c>
      <c r="J69" s="6">
        <v>0.55213609529465213</v>
      </c>
      <c r="K69" s="4">
        <v>4935.6896551724121</v>
      </c>
      <c r="L69" s="4">
        <v>2725.1724137931033</v>
      </c>
    </row>
    <row r="70" spans="2:12" x14ac:dyDescent="0.25">
      <c r="B70" s="2">
        <v>44629</v>
      </c>
      <c r="C70" s="3">
        <v>2022</v>
      </c>
      <c r="D70" s="3">
        <v>3</v>
      </c>
      <c r="E70" s="3" t="s">
        <v>21</v>
      </c>
      <c r="F70" s="3">
        <v>3</v>
      </c>
      <c r="G70" s="4">
        <v>2361.7000000000003</v>
      </c>
      <c r="H70" s="4">
        <v>1436.16</v>
      </c>
      <c r="I70" s="5">
        <v>925.54000000000019</v>
      </c>
      <c r="J70" s="6">
        <v>0.60810433162552391</v>
      </c>
      <c r="K70" s="4">
        <v>2035.9482758620693</v>
      </c>
      <c r="L70" s="4">
        <v>1238.0689655172416</v>
      </c>
    </row>
    <row r="71" spans="2:12" x14ac:dyDescent="0.25">
      <c r="B71" s="2">
        <v>44630</v>
      </c>
      <c r="C71" s="3">
        <v>2022</v>
      </c>
      <c r="D71" s="3">
        <v>3</v>
      </c>
      <c r="E71" s="3" t="s">
        <v>21</v>
      </c>
      <c r="F71" s="3">
        <v>4</v>
      </c>
      <c r="G71" s="4">
        <v>3606.48</v>
      </c>
      <c r="H71" s="4">
        <v>2165.2199999999998</v>
      </c>
      <c r="I71" s="5">
        <v>1441.2600000000002</v>
      </c>
      <c r="J71" s="6">
        <v>0.60036933519664593</v>
      </c>
      <c r="K71" s="4">
        <v>3109.0344827586209</v>
      </c>
      <c r="L71" s="4">
        <v>1866.5689655172414</v>
      </c>
    </row>
    <row r="72" spans="2:12" x14ac:dyDescent="0.25">
      <c r="B72" s="2">
        <v>44631</v>
      </c>
      <c r="C72" s="3">
        <v>2022</v>
      </c>
      <c r="D72" s="3">
        <v>3</v>
      </c>
      <c r="E72" s="3" t="s">
        <v>21</v>
      </c>
      <c r="F72" s="3">
        <v>5</v>
      </c>
      <c r="G72" s="4">
        <v>4566.4600000000009</v>
      </c>
      <c r="H72" s="4">
        <v>2708.65</v>
      </c>
      <c r="I72" s="5">
        <v>1857.8100000000009</v>
      </c>
      <c r="J72" s="6">
        <v>0.59316188031867123</v>
      </c>
      <c r="K72" s="4">
        <v>3936.6034482758632</v>
      </c>
      <c r="L72" s="4">
        <v>2335.0431034482763</v>
      </c>
    </row>
    <row r="73" spans="2:12" x14ac:dyDescent="0.25">
      <c r="B73" s="2">
        <v>44632</v>
      </c>
      <c r="C73" s="3">
        <v>2022</v>
      </c>
      <c r="D73" s="3">
        <v>3</v>
      </c>
      <c r="E73" s="3" t="s">
        <v>21</v>
      </c>
      <c r="F73" s="3">
        <v>6</v>
      </c>
      <c r="G73" s="4">
        <v>2883.3300000000004</v>
      </c>
      <c r="H73" s="4">
        <v>1764.21</v>
      </c>
      <c r="I73" s="5">
        <v>1119.1200000000003</v>
      </c>
      <c r="J73" s="6">
        <v>0.6118654472432915</v>
      </c>
      <c r="K73" s="4">
        <v>2485.6293103448279</v>
      </c>
      <c r="L73" s="4">
        <v>1520.8706896551726</v>
      </c>
    </row>
    <row r="74" spans="2:12" x14ac:dyDescent="0.25">
      <c r="B74" s="2">
        <v>44633</v>
      </c>
      <c r="C74" s="3">
        <v>2022</v>
      </c>
      <c r="D74" s="3">
        <v>3</v>
      </c>
      <c r="E74" s="3" t="s">
        <v>21</v>
      </c>
      <c r="F74" s="3">
        <v>7</v>
      </c>
      <c r="G74" s="4">
        <v>1853.8700000000003</v>
      </c>
      <c r="H74" s="4">
        <v>1137.25</v>
      </c>
      <c r="I74" s="5">
        <v>716.62000000000035</v>
      </c>
      <c r="J74" s="6">
        <v>0.61344646604130804</v>
      </c>
      <c r="K74" s="4">
        <v>1598.1637931034486</v>
      </c>
      <c r="L74" s="4">
        <v>980.38793103448279</v>
      </c>
    </row>
    <row r="75" spans="2:12" x14ac:dyDescent="0.25">
      <c r="B75" s="2">
        <v>44634</v>
      </c>
      <c r="C75" s="3">
        <v>2022</v>
      </c>
      <c r="D75" s="3">
        <v>3</v>
      </c>
      <c r="E75" s="3" t="s">
        <v>22</v>
      </c>
      <c r="F75" s="3">
        <v>1</v>
      </c>
      <c r="G75" s="4">
        <v>5483.77</v>
      </c>
      <c r="H75" s="4">
        <v>3209.25</v>
      </c>
      <c r="I75" s="5">
        <v>2274.5200000000004</v>
      </c>
      <c r="J75" s="6">
        <v>0.58522695153151938</v>
      </c>
      <c r="K75" s="4">
        <v>4727.3879310344837</v>
      </c>
      <c r="L75" s="4">
        <v>2766.594827586207</v>
      </c>
    </row>
    <row r="76" spans="2:12" x14ac:dyDescent="0.25">
      <c r="B76" s="2">
        <v>44635</v>
      </c>
      <c r="C76" s="3">
        <v>2022</v>
      </c>
      <c r="D76" s="3">
        <v>3</v>
      </c>
      <c r="E76" s="3" t="s">
        <v>22</v>
      </c>
      <c r="F76" s="3">
        <v>2</v>
      </c>
      <c r="G76" s="4">
        <v>5135.1799999999994</v>
      </c>
      <c r="H76" s="4">
        <v>3103.21</v>
      </c>
      <c r="I76" s="5">
        <v>2031.9699999999993</v>
      </c>
      <c r="J76" s="6">
        <v>0.60430403608052696</v>
      </c>
      <c r="K76" s="4">
        <v>4426.879310344827</v>
      </c>
      <c r="L76" s="4">
        <v>2675.1810344827591</v>
      </c>
    </row>
    <row r="77" spans="2:12" x14ac:dyDescent="0.25">
      <c r="B77" s="2">
        <v>44636</v>
      </c>
      <c r="C77" s="3">
        <v>2022</v>
      </c>
      <c r="D77" s="3">
        <v>3</v>
      </c>
      <c r="E77" s="3" t="s">
        <v>22</v>
      </c>
      <c r="F77" s="3">
        <v>3</v>
      </c>
      <c r="G77" s="4">
        <v>3445.9500000000007</v>
      </c>
      <c r="H77" s="4">
        <v>2116.91</v>
      </c>
      <c r="I77" s="5">
        <v>1329.0400000000009</v>
      </c>
      <c r="J77" s="6">
        <v>0.61431825766479475</v>
      </c>
      <c r="K77" s="4">
        <v>2970.6465517241386</v>
      </c>
      <c r="L77" s="4">
        <v>1824.9224137931035</v>
      </c>
    </row>
    <row r="78" spans="2:12" x14ac:dyDescent="0.25">
      <c r="B78" s="2">
        <v>44637</v>
      </c>
      <c r="C78" s="3">
        <v>2022</v>
      </c>
      <c r="D78" s="3">
        <v>3</v>
      </c>
      <c r="E78" s="3" t="s">
        <v>22</v>
      </c>
      <c r="F78" s="3">
        <v>4</v>
      </c>
      <c r="G78" s="4">
        <v>4681.26</v>
      </c>
      <c r="H78" s="4">
        <v>2789.94</v>
      </c>
      <c r="I78" s="5">
        <v>1891.3200000000002</v>
      </c>
      <c r="J78" s="6">
        <v>0.59598056933389731</v>
      </c>
      <c r="K78" s="4">
        <v>4035.5689655172418</v>
      </c>
      <c r="L78" s="4">
        <v>2405.1206896551726</v>
      </c>
    </row>
    <row r="79" spans="2:12" x14ac:dyDescent="0.25">
      <c r="B79" s="2">
        <v>44638</v>
      </c>
      <c r="C79" s="3">
        <v>2022</v>
      </c>
      <c r="D79" s="3">
        <v>3</v>
      </c>
      <c r="E79" s="3" t="s">
        <v>22</v>
      </c>
      <c r="F79" s="3">
        <v>5</v>
      </c>
      <c r="G79" s="4">
        <v>4252.0200000000013</v>
      </c>
      <c r="H79" s="4">
        <v>2512.66</v>
      </c>
      <c r="I79" s="5">
        <v>1739.3600000000015</v>
      </c>
      <c r="J79" s="6">
        <v>0.59093325054915058</v>
      </c>
      <c r="K79" s="4">
        <v>3665.5344827586223</v>
      </c>
      <c r="L79" s="4">
        <v>2166.0862068965516</v>
      </c>
    </row>
    <row r="80" spans="2:12" x14ac:dyDescent="0.25">
      <c r="B80" s="2">
        <v>44639</v>
      </c>
      <c r="C80" s="3">
        <v>2022</v>
      </c>
      <c r="D80" s="3">
        <v>3</v>
      </c>
      <c r="E80" s="3" t="s">
        <v>22</v>
      </c>
      <c r="F80" s="3">
        <v>6</v>
      </c>
      <c r="G80" s="4">
        <v>3686.5400000000004</v>
      </c>
      <c r="H80" s="4">
        <v>2280.5</v>
      </c>
      <c r="I80" s="5">
        <v>1406.0400000000004</v>
      </c>
      <c r="J80" s="6">
        <v>0.61860172410986991</v>
      </c>
      <c r="K80" s="4">
        <v>3178.0517241379316</v>
      </c>
      <c r="L80" s="4">
        <v>1965.9482758620691</v>
      </c>
    </row>
    <row r="81" spans="2:12" x14ac:dyDescent="0.25">
      <c r="B81" s="2">
        <v>44640</v>
      </c>
      <c r="C81" s="3">
        <v>2022</v>
      </c>
      <c r="D81" s="3">
        <v>3</v>
      </c>
      <c r="E81" s="3" t="s">
        <v>22</v>
      </c>
      <c r="F81" s="3">
        <v>7</v>
      </c>
      <c r="G81" s="4">
        <v>3334.6699999999992</v>
      </c>
      <c r="H81" s="4">
        <v>2009.86</v>
      </c>
      <c r="I81" s="5">
        <v>1324.8099999999993</v>
      </c>
      <c r="J81" s="6">
        <v>0.60271631075938559</v>
      </c>
      <c r="K81" s="4">
        <v>2874.7155172413786</v>
      </c>
      <c r="L81" s="4">
        <v>1732.6379310344828</v>
      </c>
    </row>
    <row r="82" spans="2:12" x14ac:dyDescent="0.25">
      <c r="B82" s="2">
        <v>44641</v>
      </c>
      <c r="C82" s="3">
        <v>2022</v>
      </c>
      <c r="D82" s="3">
        <v>3</v>
      </c>
      <c r="E82" s="3" t="s">
        <v>23</v>
      </c>
      <c r="F82" s="3">
        <v>1</v>
      </c>
      <c r="G82" s="4">
        <v>3020.4900000000002</v>
      </c>
      <c r="H82" s="4">
        <v>1712.65</v>
      </c>
      <c r="I82" s="5">
        <v>1307.8400000000001</v>
      </c>
      <c r="J82" s="6">
        <v>0.56701065058980493</v>
      </c>
      <c r="K82" s="4">
        <v>2603.870689655173</v>
      </c>
      <c r="L82" s="4">
        <v>1476.4224137931037</v>
      </c>
    </row>
    <row r="83" spans="2:12" x14ac:dyDescent="0.25">
      <c r="B83" s="2">
        <v>44642</v>
      </c>
      <c r="C83" s="3">
        <v>2022</v>
      </c>
      <c r="D83" s="3">
        <v>3</v>
      </c>
      <c r="E83" s="3" t="s">
        <v>23</v>
      </c>
      <c r="F83" s="3">
        <v>2</v>
      </c>
      <c r="G83" s="4">
        <v>1648.64</v>
      </c>
      <c r="H83" s="4">
        <v>1045.55</v>
      </c>
      <c r="I83" s="5">
        <v>603.09000000000015</v>
      </c>
      <c r="J83" s="6">
        <v>0.63418939246894401</v>
      </c>
      <c r="K83" s="4">
        <v>1421.2413793103451</v>
      </c>
      <c r="L83" s="4">
        <v>901.33620689655174</v>
      </c>
    </row>
    <row r="84" spans="2:12" x14ac:dyDescent="0.25">
      <c r="B84" s="2">
        <v>44643</v>
      </c>
      <c r="C84" s="3">
        <v>2022</v>
      </c>
      <c r="D84" s="3">
        <v>3</v>
      </c>
      <c r="E84" s="3" t="s">
        <v>23</v>
      </c>
      <c r="F84" s="3">
        <v>3</v>
      </c>
      <c r="G84" s="4">
        <v>2574.2400000000002</v>
      </c>
      <c r="H84" s="4">
        <v>1536.1</v>
      </c>
      <c r="I84" s="5">
        <v>1038.1400000000003</v>
      </c>
      <c r="J84" s="6">
        <v>0.59671980856485785</v>
      </c>
      <c r="K84" s="4">
        <v>2219.1724137931037</v>
      </c>
      <c r="L84" s="4">
        <v>1324.2241379310344</v>
      </c>
    </row>
    <row r="85" spans="2:12" x14ac:dyDescent="0.25">
      <c r="B85" s="2">
        <v>44644</v>
      </c>
      <c r="C85" s="3">
        <v>2022</v>
      </c>
      <c r="D85" s="3">
        <v>3</v>
      </c>
      <c r="E85" s="3" t="s">
        <v>23</v>
      </c>
      <c r="F85" s="3">
        <v>4</v>
      </c>
      <c r="G85" s="4">
        <v>2477.0800000000008</v>
      </c>
      <c r="H85" s="4">
        <v>1449.1</v>
      </c>
      <c r="I85" s="5">
        <v>1027.9800000000009</v>
      </c>
      <c r="J85" s="6">
        <v>0.58500331034928199</v>
      </c>
      <c r="K85" s="4">
        <v>2135.4137931034493</v>
      </c>
      <c r="L85" s="4">
        <v>1249.2241379310344</v>
      </c>
    </row>
    <row r="86" spans="2:12" x14ac:dyDescent="0.25">
      <c r="B86" s="2">
        <v>44645</v>
      </c>
      <c r="C86" s="3">
        <v>2022</v>
      </c>
      <c r="D86" s="3">
        <v>3</v>
      </c>
      <c r="E86" s="3" t="s">
        <v>23</v>
      </c>
      <c r="F86" s="3">
        <v>5</v>
      </c>
      <c r="G86" s="4">
        <v>4972.5999999999985</v>
      </c>
      <c r="H86" s="4">
        <v>3010.9</v>
      </c>
      <c r="I86" s="5">
        <v>1961.6999999999985</v>
      </c>
      <c r="J86" s="6">
        <v>0.6054981297510359</v>
      </c>
      <c r="K86" s="4">
        <v>4286.7241379310335</v>
      </c>
      <c r="L86" s="4">
        <v>2595.6034482758623</v>
      </c>
    </row>
    <row r="87" spans="2:12" x14ac:dyDescent="0.25">
      <c r="B87" s="2">
        <v>44646</v>
      </c>
      <c r="C87" s="3">
        <v>2022</v>
      </c>
      <c r="D87" s="3">
        <v>3</v>
      </c>
      <c r="E87" s="3" t="s">
        <v>23</v>
      </c>
      <c r="F87" s="3">
        <v>6</v>
      </c>
      <c r="G87" s="4">
        <v>5208.9000000000015</v>
      </c>
      <c r="H87" s="4">
        <v>3079.53</v>
      </c>
      <c r="I87" s="5">
        <v>2129.3700000000013</v>
      </c>
      <c r="J87" s="6">
        <v>0.59120543684847071</v>
      </c>
      <c r="K87" s="4">
        <v>4490.43103448276</v>
      </c>
      <c r="L87" s="4">
        <v>2654.7672413793107</v>
      </c>
    </row>
    <row r="88" spans="2:12" x14ac:dyDescent="0.25">
      <c r="B88" s="2">
        <v>44647</v>
      </c>
      <c r="C88" s="3">
        <v>2022</v>
      </c>
      <c r="D88" s="3">
        <v>3</v>
      </c>
      <c r="E88" s="3" t="s">
        <v>23</v>
      </c>
      <c r="F88" s="3">
        <v>7</v>
      </c>
      <c r="G88" s="4">
        <v>1700.68</v>
      </c>
      <c r="H88" s="4">
        <v>996.19</v>
      </c>
      <c r="I88" s="5">
        <v>704.49</v>
      </c>
      <c r="J88" s="6">
        <v>0.58575981372157016</v>
      </c>
      <c r="K88" s="4">
        <v>1466.1034482758623</v>
      </c>
      <c r="L88" s="4">
        <v>858.78448275862081</v>
      </c>
    </row>
    <row r="89" spans="2:12" x14ac:dyDescent="0.25">
      <c r="B89" s="2">
        <v>44648</v>
      </c>
      <c r="C89" s="3">
        <v>2022</v>
      </c>
      <c r="D89" s="3">
        <v>3</v>
      </c>
      <c r="E89" s="3" t="s">
        <v>24</v>
      </c>
      <c r="F89" s="3">
        <v>1</v>
      </c>
      <c r="G89" s="4">
        <v>4589.2699999999995</v>
      </c>
      <c r="H89" s="4">
        <v>2821.77</v>
      </c>
      <c r="I89" s="5">
        <v>1767.4999999999995</v>
      </c>
      <c r="J89" s="6">
        <v>0.61486249447079822</v>
      </c>
      <c r="K89" s="4">
        <v>3956.2672413793102</v>
      </c>
      <c r="L89" s="4">
        <v>2432.5603448275865</v>
      </c>
    </row>
    <row r="90" spans="2:12" x14ac:dyDescent="0.25">
      <c r="B90" s="2">
        <v>44649</v>
      </c>
      <c r="C90" s="3">
        <v>2022</v>
      </c>
      <c r="D90" s="3">
        <v>3</v>
      </c>
      <c r="E90" s="3" t="s">
        <v>24</v>
      </c>
      <c r="F90" s="3">
        <v>2</v>
      </c>
      <c r="G90" s="4">
        <v>3952.03</v>
      </c>
      <c r="H90" s="4">
        <v>2391.38</v>
      </c>
      <c r="I90" s="5">
        <v>1560.65</v>
      </c>
      <c r="J90" s="6">
        <v>0.60510168192043079</v>
      </c>
      <c r="K90" s="4">
        <v>3406.9224137931037</v>
      </c>
      <c r="L90" s="4">
        <v>2061.5344827586209</v>
      </c>
    </row>
    <row r="91" spans="2:12" x14ac:dyDescent="0.25">
      <c r="B91" s="2">
        <v>44650</v>
      </c>
      <c r="C91" s="3">
        <v>2022</v>
      </c>
      <c r="D91" s="3">
        <v>3</v>
      </c>
      <c r="E91" s="3" t="s">
        <v>24</v>
      </c>
      <c r="F91" s="3">
        <v>3</v>
      </c>
      <c r="G91" s="4">
        <v>2922.4399999999996</v>
      </c>
      <c r="H91" s="4">
        <v>1680.93</v>
      </c>
      <c r="I91" s="5">
        <v>1241.5099999999995</v>
      </c>
      <c r="J91" s="6">
        <v>0.57518032876637337</v>
      </c>
      <c r="K91" s="4">
        <v>2519.3448275862065</v>
      </c>
      <c r="L91" s="4">
        <v>1449.0775862068967</v>
      </c>
    </row>
    <row r="92" spans="2:12" x14ac:dyDescent="0.25">
      <c r="B92" s="2">
        <v>44651</v>
      </c>
      <c r="C92" s="3">
        <v>2022</v>
      </c>
      <c r="D92" s="3">
        <v>3</v>
      </c>
      <c r="E92" s="3" t="s">
        <v>24</v>
      </c>
      <c r="F92" s="3">
        <v>4</v>
      </c>
      <c r="G92" s="4">
        <v>5354.5700000000015</v>
      </c>
      <c r="H92" s="4">
        <v>3130.67</v>
      </c>
      <c r="I92" s="5">
        <v>2223.9000000000015</v>
      </c>
      <c r="J92" s="6">
        <v>0.58467253206139791</v>
      </c>
      <c r="K92" s="4">
        <v>4616.0086206896567</v>
      </c>
      <c r="L92" s="4">
        <v>2698.8534482758623</v>
      </c>
    </row>
    <row r="93" spans="2:12" x14ac:dyDescent="0.25">
      <c r="B93" s="2">
        <v>44652</v>
      </c>
      <c r="C93" s="3">
        <v>2022</v>
      </c>
      <c r="D93" s="3">
        <v>4</v>
      </c>
      <c r="E93" s="3" t="s">
        <v>24</v>
      </c>
      <c r="F93" s="3">
        <v>5</v>
      </c>
      <c r="G93" s="4">
        <v>10255.379999999997</v>
      </c>
      <c r="H93" s="4">
        <v>6062.86</v>
      </c>
      <c r="I93" s="5">
        <v>4192.5199999999977</v>
      </c>
      <c r="J93" s="6">
        <v>0.59118823485819161</v>
      </c>
      <c r="K93" s="4">
        <v>8840.8448275862047</v>
      </c>
      <c r="L93" s="4">
        <v>5226.6034482758623</v>
      </c>
    </row>
    <row r="94" spans="2:12" x14ac:dyDescent="0.25">
      <c r="B94" s="2">
        <v>44653</v>
      </c>
      <c r="C94" s="3">
        <v>2022</v>
      </c>
      <c r="D94" s="3">
        <v>4</v>
      </c>
      <c r="E94" s="3" t="s">
        <v>24</v>
      </c>
      <c r="F94" s="3">
        <v>6</v>
      </c>
      <c r="G94" s="4">
        <v>3892.3500000000013</v>
      </c>
      <c r="H94" s="4">
        <v>2363.4</v>
      </c>
      <c r="I94" s="5">
        <v>1528.9500000000012</v>
      </c>
      <c r="J94" s="6">
        <v>0.60719102855601359</v>
      </c>
      <c r="K94" s="4">
        <v>3355.4741379310358</v>
      </c>
      <c r="L94" s="4">
        <v>2037.4137931034486</v>
      </c>
    </row>
    <row r="95" spans="2:12" x14ac:dyDescent="0.25">
      <c r="B95" s="2">
        <v>44654</v>
      </c>
      <c r="C95" s="3">
        <v>2022</v>
      </c>
      <c r="D95" s="3">
        <v>4</v>
      </c>
      <c r="E95" s="3" t="s">
        <v>24</v>
      </c>
      <c r="F95" s="3">
        <v>7</v>
      </c>
      <c r="G95" s="4">
        <v>1394.7000000000003</v>
      </c>
      <c r="H95" s="4">
        <v>849.14</v>
      </c>
      <c r="I95" s="5">
        <v>545.56000000000029</v>
      </c>
      <c r="J95" s="6">
        <v>0.60883344088334401</v>
      </c>
      <c r="K95" s="4">
        <v>1202.327586206897</v>
      </c>
      <c r="L95" s="4">
        <v>732.01724137931035</v>
      </c>
    </row>
    <row r="96" spans="2:12" x14ac:dyDescent="0.25">
      <c r="B96" s="2">
        <v>44655</v>
      </c>
      <c r="C96" s="3">
        <v>2022</v>
      </c>
      <c r="D96" s="3">
        <v>4</v>
      </c>
      <c r="E96" s="3" t="s">
        <v>25</v>
      </c>
      <c r="F96" s="3">
        <v>1</v>
      </c>
      <c r="G96" s="4">
        <v>2904.1899999999996</v>
      </c>
      <c r="H96" s="4">
        <v>1778.45</v>
      </c>
      <c r="I96" s="5">
        <v>1125.7399999999996</v>
      </c>
      <c r="J96" s="6">
        <v>0.61237384606379064</v>
      </c>
      <c r="K96" s="4">
        <v>2503.6120689655172</v>
      </c>
      <c r="L96" s="4">
        <v>1533.1465517241381</v>
      </c>
    </row>
    <row r="97" spans="2:12" x14ac:dyDescent="0.25">
      <c r="B97" s="2">
        <v>44656</v>
      </c>
      <c r="C97" s="3">
        <v>2022</v>
      </c>
      <c r="D97" s="3">
        <v>4</v>
      </c>
      <c r="E97" s="3" t="s">
        <v>25</v>
      </c>
      <c r="F97" s="3">
        <v>2</v>
      </c>
      <c r="G97" s="4">
        <v>3574.7599999999989</v>
      </c>
      <c r="H97" s="4">
        <v>2169.77</v>
      </c>
      <c r="I97" s="5">
        <v>1404.9899999999989</v>
      </c>
      <c r="J97" s="6">
        <v>0.60696941892602596</v>
      </c>
      <c r="K97" s="4">
        <v>3081.689655172413</v>
      </c>
      <c r="L97" s="4">
        <v>1870.4913793103449</v>
      </c>
    </row>
    <row r="98" spans="2:12" x14ac:dyDescent="0.25">
      <c r="B98" s="2">
        <v>44657</v>
      </c>
      <c r="C98" s="3">
        <v>2022</v>
      </c>
      <c r="D98" s="3">
        <v>4</v>
      </c>
      <c r="E98" s="3" t="s">
        <v>25</v>
      </c>
      <c r="F98" s="3">
        <v>3</v>
      </c>
      <c r="G98" s="4">
        <v>3552.2399999999993</v>
      </c>
      <c r="H98" s="4">
        <v>2140.11</v>
      </c>
      <c r="I98" s="5">
        <v>1412.1299999999992</v>
      </c>
      <c r="J98" s="6">
        <v>0.60246773866630643</v>
      </c>
      <c r="K98" s="4">
        <v>3062.2758620689651</v>
      </c>
      <c r="L98" s="4">
        <v>1844.9224137931037</v>
      </c>
    </row>
    <row r="99" spans="2:12" x14ac:dyDescent="0.25">
      <c r="B99" s="2">
        <v>44658</v>
      </c>
      <c r="C99" s="3">
        <v>2022</v>
      </c>
      <c r="D99" s="3">
        <v>4</v>
      </c>
      <c r="E99" s="3" t="s">
        <v>25</v>
      </c>
      <c r="F99" s="3">
        <v>4</v>
      </c>
      <c r="G99" s="4">
        <v>4385.3500000000004</v>
      </c>
      <c r="H99" s="4">
        <v>2619.86</v>
      </c>
      <c r="I99" s="5">
        <v>1765.4900000000002</v>
      </c>
      <c r="J99" s="6">
        <v>0.59741183713956691</v>
      </c>
      <c r="K99" s="4">
        <v>3780.4741379310349</v>
      </c>
      <c r="L99" s="4">
        <v>2258.5000000000005</v>
      </c>
    </row>
    <row r="100" spans="2:12" x14ac:dyDescent="0.25">
      <c r="B100" s="2">
        <v>44659</v>
      </c>
      <c r="C100" s="3">
        <v>2022</v>
      </c>
      <c r="D100" s="3">
        <v>4</v>
      </c>
      <c r="E100" s="3" t="s">
        <v>25</v>
      </c>
      <c r="F100" s="3">
        <v>5</v>
      </c>
      <c r="G100" s="4">
        <v>4999.9700000000012</v>
      </c>
      <c r="H100" s="4">
        <v>2937.99</v>
      </c>
      <c r="I100" s="5">
        <v>2061.9800000000014</v>
      </c>
      <c r="J100" s="6">
        <v>0.58760152560915346</v>
      </c>
      <c r="K100" s="4">
        <v>4310.3189655172428</v>
      </c>
      <c r="L100" s="4">
        <v>2532.75</v>
      </c>
    </row>
    <row r="101" spans="2:12" x14ac:dyDescent="0.25">
      <c r="B101" s="2">
        <v>44660</v>
      </c>
      <c r="C101" s="3">
        <v>2022</v>
      </c>
      <c r="D101" s="3">
        <v>4</v>
      </c>
      <c r="E101" s="3" t="s">
        <v>25</v>
      </c>
      <c r="F101" s="3">
        <v>6</v>
      </c>
      <c r="G101" s="4">
        <v>4886.8999999999996</v>
      </c>
      <c r="H101" s="4">
        <v>2862.35</v>
      </c>
      <c r="I101" s="5">
        <v>2024.5499999999997</v>
      </c>
      <c r="J101" s="6">
        <v>0.58571896294174219</v>
      </c>
      <c r="K101" s="4">
        <v>4212.8448275862065</v>
      </c>
      <c r="L101" s="4">
        <v>2467.5431034482758</v>
      </c>
    </row>
    <row r="102" spans="2:12" x14ac:dyDescent="0.25">
      <c r="B102" s="2">
        <v>44661</v>
      </c>
      <c r="C102" s="3">
        <v>2022</v>
      </c>
      <c r="D102" s="3">
        <v>4</v>
      </c>
      <c r="E102" s="3" t="s">
        <v>25</v>
      </c>
      <c r="F102" s="3">
        <v>7</v>
      </c>
      <c r="G102" s="4">
        <v>2396.5699999999997</v>
      </c>
      <c r="H102" s="4">
        <v>1412</v>
      </c>
      <c r="I102" s="5">
        <v>984.56999999999971</v>
      </c>
      <c r="J102" s="6">
        <v>0.58917536312313024</v>
      </c>
      <c r="K102" s="4">
        <v>2066.0086206896549</v>
      </c>
      <c r="L102" s="4">
        <v>1217.2413793103449</v>
      </c>
    </row>
    <row r="103" spans="2:12" x14ac:dyDescent="0.25">
      <c r="B103" s="2">
        <v>44662</v>
      </c>
      <c r="C103" s="3">
        <v>2022</v>
      </c>
      <c r="D103" s="3">
        <v>4</v>
      </c>
      <c r="E103" s="3" t="s">
        <v>26</v>
      </c>
      <c r="F103" s="3">
        <v>1</v>
      </c>
      <c r="G103" s="4">
        <v>3934.62</v>
      </c>
      <c r="H103" s="4">
        <v>2347.96</v>
      </c>
      <c r="I103" s="5">
        <v>1586.6599999999999</v>
      </c>
      <c r="J103" s="6">
        <v>0.59674377703564774</v>
      </c>
      <c r="K103" s="4">
        <v>3391.9137931034484</v>
      </c>
      <c r="L103" s="4">
        <v>2024.1034482758623</v>
      </c>
    </row>
    <row r="104" spans="2:12" x14ac:dyDescent="0.25">
      <c r="B104" s="2">
        <v>44663</v>
      </c>
      <c r="C104" s="3">
        <v>2022</v>
      </c>
      <c r="D104" s="3">
        <v>4</v>
      </c>
      <c r="E104" s="3" t="s">
        <v>26</v>
      </c>
      <c r="F104" s="3">
        <v>2</v>
      </c>
      <c r="G104" s="4">
        <v>7285.53</v>
      </c>
      <c r="H104" s="4">
        <v>4354.87</v>
      </c>
      <c r="I104" s="5">
        <v>2930.66</v>
      </c>
      <c r="J104" s="6">
        <v>0.59774237426789811</v>
      </c>
      <c r="K104" s="4">
        <v>6280.6293103448279</v>
      </c>
      <c r="L104" s="4">
        <v>3754.1982758620693</v>
      </c>
    </row>
    <row r="105" spans="2:12" x14ac:dyDescent="0.25">
      <c r="B105" s="2">
        <v>44664</v>
      </c>
      <c r="C105" s="3">
        <v>2022</v>
      </c>
      <c r="D105" s="3">
        <v>4</v>
      </c>
      <c r="E105" s="3" t="s">
        <v>26</v>
      </c>
      <c r="F105" s="3">
        <v>3</v>
      </c>
      <c r="G105" s="4">
        <v>7784.47</v>
      </c>
      <c r="H105" s="4">
        <v>4730.93</v>
      </c>
      <c r="I105" s="5">
        <v>3053.54</v>
      </c>
      <c r="J105" s="6">
        <v>0.60773951213120481</v>
      </c>
      <c r="K105" s="4">
        <v>6710.7500000000009</v>
      </c>
      <c r="L105" s="4">
        <v>4078.3879310344832</v>
      </c>
    </row>
    <row r="106" spans="2:12" x14ac:dyDescent="0.25">
      <c r="B106" s="2">
        <v>44665</v>
      </c>
      <c r="C106" s="3">
        <v>2022</v>
      </c>
      <c r="D106" s="3">
        <v>4</v>
      </c>
      <c r="E106" s="3" t="s">
        <v>26</v>
      </c>
      <c r="F106" s="3">
        <v>4</v>
      </c>
      <c r="G106" s="4">
        <v>2113.21</v>
      </c>
      <c r="H106" s="4">
        <v>1275.03</v>
      </c>
      <c r="I106" s="5">
        <v>838.18000000000006</v>
      </c>
      <c r="J106" s="6">
        <v>0.60336171038372899</v>
      </c>
      <c r="K106" s="4">
        <v>1821.7327586206898</v>
      </c>
      <c r="L106" s="4">
        <v>1099.1637931034484</v>
      </c>
    </row>
    <row r="107" spans="2:12" x14ac:dyDescent="0.25">
      <c r="B107" s="2">
        <v>44666</v>
      </c>
      <c r="C107" s="3">
        <v>2022</v>
      </c>
      <c r="D107" s="3">
        <v>4</v>
      </c>
      <c r="E107" s="3" t="s">
        <v>26</v>
      </c>
      <c r="F107" s="3">
        <v>5</v>
      </c>
      <c r="G107" s="4">
        <v>2323.02</v>
      </c>
      <c r="H107" s="4">
        <v>1364.52</v>
      </c>
      <c r="I107" s="5">
        <v>958.5</v>
      </c>
      <c r="J107" s="6">
        <v>0.58739055195392209</v>
      </c>
      <c r="K107" s="4">
        <v>2002.6034482758621</v>
      </c>
      <c r="L107" s="4">
        <v>1176.3103448275863</v>
      </c>
    </row>
    <row r="108" spans="2:12" x14ac:dyDescent="0.25">
      <c r="B108" s="2">
        <v>44667</v>
      </c>
      <c r="C108" s="3">
        <v>2022</v>
      </c>
      <c r="D108" s="3">
        <v>4</v>
      </c>
      <c r="E108" s="3" t="s">
        <v>26</v>
      </c>
      <c r="F108" s="3">
        <v>6</v>
      </c>
      <c r="G108" s="4">
        <v>2517.63</v>
      </c>
      <c r="H108" s="4">
        <v>1519.54</v>
      </c>
      <c r="I108" s="5">
        <v>998.09000000000015</v>
      </c>
      <c r="J108" s="6">
        <v>0.60355969701663859</v>
      </c>
      <c r="K108" s="4">
        <v>2170.3706896551726</v>
      </c>
      <c r="L108" s="4">
        <v>1309.9482758620691</v>
      </c>
    </row>
    <row r="109" spans="2:12" x14ac:dyDescent="0.25">
      <c r="B109" s="2">
        <v>44668</v>
      </c>
      <c r="C109" s="3">
        <v>2022</v>
      </c>
      <c r="D109" s="3">
        <v>4</v>
      </c>
      <c r="E109" s="3" t="s">
        <v>26</v>
      </c>
      <c r="F109" s="3">
        <v>7</v>
      </c>
      <c r="G109" s="4">
        <v>3773.66</v>
      </c>
      <c r="H109" s="4">
        <v>2285.61</v>
      </c>
      <c r="I109" s="5">
        <v>1488.0499999999997</v>
      </c>
      <c r="J109" s="6">
        <v>0.6056745970755183</v>
      </c>
      <c r="K109" s="4">
        <v>3253.155172413793</v>
      </c>
      <c r="L109" s="4">
        <v>1970.3534482758623</v>
      </c>
    </row>
    <row r="110" spans="2:12" x14ac:dyDescent="0.25">
      <c r="B110" s="2">
        <v>44669</v>
      </c>
      <c r="C110" s="3">
        <v>2022</v>
      </c>
      <c r="D110" s="3">
        <v>4</v>
      </c>
      <c r="E110" s="3" t="s">
        <v>27</v>
      </c>
      <c r="F110" s="3">
        <v>1</v>
      </c>
      <c r="G110" s="4">
        <v>4332.579999999999</v>
      </c>
      <c r="H110" s="4">
        <v>2577.2800000000002</v>
      </c>
      <c r="I110" s="5">
        <v>1755.2999999999988</v>
      </c>
      <c r="J110" s="6">
        <v>0.5948603372586313</v>
      </c>
      <c r="K110" s="4">
        <v>3734.9827586206889</v>
      </c>
      <c r="L110" s="4">
        <v>2221.7931034482763</v>
      </c>
    </row>
    <row r="111" spans="2:12" x14ac:dyDescent="0.25">
      <c r="B111" s="2">
        <v>44670</v>
      </c>
      <c r="C111" s="3">
        <v>2022</v>
      </c>
      <c r="D111" s="3">
        <v>4</v>
      </c>
      <c r="E111" s="3" t="s">
        <v>27</v>
      </c>
      <c r="F111" s="3">
        <v>2</v>
      </c>
      <c r="G111" s="4">
        <v>4677.13</v>
      </c>
      <c r="H111" s="4">
        <v>2738.63</v>
      </c>
      <c r="I111" s="5">
        <v>1938.5</v>
      </c>
      <c r="J111" s="6">
        <v>0.58553642939152861</v>
      </c>
      <c r="K111" s="4">
        <v>4032.0086206896553</v>
      </c>
      <c r="L111" s="4">
        <v>2360.8879310344828</v>
      </c>
    </row>
    <row r="112" spans="2:12" x14ac:dyDescent="0.25">
      <c r="B112" s="2">
        <v>44671</v>
      </c>
      <c r="C112" s="3">
        <v>2022</v>
      </c>
      <c r="D112" s="3">
        <v>4</v>
      </c>
      <c r="E112" s="3" t="s">
        <v>27</v>
      </c>
      <c r="F112" s="3">
        <v>3</v>
      </c>
      <c r="G112" s="4">
        <v>7803.19</v>
      </c>
      <c r="H112" s="4">
        <v>4624.54</v>
      </c>
      <c r="I112" s="5">
        <v>3178.6499999999996</v>
      </c>
      <c r="J112" s="6">
        <v>0.59264736601313051</v>
      </c>
      <c r="K112" s="4">
        <v>6726.8879310344828</v>
      </c>
      <c r="L112" s="4">
        <v>3986.6724137931037</v>
      </c>
    </row>
    <row r="113" spans="2:12" x14ac:dyDescent="0.25">
      <c r="B113" s="2">
        <v>44672</v>
      </c>
      <c r="C113" s="3">
        <v>2022</v>
      </c>
      <c r="D113" s="3">
        <v>4</v>
      </c>
      <c r="E113" s="3" t="s">
        <v>27</v>
      </c>
      <c r="F113" s="3">
        <v>4</v>
      </c>
      <c r="G113" s="4">
        <v>4054.63</v>
      </c>
      <c r="H113" s="4">
        <v>2478.44</v>
      </c>
      <c r="I113" s="5">
        <v>1576.19</v>
      </c>
      <c r="J113" s="6">
        <v>0.6112616934220878</v>
      </c>
      <c r="K113" s="4">
        <v>3495.3706896551726</v>
      </c>
      <c r="L113" s="4">
        <v>2136.5862068965521</v>
      </c>
    </row>
    <row r="114" spans="2:12" x14ac:dyDescent="0.25">
      <c r="B114" s="2">
        <v>44673</v>
      </c>
      <c r="C114" s="3">
        <v>2022</v>
      </c>
      <c r="D114" s="3">
        <v>4</v>
      </c>
      <c r="E114" s="3" t="s">
        <v>27</v>
      </c>
      <c r="F114" s="3">
        <v>5</v>
      </c>
      <c r="G114" s="4">
        <v>3629.8100000000004</v>
      </c>
      <c r="H114" s="4">
        <v>2063.79</v>
      </c>
      <c r="I114" s="5">
        <v>1566.0200000000004</v>
      </c>
      <c r="J114" s="6">
        <v>0.56856694978525035</v>
      </c>
      <c r="K114" s="4">
        <v>3129.1465517241386</v>
      </c>
      <c r="L114" s="4">
        <v>1779.1293103448277</v>
      </c>
    </row>
    <row r="115" spans="2:12" x14ac:dyDescent="0.25">
      <c r="B115" s="2">
        <v>44674</v>
      </c>
      <c r="C115" s="3">
        <v>2022</v>
      </c>
      <c r="D115" s="3">
        <v>4</v>
      </c>
      <c r="E115" s="3" t="s">
        <v>27</v>
      </c>
      <c r="F115" s="3">
        <v>6</v>
      </c>
      <c r="G115" s="4">
        <v>2972.21</v>
      </c>
      <c r="H115" s="4">
        <v>1788.48</v>
      </c>
      <c r="I115" s="5">
        <v>1183.73</v>
      </c>
      <c r="J115" s="6">
        <v>0.60173406320549361</v>
      </c>
      <c r="K115" s="4">
        <v>2562.25</v>
      </c>
      <c r="L115" s="4">
        <v>1541.793103448276</v>
      </c>
    </row>
    <row r="116" spans="2:12" x14ac:dyDescent="0.25">
      <c r="B116" s="2">
        <v>44675</v>
      </c>
      <c r="C116" s="3">
        <v>2022</v>
      </c>
      <c r="D116" s="3">
        <v>4</v>
      </c>
      <c r="E116" s="3" t="s">
        <v>27</v>
      </c>
      <c r="F116" s="3">
        <v>7</v>
      </c>
      <c r="G116" s="4">
        <v>1497.54</v>
      </c>
      <c r="H116" s="4">
        <v>882.46</v>
      </c>
      <c r="I116" s="5">
        <v>615.07999999999993</v>
      </c>
      <c r="J116" s="6">
        <v>0.58927307450886124</v>
      </c>
      <c r="K116" s="4">
        <v>1290.9827586206898</v>
      </c>
      <c r="L116" s="4">
        <v>760.74137931034488</v>
      </c>
    </row>
    <row r="117" spans="2:12" x14ac:dyDescent="0.25">
      <c r="B117" s="2">
        <v>44676</v>
      </c>
      <c r="C117" s="3">
        <v>2022</v>
      </c>
      <c r="D117" s="3">
        <v>4</v>
      </c>
      <c r="E117" s="3" t="s">
        <v>28</v>
      </c>
      <c r="F117" s="3">
        <v>1</v>
      </c>
      <c r="G117" s="4">
        <v>3894.869999999999</v>
      </c>
      <c r="H117" s="4">
        <v>2377.1</v>
      </c>
      <c r="I117" s="5">
        <v>1517.7699999999991</v>
      </c>
      <c r="J117" s="6">
        <v>0.61031562029027941</v>
      </c>
      <c r="K117" s="4">
        <v>3357.6465517241372</v>
      </c>
      <c r="L117" s="4">
        <v>2049.2241379310344</v>
      </c>
    </row>
    <row r="118" spans="2:12" x14ac:dyDescent="0.25">
      <c r="B118" s="2">
        <v>44677</v>
      </c>
      <c r="C118" s="3">
        <v>2022</v>
      </c>
      <c r="D118" s="3">
        <v>4</v>
      </c>
      <c r="E118" s="3" t="s">
        <v>28</v>
      </c>
      <c r="F118" s="3">
        <v>2</v>
      </c>
      <c r="G118" s="4">
        <v>2496.5700000000002</v>
      </c>
      <c r="H118" s="4">
        <v>1464.89</v>
      </c>
      <c r="I118" s="5">
        <v>1031.68</v>
      </c>
      <c r="J118" s="6">
        <v>0.58676103614158626</v>
      </c>
      <c r="K118" s="4">
        <v>2152.2155172413795</v>
      </c>
      <c r="L118" s="4">
        <v>1262.8362068965519</v>
      </c>
    </row>
    <row r="119" spans="2:12" x14ac:dyDescent="0.25">
      <c r="B119" s="2">
        <v>44678</v>
      </c>
      <c r="C119" s="3">
        <v>2022</v>
      </c>
      <c r="D119" s="3">
        <v>4</v>
      </c>
      <c r="E119" s="3" t="s">
        <v>28</v>
      </c>
      <c r="F119" s="3">
        <v>3</v>
      </c>
      <c r="G119" s="4">
        <v>2155.3100000000004</v>
      </c>
      <c r="H119" s="4">
        <v>1304.44</v>
      </c>
      <c r="I119" s="5">
        <v>850.87000000000035</v>
      </c>
      <c r="J119" s="6">
        <v>0.60522152265799345</v>
      </c>
      <c r="K119" s="4">
        <v>1858.025862068966</v>
      </c>
      <c r="L119" s="4">
        <v>1124.5172413793105</v>
      </c>
    </row>
    <row r="120" spans="2:12" x14ac:dyDescent="0.25">
      <c r="B120" s="2">
        <v>44679</v>
      </c>
      <c r="C120" s="3">
        <v>2022</v>
      </c>
      <c r="D120" s="3">
        <v>4</v>
      </c>
      <c r="E120" s="3" t="s">
        <v>28</v>
      </c>
      <c r="F120" s="3">
        <v>4</v>
      </c>
      <c r="G120" s="4">
        <v>3407.8999999999996</v>
      </c>
      <c r="H120" s="4">
        <v>2015.66</v>
      </c>
      <c r="I120" s="5">
        <v>1392.2399999999996</v>
      </c>
      <c r="J120" s="6">
        <v>0.5914668857654275</v>
      </c>
      <c r="K120" s="4">
        <v>2937.844827586207</v>
      </c>
      <c r="L120" s="4">
        <v>1737.637931034483</v>
      </c>
    </row>
    <row r="121" spans="2:12" x14ac:dyDescent="0.25">
      <c r="B121" s="2">
        <v>44680</v>
      </c>
      <c r="C121" s="3">
        <v>2022</v>
      </c>
      <c r="D121" s="3">
        <v>4</v>
      </c>
      <c r="E121" s="3" t="s">
        <v>28</v>
      </c>
      <c r="F121" s="3">
        <v>5</v>
      </c>
      <c r="G121" s="4">
        <v>2724.0199999999995</v>
      </c>
      <c r="H121" s="4">
        <v>1600.48</v>
      </c>
      <c r="I121" s="5">
        <v>1123.5399999999995</v>
      </c>
      <c r="J121" s="6">
        <v>0.58754341010712119</v>
      </c>
      <c r="K121" s="4">
        <v>2348.2931034482758</v>
      </c>
      <c r="L121" s="4">
        <v>1379.7241379310346</v>
      </c>
    </row>
    <row r="122" spans="2:12" x14ac:dyDescent="0.25">
      <c r="B122" s="2">
        <v>44681</v>
      </c>
      <c r="C122" s="3">
        <v>2022</v>
      </c>
      <c r="D122" s="3">
        <v>4</v>
      </c>
      <c r="E122" s="3" t="s">
        <v>28</v>
      </c>
      <c r="F122" s="3">
        <v>6</v>
      </c>
      <c r="G122" s="4">
        <v>2936.9</v>
      </c>
      <c r="H122" s="4">
        <v>1733.86</v>
      </c>
      <c r="I122" s="5">
        <v>1203.0400000000002</v>
      </c>
      <c r="J122" s="6">
        <v>0.59037079914195234</v>
      </c>
      <c r="K122" s="4">
        <v>2531.8103448275865</v>
      </c>
      <c r="L122" s="4">
        <v>1494.7068965517242</v>
      </c>
    </row>
    <row r="123" spans="2:12" x14ac:dyDescent="0.25">
      <c r="B123" s="2">
        <v>44682</v>
      </c>
      <c r="C123" s="3">
        <v>2022</v>
      </c>
      <c r="D123" s="3">
        <v>5</v>
      </c>
      <c r="E123" s="3" t="s">
        <v>28</v>
      </c>
      <c r="F123" s="3">
        <v>7</v>
      </c>
      <c r="G123" s="4">
        <v>2299.4899999999998</v>
      </c>
      <c r="H123" s="4">
        <v>1358.02</v>
      </c>
      <c r="I123" s="5">
        <v>941.4699999999998</v>
      </c>
      <c r="J123" s="6">
        <v>0.59057443172181667</v>
      </c>
      <c r="K123" s="4">
        <v>1982.3189655172414</v>
      </c>
      <c r="L123" s="4">
        <v>1170.7068965517242</v>
      </c>
    </row>
    <row r="124" spans="2:12" x14ac:dyDescent="0.25">
      <c r="B124" s="2">
        <v>44683</v>
      </c>
      <c r="C124" s="3">
        <v>2022</v>
      </c>
      <c r="D124" s="3">
        <v>5</v>
      </c>
      <c r="E124" s="3" t="s">
        <v>29</v>
      </c>
      <c r="F124" s="3">
        <v>1</v>
      </c>
      <c r="G124" s="4">
        <v>5005.97</v>
      </c>
      <c r="H124" s="4">
        <v>2991.38</v>
      </c>
      <c r="I124" s="5">
        <v>2014.5900000000001</v>
      </c>
      <c r="J124" s="6">
        <v>0.59756251036262698</v>
      </c>
      <c r="K124" s="4">
        <v>4315.4913793103451</v>
      </c>
      <c r="L124" s="4">
        <v>2578.7758620689656</v>
      </c>
    </row>
    <row r="125" spans="2:12" x14ac:dyDescent="0.25">
      <c r="B125" s="2">
        <v>44684</v>
      </c>
      <c r="C125" s="3">
        <v>2022</v>
      </c>
      <c r="D125" s="3">
        <v>5</v>
      </c>
      <c r="E125" s="3" t="s">
        <v>29</v>
      </c>
      <c r="F125" s="3">
        <v>2</v>
      </c>
      <c r="G125" s="4">
        <v>3559.06</v>
      </c>
      <c r="H125" s="4">
        <v>2125.69</v>
      </c>
      <c r="I125" s="5">
        <v>1433.37</v>
      </c>
      <c r="J125" s="6">
        <v>0.59726163649952513</v>
      </c>
      <c r="K125" s="4">
        <v>3068.1551724137935</v>
      </c>
      <c r="L125" s="4">
        <v>1832.4913793103451</v>
      </c>
    </row>
    <row r="126" spans="2:12" x14ac:dyDescent="0.25">
      <c r="B126" s="2">
        <v>44685</v>
      </c>
      <c r="C126" s="3">
        <v>2022</v>
      </c>
      <c r="D126" s="3">
        <v>5</v>
      </c>
      <c r="E126" s="3" t="s">
        <v>29</v>
      </c>
      <c r="F126" s="3">
        <v>3</v>
      </c>
      <c r="G126" s="4">
        <v>3769.1</v>
      </c>
      <c r="H126" s="4">
        <v>2195.29</v>
      </c>
      <c r="I126" s="5">
        <v>1573.81</v>
      </c>
      <c r="J126" s="6">
        <v>0.5824440847947786</v>
      </c>
      <c r="K126" s="4">
        <v>3249.2241379310344</v>
      </c>
      <c r="L126" s="4">
        <v>1892.4913793103449</v>
      </c>
    </row>
    <row r="127" spans="2:12" x14ac:dyDescent="0.25">
      <c r="B127" s="2">
        <v>44686</v>
      </c>
      <c r="C127" s="3">
        <v>2022</v>
      </c>
      <c r="D127" s="3">
        <v>5</v>
      </c>
      <c r="E127" s="3" t="s">
        <v>29</v>
      </c>
      <c r="F127" s="3">
        <v>4</v>
      </c>
      <c r="G127" s="4">
        <v>4005.34</v>
      </c>
      <c r="H127" s="4">
        <v>2362.7600000000002</v>
      </c>
      <c r="I127" s="5">
        <v>1642.58</v>
      </c>
      <c r="J127" s="6">
        <v>0.58990248018894775</v>
      </c>
      <c r="K127" s="4">
        <v>3452.8793103448279</v>
      </c>
      <c r="L127" s="4">
        <v>2036.8620689655177</v>
      </c>
    </row>
    <row r="128" spans="2:12" x14ac:dyDescent="0.25">
      <c r="B128" s="2">
        <v>44687</v>
      </c>
      <c r="C128" s="3">
        <v>2022</v>
      </c>
      <c r="D128" s="3">
        <v>5</v>
      </c>
      <c r="E128" s="3" t="s">
        <v>29</v>
      </c>
      <c r="F128" s="3">
        <v>5</v>
      </c>
      <c r="G128" s="4">
        <v>3641.77</v>
      </c>
      <c r="H128" s="4">
        <v>2215.27</v>
      </c>
      <c r="I128" s="5">
        <v>1426.5</v>
      </c>
      <c r="J128" s="6">
        <v>0.60829486760558737</v>
      </c>
      <c r="K128" s="4">
        <v>3139.4568965517242</v>
      </c>
      <c r="L128" s="4">
        <v>1909.7155172413795</v>
      </c>
    </row>
    <row r="129" spans="2:12" x14ac:dyDescent="0.25">
      <c r="B129" s="2">
        <v>44688</v>
      </c>
      <c r="C129" s="3">
        <v>2022</v>
      </c>
      <c r="D129" s="3">
        <v>5</v>
      </c>
      <c r="E129" s="3" t="s">
        <v>29</v>
      </c>
      <c r="F129" s="3">
        <v>6</v>
      </c>
      <c r="G129" s="4">
        <v>3771.87</v>
      </c>
      <c r="H129" s="4">
        <v>2210.9</v>
      </c>
      <c r="I129" s="5">
        <v>1560.9699999999998</v>
      </c>
      <c r="J129" s="6">
        <v>0.58615487808434552</v>
      </c>
      <c r="K129" s="4">
        <v>3251.6120689655172</v>
      </c>
      <c r="L129" s="4">
        <v>1905.9482758620691</v>
      </c>
    </row>
    <row r="130" spans="2:12" x14ac:dyDescent="0.25">
      <c r="B130" s="2">
        <v>44689</v>
      </c>
      <c r="C130" s="3">
        <v>2022</v>
      </c>
      <c r="D130" s="3">
        <v>5</v>
      </c>
      <c r="E130" s="3" t="s">
        <v>29</v>
      </c>
      <c r="F130" s="3">
        <v>7</v>
      </c>
      <c r="G130" s="4">
        <v>4323.8799999999992</v>
      </c>
      <c r="H130" s="4">
        <v>2500.27</v>
      </c>
      <c r="I130" s="5">
        <v>1823.6099999999992</v>
      </c>
      <c r="J130" s="6">
        <v>0.57824685236408047</v>
      </c>
      <c r="K130" s="4">
        <v>3727.4827586206893</v>
      </c>
      <c r="L130" s="4">
        <v>2155.405172413793</v>
      </c>
    </row>
    <row r="131" spans="2:12" x14ac:dyDescent="0.25">
      <c r="B131" s="2">
        <v>44690</v>
      </c>
      <c r="C131" s="3">
        <v>2022</v>
      </c>
      <c r="D131" s="3">
        <v>5</v>
      </c>
      <c r="E131" s="3" t="s">
        <v>30</v>
      </c>
      <c r="F131" s="3">
        <v>1</v>
      </c>
      <c r="G131" s="4">
        <v>6576.8700000000008</v>
      </c>
      <c r="H131" s="4">
        <v>3815.44</v>
      </c>
      <c r="I131" s="5">
        <v>2761.4300000000007</v>
      </c>
      <c r="J131" s="6">
        <v>0.58013006186833549</v>
      </c>
      <c r="K131" s="4">
        <v>5669.7155172413804</v>
      </c>
      <c r="L131" s="4">
        <v>3289.1724137931037</v>
      </c>
    </row>
    <row r="132" spans="2:12" x14ac:dyDescent="0.25">
      <c r="B132" s="2">
        <v>44691</v>
      </c>
      <c r="C132" s="3">
        <v>2022</v>
      </c>
      <c r="D132" s="3">
        <v>5</v>
      </c>
      <c r="E132" s="3" t="s">
        <v>30</v>
      </c>
      <c r="F132" s="3">
        <v>2</v>
      </c>
      <c r="G132" s="4">
        <v>4187.8700000000008</v>
      </c>
      <c r="H132" s="4">
        <v>2428.3000000000002</v>
      </c>
      <c r="I132" s="5">
        <v>1759.5700000000006</v>
      </c>
      <c r="J132" s="6">
        <v>0.57984130357437069</v>
      </c>
      <c r="K132" s="4">
        <v>3610.2327586206907</v>
      </c>
      <c r="L132" s="4">
        <v>2093.3620689655177</v>
      </c>
    </row>
    <row r="133" spans="2:12" x14ac:dyDescent="0.25">
      <c r="B133" s="2">
        <v>44692</v>
      </c>
      <c r="C133" s="3">
        <v>2022</v>
      </c>
      <c r="D133" s="3">
        <v>5</v>
      </c>
      <c r="E133" s="3" t="s">
        <v>30</v>
      </c>
      <c r="F133" s="3">
        <v>3</v>
      </c>
      <c r="G133" s="4">
        <v>2697</v>
      </c>
      <c r="H133" s="4">
        <v>1614.29</v>
      </c>
      <c r="I133" s="5">
        <v>1082.71</v>
      </c>
      <c r="J133" s="6">
        <v>0.59855024100852794</v>
      </c>
      <c r="K133" s="4">
        <v>2325</v>
      </c>
      <c r="L133" s="4">
        <v>1391.6293103448277</v>
      </c>
    </row>
    <row r="134" spans="2:12" x14ac:dyDescent="0.25">
      <c r="B134" s="2">
        <v>44693</v>
      </c>
      <c r="C134" s="3">
        <v>2022</v>
      </c>
      <c r="D134" s="3">
        <v>5</v>
      </c>
      <c r="E134" s="3" t="s">
        <v>30</v>
      </c>
      <c r="F134" s="3">
        <v>4</v>
      </c>
      <c r="G134" s="4">
        <v>5016.9700000000012</v>
      </c>
      <c r="H134" s="4">
        <v>2935.17</v>
      </c>
      <c r="I134" s="5">
        <v>2081.8000000000011</v>
      </c>
      <c r="J134" s="6">
        <v>0.58504834591396793</v>
      </c>
      <c r="K134" s="4">
        <v>4324.9741379310362</v>
      </c>
      <c r="L134" s="4">
        <v>2530.3189655172414</v>
      </c>
    </row>
    <row r="135" spans="2:12" x14ac:dyDescent="0.25">
      <c r="B135" s="2">
        <v>44694</v>
      </c>
      <c r="C135" s="3">
        <v>2022</v>
      </c>
      <c r="D135" s="3">
        <v>5</v>
      </c>
      <c r="E135" s="3" t="s">
        <v>30</v>
      </c>
      <c r="F135" s="3">
        <v>5</v>
      </c>
      <c r="G135" s="4">
        <v>6800.9699999999993</v>
      </c>
      <c r="H135" s="4">
        <v>4028.82</v>
      </c>
      <c r="I135" s="5">
        <v>2772.1499999999992</v>
      </c>
      <c r="J135" s="6">
        <v>0.59238902685940398</v>
      </c>
      <c r="K135" s="4">
        <v>5862.9051724137926</v>
      </c>
      <c r="L135" s="4">
        <v>3473.120689655173</v>
      </c>
    </row>
    <row r="136" spans="2:12" x14ac:dyDescent="0.25">
      <c r="B136" s="2">
        <v>44695</v>
      </c>
      <c r="C136" s="3">
        <v>2022</v>
      </c>
      <c r="D136" s="3">
        <v>5</v>
      </c>
      <c r="E136" s="3" t="s">
        <v>30</v>
      </c>
      <c r="F136" s="3">
        <v>6</v>
      </c>
      <c r="G136" s="4">
        <v>6474.39</v>
      </c>
      <c r="H136" s="4">
        <v>3760.14</v>
      </c>
      <c r="I136" s="5">
        <v>2714.2500000000005</v>
      </c>
      <c r="J136" s="6">
        <v>0.58077131590775344</v>
      </c>
      <c r="K136" s="4">
        <v>5581.370689655173</v>
      </c>
      <c r="L136" s="4">
        <v>3241.5</v>
      </c>
    </row>
    <row r="137" spans="2:12" x14ac:dyDescent="0.25">
      <c r="B137" s="2">
        <v>44696</v>
      </c>
      <c r="C137" s="3">
        <v>2022</v>
      </c>
      <c r="D137" s="3">
        <v>5</v>
      </c>
      <c r="E137" s="3" t="s">
        <v>30</v>
      </c>
      <c r="F137" s="3">
        <v>7</v>
      </c>
      <c r="G137" s="4">
        <v>2278.7600000000007</v>
      </c>
      <c r="H137" s="4">
        <v>1349.34</v>
      </c>
      <c r="I137" s="5">
        <v>929.42000000000075</v>
      </c>
      <c r="J137" s="6">
        <v>0.59213782934578429</v>
      </c>
      <c r="K137" s="4">
        <v>1964.4482758620697</v>
      </c>
      <c r="L137" s="4">
        <v>1163.2241379310344</v>
      </c>
    </row>
    <row r="138" spans="2:12" x14ac:dyDescent="0.25">
      <c r="B138" s="2">
        <v>44697</v>
      </c>
      <c r="C138" s="3">
        <v>2022</v>
      </c>
      <c r="D138" s="3">
        <v>5</v>
      </c>
      <c r="E138" s="3" t="s">
        <v>31</v>
      </c>
      <c r="F138" s="3">
        <v>1</v>
      </c>
      <c r="G138" s="4">
        <v>6836.3300000000008</v>
      </c>
      <c r="H138" s="4">
        <v>4091.26</v>
      </c>
      <c r="I138" s="5">
        <v>2745.0700000000006</v>
      </c>
      <c r="J138" s="6">
        <v>0.59845852964968038</v>
      </c>
      <c r="K138" s="4">
        <v>5893.3879310344837</v>
      </c>
      <c r="L138" s="4">
        <v>3526.9482758620693</v>
      </c>
    </row>
    <row r="139" spans="2:12" x14ac:dyDescent="0.25">
      <c r="B139" s="2">
        <v>44698</v>
      </c>
      <c r="C139" s="3">
        <v>2022</v>
      </c>
      <c r="D139" s="3">
        <v>5</v>
      </c>
      <c r="E139" s="3" t="s">
        <v>31</v>
      </c>
      <c r="F139" s="3">
        <v>2</v>
      </c>
      <c r="G139" s="4">
        <v>2978.96</v>
      </c>
      <c r="H139" s="4">
        <v>1801.97</v>
      </c>
      <c r="I139" s="5">
        <v>1176.99</v>
      </c>
      <c r="J139" s="6">
        <v>0.6048990251631442</v>
      </c>
      <c r="K139" s="4">
        <v>2568.0689655172414</v>
      </c>
      <c r="L139" s="4">
        <v>1553.4224137931035</v>
      </c>
    </row>
    <row r="140" spans="2:12" x14ac:dyDescent="0.25">
      <c r="B140" s="2">
        <v>44699</v>
      </c>
      <c r="C140" s="3">
        <v>2022</v>
      </c>
      <c r="D140" s="3">
        <v>5</v>
      </c>
      <c r="E140" s="3" t="s">
        <v>31</v>
      </c>
      <c r="F140" s="3">
        <v>3</v>
      </c>
      <c r="G140" s="4">
        <v>3994.34</v>
      </c>
      <c r="H140" s="4">
        <v>2329.9499999999998</v>
      </c>
      <c r="I140" s="5">
        <v>1664.3900000000003</v>
      </c>
      <c r="J140" s="6">
        <v>0.58331288773614653</v>
      </c>
      <c r="K140" s="4">
        <v>3443.3965517241381</v>
      </c>
      <c r="L140" s="4">
        <v>2008.5775862068965</v>
      </c>
    </row>
    <row r="141" spans="2:12" x14ac:dyDescent="0.25">
      <c r="B141" s="2">
        <v>44700</v>
      </c>
      <c r="C141" s="3">
        <v>2022</v>
      </c>
      <c r="D141" s="3">
        <v>5</v>
      </c>
      <c r="E141" s="3" t="s">
        <v>31</v>
      </c>
      <c r="F141" s="3">
        <v>4</v>
      </c>
      <c r="G141" s="4">
        <v>3841.4299999999994</v>
      </c>
      <c r="H141" s="4">
        <v>2337.63</v>
      </c>
      <c r="I141" s="5">
        <v>1503.7999999999993</v>
      </c>
      <c r="J141" s="6">
        <v>0.60853119801740507</v>
      </c>
      <c r="K141" s="4">
        <v>3311.5775862068963</v>
      </c>
      <c r="L141" s="4">
        <v>2015.1982758620693</v>
      </c>
    </row>
    <row r="142" spans="2:12" x14ac:dyDescent="0.25">
      <c r="B142" s="2">
        <v>44701</v>
      </c>
      <c r="C142" s="3">
        <v>2022</v>
      </c>
      <c r="D142" s="3">
        <v>5</v>
      </c>
      <c r="E142" s="3" t="s">
        <v>31</v>
      </c>
      <c r="F142" s="3">
        <v>5</v>
      </c>
      <c r="G142" s="4">
        <v>5256.2100000000009</v>
      </c>
      <c r="H142" s="4">
        <v>3190.74</v>
      </c>
      <c r="I142" s="5">
        <v>2065.4700000000012</v>
      </c>
      <c r="J142" s="6">
        <v>0.60704195608622924</v>
      </c>
      <c r="K142" s="4">
        <v>4531.2155172413804</v>
      </c>
      <c r="L142" s="4">
        <v>2750.6379310344828</v>
      </c>
    </row>
    <row r="143" spans="2:12" x14ac:dyDescent="0.25">
      <c r="B143" s="2">
        <v>44702</v>
      </c>
      <c r="C143" s="3">
        <v>2022</v>
      </c>
      <c r="D143" s="3">
        <v>5</v>
      </c>
      <c r="E143" s="3" t="s">
        <v>31</v>
      </c>
      <c r="F143" s="3">
        <v>6</v>
      </c>
      <c r="G143" s="4">
        <v>4876.71</v>
      </c>
      <c r="H143" s="4">
        <v>2880.41</v>
      </c>
      <c r="I143" s="5">
        <v>1996.3000000000002</v>
      </c>
      <c r="J143" s="6">
        <v>0.59064615283664601</v>
      </c>
      <c r="K143" s="4">
        <v>4204.060344827587</v>
      </c>
      <c r="L143" s="4">
        <v>2483.1120689655172</v>
      </c>
    </row>
    <row r="144" spans="2:12" x14ac:dyDescent="0.25">
      <c r="B144" s="2">
        <v>44703</v>
      </c>
      <c r="C144" s="3">
        <v>2022</v>
      </c>
      <c r="D144" s="3">
        <v>5</v>
      </c>
      <c r="E144" s="3" t="s">
        <v>31</v>
      </c>
      <c r="F144" s="3">
        <v>7</v>
      </c>
      <c r="G144" s="4">
        <v>3625.34</v>
      </c>
      <c r="H144" s="4">
        <v>2172.88</v>
      </c>
      <c r="I144" s="5">
        <v>1452.46</v>
      </c>
      <c r="J144" s="6">
        <v>0.59935895667716688</v>
      </c>
      <c r="K144" s="4">
        <v>3125.2931034482763</v>
      </c>
      <c r="L144" s="4">
        <v>1873.1724137931037</v>
      </c>
    </row>
    <row r="145" spans="2:12" x14ac:dyDescent="0.25">
      <c r="B145" s="2">
        <v>44704</v>
      </c>
      <c r="C145" s="3">
        <v>2022</v>
      </c>
      <c r="D145" s="3">
        <v>5</v>
      </c>
      <c r="E145" s="3" t="s">
        <v>32</v>
      </c>
      <c r="F145" s="3">
        <v>1</v>
      </c>
      <c r="G145" s="4">
        <v>2353.5600000000004</v>
      </c>
      <c r="H145" s="4">
        <v>1398.95</v>
      </c>
      <c r="I145" s="5">
        <v>954.61000000000035</v>
      </c>
      <c r="J145" s="6">
        <v>0.59439742347762525</v>
      </c>
      <c r="K145" s="4">
        <v>2028.9310344827591</v>
      </c>
      <c r="L145" s="4">
        <v>1205.9913793103449</v>
      </c>
    </row>
    <row r="146" spans="2:12" x14ac:dyDescent="0.25">
      <c r="B146" s="2">
        <v>44705</v>
      </c>
      <c r="C146" s="3">
        <v>2022</v>
      </c>
      <c r="D146" s="3">
        <v>5</v>
      </c>
      <c r="E146" s="3" t="s">
        <v>32</v>
      </c>
      <c r="F146" s="3">
        <v>2</v>
      </c>
      <c r="G146" s="4">
        <v>2837.7700000000004</v>
      </c>
      <c r="H146" s="4">
        <v>1671.61</v>
      </c>
      <c r="I146" s="5">
        <v>1166.1600000000005</v>
      </c>
      <c r="J146" s="6">
        <v>0.58905760509132155</v>
      </c>
      <c r="K146" s="4">
        <v>2446.3534482758628</v>
      </c>
      <c r="L146" s="4">
        <v>1441.0431034482758</v>
      </c>
    </row>
    <row r="147" spans="2:12" x14ac:dyDescent="0.25">
      <c r="B147" s="2">
        <v>44706</v>
      </c>
      <c r="C147" s="3">
        <v>2022</v>
      </c>
      <c r="D147" s="3">
        <v>5</v>
      </c>
      <c r="E147" s="3" t="s">
        <v>32</v>
      </c>
      <c r="F147" s="3">
        <v>3</v>
      </c>
      <c r="G147" s="4">
        <v>6485.3500000000013</v>
      </c>
      <c r="H147" s="4">
        <v>3843.54</v>
      </c>
      <c r="I147" s="5">
        <v>2641.8100000000013</v>
      </c>
      <c r="J147" s="6">
        <v>0.59264958714641447</v>
      </c>
      <c r="K147" s="4">
        <v>5590.8189655172428</v>
      </c>
      <c r="L147" s="4">
        <v>3313.3965517241381</v>
      </c>
    </row>
    <row r="148" spans="2:12" x14ac:dyDescent="0.25">
      <c r="B148" s="2">
        <v>44707</v>
      </c>
      <c r="C148" s="3">
        <v>2022</v>
      </c>
      <c r="D148" s="3">
        <v>5</v>
      </c>
      <c r="E148" s="3" t="s">
        <v>32</v>
      </c>
      <c r="F148" s="3">
        <v>4</v>
      </c>
      <c r="G148" s="4">
        <v>4079.2599999999998</v>
      </c>
      <c r="H148" s="4">
        <v>2365.6</v>
      </c>
      <c r="I148" s="5">
        <v>1713.6599999999999</v>
      </c>
      <c r="J148" s="6">
        <v>0.57990910116050465</v>
      </c>
      <c r="K148" s="4">
        <v>3516.6034482758623</v>
      </c>
      <c r="L148" s="4">
        <v>2039.3103448275863</v>
      </c>
    </row>
    <row r="149" spans="2:12" x14ac:dyDescent="0.25">
      <c r="B149" s="2">
        <v>44708</v>
      </c>
      <c r="C149" s="3">
        <v>2022</v>
      </c>
      <c r="D149" s="3">
        <v>5</v>
      </c>
      <c r="E149" s="3" t="s">
        <v>32</v>
      </c>
      <c r="F149" s="3">
        <v>5</v>
      </c>
      <c r="G149" s="4">
        <v>6378.3899999999994</v>
      </c>
      <c r="H149" s="4">
        <v>3894.37</v>
      </c>
      <c r="I149" s="5">
        <v>2484.0199999999995</v>
      </c>
      <c r="J149" s="6">
        <v>0.61055689601921492</v>
      </c>
      <c r="K149" s="4">
        <v>5498.6120689655172</v>
      </c>
      <c r="L149" s="4">
        <v>3357.2155172413795</v>
      </c>
    </row>
    <row r="150" spans="2:12" x14ac:dyDescent="0.25">
      <c r="B150" s="2">
        <v>44709</v>
      </c>
      <c r="C150" s="3">
        <v>2022</v>
      </c>
      <c r="D150" s="3">
        <v>5</v>
      </c>
      <c r="E150" s="3" t="s">
        <v>32</v>
      </c>
      <c r="F150" s="3">
        <v>6</v>
      </c>
      <c r="G150" s="4">
        <v>3786.5900000000006</v>
      </c>
      <c r="H150" s="4">
        <v>2274.87</v>
      </c>
      <c r="I150" s="5">
        <v>1511.7200000000007</v>
      </c>
      <c r="J150" s="6">
        <v>0.60077008601406534</v>
      </c>
      <c r="K150" s="4">
        <v>3264.3017241379316</v>
      </c>
      <c r="L150" s="4">
        <v>1961.094827586207</v>
      </c>
    </row>
    <row r="151" spans="2:12" x14ac:dyDescent="0.25">
      <c r="B151" s="2">
        <v>44710</v>
      </c>
      <c r="C151" s="3">
        <v>2022</v>
      </c>
      <c r="D151" s="3">
        <v>5</v>
      </c>
      <c r="E151" s="3" t="s">
        <v>32</v>
      </c>
      <c r="F151" s="3">
        <v>7</v>
      </c>
      <c r="G151" s="4">
        <v>3963.0600000000009</v>
      </c>
      <c r="H151" s="4">
        <v>2283.02</v>
      </c>
      <c r="I151" s="5">
        <v>1680.0400000000009</v>
      </c>
      <c r="J151" s="6">
        <v>0.57607505311552176</v>
      </c>
      <c r="K151" s="4">
        <v>3416.4310344827595</v>
      </c>
      <c r="L151" s="4">
        <v>1968.1206896551726</v>
      </c>
    </row>
    <row r="152" spans="2:12" x14ac:dyDescent="0.25">
      <c r="B152" s="2">
        <v>44711</v>
      </c>
      <c r="C152" s="3">
        <v>2022</v>
      </c>
      <c r="D152" s="3">
        <v>5</v>
      </c>
      <c r="E152" s="3" t="s">
        <v>33</v>
      </c>
      <c r="F152" s="3">
        <v>1</v>
      </c>
      <c r="G152" s="4">
        <v>4594.9450000000006</v>
      </c>
      <c r="H152" s="4">
        <v>2665.0681</v>
      </c>
      <c r="I152" s="5">
        <v>1929.8769000000007</v>
      </c>
      <c r="J152" s="6">
        <v>0.57999999999999996</v>
      </c>
      <c r="K152" s="4">
        <v>3961.1594827586214</v>
      </c>
      <c r="L152" s="4">
        <v>2297.4725000000003</v>
      </c>
    </row>
    <row r="153" spans="2:12" x14ac:dyDescent="0.25">
      <c r="B153" s="2">
        <v>44712</v>
      </c>
      <c r="C153" s="3">
        <v>2022</v>
      </c>
      <c r="D153" s="3">
        <v>5</v>
      </c>
      <c r="E153" s="3" t="s">
        <v>33</v>
      </c>
      <c r="F153" s="3">
        <v>2</v>
      </c>
      <c r="G153" s="4">
        <v>2908.3650000000002</v>
      </c>
      <c r="H153" s="4">
        <v>1657.7680499999999</v>
      </c>
      <c r="I153" s="5">
        <v>1250.5969500000003</v>
      </c>
      <c r="J153" s="6">
        <v>0.56999999999999995</v>
      </c>
      <c r="K153" s="4">
        <v>2507.2112068965521</v>
      </c>
      <c r="L153" s="4">
        <v>1429.1103879310344</v>
      </c>
    </row>
  </sheetData>
  <autoFilter ref="B2:J153" xr:uid="{15310354-AB11-4DAD-B990-CF700350A1EB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Ventas diarias</vt:lpstr>
      <vt:lpstr>Ventas por mes</vt:lpstr>
      <vt:lpstr>Ventas por vendedor</vt:lpstr>
      <vt:lpstr>Hoja1</vt:lpstr>
      <vt:lpstr>Ventas diarias_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JUAN SEBASTIAN BUSTOS RUIZ</cp:lastModifiedBy>
  <dcterms:created xsi:type="dcterms:W3CDTF">2022-06-24T18:19:42Z</dcterms:created>
  <dcterms:modified xsi:type="dcterms:W3CDTF">2024-06-17T18:09:04Z</dcterms:modified>
</cp:coreProperties>
</file>