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pivotTables/pivotTable2.xml" ContentType="application/vnd.openxmlformats-officedocument.spreadsheetml.pivotTab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5.xml" ContentType="application/vnd.openxmlformats-officedocument.drawingml.chartshapes+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3.xml" ContentType="application/vnd.openxmlformats-officedocument.spreadsheetml.pivotTable+xml"/>
  <Override PartName="/xl/drawings/drawing6.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4.xml" ContentType="application/vnd.openxmlformats-officedocument.spreadsheetml.pivotTable+xml"/>
  <Override PartName="/xl/drawings/drawing7.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5.xml" ContentType="application/vnd.openxmlformats-officedocument.spreadsheetml.pivotTable+xml"/>
  <Override PartName="/xl/drawings/drawing8.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hidePivotFieldList="1" defaultThemeVersion="124226"/>
  <mc:AlternateContent xmlns:mc="http://schemas.openxmlformats.org/markup-compatibility/2006">
    <mc:Choice Requires="x15">
      <x15ac:absPath xmlns:x15ac="http://schemas.microsoft.com/office/spreadsheetml/2010/11/ac" url="C:\Users\Dell\Desktop\"/>
    </mc:Choice>
  </mc:AlternateContent>
  <xr:revisionPtr revIDLastSave="0" documentId="13_ncr:1_{35238E88-9DC6-400A-AB36-3D988049A545}" xr6:coauthVersionLast="47" xr6:coauthVersionMax="47" xr10:uidLastSave="{00000000-0000-0000-0000-000000000000}"/>
  <bookViews>
    <workbookView xWindow="-120" yWindow="-120" windowWidth="20730" windowHeight="11160" activeTab="2" xr2:uid="{00000000-000D-0000-FFFF-FFFF00000000}"/>
  </bookViews>
  <sheets>
    <sheet name="order vs gender" sheetId="4" r:id="rId1"/>
    <sheet name="order vs age_cat" sheetId="5" r:id="rId2"/>
    <sheet name="Dashboard" sheetId="8" r:id="rId3"/>
    <sheet name="month" sheetId="6" r:id="rId4"/>
    <sheet name="sales in cities" sheetId="7" r:id="rId5"/>
    <sheet name="profit per year" sheetId="10" r:id="rId6"/>
    <sheet name="sales_data" sheetId="1" r:id="rId7"/>
    <sheet name="Sheet1" sheetId="2" r:id="rId8"/>
  </sheets>
  <definedNames>
    <definedName name="age">sales_data!$N$2:$N$1001</definedName>
    <definedName name="cat">Sheet1!$C$5:$D$7</definedName>
    <definedName name="Slicer_Category">#N/A</definedName>
    <definedName name="Slicer_month">#N/A</definedName>
    <definedName name="Slicer_year">#N/A</definedName>
  </definedNames>
  <calcPr calcId="191029"/>
  <pivotCaches>
    <pivotCache cacheId="0"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Lst>
</workbook>
</file>

<file path=xl/calcChain.xml><?xml version="1.0" encoding="utf-8"?>
<calcChain xmlns="http://schemas.openxmlformats.org/spreadsheetml/2006/main">
  <c r="O5" i="2" l="1"/>
  <c r="Q5" i="2"/>
  <c r="M5" i="2"/>
  <c r="K5" i="2"/>
  <c r="G3" i="2"/>
  <c r="G2" i="2"/>
  <c r="O1001" i="1"/>
  <c r="D1001" i="1"/>
  <c r="C1001" i="1"/>
  <c r="O1000" i="1"/>
  <c r="D1000" i="1"/>
  <c r="C1000" i="1"/>
  <c r="O999" i="1"/>
  <c r="D999" i="1"/>
  <c r="C999" i="1"/>
  <c r="O998" i="1"/>
  <c r="D998" i="1"/>
  <c r="C998" i="1"/>
  <c r="O997" i="1"/>
  <c r="D997" i="1"/>
  <c r="C997" i="1"/>
  <c r="O996" i="1"/>
  <c r="D996" i="1"/>
  <c r="C996" i="1"/>
  <c r="O995" i="1"/>
  <c r="D995" i="1"/>
  <c r="C995" i="1"/>
  <c r="O994" i="1"/>
  <c r="D994" i="1"/>
  <c r="C994" i="1"/>
  <c r="O993" i="1"/>
  <c r="D993" i="1"/>
  <c r="C993" i="1"/>
  <c r="O992" i="1"/>
  <c r="D992" i="1"/>
  <c r="C992" i="1"/>
  <c r="O991" i="1"/>
  <c r="D991" i="1"/>
  <c r="C991" i="1"/>
  <c r="O990" i="1"/>
  <c r="D990" i="1"/>
  <c r="C990" i="1"/>
  <c r="O989" i="1"/>
  <c r="D989" i="1"/>
  <c r="C989" i="1"/>
  <c r="O988" i="1"/>
  <c r="D988" i="1"/>
  <c r="C988" i="1"/>
  <c r="O987" i="1"/>
  <c r="D987" i="1"/>
  <c r="C987" i="1"/>
  <c r="O986" i="1"/>
  <c r="D986" i="1"/>
  <c r="C986" i="1"/>
  <c r="O985" i="1"/>
  <c r="D985" i="1"/>
  <c r="C985" i="1"/>
  <c r="O984" i="1"/>
  <c r="D984" i="1"/>
  <c r="C984" i="1"/>
  <c r="O983" i="1"/>
  <c r="D983" i="1"/>
  <c r="C983" i="1"/>
  <c r="O982" i="1"/>
  <c r="D982" i="1"/>
  <c r="C982" i="1"/>
  <c r="O981" i="1"/>
  <c r="D981" i="1"/>
  <c r="C981" i="1"/>
  <c r="O980" i="1"/>
  <c r="D980" i="1"/>
  <c r="C980" i="1"/>
  <c r="O979" i="1"/>
  <c r="D979" i="1"/>
  <c r="C979" i="1"/>
  <c r="O978" i="1"/>
  <c r="D978" i="1"/>
  <c r="C978" i="1"/>
  <c r="O977" i="1"/>
  <c r="D977" i="1"/>
  <c r="C977" i="1"/>
  <c r="O976" i="1"/>
  <c r="D976" i="1"/>
  <c r="C976" i="1"/>
  <c r="O975" i="1"/>
  <c r="D975" i="1"/>
  <c r="C975" i="1"/>
  <c r="O974" i="1"/>
  <c r="D974" i="1"/>
  <c r="C974" i="1"/>
  <c r="O973" i="1"/>
  <c r="D973" i="1"/>
  <c r="C973" i="1"/>
  <c r="O972" i="1"/>
  <c r="D972" i="1"/>
  <c r="C972" i="1"/>
  <c r="O971" i="1"/>
  <c r="D971" i="1"/>
  <c r="C971" i="1"/>
  <c r="O970" i="1"/>
  <c r="D970" i="1"/>
  <c r="C970" i="1"/>
  <c r="O969" i="1"/>
  <c r="D969" i="1"/>
  <c r="C969" i="1"/>
  <c r="O968" i="1"/>
  <c r="D968" i="1"/>
  <c r="C968" i="1"/>
  <c r="O967" i="1"/>
  <c r="D967" i="1"/>
  <c r="C967" i="1"/>
  <c r="O966" i="1"/>
  <c r="D966" i="1"/>
  <c r="C966" i="1"/>
  <c r="O965" i="1"/>
  <c r="D965" i="1"/>
  <c r="C965" i="1"/>
  <c r="O964" i="1"/>
  <c r="D964" i="1"/>
  <c r="C964" i="1"/>
  <c r="O963" i="1"/>
  <c r="D963" i="1"/>
  <c r="C963" i="1"/>
  <c r="O962" i="1"/>
  <c r="D962" i="1"/>
  <c r="C962" i="1"/>
  <c r="O961" i="1"/>
  <c r="D961" i="1"/>
  <c r="C961" i="1"/>
  <c r="O960" i="1"/>
  <c r="D960" i="1"/>
  <c r="C960" i="1"/>
  <c r="O959" i="1"/>
  <c r="D959" i="1"/>
  <c r="C959" i="1"/>
  <c r="O958" i="1"/>
  <c r="D958" i="1"/>
  <c r="C958" i="1"/>
  <c r="O957" i="1"/>
  <c r="D957" i="1"/>
  <c r="C957" i="1"/>
  <c r="O956" i="1"/>
  <c r="D956" i="1"/>
  <c r="C956" i="1"/>
  <c r="O955" i="1"/>
  <c r="D955" i="1"/>
  <c r="C955" i="1"/>
  <c r="O954" i="1"/>
  <c r="D954" i="1"/>
  <c r="C954" i="1"/>
  <c r="O953" i="1"/>
  <c r="D953" i="1"/>
  <c r="C953" i="1"/>
  <c r="O952" i="1"/>
  <c r="D952" i="1"/>
  <c r="C952" i="1"/>
  <c r="O951" i="1"/>
  <c r="D951" i="1"/>
  <c r="C951" i="1"/>
  <c r="O950" i="1"/>
  <c r="D950" i="1"/>
  <c r="C950" i="1"/>
  <c r="O949" i="1"/>
  <c r="D949" i="1"/>
  <c r="C949" i="1"/>
  <c r="O948" i="1"/>
  <c r="D948" i="1"/>
  <c r="C948" i="1"/>
  <c r="O947" i="1"/>
  <c r="D947" i="1"/>
  <c r="C947" i="1"/>
  <c r="O946" i="1"/>
  <c r="D946" i="1"/>
  <c r="C946" i="1"/>
  <c r="O945" i="1"/>
  <c r="D945" i="1"/>
  <c r="C945" i="1"/>
  <c r="O944" i="1"/>
  <c r="D944" i="1"/>
  <c r="C944" i="1"/>
  <c r="O943" i="1"/>
  <c r="D943" i="1"/>
  <c r="C943" i="1"/>
  <c r="O942" i="1"/>
  <c r="D942" i="1"/>
  <c r="C942" i="1"/>
  <c r="O941" i="1"/>
  <c r="D941" i="1"/>
  <c r="C941" i="1"/>
  <c r="O940" i="1"/>
  <c r="D940" i="1"/>
  <c r="C940" i="1"/>
  <c r="O939" i="1"/>
  <c r="D939" i="1"/>
  <c r="C939" i="1"/>
  <c r="O938" i="1"/>
  <c r="D938" i="1"/>
  <c r="C938" i="1"/>
  <c r="O937" i="1"/>
  <c r="D937" i="1"/>
  <c r="C937" i="1"/>
  <c r="O936" i="1"/>
  <c r="D936" i="1"/>
  <c r="C936" i="1"/>
  <c r="O935" i="1"/>
  <c r="D935" i="1"/>
  <c r="C935" i="1"/>
  <c r="O934" i="1"/>
  <c r="D934" i="1"/>
  <c r="C934" i="1"/>
  <c r="O933" i="1"/>
  <c r="D933" i="1"/>
  <c r="C933" i="1"/>
  <c r="O932" i="1"/>
  <c r="D932" i="1"/>
  <c r="C932" i="1"/>
  <c r="O931" i="1"/>
  <c r="D931" i="1"/>
  <c r="C931" i="1"/>
  <c r="O930" i="1"/>
  <c r="D930" i="1"/>
  <c r="C930" i="1"/>
  <c r="O929" i="1"/>
  <c r="D929" i="1"/>
  <c r="C929" i="1"/>
  <c r="O928" i="1"/>
  <c r="D928" i="1"/>
  <c r="C928" i="1"/>
  <c r="O927" i="1"/>
  <c r="D927" i="1"/>
  <c r="C927" i="1"/>
  <c r="O926" i="1"/>
  <c r="D926" i="1"/>
  <c r="C926" i="1"/>
  <c r="O925" i="1"/>
  <c r="D925" i="1"/>
  <c r="C925" i="1"/>
  <c r="O924" i="1"/>
  <c r="D924" i="1"/>
  <c r="C924" i="1"/>
  <c r="O923" i="1"/>
  <c r="D923" i="1"/>
  <c r="C923" i="1"/>
  <c r="O922" i="1"/>
  <c r="D922" i="1"/>
  <c r="C922" i="1"/>
  <c r="O921" i="1"/>
  <c r="D921" i="1"/>
  <c r="C921" i="1"/>
  <c r="O920" i="1"/>
  <c r="D920" i="1"/>
  <c r="C920" i="1"/>
  <c r="O919" i="1"/>
  <c r="D919" i="1"/>
  <c r="C919" i="1"/>
  <c r="O918" i="1"/>
  <c r="D918" i="1"/>
  <c r="C918" i="1"/>
  <c r="O917" i="1"/>
  <c r="D917" i="1"/>
  <c r="C917" i="1"/>
  <c r="O916" i="1"/>
  <c r="D916" i="1"/>
  <c r="C916" i="1"/>
  <c r="O915" i="1"/>
  <c r="D915" i="1"/>
  <c r="C915" i="1"/>
  <c r="O914" i="1"/>
  <c r="D914" i="1"/>
  <c r="C914" i="1"/>
  <c r="O913" i="1"/>
  <c r="D913" i="1"/>
  <c r="C913" i="1"/>
  <c r="O912" i="1"/>
  <c r="D912" i="1"/>
  <c r="C912" i="1"/>
  <c r="O911" i="1"/>
  <c r="D911" i="1"/>
  <c r="C911" i="1"/>
  <c r="O910" i="1"/>
  <c r="D910" i="1"/>
  <c r="C910" i="1"/>
  <c r="O909" i="1"/>
  <c r="D909" i="1"/>
  <c r="C909" i="1"/>
  <c r="O908" i="1"/>
  <c r="D908" i="1"/>
  <c r="C908" i="1"/>
  <c r="O907" i="1"/>
  <c r="D907" i="1"/>
  <c r="C907" i="1"/>
  <c r="O906" i="1"/>
  <c r="D906" i="1"/>
  <c r="C906" i="1"/>
  <c r="O905" i="1"/>
  <c r="D905" i="1"/>
  <c r="C905" i="1"/>
  <c r="O904" i="1"/>
  <c r="D904" i="1"/>
  <c r="C904" i="1"/>
  <c r="O903" i="1"/>
  <c r="D903" i="1"/>
  <c r="C903" i="1"/>
  <c r="O902" i="1"/>
  <c r="D902" i="1"/>
  <c r="C902" i="1"/>
  <c r="O901" i="1"/>
  <c r="D901" i="1"/>
  <c r="C901" i="1"/>
  <c r="O900" i="1"/>
  <c r="D900" i="1"/>
  <c r="C900" i="1"/>
  <c r="O899" i="1"/>
  <c r="D899" i="1"/>
  <c r="C899" i="1"/>
  <c r="O898" i="1"/>
  <c r="D898" i="1"/>
  <c r="C898" i="1"/>
  <c r="O897" i="1"/>
  <c r="D897" i="1"/>
  <c r="C897" i="1"/>
  <c r="O896" i="1"/>
  <c r="D896" i="1"/>
  <c r="C896" i="1"/>
  <c r="O895" i="1"/>
  <c r="D895" i="1"/>
  <c r="C895" i="1"/>
  <c r="O894" i="1"/>
  <c r="D894" i="1"/>
  <c r="C894" i="1"/>
  <c r="O893" i="1"/>
  <c r="D893" i="1"/>
  <c r="C893" i="1"/>
  <c r="O892" i="1"/>
  <c r="D892" i="1"/>
  <c r="C892" i="1"/>
  <c r="O891" i="1"/>
  <c r="D891" i="1"/>
  <c r="C891" i="1"/>
  <c r="O890" i="1"/>
  <c r="D890" i="1"/>
  <c r="C890" i="1"/>
  <c r="O889" i="1"/>
  <c r="D889" i="1"/>
  <c r="C889" i="1"/>
  <c r="O888" i="1"/>
  <c r="D888" i="1"/>
  <c r="C888" i="1"/>
  <c r="O887" i="1"/>
  <c r="D887" i="1"/>
  <c r="C887" i="1"/>
  <c r="O886" i="1"/>
  <c r="D886" i="1"/>
  <c r="C886" i="1"/>
  <c r="O885" i="1"/>
  <c r="D885" i="1"/>
  <c r="C885" i="1"/>
  <c r="O884" i="1"/>
  <c r="D884" i="1"/>
  <c r="C884" i="1"/>
  <c r="O883" i="1"/>
  <c r="D883" i="1"/>
  <c r="C883" i="1"/>
  <c r="O882" i="1"/>
  <c r="D882" i="1"/>
  <c r="C882" i="1"/>
  <c r="O881" i="1"/>
  <c r="D881" i="1"/>
  <c r="C881" i="1"/>
  <c r="O880" i="1"/>
  <c r="D880" i="1"/>
  <c r="C880" i="1"/>
  <c r="O879" i="1"/>
  <c r="D879" i="1"/>
  <c r="C879" i="1"/>
  <c r="O878" i="1"/>
  <c r="D878" i="1"/>
  <c r="C878" i="1"/>
  <c r="O877" i="1"/>
  <c r="D877" i="1"/>
  <c r="C877" i="1"/>
  <c r="O876" i="1"/>
  <c r="D876" i="1"/>
  <c r="C876" i="1"/>
  <c r="O875" i="1"/>
  <c r="D875" i="1"/>
  <c r="C875" i="1"/>
  <c r="O874" i="1"/>
  <c r="D874" i="1"/>
  <c r="C874" i="1"/>
  <c r="O873" i="1"/>
  <c r="D873" i="1"/>
  <c r="C873" i="1"/>
  <c r="O872" i="1"/>
  <c r="D872" i="1"/>
  <c r="C872" i="1"/>
  <c r="O871" i="1"/>
  <c r="D871" i="1"/>
  <c r="C871" i="1"/>
  <c r="O870" i="1"/>
  <c r="D870" i="1"/>
  <c r="C870" i="1"/>
  <c r="O869" i="1"/>
  <c r="D869" i="1"/>
  <c r="C869" i="1"/>
  <c r="O868" i="1"/>
  <c r="D868" i="1"/>
  <c r="C868" i="1"/>
  <c r="O867" i="1"/>
  <c r="D867" i="1"/>
  <c r="C867" i="1"/>
  <c r="O866" i="1"/>
  <c r="D866" i="1"/>
  <c r="C866" i="1"/>
  <c r="O865" i="1"/>
  <c r="D865" i="1"/>
  <c r="C865" i="1"/>
  <c r="O864" i="1"/>
  <c r="D864" i="1"/>
  <c r="C864" i="1"/>
  <c r="O863" i="1"/>
  <c r="D863" i="1"/>
  <c r="C863" i="1"/>
  <c r="O862" i="1"/>
  <c r="D862" i="1"/>
  <c r="C862" i="1"/>
  <c r="O861" i="1"/>
  <c r="D861" i="1"/>
  <c r="C861" i="1"/>
  <c r="O860" i="1"/>
  <c r="D860" i="1"/>
  <c r="C860" i="1"/>
  <c r="O859" i="1"/>
  <c r="D859" i="1"/>
  <c r="C859" i="1"/>
  <c r="O858" i="1"/>
  <c r="D858" i="1"/>
  <c r="C858" i="1"/>
  <c r="O857" i="1"/>
  <c r="D857" i="1"/>
  <c r="C857" i="1"/>
  <c r="O856" i="1"/>
  <c r="D856" i="1"/>
  <c r="C856" i="1"/>
  <c r="O855" i="1"/>
  <c r="D855" i="1"/>
  <c r="C855" i="1"/>
  <c r="O854" i="1"/>
  <c r="D854" i="1"/>
  <c r="C854" i="1"/>
  <c r="O853" i="1"/>
  <c r="D853" i="1"/>
  <c r="C853" i="1"/>
  <c r="O852" i="1"/>
  <c r="D852" i="1"/>
  <c r="C852" i="1"/>
  <c r="O851" i="1"/>
  <c r="D851" i="1"/>
  <c r="C851" i="1"/>
  <c r="O850" i="1"/>
  <c r="D850" i="1"/>
  <c r="C850" i="1"/>
  <c r="O849" i="1"/>
  <c r="D849" i="1"/>
  <c r="C849" i="1"/>
  <c r="O848" i="1"/>
  <c r="D848" i="1"/>
  <c r="C848" i="1"/>
  <c r="O847" i="1"/>
  <c r="D847" i="1"/>
  <c r="C847" i="1"/>
  <c r="O846" i="1"/>
  <c r="D846" i="1"/>
  <c r="C846" i="1"/>
  <c r="O845" i="1"/>
  <c r="D845" i="1"/>
  <c r="C845" i="1"/>
  <c r="O844" i="1"/>
  <c r="D844" i="1"/>
  <c r="C844" i="1"/>
  <c r="O843" i="1"/>
  <c r="D843" i="1"/>
  <c r="C843" i="1"/>
  <c r="O842" i="1"/>
  <c r="D842" i="1"/>
  <c r="C842" i="1"/>
  <c r="O841" i="1"/>
  <c r="D841" i="1"/>
  <c r="C841" i="1"/>
  <c r="O840" i="1"/>
  <c r="D840" i="1"/>
  <c r="C840" i="1"/>
  <c r="O839" i="1"/>
  <c r="D839" i="1"/>
  <c r="C839" i="1"/>
  <c r="O838" i="1"/>
  <c r="D838" i="1"/>
  <c r="C838" i="1"/>
  <c r="O837" i="1"/>
  <c r="D837" i="1"/>
  <c r="C837" i="1"/>
  <c r="O836" i="1"/>
  <c r="D836" i="1"/>
  <c r="C836" i="1"/>
  <c r="O835" i="1"/>
  <c r="D835" i="1"/>
  <c r="C835" i="1"/>
  <c r="O834" i="1"/>
  <c r="D834" i="1"/>
  <c r="C834" i="1"/>
  <c r="O833" i="1"/>
  <c r="D833" i="1"/>
  <c r="C833" i="1"/>
  <c r="O832" i="1"/>
  <c r="D832" i="1"/>
  <c r="C832" i="1"/>
  <c r="O831" i="1"/>
  <c r="D831" i="1"/>
  <c r="C831" i="1"/>
  <c r="O830" i="1"/>
  <c r="D830" i="1"/>
  <c r="C830" i="1"/>
  <c r="O829" i="1"/>
  <c r="D829" i="1"/>
  <c r="C829" i="1"/>
  <c r="O828" i="1"/>
  <c r="D828" i="1"/>
  <c r="C828" i="1"/>
  <c r="O827" i="1"/>
  <c r="D827" i="1"/>
  <c r="C827" i="1"/>
  <c r="O826" i="1"/>
  <c r="D826" i="1"/>
  <c r="C826" i="1"/>
  <c r="O825" i="1"/>
  <c r="D825" i="1"/>
  <c r="C825" i="1"/>
  <c r="O824" i="1"/>
  <c r="D824" i="1"/>
  <c r="C824" i="1"/>
  <c r="O823" i="1"/>
  <c r="D823" i="1"/>
  <c r="C823" i="1"/>
  <c r="O822" i="1"/>
  <c r="D822" i="1"/>
  <c r="C822" i="1"/>
  <c r="O821" i="1"/>
  <c r="D821" i="1"/>
  <c r="C821" i="1"/>
  <c r="O820" i="1"/>
  <c r="D820" i="1"/>
  <c r="C820" i="1"/>
  <c r="O819" i="1"/>
  <c r="D819" i="1"/>
  <c r="C819" i="1"/>
  <c r="O818" i="1"/>
  <c r="D818" i="1"/>
  <c r="C818" i="1"/>
  <c r="O817" i="1"/>
  <c r="D817" i="1"/>
  <c r="C817" i="1"/>
  <c r="O816" i="1"/>
  <c r="D816" i="1"/>
  <c r="C816" i="1"/>
  <c r="O815" i="1"/>
  <c r="D815" i="1"/>
  <c r="C815" i="1"/>
  <c r="O814" i="1"/>
  <c r="D814" i="1"/>
  <c r="C814" i="1"/>
  <c r="O813" i="1"/>
  <c r="D813" i="1"/>
  <c r="C813" i="1"/>
  <c r="O812" i="1"/>
  <c r="D812" i="1"/>
  <c r="C812" i="1"/>
  <c r="O811" i="1"/>
  <c r="D811" i="1"/>
  <c r="C811" i="1"/>
  <c r="O810" i="1"/>
  <c r="D810" i="1"/>
  <c r="C810" i="1"/>
  <c r="O809" i="1"/>
  <c r="D809" i="1"/>
  <c r="C809" i="1"/>
  <c r="O808" i="1"/>
  <c r="D808" i="1"/>
  <c r="C808" i="1"/>
  <c r="O807" i="1"/>
  <c r="D807" i="1"/>
  <c r="C807" i="1"/>
  <c r="O806" i="1"/>
  <c r="D806" i="1"/>
  <c r="C806" i="1"/>
  <c r="O805" i="1"/>
  <c r="D805" i="1"/>
  <c r="C805" i="1"/>
  <c r="O804" i="1"/>
  <c r="D804" i="1"/>
  <c r="C804" i="1"/>
  <c r="O803" i="1"/>
  <c r="D803" i="1"/>
  <c r="C803" i="1"/>
  <c r="O802" i="1"/>
  <c r="D802" i="1"/>
  <c r="C802" i="1"/>
  <c r="O801" i="1"/>
  <c r="D801" i="1"/>
  <c r="C801" i="1"/>
  <c r="O800" i="1"/>
  <c r="D800" i="1"/>
  <c r="C800" i="1"/>
  <c r="O799" i="1"/>
  <c r="D799" i="1"/>
  <c r="C799" i="1"/>
  <c r="O798" i="1"/>
  <c r="D798" i="1"/>
  <c r="C798" i="1"/>
  <c r="O797" i="1"/>
  <c r="D797" i="1"/>
  <c r="C797" i="1"/>
  <c r="O796" i="1"/>
  <c r="D796" i="1"/>
  <c r="C796" i="1"/>
  <c r="O795" i="1"/>
  <c r="D795" i="1"/>
  <c r="C795" i="1"/>
  <c r="O794" i="1"/>
  <c r="D794" i="1"/>
  <c r="C794" i="1"/>
  <c r="O793" i="1"/>
  <c r="D793" i="1"/>
  <c r="C793" i="1"/>
  <c r="O792" i="1"/>
  <c r="D792" i="1"/>
  <c r="C792" i="1"/>
  <c r="O791" i="1"/>
  <c r="D791" i="1"/>
  <c r="C791" i="1"/>
  <c r="O790" i="1"/>
  <c r="D790" i="1"/>
  <c r="C790" i="1"/>
  <c r="O789" i="1"/>
  <c r="D789" i="1"/>
  <c r="C789" i="1"/>
  <c r="O788" i="1"/>
  <c r="D788" i="1"/>
  <c r="C788" i="1"/>
  <c r="O787" i="1"/>
  <c r="D787" i="1"/>
  <c r="C787" i="1"/>
  <c r="O786" i="1"/>
  <c r="D786" i="1"/>
  <c r="C786" i="1"/>
  <c r="O785" i="1"/>
  <c r="D785" i="1"/>
  <c r="C785" i="1"/>
  <c r="O784" i="1"/>
  <c r="D784" i="1"/>
  <c r="C784" i="1"/>
  <c r="O783" i="1"/>
  <c r="D783" i="1"/>
  <c r="C783" i="1"/>
  <c r="O782" i="1"/>
  <c r="D782" i="1"/>
  <c r="C782" i="1"/>
  <c r="O781" i="1"/>
  <c r="D781" i="1"/>
  <c r="C781" i="1"/>
  <c r="O780" i="1"/>
  <c r="D780" i="1"/>
  <c r="C780" i="1"/>
  <c r="O779" i="1"/>
  <c r="D779" i="1"/>
  <c r="C779" i="1"/>
  <c r="O778" i="1"/>
  <c r="D778" i="1"/>
  <c r="C778" i="1"/>
  <c r="O777" i="1"/>
  <c r="D777" i="1"/>
  <c r="C777" i="1"/>
  <c r="O776" i="1"/>
  <c r="D776" i="1"/>
  <c r="C776" i="1"/>
  <c r="O775" i="1"/>
  <c r="D775" i="1"/>
  <c r="C775" i="1"/>
  <c r="O774" i="1"/>
  <c r="D774" i="1"/>
  <c r="C774" i="1"/>
  <c r="O773" i="1"/>
  <c r="D773" i="1"/>
  <c r="C773" i="1"/>
  <c r="O772" i="1"/>
  <c r="D772" i="1"/>
  <c r="C772" i="1"/>
  <c r="O771" i="1"/>
  <c r="D771" i="1"/>
  <c r="C771" i="1"/>
  <c r="O770" i="1"/>
  <c r="D770" i="1"/>
  <c r="C770" i="1"/>
  <c r="O769" i="1"/>
  <c r="D769" i="1"/>
  <c r="C769" i="1"/>
  <c r="O768" i="1"/>
  <c r="D768" i="1"/>
  <c r="C768" i="1"/>
  <c r="O767" i="1"/>
  <c r="D767" i="1"/>
  <c r="C767" i="1"/>
  <c r="O766" i="1"/>
  <c r="D766" i="1"/>
  <c r="C766" i="1"/>
  <c r="O765" i="1"/>
  <c r="D765" i="1"/>
  <c r="C765" i="1"/>
  <c r="O764" i="1"/>
  <c r="D764" i="1"/>
  <c r="C764" i="1"/>
  <c r="O763" i="1"/>
  <c r="D763" i="1"/>
  <c r="C763" i="1"/>
  <c r="O762" i="1"/>
  <c r="D762" i="1"/>
  <c r="C762" i="1"/>
  <c r="O761" i="1"/>
  <c r="D761" i="1"/>
  <c r="C761" i="1"/>
  <c r="O760" i="1"/>
  <c r="D760" i="1"/>
  <c r="C760" i="1"/>
  <c r="O759" i="1"/>
  <c r="D759" i="1"/>
  <c r="C759" i="1"/>
  <c r="O758" i="1"/>
  <c r="D758" i="1"/>
  <c r="C758" i="1"/>
  <c r="O757" i="1"/>
  <c r="D757" i="1"/>
  <c r="C757" i="1"/>
  <c r="O756" i="1"/>
  <c r="D756" i="1"/>
  <c r="C756" i="1"/>
  <c r="O755" i="1"/>
  <c r="D755" i="1"/>
  <c r="C755" i="1"/>
  <c r="O754" i="1"/>
  <c r="D754" i="1"/>
  <c r="C754" i="1"/>
  <c r="O753" i="1"/>
  <c r="D753" i="1"/>
  <c r="C753" i="1"/>
  <c r="O752" i="1"/>
  <c r="D752" i="1"/>
  <c r="C752" i="1"/>
  <c r="O751" i="1"/>
  <c r="D751" i="1"/>
  <c r="C751" i="1"/>
  <c r="O750" i="1"/>
  <c r="D750" i="1"/>
  <c r="C750" i="1"/>
  <c r="O749" i="1"/>
  <c r="D749" i="1"/>
  <c r="C749" i="1"/>
  <c r="O748" i="1"/>
  <c r="D748" i="1"/>
  <c r="C748" i="1"/>
  <c r="O747" i="1"/>
  <c r="D747" i="1"/>
  <c r="C747" i="1"/>
  <c r="O746" i="1"/>
  <c r="D746" i="1"/>
  <c r="C746" i="1"/>
  <c r="O745" i="1"/>
  <c r="D745" i="1"/>
  <c r="C745" i="1"/>
  <c r="O744" i="1"/>
  <c r="D744" i="1"/>
  <c r="C744" i="1"/>
  <c r="O743" i="1"/>
  <c r="D743" i="1"/>
  <c r="C743" i="1"/>
  <c r="O742" i="1"/>
  <c r="D742" i="1"/>
  <c r="C742" i="1"/>
  <c r="O741" i="1"/>
  <c r="D741" i="1"/>
  <c r="C741" i="1"/>
  <c r="O740" i="1"/>
  <c r="D740" i="1"/>
  <c r="C740" i="1"/>
  <c r="O739" i="1"/>
  <c r="D739" i="1"/>
  <c r="C739" i="1"/>
  <c r="O738" i="1"/>
  <c r="D738" i="1"/>
  <c r="C738" i="1"/>
  <c r="O737" i="1"/>
  <c r="D737" i="1"/>
  <c r="C737" i="1"/>
  <c r="O736" i="1"/>
  <c r="D736" i="1"/>
  <c r="C736" i="1"/>
  <c r="O735" i="1"/>
  <c r="D735" i="1"/>
  <c r="C735" i="1"/>
  <c r="O734" i="1"/>
  <c r="D734" i="1"/>
  <c r="C734" i="1"/>
  <c r="O733" i="1"/>
  <c r="D733" i="1"/>
  <c r="C733" i="1"/>
  <c r="O732" i="1"/>
  <c r="D732" i="1"/>
  <c r="C732" i="1"/>
  <c r="O731" i="1"/>
  <c r="D731" i="1"/>
  <c r="C731" i="1"/>
  <c r="O730" i="1"/>
  <c r="D730" i="1"/>
  <c r="C730" i="1"/>
  <c r="O729" i="1"/>
  <c r="D729" i="1"/>
  <c r="C729" i="1"/>
  <c r="O728" i="1"/>
  <c r="D728" i="1"/>
  <c r="C728" i="1"/>
  <c r="O727" i="1"/>
  <c r="D727" i="1"/>
  <c r="C727" i="1"/>
  <c r="O726" i="1"/>
  <c r="D726" i="1"/>
  <c r="C726" i="1"/>
  <c r="O725" i="1"/>
  <c r="D725" i="1"/>
  <c r="C725" i="1"/>
  <c r="O724" i="1"/>
  <c r="D724" i="1"/>
  <c r="C724" i="1"/>
  <c r="O723" i="1"/>
  <c r="D723" i="1"/>
  <c r="C723" i="1"/>
  <c r="O722" i="1"/>
  <c r="D722" i="1"/>
  <c r="C722" i="1"/>
  <c r="O721" i="1"/>
  <c r="D721" i="1"/>
  <c r="C721" i="1"/>
  <c r="O720" i="1"/>
  <c r="D720" i="1"/>
  <c r="C720" i="1"/>
  <c r="O719" i="1"/>
  <c r="D719" i="1"/>
  <c r="C719" i="1"/>
  <c r="O718" i="1"/>
  <c r="D718" i="1"/>
  <c r="C718" i="1"/>
  <c r="O717" i="1"/>
  <c r="D717" i="1"/>
  <c r="C717" i="1"/>
  <c r="O716" i="1"/>
  <c r="D716" i="1"/>
  <c r="C716" i="1"/>
  <c r="O715" i="1"/>
  <c r="D715" i="1"/>
  <c r="C715" i="1"/>
  <c r="O714" i="1"/>
  <c r="D714" i="1"/>
  <c r="C714" i="1"/>
  <c r="O713" i="1"/>
  <c r="D713" i="1"/>
  <c r="C713" i="1"/>
  <c r="O712" i="1"/>
  <c r="D712" i="1"/>
  <c r="C712" i="1"/>
  <c r="O711" i="1"/>
  <c r="D711" i="1"/>
  <c r="C711" i="1"/>
  <c r="O710" i="1"/>
  <c r="D710" i="1"/>
  <c r="C710" i="1"/>
  <c r="O709" i="1"/>
  <c r="D709" i="1"/>
  <c r="C709" i="1"/>
  <c r="O708" i="1"/>
  <c r="D708" i="1"/>
  <c r="C708" i="1"/>
  <c r="O707" i="1"/>
  <c r="D707" i="1"/>
  <c r="C707" i="1"/>
  <c r="O706" i="1"/>
  <c r="D706" i="1"/>
  <c r="C706" i="1"/>
  <c r="O705" i="1"/>
  <c r="D705" i="1"/>
  <c r="C705" i="1"/>
  <c r="O704" i="1"/>
  <c r="D704" i="1"/>
  <c r="C704" i="1"/>
  <c r="O703" i="1"/>
  <c r="D703" i="1"/>
  <c r="C703" i="1"/>
  <c r="O702" i="1"/>
  <c r="D702" i="1"/>
  <c r="C702" i="1"/>
  <c r="O701" i="1"/>
  <c r="D701" i="1"/>
  <c r="C701" i="1"/>
  <c r="O700" i="1"/>
  <c r="D700" i="1"/>
  <c r="C700" i="1"/>
  <c r="O699" i="1"/>
  <c r="D699" i="1"/>
  <c r="C699" i="1"/>
  <c r="O698" i="1"/>
  <c r="D698" i="1"/>
  <c r="C698" i="1"/>
  <c r="O697" i="1"/>
  <c r="D697" i="1"/>
  <c r="C697" i="1"/>
  <c r="O696" i="1"/>
  <c r="D696" i="1"/>
  <c r="C696" i="1"/>
  <c r="O695" i="1"/>
  <c r="D695" i="1"/>
  <c r="C695" i="1"/>
  <c r="O694" i="1"/>
  <c r="D694" i="1"/>
  <c r="C694" i="1"/>
  <c r="O693" i="1"/>
  <c r="D693" i="1"/>
  <c r="C693" i="1"/>
  <c r="O692" i="1"/>
  <c r="D692" i="1"/>
  <c r="C692" i="1"/>
  <c r="O691" i="1"/>
  <c r="D691" i="1"/>
  <c r="C691" i="1"/>
  <c r="O690" i="1"/>
  <c r="D690" i="1"/>
  <c r="C690" i="1"/>
  <c r="O689" i="1"/>
  <c r="D689" i="1"/>
  <c r="C689" i="1"/>
  <c r="O688" i="1"/>
  <c r="D688" i="1"/>
  <c r="C688" i="1"/>
  <c r="O687" i="1"/>
  <c r="D687" i="1"/>
  <c r="C687" i="1"/>
  <c r="O686" i="1"/>
  <c r="D686" i="1"/>
  <c r="C686" i="1"/>
  <c r="O685" i="1"/>
  <c r="D685" i="1"/>
  <c r="C685" i="1"/>
  <c r="O684" i="1"/>
  <c r="D684" i="1"/>
  <c r="C684" i="1"/>
  <c r="O683" i="1"/>
  <c r="D683" i="1"/>
  <c r="C683" i="1"/>
  <c r="O682" i="1"/>
  <c r="D682" i="1"/>
  <c r="C682" i="1"/>
  <c r="O681" i="1"/>
  <c r="D681" i="1"/>
  <c r="C681" i="1"/>
  <c r="O680" i="1"/>
  <c r="D680" i="1"/>
  <c r="C680" i="1"/>
  <c r="O679" i="1"/>
  <c r="D679" i="1"/>
  <c r="C679" i="1"/>
  <c r="O678" i="1"/>
  <c r="D678" i="1"/>
  <c r="C678" i="1"/>
  <c r="O677" i="1"/>
  <c r="D677" i="1"/>
  <c r="C677" i="1"/>
  <c r="O676" i="1"/>
  <c r="D676" i="1"/>
  <c r="C676" i="1"/>
  <c r="O675" i="1"/>
  <c r="D675" i="1"/>
  <c r="C675" i="1"/>
  <c r="O674" i="1"/>
  <c r="D674" i="1"/>
  <c r="C674" i="1"/>
  <c r="O673" i="1"/>
  <c r="D673" i="1"/>
  <c r="C673" i="1"/>
  <c r="O672" i="1"/>
  <c r="D672" i="1"/>
  <c r="C672" i="1"/>
  <c r="O671" i="1"/>
  <c r="D671" i="1"/>
  <c r="C671" i="1"/>
  <c r="O670" i="1"/>
  <c r="D670" i="1"/>
  <c r="C670" i="1"/>
  <c r="O669" i="1"/>
  <c r="D669" i="1"/>
  <c r="C669" i="1"/>
  <c r="O668" i="1"/>
  <c r="D668" i="1"/>
  <c r="C668" i="1"/>
  <c r="O667" i="1"/>
  <c r="D667" i="1"/>
  <c r="C667" i="1"/>
  <c r="O666" i="1"/>
  <c r="D666" i="1"/>
  <c r="C666" i="1"/>
  <c r="O665" i="1"/>
  <c r="D665" i="1"/>
  <c r="C665" i="1"/>
  <c r="O664" i="1"/>
  <c r="D664" i="1"/>
  <c r="C664" i="1"/>
  <c r="O663" i="1"/>
  <c r="D663" i="1"/>
  <c r="C663" i="1"/>
  <c r="O662" i="1"/>
  <c r="D662" i="1"/>
  <c r="C662" i="1"/>
  <c r="O661" i="1"/>
  <c r="D661" i="1"/>
  <c r="C661" i="1"/>
  <c r="O660" i="1"/>
  <c r="D660" i="1"/>
  <c r="C660" i="1"/>
  <c r="O659" i="1"/>
  <c r="D659" i="1"/>
  <c r="C659" i="1"/>
  <c r="O658" i="1"/>
  <c r="D658" i="1"/>
  <c r="C658" i="1"/>
  <c r="O657" i="1"/>
  <c r="D657" i="1"/>
  <c r="C657" i="1"/>
  <c r="O656" i="1"/>
  <c r="D656" i="1"/>
  <c r="C656" i="1"/>
  <c r="O655" i="1"/>
  <c r="D655" i="1"/>
  <c r="C655" i="1"/>
  <c r="O654" i="1"/>
  <c r="D654" i="1"/>
  <c r="C654" i="1"/>
  <c r="O653" i="1"/>
  <c r="D653" i="1"/>
  <c r="C653" i="1"/>
  <c r="O652" i="1"/>
  <c r="D652" i="1"/>
  <c r="C652" i="1"/>
  <c r="O651" i="1"/>
  <c r="D651" i="1"/>
  <c r="C651" i="1"/>
  <c r="O650" i="1"/>
  <c r="D650" i="1"/>
  <c r="C650" i="1"/>
  <c r="O649" i="1"/>
  <c r="D649" i="1"/>
  <c r="C649" i="1"/>
  <c r="O648" i="1"/>
  <c r="D648" i="1"/>
  <c r="C648" i="1"/>
  <c r="O647" i="1"/>
  <c r="D647" i="1"/>
  <c r="C647" i="1"/>
  <c r="O646" i="1"/>
  <c r="D646" i="1"/>
  <c r="C646" i="1"/>
  <c r="O645" i="1"/>
  <c r="D645" i="1"/>
  <c r="C645" i="1"/>
  <c r="O644" i="1"/>
  <c r="D644" i="1"/>
  <c r="C644" i="1"/>
  <c r="O643" i="1"/>
  <c r="D643" i="1"/>
  <c r="C643" i="1"/>
  <c r="O642" i="1"/>
  <c r="D642" i="1"/>
  <c r="C642" i="1"/>
  <c r="O641" i="1"/>
  <c r="D641" i="1"/>
  <c r="C641" i="1"/>
  <c r="O640" i="1"/>
  <c r="D640" i="1"/>
  <c r="C640" i="1"/>
  <c r="O639" i="1"/>
  <c r="D639" i="1"/>
  <c r="C639" i="1"/>
  <c r="O638" i="1"/>
  <c r="D638" i="1"/>
  <c r="C638" i="1"/>
  <c r="O637" i="1"/>
  <c r="D637" i="1"/>
  <c r="C637" i="1"/>
  <c r="O636" i="1"/>
  <c r="D636" i="1"/>
  <c r="C636" i="1"/>
  <c r="O635" i="1"/>
  <c r="D635" i="1"/>
  <c r="C635" i="1"/>
  <c r="O634" i="1"/>
  <c r="D634" i="1"/>
  <c r="C634" i="1"/>
  <c r="O633" i="1"/>
  <c r="D633" i="1"/>
  <c r="C633" i="1"/>
  <c r="O632" i="1"/>
  <c r="D632" i="1"/>
  <c r="C632" i="1"/>
  <c r="O631" i="1"/>
  <c r="D631" i="1"/>
  <c r="C631" i="1"/>
  <c r="O630" i="1"/>
  <c r="D630" i="1"/>
  <c r="C630" i="1"/>
  <c r="O629" i="1"/>
  <c r="D629" i="1"/>
  <c r="C629" i="1"/>
  <c r="O628" i="1"/>
  <c r="D628" i="1"/>
  <c r="C628" i="1"/>
  <c r="O627" i="1"/>
  <c r="D627" i="1"/>
  <c r="C627" i="1"/>
  <c r="O626" i="1"/>
  <c r="D626" i="1"/>
  <c r="C626" i="1"/>
  <c r="O625" i="1"/>
  <c r="D625" i="1"/>
  <c r="C625" i="1"/>
  <c r="O624" i="1"/>
  <c r="D624" i="1"/>
  <c r="C624" i="1"/>
  <c r="O623" i="1"/>
  <c r="D623" i="1"/>
  <c r="C623" i="1"/>
  <c r="O622" i="1"/>
  <c r="D622" i="1"/>
  <c r="C622" i="1"/>
  <c r="O621" i="1"/>
  <c r="D621" i="1"/>
  <c r="C621" i="1"/>
  <c r="O620" i="1"/>
  <c r="D620" i="1"/>
  <c r="C620" i="1"/>
  <c r="O619" i="1"/>
  <c r="D619" i="1"/>
  <c r="C619" i="1"/>
  <c r="O618" i="1"/>
  <c r="D618" i="1"/>
  <c r="C618" i="1"/>
  <c r="O617" i="1"/>
  <c r="D617" i="1"/>
  <c r="C617" i="1"/>
  <c r="O616" i="1"/>
  <c r="D616" i="1"/>
  <c r="C616" i="1"/>
  <c r="O615" i="1"/>
  <c r="D615" i="1"/>
  <c r="C615" i="1"/>
  <c r="O614" i="1"/>
  <c r="D614" i="1"/>
  <c r="C614" i="1"/>
  <c r="O613" i="1"/>
  <c r="D613" i="1"/>
  <c r="C613" i="1"/>
  <c r="O612" i="1"/>
  <c r="D612" i="1"/>
  <c r="C612" i="1"/>
  <c r="O611" i="1"/>
  <c r="D611" i="1"/>
  <c r="C611" i="1"/>
  <c r="O610" i="1"/>
  <c r="D610" i="1"/>
  <c r="C610" i="1"/>
  <c r="O609" i="1"/>
  <c r="D609" i="1"/>
  <c r="C609" i="1"/>
  <c r="O608" i="1"/>
  <c r="D608" i="1"/>
  <c r="C608" i="1"/>
  <c r="O607" i="1"/>
  <c r="D607" i="1"/>
  <c r="C607" i="1"/>
  <c r="O606" i="1"/>
  <c r="D606" i="1"/>
  <c r="C606" i="1"/>
  <c r="O605" i="1"/>
  <c r="D605" i="1"/>
  <c r="C605" i="1"/>
  <c r="O604" i="1"/>
  <c r="D604" i="1"/>
  <c r="C604" i="1"/>
  <c r="O603" i="1"/>
  <c r="D603" i="1"/>
  <c r="C603" i="1"/>
  <c r="O602" i="1"/>
  <c r="D602" i="1"/>
  <c r="C602" i="1"/>
  <c r="O601" i="1"/>
  <c r="D601" i="1"/>
  <c r="C601" i="1"/>
  <c r="O600" i="1"/>
  <c r="D600" i="1"/>
  <c r="C600" i="1"/>
  <c r="O599" i="1"/>
  <c r="D599" i="1"/>
  <c r="C599" i="1"/>
  <c r="O598" i="1"/>
  <c r="D598" i="1"/>
  <c r="C598" i="1"/>
  <c r="O597" i="1"/>
  <c r="D597" i="1"/>
  <c r="C597" i="1"/>
  <c r="O596" i="1"/>
  <c r="D596" i="1"/>
  <c r="C596" i="1"/>
  <c r="O595" i="1"/>
  <c r="D595" i="1"/>
  <c r="C595" i="1"/>
  <c r="O594" i="1"/>
  <c r="D594" i="1"/>
  <c r="C594" i="1"/>
  <c r="O593" i="1"/>
  <c r="D593" i="1"/>
  <c r="C593" i="1"/>
  <c r="O592" i="1"/>
  <c r="D592" i="1"/>
  <c r="C592" i="1"/>
  <c r="O591" i="1"/>
  <c r="D591" i="1"/>
  <c r="C591" i="1"/>
  <c r="O590" i="1"/>
  <c r="D590" i="1"/>
  <c r="C590" i="1"/>
  <c r="O589" i="1"/>
  <c r="D589" i="1"/>
  <c r="C589" i="1"/>
  <c r="O588" i="1"/>
  <c r="D588" i="1"/>
  <c r="C588" i="1"/>
  <c r="O587" i="1"/>
  <c r="D587" i="1"/>
  <c r="C587" i="1"/>
  <c r="O586" i="1"/>
  <c r="D586" i="1"/>
  <c r="C586" i="1"/>
  <c r="O585" i="1"/>
  <c r="D585" i="1"/>
  <c r="C585" i="1"/>
  <c r="O584" i="1"/>
  <c r="D584" i="1"/>
  <c r="C584" i="1"/>
  <c r="O583" i="1"/>
  <c r="D583" i="1"/>
  <c r="C583" i="1"/>
  <c r="O582" i="1"/>
  <c r="D582" i="1"/>
  <c r="C582" i="1"/>
  <c r="O581" i="1"/>
  <c r="D581" i="1"/>
  <c r="C581" i="1"/>
  <c r="O580" i="1"/>
  <c r="D580" i="1"/>
  <c r="C580" i="1"/>
  <c r="O579" i="1"/>
  <c r="D579" i="1"/>
  <c r="C579" i="1"/>
  <c r="O578" i="1"/>
  <c r="D578" i="1"/>
  <c r="C578" i="1"/>
  <c r="O577" i="1"/>
  <c r="D577" i="1"/>
  <c r="C577" i="1"/>
  <c r="O576" i="1"/>
  <c r="D576" i="1"/>
  <c r="C576" i="1"/>
  <c r="O575" i="1"/>
  <c r="D575" i="1"/>
  <c r="C575" i="1"/>
  <c r="O574" i="1"/>
  <c r="D574" i="1"/>
  <c r="C574" i="1"/>
  <c r="O573" i="1"/>
  <c r="D573" i="1"/>
  <c r="C573" i="1"/>
  <c r="O572" i="1"/>
  <c r="D572" i="1"/>
  <c r="C572" i="1"/>
  <c r="O571" i="1"/>
  <c r="D571" i="1"/>
  <c r="C571" i="1"/>
  <c r="O570" i="1"/>
  <c r="D570" i="1"/>
  <c r="C570" i="1"/>
  <c r="O569" i="1"/>
  <c r="D569" i="1"/>
  <c r="C569" i="1"/>
  <c r="O568" i="1"/>
  <c r="D568" i="1"/>
  <c r="C568" i="1"/>
  <c r="O567" i="1"/>
  <c r="D567" i="1"/>
  <c r="C567" i="1"/>
  <c r="O566" i="1"/>
  <c r="D566" i="1"/>
  <c r="C566" i="1"/>
  <c r="O565" i="1"/>
  <c r="D565" i="1"/>
  <c r="C565" i="1"/>
  <c r="O564" i="1"/>
  <c r="D564" i="1"/>
  <c r="C564" i="1"/>
  <c r="O563" i="1"/>
  <c r="D563" i="1"/>
  <c r="C563" i="1"/>
  <c r="O562" i="1"/>
  <c r="D562" i="1"/>
  <c r="C562" i="1"/>
  <c r="O561" i="1"/>
  <c r="D561" i="1"/>
  <c r="C561" i="1"/>
  <c r="O560" i="1"/>
  <c r="D560" i="1"/>
  <c r="C560" i="1"/>
  <c r="O559" i="1"/>
  <c r="D559" i="1"/>
  <c r="C559" i="1"/>
  <c r="O558" i="1"/>
  <c r="D558" i="1"/>
  <c r="C558" i="1"/>
  <c r="O557" i="1"/>
  <c r="D557" i="1"/>
  <c r="C557" i="1"/>
  <c r="O556" i="1"/>
  <c r="D556" i="1"/>
  <c r="C556" i="1"/>
  <c r="O555" i="1"/>
  <c r="D555" i="1"/>
  <c r="C555" i="1"/>
  <c r="O554" i="1"/>
  <c r="D554" i="1"/>
  <c r="C554" i="1"/>
  <c r="O553" i="1"/>
  <c r="D553" i="1"/>
  <c r="C553" i="1"/>
  <c r="O552" i="1"/>
  <c r="D552" i="1"/>
  <c r="C552" i="1"/>
  <c r="O551" i="1"/>
  <c r="D551" i="1"/>
  <c r="C551" i="1"/>
  <c r="O550" i="1"/>
  <c r="D550" i="1"/>
  <c r="C550" i="1"/>
  <c r="O549" i="1"/>
  <c r="D549" i="1"/>
  <c r="C549" i="1"/>
  <c r="O548" i="1"/>
  <c r="D548" i="1"/>
  <c r="C548" i="1"/>
  <c r="O547" i="1"/>
  <c r="D547" i="1"/>
  <c r="C547" i="1"/>
  <c r="O546" i="1"/>
  <c r="D546" i="1"/>
  <c r="C546" i="1"/>
  <c r="O545" i="1"/>
  <c r="D545" i="1"/>
  <c r="C545" i="1"/>
  <c r="O544" i="1"/>
  <c r="D544" i="1"/>
  <c r="C544" i="1"/>
  <c r="O543" i="1"/>
  <c r="D543" i="1"/>
  <c r="C543" i="1"/>
  <c r="O542" i="1"/>
  <c r="D542" i="1"/>
  <c r="C542" i="1"/>
  <c r="O541" i="1"/>
  <c r="D541" i="1"/>
  <c r="C541" i="1"/>
  <c r="O540" i="1"/>
  <c r="D540" i="1"/>
  <c r="C540" i="1"/>
  <c r="O539" i="1"/>
  <c r="D539" i="1"/>
  <c r="C539" i="1"/>
  <c r="O538" i="1"/>
  <c r="D538" i="1"/>
  <c r="C538" i="1"/>
  <c r="O537" i="1"/>
  <c r="D537" i="1"/>
  <c r="C537" i="1"/>
  <c r="O536" i="1"/>
  <c r="D536" i="1"/>
  <c r="C536" i="1"/>
  <c r="O535" i="1"/>
  <c r="D535" i="1"/>
  <c r="C535" i="1"/>
  <c r="O534" i="1"/>
  <c r="D534" i="1"/>
  <c r="C534" i="1"/>
  <c r="O533" i="1"/>
  <c r="D533" i="1"/>
  <c r="C533" i="1"/>
  <c r="O532" i="1"/>
  <c r="D532" i="1"/>
  <c r="C532" i="1"/>
  <c r="O531" i="1"/>
  <c r="D531" i="1"/>
  <c r="C531" i="1"/>
  <c r="O530" i="1"/>
  <c r="D530" i="1"/>
  <c r="C530" i="1"/>
  <c r="O529" i="1"/>
  <c r="D529" i="1"/>
  <c r="C529" i="1"/>
  <c r="O528" i="1"/>
  <c r="D528" i="1"/>
  <c r="C528" i="1"/>
  <c r="O527" i="1"/>
  <c r="D527" i="1"/>
  <c r="C527" i="1"/>
  <c r="O526" i="1"/>
  <c r="D526" i="1"/>
  <c r="C526" i="1"/>
  <c r="O525" i="1"/>
  <c r="D525" i="1"/>
  <c r="C525" i="1"/>
  <c r="O524" i="1"/>
  <c r="D524" i="1"/>
  <c r="C524" i="1"/>
  <c r="O523" i="1"/>
  <c r="D523" i="1"/>
  <c r="C523" i="1"/>
  <c r="O522" i="1"/>
  <c r="D522" i="1"/>
  <c r="C522" i="1"/>
  <c r="O521" i="1"/>
  <c r="D521" i="1"/>
  <c r="C521" i="1"/>
  <c r="O520" i="1"/>
  <c r="D520" i="1"/>
  <c r="C520" i="1"/>
  <c r="O519" i="1"/>
  <c r="D519" i="1"/>
  <c r="C519" i="1"/>
  <c r="O518" i="1"/>
  <c r="D518" i="1"/>
  <c r="C518" i="1"/>
  <c r="O517" i="1"/>
  <c r="D517" i="1"/>
  <c r="C517" i="1"/>
  <c r="O516" i="1"/>
  <c r="D516" i="1"/>
  <c r="C516" i="1"/>
  <c r="O515" i="1"/>
  <c r="D515" i="1"/>
  <c r="C515" i="1"/>
  <c r="O514" i="1"/>
  <c r="D514" i="1"/>
  <c r="C514" i="1"/>
  <c r="O513" i="1"/>
  <c r="D513" i="1"/>
  <c r="C513" i="1"/>
  <c r="O512" i="1"/>
  <c r="D512" i="1"/>
  <c r="C512" i="1"/>
  <c r="O511" i="1"/>
  <c r="D511" i="1"/>
  <c r="C511" i="1"/>
  <c r="O510" i="1"/>
  <c r="D510" i="1"/>
  <c r="C510" i="1"/>
  <c r="O509" i="1"/>
  <c r="D509" i="1"/>
  <c r="C509" i="1"/>
  <c r="O508" i="1"/>
  <c r="D508" i="1"/>
  <c r="C508" i="1"/>
  <c r="O507" i="1"/>
  <c r="D507" i="1"/>
  <c r="C507" i="1"/>
  <c r="O506" i="1"/>
  <c r="D506" i="1"/>
  <c r="C506" i="1"/>
  <c r="O505" i="1"/>
  <c r="D505" i="1"/>
  <c r="C505" i="1"/>
  <c r="O504" i="1"/>
  <c r="D504" i="1"/>
  <c r="C504" i="1"/>
  <c r="O503" i="1"/>
  <c r="D503" i="1"/>
  <c r="C503" i="1"/>
  <c r="O502" i="1"/>
  <c r="D502" i="1"/>
  <c r="C502" i="1"/>
  <c r="O501" i="1"/>
  <c r="D501" i="1"/>
  <c r="C501" i="1"/>
  <c r="O500" i="1"/>
  <c r="D500" i="1"/>
  <c r="C500" i="1"/>
  <c r="O499" i="1"/>
  <c r="D499" i="1"/>
  <c r="C499" i="1"/>
  <c r="O498" i="1"/>
  <c r="D498" i="1"/>
  <c r="C498" i="1"/>
  <c r="O497" i="1"/>
  <c r="D497" i="1"/>
  <c r="C497" i="1"/>
  <c r="O496" i="1"/>
  <c r="D496" i="1"/>
  <c r="C496" i="1"/>
  <c r="O495" i="1"/>
  <c r="D495" i="1"/>
  <c r="C495" i="1"/>
  <c r="O494" i="1"/>
  <c r="D494" i="1"/>
  <c r="C494" i="1"/>
  <c r="O493" i="1"/>
  <c r="D493" i="1"/>
  <c r="C493" i="1"/>
  <c r="O492" i="1"/>
  <c r="D492" i="1"/>
  <c r="C492" i="1"/>
  <c r="O491" i="1"/>
  <c r="D491" i="1"/>
  <c r="C491" i="1"/>
  <c r="O490" i="1"/>
  <c r="D490" i="1"/>
  <c r="C490" i="1"/>
  <c r="O489" i="1"/>
  <c r="D489" i="1"/>
  <c r="C489" i="1"/>
  <c r="O488" i="1"/>
  <c r="D488" i="1"/>
  <c r="C488" i="1"/>
  <c r="O487" i="1"/>
  <c r="D487" i="1"/>
  <c r="C487" i="1"/>
  <c r="O486" i="1"/>
  <c r="D486" i="1"/>
  <c r="C486" i="1"/>
  <c r="O485" i="1"/>
  <c r="D485" i="1"/>
  <c r="C485" i="1"/>
  <c r="O484" i="1"/>
  <c r="D484" i="1"/>
  <c r="C484" i="1"/>
  <c r="O483" i="1"/>
  <c r="D483" i="1"/>
  <c r="C483" i="1"/>
  <c r="O482" i="1"/>
  <c r="D482" i="1"/>
  <c r="C482" i="1"/>
  <c r="O481" i="1"/>
  <c r="D481" i="1"/>
  <c r="C481" i="1"/>
  <c r="O480" i="1"/>
  <c r="D480" i="1"/>
  <c r="C480" i="1"/>
  <c r="O479" i="1"/>
  <c r="D479" i="1"/>
  <c r="C479" i="1"/>
  <c r="O478" i="1"/>
  <c r="D478" i="1"/>
  <c r="C478" i="1"/>
  <c r="O477" i="1"/>
  <c r="D477" i="1"/>
  <c r="C477" i="1"/>
  <c r="O476" i="1"/>
  <c r="D476" i="1"/>
  <c r="C476" i="1"/>
  <c r="O475" i="1"/>
  <c r="D475" i="1"/>
  <c r="C475" i="1"/>
  <c r="O474" i="1"/>
  <c r="D474" i="1"/>
  <c r="C474" i="1"/>
  <c r="O473" i="1"/>
  <c r="D473" i="1"/>
  <c r="C473" i="1"/>
  <c r="O472" i="1"/>
  <c r="D472" i="1"/>
  <c r="C472" i="1"/>
  <c r="O471" i="1"/>
  <c r="D471" i="1"/>
  <c r="C471" i="1"/>
  <c r="O470" i="1"/>
  <c r="D470" i="1"/>
  <c r="C470" i="1"/>
  <c r="O469" i="1"/>
  <c r="D469" i="1"/>
  <c r="C469" i="1"/>
  <c r="O468" i="1"/>
  <c r="D468" i="1"/>
  <c r="C468" i="1"/>
  <c r="O467" i="1"/>
  <c r="D467" i="1"/>
  <c r="C467" i="1"/>
  <c r="O466" i="1"/>
  <c r="D466" i="1"/>
  <c r="C466" i="1"/>
  <c r="O465" i="1"/>
  <c r="D465" i="1"/>
  <c r="C465" i="1"/>
  <c r="O464" i="1"/>
  <c r="D464" i="1"/>
  <c r="C464" i="1"/>
  <c r="O463" i="1"/>
  <c r="D463" i="1"/>
  <c r="C463" i="1"/>
  <c r="O462" i="1"/>
  <c r="D462" i="1"/>
  <c r="C462" i="1"/>
  <c r="O461" i="1"/>
  <c r="D461" i="1"/>
  <c r="C461" i="1"/>
  <c r="O460" i="1"/>
  <c r="D460" i="1"/>
  <c r="C460" i="1"/>
  <c r="O459" i="1"/>
  <c r="D459" i="1"/>
  <c r="C459" i="1"/>
  <c r="O458" i="1"/>
  <c r="D458" i="1"/>
  <c r="C458" i="1"/>
  <c r="O457" i="1"/>
  <c r="D457" i="1"/>
  <c r="C457" i="1"/>
  <c r="O456" i="1"/>
  <c r="D456" i="1"/>
  <c r="C456" i="1"/>
  <c r="O455" i="1"/>
  <c r="D455" i="1"/>
  <c r="C455" i="1"/>
  <c r="O454" i="1"/>
  <c r="D454" i="1"/>
  <c r="C454" i="1"/>
  <c r="O453" i="1"/>
  <c r="D453" i="1"/>
  <c r="C453" i="1"/>
  <c r="O452" i="1"/>
  <c r="D452" i="1"/>
  <c r="C452" i="1"/>
  <c r="O451" i="1"/>
  <c r="D451" i="1"/>
  <c r="C451" i="1"/>
  <c r="O450" i="1"/>
  <c r="D450" i="1"/>
  <c r="C450" i="1"/>
  <c r="O449" i="1"/>
  <c r="D449" i="1"/>
  <c r="C449" i="1"/>
  <c r="O448" i="1"/>
  <c r="D448" i="1"/>
  <c r="C448" i="1"/>
  <c r="O447" i="1"/>
  <c r="D447" i="1"/>
  <c r="C447" i="1"/>
  <c r="O446" i="1"/>
  <c r="D446" i="1"/>
  <c r="C446" i="1"/>
  <c r="O445" i="1"/>
  <c r="D445" i="1"/>
  <c r="C445" i="1"/>
  <c r="O444" i="1"/>
  <c r="D444" i="1"/>
  <c r="C444" i="1"/>
  <c r="O443" i="1"/>
  <c r="D443" i="1"/>
  <c r="C443" i="1"/>
  <c r="O442" i="1"/>
  <c r="D442" i="1"/>
  <c r="C442" i="1"/>
  <c r="O441" i="1"/>
  <c r="D441" i="1"/>
  <c r="C441" i="1"/>
  <c r="O440" i="1"/>
  <c r="D440" i="1"/>
  <c r="C440" i="1"/>
  <c r="O439" i="1"/>
  <c r="D439" i="1"/>
  <c r="C439" i="1"/>
  <c r="O438" i="1"/>
  <c r="D438" i="1"/>
  <c r="C438" i="1"/>
  <c r="O437" i="1"/>
  <c r="D437" i="1"/>
  <c r="C437" i="1"/>
  <c r="O436" i="1"/>
  <c r="D436" i="1"/>
  <c r="C436" i="1"/>
  <c r="O435" i="1"/>
  <c r="D435" i="1"/>
  <c r="C435" i="1"/>
  <c r="O434" i="1"/>
  <c r="D434" i="1"/>
  <c r="C434" i="1"/>
  <c r="O433" i="1"/>
  <c r="D433" i="1"/>
  <c r="C433" i="1"/>
  <c r="O432" i="1"/>
  <c r="D432" i="1"/>
  <c r="C432" i="1"/>
  <c r="O431" i="1"/>
  <c r="D431" i="1"/>
  <c r="C431" i="1"/>
  <c r="O430" i="1"/>
  <c r="D430" i="1"/>
  <c r="C430" i="1"/>
  <c r="O429" i="1"/>
  <c r="D429" i="1"/>
  <c r="C429" i="1"/>
  <c r="O428" i="1"/>
  <c r="D428" i="1"/>
  <c r="C428" i="1"/>
  <c r="O427" i="1"/>
  <c r="D427" i="1"/>
  <c r="C427" i="1"/>
  <c r="O426" i="1"/>
  <c r="D426" i="1"/>
  <c r="C426" i="1"/>
  <c r="O425" i="1"/>
  <c r="D425" i="1"/>
  <c r="C425" i="1"/>
  <c r="O424" i="1"/>
  <c r="D424" i="1"/>
  <c r="C424" i="1"/>
  <c r="O423" i="1"/>
  <c r="D423" i="1"/>
  <c r="C423" i="1"/>
  <c r="O422" i="1"/>
  <c r="D422" i="1"/>
  <c r="C422" i="1"/>
  <c r="O421" i="1"/>
  <c r="D421" i="1"/>
  <c r="C421" i="1"/>
  <c r="O420" i="1"/>
  <c r="D420" i="1"/>
  <c r="C420" i="1"/>
  <c r="O419" i="1"/>
  <c r="D419" i="1"/>
  <c r="C419" i="1"/>
  <c r="O418" i="1"/>
  <c r="D418" i="1"/>
  <c r="C418" i="1"/>
  <c r="O417" i="1"/>
  <c r="D417" i="1"/>
  <c r="C417" i="1"/>
  <c r="O416" i="1"/>
  <c r="D416" i="1"/>
  <c r="C416" i="1"/>
  <c r="O415" i="1"/>
  <c r="D415" i="1"/>
  <c r="C415" i="1"/>
  <c r="O414" i="1"/>
  <c r="D414" i="1"/>
  <c r="C414" i="1"/>
  <c r="O413" i="1"/>
  <c r="D413" i="1"/>
  <c r="C413" i="1"/>
  <c r="O412" i="1"/>
  <c r="D412" i="1"/>
  <c r="C412" i="1"/>
  <c r="O411" i="1"/>
  <c r="D411" i="1"/>
  <c r="C411" i="1"/>
  <c r="O410" i="1"/>
  <c r="D410" i="1"/>
  <c r="C410" i="1"/>
  <c r="O409" i="1"/>
  <c r="D409" i="1"/>
  <c r="C409" i="1"/>
  <c r="O408" i="1"/>
  <c r="D408" i="1"/>
  <c r="C408" i="1"/>
  <c r="O407" i="1"/>
  <c r="D407" i="1"/>
  <c r="C407" i="1"/>
  <c r="O406" i="1"/>
  <c r="D406" i="1"/>
  <c r="C406" i="1"/>
  <c r="O405" i="1"/>
  <c r="D405" i="1"/>
  <c r="C405" i="1"/>
  <c r="O404" i="1"/>
  <c r="D404" i="1"/>
  <c r="C404" i="1"/>
  <c r="O403" i="1"/>
  <c r="D403" i="1"/>
  <c r="C403" i="1"/>
  <c r="O402" i="1"/>
  <c r="D402" i="1"/>
  <c r="C402" i="1"/>
  <c r="O401" i="1"/>
  <c r="D401" i="1"/>
  <c r="C401" i="1"/>
  <c r="O400" i="1"/>
  <c r="D400" i="1"/>
  <c r="C400" i="1"/>
  <c r="O399" i="1"/>
  <c r="D399" i="1"/>
  <c r="C399" i="1"/>
  <c r="O398" i="1"/>
  <c r="D398" i="1"/>
  <c r="C398" i="1"/>
  <c r="O397" i="1"/>
  <c r="D397" i="1"/>
  <c r="C397" i="1"/>
  <c r="O396" i="1"/>
  <c r="D396" i="1"/>
  <c r="C396" i="1"/>
  <c r="O395" i="1"/>
  <c r="D395" i="1"/>
  <c r="C395" i="1"/>
  <c r="O394" i="1"/>
  <c r="D394" i="1"/>
  <c r="C394" i="1"/>
  <c r="O393" i="1"/>
  <c r="D393" i="1"/>
  <c r="C393" i="1"/>
  <c r="O392" i="1"/>
  <c r="D392" i="1"/>
  <c r="C392" i="1"/>
  <c r="O391" i="1"/>
  <c r="D391" i="1"/>
  <c r="C391" i="1"/>
  <c r="O390" i="1"/>
  <c r="D390" i="1"/>
  <c r="C390" i="1"/>
  <c r="O389" i="1"/>
  <c r="D389" i="1"/>
  <c r="C389" i="1"/>
  <c r="O388" i="1"/>
  <c r="D388" i="1"/>
  <c r="C388" i="1"/>
  <c r="O387" i="1"/>
  <c r="D387" i="1"/>
  <c r="C387" i="1"/>
  <c r="O386" i="1"/>
  <c r="D386" i="1"/>
  <c r="C386" i="1"/>
  <c r="O385" i="1"/>
  <c r="D385" i="1"/>
  <c r="C385" i="1"/>
  <c r="O384" i="1"/>
  <c r="D384" i="1"/>
  <c r="C384" i="1"/>
  <c r="O383" i="1"/>
  <c r="D383" i="1"/>
  <c r="C383" i="1"/>
  <c r="O382" i="1"/>
  <c r="D382" i="1"/>
  <c r="C382" i="1"/>
  <c r="O381" i="1"/>
  <c r="D381" i="1"/>
  <c r="C381" i="1"/>
  <c r="O380" i="1"/>
  <c r="D380" i="1"/>
  <c r="C380" i="1"/>
  <c r="O379" i="1"/>
  <c r="D379" i="1"/>
  <c r="C379" i="1"/>
  <c r="O378" i="1"/>
  <c r="D378" i="1"/>
  <c r="C378" i="1"/>
  <c r="O377" i="1"/>
  <c r="D377" i="1"/>
  <c r="C377" i="1"/>
  <c r="O376" i="1"/>
  <c r="D376" i="1"/>
  <c r="C376" i="1"/>
  <c r="O375" i="1"/>
  <c r="D375" i="1"/>
  <c r="C375" i="1"/>
  <c r="O374" i="1"/>
  <c r="D374" i="1"/>
  <c r="C374" i="1"/>
  <c r="O373" i="1"/>
  <c r="D373" i="1"/>
  <c r="C373" i="1"/>
  <c r="O372" i="1"/>
  <c r="D372" i="1"/>
  <c r="C372" i="1"/>
  <c r="O371" i="1"/>
  <c r="D371" i="1"/>
  <c r="C371" i="1"/>
  <c r="O370" i="1"/>
  <c r="D370" i="1"/>
  <c r="C370" i="1"/>
  <c r="O369" i="1"/>
  <c r="D369" i="1"/>
  <c r="C369" i="1"/>
  <c r="O368" i="1"/>
  <c r="D368" i="1"/>
  <c r="C368" i="1"/>
  <c r="O367" i="1"/>
  <c r="D367" i="1"/>
  <c r="C367" i="1"/>
  <c r="O366" i="1"/>
  <c r="D366" i="1"/>
  <c r="C366" i="1"/>
  <c r="O365" i="1"/>
  <c r="D365" i="1"/>
  <c r="C365" i="1"/>
  <c r="O364" i="1"/>
  <c r="D364" i="1"/>
  <c r="C364" i="1"/>
  <c r="O363" i="1"/>
  <c r="D363" i="1"/>
  <c r="C363" i="1"/>
  <c r="O362" i="1"/>
  <c r="D362" i="1"/>
  <c r="C362" i="1"/>
  <c r="O361" i="1"/>
  <c r="D361" i="1"/>
  <c r="C361" i="1"/>
  <c r="O360" i="1"/>
  <c r="D360" i="1"/>
  <c r="C360" i="1"/>
  <c r="O359" i="1"/>
  <c r="D359" i="1"/>
  <c r="C359" i="1"/>
  <c r="O358" i="1"/>
  <c r="D358" i="1"/>
  <c r="C358" i="1"/>
  <c r="O357" i="1"/>
  <c r="D357" i="1"/>
  <c r="C357" i="1"/>
  <c r="O356" i="1"/>
  <c r="D356" i="1"/>
  <c r="C356" i="1"/>
  <c r="O355" i="1"/>
  <c r="D355" i="1"/>
  <c r="C355" i="1"/>
  <c r="O354" i="1"/>
  <c r="D354" i="1"/>
  <c r="C354" i="1"/>
  <c r="O353" i="1"/>
  <c r="D353" i="1"/>
  <c r="C353" i="1"/>
  <c r="O352" i="1"/>
  <c r="D352" i="1"/>
  <c r="C352" i="1"/>
  <c r="O351" i="1"/>
  <c r="D351" i="1"/>
  <c r="C351" i="1"/>
  <c r="O350" i="1"/>
  <c r="D350" i="1"/>
  <c r="C350" i="1"/>
  <c r="O349" i="1"/>
  <c r="D349" i="1"/>
  <c r="C349" i="1"/>
  <c r="O348" i="1"/>
  <c r="D348" i="1"/>
  <c r="C348" i="1"/>
  <c r="O347" i="1"/>
  <c r="D347" i="1"/>
  <c r="C347" i="1"/>
  <c r="O346" i="1"/>
  <c r="D346" i="1"/>
  <c r="C346" i="1"/>
  <c r="O345" i="1"/>
  <c r="D345" i="1"/>
  <c r="C345" i="1"/>
  <c r="O344" i="1"/>
  <c r="D344" i="1"/>
  <c r="C344" i="1"/>
  <c r="O343" i="1"/>
  <c r="D343" i="1"/>
  <c r="C343" i="1"/>
  <c r="O342" i="1"/>
  <c r="D342" i="1"/>
  <c r="C342" i="1"/>
  <c r="O341" i="1"/>
  <c r="D341" i="1"/>
  <c r="C341" i="1"/>
  <c r="O340" i="1"/>
  <c r="D340" i="1"/>
  <c r="C340" i="1"/>
  <c r="O339" i="1"/>
  <c r="D339" i="1"/>
  <c r="C339" i="1"/>
  <c r="O338" i="1"/>
  <c r="D338" i="1"/>
  <c r="C338" i="1"/>
  <c r="O337" i="1"/>
  <c r="D337" i="1"/>
  <c r="C337" i="1"/>
  <c r="O336" i="1"/>
  <c r="D336" i="1"/>
  <c r="C336" i="1"/>
  <c r="O335" i="1"/>
  <c r="D335" i="1"/>
  <c r="C335" i="1"/>
  <c r="O334" i="1"/>
  <c r="D334" i="1"/>
  <c r="C334" i="1"/>
  <c r="O333" i="1"/>
  <c r="D333" i="1"/>
  <c r="C333" i="1"/>
  <c r="O332" i="1"/>
  <c r="D332" i="1"/>
  <c r="C332" i="1"/>
  <c r="O331" i="1"/>
  <c r="D331" i="1"/>
  <c r="C331" i="1"/>
  <c r="O330" i="1"/>
  <c r="D330" i="1"/>
  <c r="C330" i="1"/>
  <c r="O329" i="1"/>
  <c r="D329" i="1"/>
  <c r="C329" i="1"/>
  <c r="O328" i="1"/>
  <c r="D328" i="1"/>
  <c r="C328" i="1"/>
  <c r="O327" i="1"/>
  <c r="D327" i="1"/>
  <c r="C327" i="1"/>
  <c r="O326" i="1"/>
  <c r="D326" i="1"/>
  <c r="C326" i="1"/>
  <c r="O325" i="1"/>
  <c r="D325" i="1"/>
  <c r="C325" i="1"/>
  <c r="O324" i="1"/>
  <c r="D324" i="1"/>
  <c r="C324" i="1"/>
  <c r="O323" i="1"/>
  <c r="D323" i="1"/>
  <c r="C323" i="1"/>
  <c r="O322" i="1"/>
  <c r="D322" i="1"/>
  <c r="C322" i="1"/>
  <c r="O321" i="1"/>
  <c r="D321" i="1"/>
  <c r="C321" i="1"/>
  <c r="O320" i="1"/>
  <c r="D320" i="1"/>
  <c r="C320" i="1"/>
  <c r="O319" i="1"/>
  <c r="D319" i="1"/>
  <c r="C319" i="1"/>
  <c r="O318" i="1"/>
  <c r="D318" i="1"/>
  <c r="C318" i="1"/>
  <c r="O317" i="1"/>
  <c r="D317" i="1"/>
  <c r="C317" i="1"/>
  <c r="O316" i="1"/>
  <c r="D316" i="1"/>
  <c r="C316" i="1"/>
  <c r="O315" i="1"/>
  <c r="D315" i="1"/>
  <c r="C315" i="1"/>
  <c r="O314" i="1"/>
  <c r="D314" i="1"/>
  <c r="C314" i="1"/>
  <c r="O313" i="1"/>
  <c r="D313" i="1"/>
  <c r="C313" i="1"/>
  <c r="O312" i="1"/>
  <c r="D312" i="1"/>
  <c r="C312" i="1"/>
  <c r="O311" i="1"/>
  <c r="D311" i="1"/>
  <c r="C311" i="1"/>
  <c r="O310" i="1"/>
  <c r="D310" i="1"/>
  <c r="C310" i="1"/>
  <c r="O309" i="1"/>
  <c r="D309" i="1"/>
  <c r="C309" i="1"/>
  <c r="O308" i="1"/>
  <c r="D308" i="1"/>
  <c r="C308" i="1"/>
  <c r="O307" i="1"/>
  <c r="D307" i="1"/>
  <c r="C307" i="1"/>
  <c r="O306" i="1"/>
  <c r="D306" i="1"/>
  <c r="C306" i="1"/>
  <c r="O305" i="1"/>
  <c r="D305" i="1"/>
  <c r="C305" i="1"/>
  <c r="O304" i="1"/>
  <c r="D304" i="1"/>
  <c r="C304" i="1"/>
  <c r="O303" i="1"/>
  <c r="D303" i="1"/>
  <c r="C303" i="1"/>
  <c r="O302" i="1"/>
  <c r="D302" i="1"/>
  <c r="C302" i="1"/>
  <c r="O301" i="1"/>
  <c r="D301" i="1"/>
  <c r="C301" i="1"/>
  <c r="O300" i="1"/>
  <c r="D300" i="1"/>
  <c r="C300" i="1"/>
  <c r="O299" i="1"/>
  <c r="D299" i="1"/>
  <c r="C299" i="1"/>
  <c r="O298" i="1"/>
  <c r="D298" i="1"/>
  <c r="C298" i="1"/>
  <c r="O297" i="1"/>
  <c r="D297" i="1"/>
  <c r="C297" i="1"/>
  <c r="O296" i="1"/>
  <c r="D296" i="1"/>
  <c r="C296" i="1"/>
  <c r="O295" i="1"/>
  <c r="D295" i="1"/>
  <c r="C295" i="1"/>
  <c r="O294" i="1"/>
  <c r="D294" i="1"/>
  <c r="C294" i="1"/>
  <c r="O293" i="1"/>
  <c r="D293" i="1"/>
  <c r="C293" i="1"/>
  <c r="O292" i="1"/>
  <c r="D292" i="1"/>
  <c r="C292" i="1"/>
  <c r="O291" i="1"/>
  <c r="D291" i="1"/>
  <c r="C291" i="1"/>
  <c r="O290" i="1"/>
  <c r="D290" i="1"/>
  <c r="C290" i="1"/>
  <c r="O289" i="1"/>
  <c r="D289" i="1"/>
  <c r="C289" i="1"/>
  <c r="O288" i="1"/>
  <c r="D288" i="1"/>
  <c r="C288" i="1"/>
  <c r="O287" i="1"/>
  <c r="D287" i="1"/>
  <c r="C287" i="1"/>
  <c r="O286" i="1"/>
  <c r="D286" i="1"/>
  <c r="C286" i="1"/>
  <c r="O285" i="1"/>
  <c r="D285" i="1"/>
  <c r="C285" i="1"/>
  <c r="O284" i="1"/>
  <c r="D284" i="1"/>
  <c r="C284" i="1"/>
  <c r="O283" i="1"/>
  <c r="D283" i="1"/>
  <c r="C283" i="1"/>
  <c r="O282" i="1"/>
  <c r="D282" i="1"/>
  <c r="C282" i="1"/>
  <c r="O281" i="1"/>
  <c r="D281" i="1"/>
  <c r="C281" i="1"/>
  <c r="O280" i="1"/>
  <c r="D280" i="1"/>
  <c r="C280" i="1"/>
  <c r="O279" i="1"/>
  <c r="D279" i="1"/>
  <c r="C279" i="1"/>
  <c r="O278" i="1"/>
  <c r="D278" i="1"/>
  <c r="C278" i="1"/>
  <c r="O277" i="1"/>
  <c r="D277" i="1"/>
  <c r="C277" i="1"/>
  <c r="O276" i="1"/>
  <c r="D276" i="1"/>
  <c r="C276" i="1"/>
  <c r="O275" i="1"/>
  <c r="D275" i="1"/>
  <c r="C275" i="1"/>
  <c r="O274" i="1"/>
  <c r="D274" i="1"/>
  <c r="C274" i="1"/>
  <c r="O273" i="1"/>
  <c r="D273" i="1"/>
  <c r="C273" i="1"/>
  <c r="O272" i="1"/>
  <c r="D272" i="1"/>
  <c r="C272" i="1"/>
  <c r="O271" i="1"/>
  <c r="D271" i="1"/>
  <c r="C271" i="1"/>
  <c r="O270" i="1"/>
  <c r="D270" i="1"/>
  <c r="C270" i="1"/>
  <c r="O269" i="1"/>
  <c r="D269" i="1"/>
  <c r="C269" i="1"/>
  <c r="O268" i="1"/>
  <c r="D268" i="1"/>
  <c r="C268" i="1"/>
  <c r="O267" i="1"/>
  <c r="D267" i="1"/>
  <c r="C267" i="1"/>
  <c r="O266" i="1"/>
  <c r="D266" i="1"/>
  <c r="C266" i="1"/>
  <c r="O265" i="1"/>
  <c r="D265" i="1"/>
  <c r="C265" i="1"/>
  <c r="O264" i="1"/>
  <c r="D264" i="1"/>
  <c r="C264" i="1"/>
  <c r="O263" i="1"/>
  <c r="D263" i="1"/>
  <c r="C263" i="1"/>
  <c r="O262" i="1"/>
  <c r="D262" i="1"/>
  <c r="C262" i="1"/>
  <c r="O261" i="1"/>
  <c r="D261" i="1"/>
  <c r="C261" i="1"/>
  <c r="O260" i="1"/>
  <c r="D260" i="1"/>
  <c r="C260" i="1"/>
  <c r="O259" i="1"/>
  <c r="D259" i="1"/>
  <c r="C259" i="1"/>
  <c r="O258" i="1"/>
  <c r="D258" i="1"/>
  <c r="C258" i="1"/>
  <c r="O257" i="1"/>
  <c r="D257" i="1"/>
  <c r="C257" i="1"/>
  <c r="O256" i="1"/>
  <c r="D256" i="1"/>
  <c r="C256" i="1"/>
  <c r="O255" i="1"/>
  <c r="D255" i="1"/>
  <c r="C255" i="1"/>
  <c r="O254" i="1"/>
  <c r="D254" i="1"/>
  <c r="C254" i="1"/>
  <c r="O253" i="1"/>
  <c r="D253" i="1"/>
  <c r="C253" i="1"/>
  <c r="O252" i="1"/>
  <c r="D252" i="1"/>
  <c r="C252" i="1"/>
  <c r="O251" i="1"/>
  <c r="D251" i="1"/>
  <c r="C251" i="1"/>
  <c r="O250" i="1"/>
  <c r="D250" i="1"/>
  <c r="C250" i="1"/>
  <c r="O249" i="1"/>
  <c r="D249" i="1"/>
  <c r="C249" i="1"/>
  <c r="O248" i="1"/>
  <c r="D248" i="1"/>
  <c r="C248" i="1"/>
  <c r="O247" i="1"/>
  <c r="D247" i="1"/>
  <c r="C247" i="1"/>
  <c r="O246" i="1"/>
  <c r="D246" i="1"/>
  <c r="C246" i="1"/>
  <c r="O245" i="1"/>
  <c r="D245" i="1"/>
  <c r="C245" i="1"/>
  <c r="O244" i="1"/>
  <c r="D244" i="1"/>
  <c r="C244" i="1"/>
  <c r="O243" i="1"/>
  <c r="D243" i="1"/>
  <c r="C243" i="1"/>
  <c r="O242" i="1"/>
  <c r="D242" i="1"/>
  <c r="C242" i="1"/>
  <c r="O241" i="1"/>
  <c r="D241" i="1"/>
  <c r="C241" i="1"/>
  <c r="O240" i="1"/>
  <c r="D240" i="1"/>
  <c r="C240" i="1"/>
  <c r="O239" i="1"/>
  <c r="D239" i="1"/>
  <c r="C239" i="1"/>
  <c r="O238" i="1"/>
  <c r="D238" i="1"/>
  <c r="C238" i="1"/>
  <c r="O237" i="1"/>
  <c r="D237" i="1"/>
  <c r="C237" i="1"/>
  <c r="O236" i="1"/>
  <c r="D236" i="1"/>
  <c r="C236" i="1"/>
  <c r="O235" i="1"/>
  <c r="D235" i="1"/>
  <c r="C235" i="1"/>
  <c r="O234" i="1"/>
  <c r="D234" i="1"/>
  <c r="C234" i="1"/>
  <c r="O233" i="1"/>
  <c r="D233" i="1"/>
  <c r="C233" i="1"/>
  <c r="O232" i="1"/>
  <c r="D232" i="1"/>
  <c r="C232" i="1"/>
  <c r="O231" i="1"/>
  <c r="D231" i="1"/>
  <c r="C231" i="1"/>
  <c r="O230" i="1"/>
  <c r="D230" i="1"/>
  <c r="C230" i="1"/>
  <c r="O229" i="1"/>
  <c r="D229" i="1"/>
  <c r="C229" i="1"/>
  <c r="O228" i="1"/>
  <c r="D228" i="1"/>
  <c r="C228" i="1"/>
  <c r="O227" i="1"/>
  <c r="D227" i="1"/>
  <c r="C227" i="1"/>
  <c r="O226" i="1"/>
  <c r="D226" i="1"/>
  <c r="C226" i="1"/>
  <c r="O225" i="1"/>
  <c r="D225" i="1"/>
  <c r="C225" i="1"/>
  <c r="O224" i="1"/>
  <c r="D224" i="1"/>
  <c r="C224" i="1"/>
  <c r="O223" i="1"/>
  <c r="D223" i="1"/>
  <c r="C223" i="1"/>
  <c r="O222" i="1"/>
  <c r="D222" i="1"/>
  <c r="C222" i="1"/>
  <c r="O221" i="1"/>
  <c r="D221" i="1"/>
  <c r="C221" i="1"/>
  <c r="O220" i="1"/>
  <c r="D220" i="1"/>
  <c r="C220" i="1"/>
  <c r="O219" i="1"/>
  <c r="D219" i="1"/>
  <c r="C219" i="1"/>
  <c r="O218" i="1"/>
  <c r="D218" i="1"/>
  <c r="C218" i="1"/>
  <c r="O217" i="1"/>
  <c r="D217" i="1"/>
  <c r="C217" i="1"/>
  <c r="O216" i="1"/>
  <c r="D216" i="1"/>
  <c r="C216" i="1"/>
  <c r="O215" i="1"/>
  <c r="D215" i="1"/>
  <c r="C215" i="1"/>
  <c r="O214" i="1"/>
  <c r="D214" i="1"/>
  <c r="C214" i="1"/>
  <c r="O213" i="1"/>
  <c r="D213" i="1"/>
  <c r="C213" i="1"/>
  <c r="O212" i="1"/>
  <c r="D212" i="1"/>
  <c r="C212" i="1"/>
  <c r="O211" i="1"/>
  <c r="D211" i="1"/>
  <c r="C211" i="1"/>
  <c r="O210" i="1"/>
  <c r="D210" i="1"/>
  <c r="C210" i="1"/>
  <c r="O209" i="1"/>
  <c r="D209" i="1"/>
  <c r="C209" i="1"/>
  <c r="O208" i="1"/>
  <c r="D208" i="1"/>
  <c r="C208" i="1"/>
  <c r="O207" i="1"/>
  <c r="D207" i="1"/>
  <c r="C207" i="1"/>
  <c r="O206" i="1"/>
  <c r="D206" i="1"/>
  <c r="C206" i="1"/>
  <c r="O205" i="1"/>
  <c r="D205" i="1"/>
  <c r="C205" i="1"/>
  <c r="O204" i="1"/>
  <c r="D204" i="1"/>
  <c r="C204" i="1"/>
  <c r="O203" i="1"/>
  <c r="D203" i="1"/>
  <c r="C203" i="1"/>
  <c r="O202" i="1"/>
  <c r="D202" i="1"/>
  <c r="C202" i="1"/>
  <c r="O201" i="1"/>
  <c r="D201" i="1"/>
  <c r="C201" i="1"/>
  <c r="O200" i="1"/>
  <c r="D200" i="1"/>
  <c r="C200" i="1"/>
  <c r="O199" i="1"/>
  <c r="D199" i="1"/>
  <c r="C199" i="1"/>
  <c r="O198" i="1"/>
  <c r="D198" i="1"/>
  <c r="C198" i="1"/>
  <c r="O197" i="1"/>
  <c r="D197" i="1"/>
  <c r="C197" i="1"/>
  <c r="O196" i="1"/>
  <c r="D196" i="1"/>
  <c r="C196" i="1"/>
  <c r="O195" i="1"/>
  <c r="D195" i="1"/>
  <c r="C195" i="1"/>
  <c r="O194" i="1"/>
  <c r="D194" i="1"/>
  <c r="C194" i="1"/>
  <c r="O193" i="1"/>
  <c r="D193" i="1"/>
  <c r="C193" i="1"/>
  <c r="O192" i="1"/>
  <c r="D192" i="1"/>
  <c r="C192" i="1"/>
  <c r="O191" i="1"/>
  <c r="D191" i="1"/>
  <c r="C191" i="1"/>
  <c r="O190" i="1"/>
  <c r="D190" i="1"/>
  <c r="C190" i="1"/>
  <c r="O189" i="1"/>
  <c r="D189" i="1"/>
  <c r="C189" i="1"/>
  <c r="O188" i="1"/>
  <c r="D188" i="1"/>
  <c r="C188" i="1"/>
  <c r="O187" i="1"/>
  <c r="D187" i="1"/>
  <c r="C187" i="1"/>
  <c r="O186" i="1"/>
  <c r="D186" i="1"/>
  <c r="C186" i="1"/>
  <c r="O185" i="1"/>
  <c r="D185" i="1"/>
  <c r="C185" i="1"/>
  <c r="O184" i="1"/>
  <c r="D184" i="1"/>
  <c r="C184" i="1"/>
  <c r="O183" i="1"/>
  <c r="D183" i="1"/>
  <c r="C183" i="1"/>
  <c r="O182" i="1"/>
  <c r="D182" i="1"/>
  <c r="C182" i="1"/>
  <c r="O181" i="1"/>
  <c r="D181" i="1"/>
  <c r="C181" i="1"/>
  <c r="O180" i="1"/>
  <c r="D180" i="1"/>
  <c r="C180" i="1"/>
  <c r="O179" i="1"/>
  <c r="D179" i="1"/>
  <c r="C179" i="1"/>
  <c r="O178" i="1"/>
  <c r="D178" i="1"/>
  <c r="C178" i="1"/>
  <c r="O177" i="1"/>
  <c r="D177" i="1"/>
  <c r="C177" i="1"/>
  <c r="O176" i="1"/>
  <c r="D176" i="1"/>
  <c r="C176" i="1"/>
  <c r="O175" i="1"/>
  <c r="D175" i="1"/>
  <c r="C175" i="1"/>
  <c r="O174" i="1"/>
  <c r="D174" i="1"/>
  <c r="C174" i="1"/>
  <c r="O173" i="1"/>
  <c r="D173" i="1"/>
  <c r="C173" i="1"/>
  <c r="O172" i="1"/>
  <c r="D172" i="1"/>
  <c r="C172" i="1"/>
  <c r="O171" i="1"/>
  <c r="D171" i="1"/>
  <c r="C171" i="1"/>
  <c r="O170" i="1"/>
  <c r="D170" i="1"/>
  <c r="C170" i="1"/>
  <c r="O169" i="1"/>
  <c r="D169" i="1"/>
  <c r="C169" i="1"/>
  <c r="O168" i="1"/>
  <c r="D168" i="1"/>
  <c r="C168" i="1"/>
  <c r="O167" i="1"/>
  <c r="D167" i="1"/>
  <c r="C167" i="1"/>
  <c r="O166" i="1"/>
  <c r="D166" i="1"/>
  <c r="C166" i="1"/>
  <c r="O165" i="1"/>
  <c r="D165" i="1"/>
  <c r="C165" i="1"/>
  <c r="O164" i="1"/>
  <c r="D164" i="1"/>
  <c r="C164" i="1"/>
  <c r="O163" i="1"/>
  <c r="D163" i="1"/>
  <c r="C163" i="1"/>
  <c r="O162" i="1"/>
  <c r="D162" i="1"/>
  <c r="C162" i="1"/>
  <c r="O161" i="1"/>
  <c r="D161" i="1"/>
  <c r="C161" i="1"/>
  <c r="O160" i="1"/>
  <c r="D160" i="1"/>
  <c r="C160" i="1"/>
  <c r="O159" i="1"/>
  <c r="D159" i="1"/>
  <c r="C159" i="1"/>
  <c r="O158" i="1"/>
  <c r="D158" i="1"/>
  <c r="C158" i="1"/>
  <c r="O157" i="1"/>
  <c r="D157" i="1"/>
  <c r="C157" i="1"/>
  <c r="O156" i="1"/>
  <c r="D156" i="1"/>
  <c r="C156" i="1"/>
  <c r="O155" i="1"/>
  <c r="D155" i="1"/>
  <c r="C155" i="1"/>
  <c r="O154" i="1"/>
  <c r="D154" i="1"/>
  <c r="C154" i="1"/>
  <c r="O153" i="1"/>
  <c r="D153" i="1"/>
  <c r="C153" i="1"/>
  <c r="O152" i="1"/>
  <c r="D152" i="1"/>
  <c r="C152" i="1"/>
  <c r="O151" i="1"/>
  <c r="D151" i="1"/>
  <c r="C151" i="1"/>
  <c r="O150" i="1"/>
  <c r="D150" i="1"/>
  <c r="C150" i="1"/>
  <c r="O149" i="1"/>
  <c r="D149" i="1"/>
  <c r="C149" i="1"/>
  <c r="O148" i="1"/>
  <c r="D148" i="1"/>
  <c r="C148" i="1"/>
  <c r="O147" i="1"/>
  <c r="D147" i="1"/>
  <c r="C147" i="1"/>
  <c r="O146" i="1"/>
  <c r="D146" i="1"/>
  <c r="C146" i="1"/>
  <c r="O145" i="1"/>
  <c r="D145" i="1"/>
  <c r="C145" i="1"/>
  <c r="O144" i="1"/>
  <c r="D144" i="1"/>
  <c r="C144" i="1"/>
  <c r="O143" i="1"/>
  <c r="D143" i="1"/>
  <c r="C143" i="1"/>
  <c r="O142" i="1"/>
  <c r="D142" i="1"/>
  <c r="C142" i="1"/>
  <c r="O141" i="1"/>
  <c r="D141" i="1"/>
  <c r="C141" i="1"/>
  <c r="O140" i="1"/>
  <c r="D140" i="1"/>
  <c r="C140" i="1"/>
  <c r="O139" i="1"/>
  <c r="D139" i="1"/>
  <c r="C139" i="1"/>
  <c r="O138" i="1"/>
  <c r="D138" i="1"/>
  <c r="C138" i="1"/>
  <c r="O137" i="1"/>
  <c r="D137" i="1"/>
  <c r="C137" i="1"/>
  <c r="O136" i="1"/>
  <c r="D136" i="1"/>
  <c r="C136" i="1"/>
  <c r="O135" i="1"/>
  <c r="D135" i="1"/>
  <c r="C135" i="1"/>
  <c r="O134" i="1"/>
  <c r="D134" i="1"/>
  <c r="C134" i="1"/>
  <c r="O133" i="1"/>
  <c r="D133" i="1"/>
  <c r="C133" i="1"/>
  <c r="O132" i="1"/>
  <c r="D132" i="1"/>
  <c r="C132" i="1"/>
  <c r="O131" i="1"/>
  <c r="D131" i="1"/>
  <c r="C131" i="1"/>
  <c r="O130" i="1"/>
  <c r="D130" i="1"/>
  <c r="C130" i="1"/>
  <c r="O129" i="1"/>
  <c r="D129" i="1"/>
  <c r="C129" i="1"/>
  <c r="O128" i="1"/>
  <c r="D128" i="1"/>
  <c r="C128" i="1"/>
  <c r="O127" i="1"/>
  <c r="D127" i="1"/>
  <c r="C127" i="1"/>
  <c r="O126" i="1"/>
  <c r="D126" i="1"/>
  <c r="C126" i="1"/>
  <c r="O125" i="1"/>
  <c r="D125" i="1"/>
  <c r="C125" i="1"/>
  <c r="O124" i="1"/>
  <c r="D124" i="1"/>
  <c r="C124" i="1"/>
  <c r="O123" i="1"/>
  <c r="D123" i="1"/>
  <c r="C123" i="1"/>
  <c r="O122" i="1"/>
  <c r="D122" i="1"/>
  <c r="C122" i="1"/>
  <c r="O121" i="1"/>
  <c r="D121" i="1"/>
  <c r="C121" i="1"/>
  <c r="O120" i="1"/>
  <c r="D120" i="1"/>
  <c r="C120" i="1"/>
  <c r="O119" i="1"/>
  <c r="D119" i="1"/>
  <c r="C119" i="1"/>
  <c r="O118" i="1"/>
  <c r="D118" i="1"/>
  <c r="C118" i="1"/>
  <c r="O117" i="1"/>
  <c r="D117" i="1"/>
  <c r="C117" i="1"/>
  <c r="O116" i="1"/>
  <c r="D116" i="1"/>
  <c r="C116" i="1"/>
  <c r="O115" i="1"/>
  <c r="D115" i="1"/>
  <c r="C115" i="1"/>
  <c r="O114" i="1"/>
  <c r="D114" i="1"/>
  <c r="C114" i="1"/>
  <c r="O113" i="1"/>
  <c r="D113" i="1"/>
  <c r="C113" i="1"/>
  <c r="O112" i="1"/>
  <c r="D112" i="1"/>
  <c r="C112" i="1"/>
  <c r="O111" i="1"/>
  <c r="D111" i="1"/>
  <c r="C111" i="1"/>
  <c r="O110" i="1"/>
  <c r="D110" i="1"/>
  <c r="C110" i="1"/>
  <c r="O109" i="1"/>
  <c r="D109" i="1"/>
  <c r="C109" i="1"/>
  <c r="O108" i="1"/>
  <c r="D108" i="1"/>
  <c r="C108" i="1"/>
  <c r="O107" i="1"/>
  <c r="D107" i="1"/>
  <c r="C107" i="1"/>
  <c r="O106" i="1"/>
  <c r="D106" i="1"/>
  <c r="C106" i="1"/>
  <c r="O105" i="1"/>
  <c r="D105" i="1"/>
  <c r="C105" i="1"/>
  <c r="O104" i="1"/>
  <c r="D104" i="1"/>
  <c r="C104" i="1"/>
  <c r="O103" i="1"/>
  <c r="D103" i="1"/>
  <c r="C103" i="1"/>
  <c r="O102" i="1"/>
  <c r="D102" i="1"/>
  <c r="C102" i="1"/>
  <c r="O101" i="1"/>
  <c r="D101" i="1"/>
  <c r="C101" i="1"/>
  <c r="O100" i="1"/>
  <c r="D100" i="1"/>
  <c r="C100" i="1"/>
  <c r="O99" i="1"/>
  <c r="D99" i="1"/>
  <c r="C99" i="1"/>
  <c r="O98" i="1"/>
  <c r="D98" i="1"/>
  <c r="C98" i="1"/>
  <c r="O97" i="1"/>
  <c r="D97" i="1"/>
  <c r="C97" i="1"/>
  <c r="O96" i="1"/>
  <c r="D96" i="1"/>
  <c r="C96" i="1"/>
  <c r="O95" i="1"/>
  <c r="D95" i="1"/>
  <c r="C95" i="1"/>
  <c r="O94" i="1"/>
  <c r="D94" i="1"/>
  <c r="C94" i="1"/>
  <c r="O93" i="1"/>
  <c r="D93" i="1"/>
  <c r="C93" i="1"/>
  <c r="O92" i="1"/>
  <c r="D92" i="1"/>
  <c r="C92" i="1"/>
  <c r="O91" i="1"/>
  <c r="D91" i="1"/>
  <c r="C91" i="1"/>
  <c r="O90" i="1"/>
  <c r="D90" i="1"/>
  <c r="C90" i="1"/>
  <c r="O89" i="1"/>
  <c r="D89" i="1"/>
  <c r="C89" i="1"/>
  <c r="O88" i="1"/>
  <c r="D88" i="1"/>
  <c r="C88" i="1"/>
  <c r="O87" i="1"/>
  <c r="D87" i="1"/>
  <c r="C87" i="1"/>
  <c r="O86" i="1"/>
  <c r="D86" i="1"/>
  <c r="C86" i="1"/>
  <c r="O85" i="1"/>
  <c r="D85" i="1"/>
  <c r="C85" i="1"/>
  <c r="O84" i="1"/>
  <c r="D84" i="1"/>
  <c r="C84" i="1"/>
  <c r="O83" i="1"/>
  <c r="D83" i="1"/>
  <c r="C83" i="1"/>
  <c r="O82" i="1"/>
  <c r="D82" i="1"/>
  <c r="C82" i="1"/>
  <c r="O81" i="1"/>
  <c r="D81" i="1"/>
  <c r="C81" i="1"/>
  <c r="O80" i="1"/>
  <c r="D80" i="1"/>
  <c r="C80" i="1"/>
  <c r="O79" i="1"/>
  <c r="D79" i="1"/>
  <c r="C79" i="1"/>
  <c r="O78" i="1"/>
  <c r="D78" i="1"/>
  <c r="C78" i="1"/>
  <c r="O77" i="1"/>
  <c r="D77" i="1"/>
  <c r="C77" i="1"/>
  <c r="O76" i="1"/>
  <c r="D76" i="1"/>
  <c r="C76" i="1"/>
  <c r="O75" i="1"/>
  <c r="D75" i="1"/>
  <c r="C75" i="1"/>
  <c r="O74" i="1"/>
  <c r="D74" i="1"/>
  <c r="C74" i="1"/>
  <c r="O73" i="1"/>
  <c r="D73" i="1"/>
  <c r="C73" i="1"/>
  <c r="O72" i="1"/>
  <c r="D72" i="1"/>
  <c r="C72" i="1"/>
  <c r="O71" i="1"/>
  <c r="D71" i="1"/>
  <c r="C71" i="1"/>
  <c r="O70" i="1"/>
  <c r="D70" i="1"/>
  <c r="C70" i="1"/>
  <c r="O69" i="1"/>
  <c r="D69" i="1"/>
  <c r="C69" i="1"/>
  <c r="O68" i="1"/>
  <c r="D68" i="1"/>
  <c r="C68" i="1"/>
  <c r="O67" i="1"/>
  <c r="D67" i="1"/>
  <c r="C67" i="1"/>
  <c r="O66" i="1"/>
  <c r="D66" i="1"/>
  <c r="C66" i="1"/>
  <c r="O65" i="1"/>
  <c r="D65" i="1"/>
  <c r="C65" i="1"/>
  <c r="O64" i="1"/>
  <c r="D64" i="1"/>
  <c r="C64" i="1"/>
  <c r="O63" i="1"/>
  <c r="D63" i="1"/>
  <c r="C63" i="1"/>
  <c r="O62" i="1"/>
  <c r="D62" i="1"/>
  <c r="C62" i="1"/>
  <c r="O61" i="1"/>
  <c r="D61" i="1"/>
  <c r="C61" i="1"/>
  <c r="O60" i="1"/>
  <c r="D60" i="1"/>
  <c r="C60" i="1"/>
  <c r="O59" i="1"/>
  <c r="D59" i="1"/>
  <c r="C59" i="1"/>
  <c r="O58" i="1"/>
  <c r="D58" i="1"/>
  <c r="C58" i="1"/>
  <c r="O57" i="1"/>
  <c r="D57" i="1"/>
  <c r="C57" i="1"/>
  <c r="O56" i="1"/>
  <c r="D56" i="1"/>
  <c r="C56" i="1"/>
  <c r="O55" i="1"/>
  <c r="D55" i="1"/>
  <c r="C55" i="1"/>
  <c r="O54" i="1"/>
  <c r="D54" i="1"/>
  <c r="C54" i="1"/>
  <c r="O53" i="1"/>
  <c r="D53" i="1"/>
  <c r="C53" i="1"/>
  <c r="O52" i="1"/>
  <c r="D52" i="1"/>
  <c r="C52" i="1"/>
  <c r="O51" i="1"/>
  <c r="D51" i="1"/>
  <c r="C51" i="1"/>
  <c r="O50" i="1"/>
  <c r="D50" i="1"/>
  <c r="C50" i="1"/>
  <c r="O49" i="1"/>
  <c r="D49" i="1"/>
  <c r="C49" i="1"/>
  <c r="O48" i="1"/>
  <c r="D48" i="1"/>
  <c r="C48" i="1"/>
  <c r="O47" i="1"/>
  <c r="D47" i="1"/>
  <c r="C47" i="1"/>
  <c r="O46" i="1"/>
  <c r="D46" i="1"/>
  <c r="C46" i="1"/>
  <c r="O45" i="1"/>
  <c r="D45" i="1"/>
  <c r="C45" i="1"/>
  <c r="O44" i="1"/>
  <c r="D44" i="1"/>
  <c r="C44" i="1"/>
  <c r="O43" i="1"/>
  <c r="D43" i="1"/>
  <c r="C43" i="1"/>
  <c r="O42" i="1"/>
  <c r="D42" i="1"/>
  <c r="C42" i="1"/>
  <c r="O41" i="1"/>
  <c r="D41" i="1"/>
  <c r="C41" i="1"/>
  <c r="O40" i="1"/>
  <c r="D40" i="1"/>
  <c r="C40" i="1"/>
  <c r="O39" i="1"/>
  <c r="D39" i="1"/>
  <c r="C39" i="1"/>
  <c r="O38" i="1"/>
  <c r="D38" i="1"/>
  <c r="C38" i="1"/>
  <c r="O37" i="1"/>
  <c r="D37" i="1"/>
  <c r="C37" i="1"/>
  <c r="O36" i="1"/>
  <c r="D36" i="1"/>
  <c r="C36" i="1"/>
  <c r="O35" i="1"/>
  <c r="D35" i="1"/>
  <c r="C35" i="1"/>
  <c r="O34" i="1"/>
  <c r="D34" i="1"/>
  <c r="C34" i="1"/>
  <c r="O33" i="1"/>
  <c r="D33" i="1"/>
  <c r="C33" i="1"/>
  <c r="O32" i="1"/>
  <c r="D32" i="1"/>
  <c r="C32" i="1"/>
  <c r="O31" i="1"/>
  <c r="D31" i="1"/>
  <c r="C31" i="1"/>
  <c r="O30" i="1"/>
  <c r="D30" i="1"/>
  <c r="C30" i="1"/>
  <c r="O29" i="1"/>
  <c r="D29" i="1"/>
  <c r="C29" i="1"/>
  <c r="O28" i="1"/>
  <c r="D28" i="1"/>
  <c r="C28" i="1"/>
  <c r="O27" i="1"/>
  <c r="D27" i="1"/>
  <c r="C27" i="1"/>
  <c r="O26" i="1"/>
  <c r="D26" i="1"/>
  <c r="C26" i="1"/>
  <c r="O25" i="1"/>
  <c r="D25" i="1"/>
  <c r="C25" i="1"/>
  <c r="O24" i="1"/>
  <c r="D24" i="1"/>
  <c r="C24" i="1"/>
  <c r="O23" i="1"/>
  <c r="D23" i="1"/>
  <c r="C23" i="1"/>
  <c r="O22" i="1"/>
  <c r="D22" i="1"/>
  <c r="C22" i="1"/>
  <c r="O21" i="1"/>
  <c r="D21" i="1"/>
  <c r="C21" i="1"/>
  <c r="O20" i="1"/>
  <c r="D20" i="1"/>
  <c r="C20" i="1"/>
  <c r="O19" i="1"/>
  <c r="D19" i="1"/>
  <c r="C19" i="1"/>
  <c r="O18" i="1"/>
  <c r="D18" i="1"/>
  <c r="C18" i="1"/>
  <c r="O17" i="1"/>
  <c r="D17" i="1"/>
  <c r="C17" i="1"/>
  <c r="O16" i="1"/>
  <c r="D16" i="1"/>
  <c r="C16" i="1"/>
  <c r="O15" i="1"/>
  <c r="D15" i="1"/>
  <c r="C15" i="1"/>
  <c r="O14" i="1"/>
  <c r="D14" i="1"/>
  <c r="C14" i="1"/>
  <c r="O13" i="1"/>
  <c r="D13" i="1"/>
  <c r="C13" i="1"/>
  <c r="O12" i="1"/>
  <c r="D12" i="1"/>
  <c r="C12" i="1"/>
  <c r="O11" i="1"/>
  <c r="D11" i="1"/>
  <c r="C11" i="1"/>
  <c r="O10" i="1"/>
  <c r="D10" i="1"/>
  <c r="C10" i="1"/>
  <c r="O9" i="1"/>
  <c r="D9" i="1"/>
  <c r="C9" i="1"/>
  <c r="O8" i="1"/>
  <c r="D8" i="1"/>
  <c r="C8" i="1"/>
  <c r="O7" i="1"/>
  <c r="D7" i="1"/>
  <c r="C7" i="1"/>
  <c r="O6" i="1"/>
  <c r="D6" i="1"/>
  <c r="C6" i="1"/>
  <c r="O5" i="1"/>
  <c r="D5" i="1"/>
  <c r="C5" i="1"/>
  <c r="O4" i="1"/>
  <c r="D4" i="1"/>
  <c r="C4" i="1"/>
  <c r="O3" i="1"/>
  <c r="D3" i="1"/>
  <c r="C3" i="1"/>
  <c r="O2" i="1"/>
  <c r="D2" i="1"/>
  <c r="C2" i="1"/>
</calcChain>
</file>

<file path=xl/sharedStrings.xml><?xml version="1.0" encoding="utf-8"?>
<sst xmlns="http://schemas.openxmlformats.org/spreadsheetml/2006/main" count="4067" uniqueCount="71">
  <si>
    <t>Order ID</t>
  </si>
  <si>
    <t>Date</t>
  </si>
  <si>
    <t>City</t>
  </si>
  <si>
    <t>Category</t>
  </si>
  <si>
    <t>Product</t>
  </si>
  <si>
    <t>Units Sold</t>
  </si>
  <si>
    <t>Unit Price</t>
  </si>
  <si>
    <t>Sales</t>
  </si>
  <si>
    <t>Cost</t>
  </si>
  <si>
    <t>Profit</t>
  </si>
  <si>
    <t>Customer Gender</t>
  </si>
  <si>
    <t>Customer Age</t>
  </si>
  <si>
    <t>Quetta</t>
  </si>
  <si>
    <t>Rawalpindi</t>
  </si>
  <si>
    <t>Karachi</t>
  </si>
  <si>
    <t>Faisalabad</t>
  </si>
  <si>
    <t>Peshawar</t>
  </si>
  <si>
    <t>Lahore</t>
  </si>
  <si>
    <t>Islamabad</t>
  </si>
  <si>
    <t>Multan</t>
  </si>
  <si>
    <t>Food</t>
  </si>
  <si>
    <t>Electronics</t>
  </si>
  <si>
    <t>Clothing</t>
  </si>
  <si>
    <t>Furniture</t>
  </si>
  <si>
    <t>Chips</t>
  </si>
  <si>
    <t>Tablet</t>
  </si>
  <si>
    <t>Jeans</t>
  </si>
  <si>
    <t>Smartphone</t>
  </si>
  <si>
    <t>Bed</t>
  </si>
  <si>
    <t>Chair</t>
  </si>
  <si>
    <t>Jacket</t>
  </si>
  <si>
    <t>Sofa</t>
  </si>
  <si>
    <t>Juice</t>
  </si>
  <si>
    <t>Table</t>
  </si>
  <si>
    <t>Shoes</t>
  </si>
  <si>
    <t>Shirt</t>
  </si>
  <si>
    <t>Chocolate</t>
  </si>
  <si>
    <t>Laptop</t>
  </si>
  <si>
    <t>Bread</t>
  </si>
  <si>
    <t>Headphones</t>
  </si>
  <si>
    <t>Male</t>
  </si>
  <si>
    <t>Female</t>
  </si>
  <si>
    <t>Age category</t>
  </si>
  <si>
    <t>adult</t>
  </si>
  <si>
    <t xml:space="preserve">middle </t>
  </si>
  <si>
    <t>old</t>
  </si>
  <si>
    <t>Count of Order ID</t>
  </si>
  <si>
    <t>Row Labels</t>
  </si>
  <si>
    <t>Grand Total</t>
  </si>
  <si>
    <t>month</t>
  </si>
  <si>
    <t>Mar</t>
  </si>
  <si>
    <t>Sum of Profit</t>
  </si>
  <si>
    <t>total profit</t>
  </si>
  <si>
    <t>total orders</t>
  </si>
  <si>
    <t>year</t>
  </si>
  <si>
    <t>2022</t>
  </si>
  <si>
    <t>2023</t>
  </si>
  <si>
    <t>2024</t>
  </si>
  <si>
    <t>total cost</t>
  </si>
  <si>
    <t>total sale</t>
  </si>
  <si>
    <t>Jan</t>
  </si>
  <si>
    <t>Feb</t>
  </si>
  <si>
    <t>Apr</t>
  </si>
  <si>
    <t>May</t>
  </si>
  <si>
    <t>Jun</t>
  </si>
  <si>
    <t>Jul</t>
  </si>
  <si>
    <t>Aug</t>
  </si>
  <si>
    <t>Sep</t>
  </si>
  <si>
    <t>Oct</t>
  </si>
  <si>
    <t>Nov</t>
  </si>
  <si>
    <t>Dec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</si>
</sst>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cellStyleXfs>
  <cellXfs count="7">
    <xf numFmtId="0" fontId="0" fillId="0" borderId="0" xfId="0"/>
    <xf numFmtId="0" fontId="1" fillId="0" borderId="1" xfId="0" applyFont="1" applyBorder="1" applyAlignment="1">
      <alignment horizontal="center" vertical="top"/>
    </xf>
    <xf numFmtId="0" fontId="1" fillId="0" borderId="2" xfId="0" applyFont="1" applyBorder="1" applyAlignment="1">
      <alignment horizontal="center" vertical="top"/>
    </xf>
    <xf numFmtId="14" fontId="0" fillId="0" borderId="0" xfId="0" applyNumberFormat="1"/>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2">
    <dxf>
      <font>
        <color theme="0"/>
      </font>
      <fill>
        <patternFill patternType="none">
          <bgColor auto="1"/>
        </patternFill>
      </fill>
      <border>
        <bottom style="thin">
          <color theme="4"/>
        </bottom>
        <vertical/>
        <horizontal/>
      </border>
    </dxf>
    <dxf>
      <font>
        <b val="0"/>
        <i val="0"/>
        <color theme="1"/>
      </font>
      <fill>
        <patternFill patternType="solid">
          <fgColor auto="1"/>
          <bgColor theme="3" tint="0.59996337778862885"/>
        </patternFill>
      </fill>
      <border diagonalUp="0" diagonalDown="0">
        <left/>
        <right/>
        <top/>
        <bottom/>
        <vertical/>
        <horizontal/>
      </border>
    </dxf>
  </dxfs>
  <tableStyles count="1" defaultTableStyle="TableStyleMedium9" defaultPivotStyle="PivotStyleLight16">
    <tableStyle name="sale and profit" pivot="0" table="0" count="10" xr9:uid="{85033EA8-F543-41B2-8038-BE8CE649B2B7}">
      <tableStyleElement type="wholeTable" dxfId="1"/>
      <tableStyleElement type="headerRow" dxfId="0"/>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3" tint="-0.24994659260841701"/>
          </font>
          <fill>
            <patternFill patternType="solid">
              <fgColor theme="4" tint="0.79995117038483843"/>
              <bgColor theme="4" tint="0.79998168889431442"/>
            </patternFill>
          </fill>
          <border>
            <left style="thin">
              <color rgb="FFCCCCCC"/>
            </left>
            <right style="thin">
              <color rgb="FFCCCCCC"/>
            </right>
            <top style="thin">
              <color rgb="FFCCCCCC"/>
            </top>
            <bottom style="thin">
              <color rgb="FFCCCCCC"/>
            </bottom>
            <vertical/>
            <horizontal/>
          </border>
        </dxf>
        <dxf>
          <font>
            <color theme="3" tint="-0.24994659260841701"/>
          </font>
          <fill>
            <patternFill patternType="solid">
              <fgColor theme="4" tint="0.59999389629810485"/>
              <bgColor theme="3" tint="0.79998168889431442"/>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theme="2"/>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ale and profit">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[Sales_Profit_Dashboard_Data (Recovered).xlsx]order vs gender!PivotTable1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Order</a:t>
            </a:r>
            <a:r>
              <a:rPr lang="en-US" b="1" baseline="0"/>
              <a:t> vs gender</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19050">
            <a:solidFill>
              <a:schemeClr val="lt1"/>
            </a:solidFill>
          </a:ln>
          <a:effectLst>
            <a:outerShdw blurRad="50800" dist="38100" dir="2700000" algn="tl"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w="19050">
            <a:solidFill>
              <a:schemeClr val="lt1"/>
            </a:solidFill>
          </a:ln>
          <a:effectLst>
            <a:outerShdw blurRad="50800" dist="38100" dir="2700000" algn="tl" rotWithShape="0">
              <a:prstClr val="black">
                <a:alpha val="40000"/>
              </a:prstClr>
            </a:outerShdw>
          </a:effectLst>
        </c:spPr>
        <c:dLbl>
          <c:idx val="0"/>
          <c:layout>
            <c:manualLayout>
              <c:x val="-0.10359294772275807"/>
              <c:y val="6.36801979972846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w="19050">
            <a:solidFill>
              <a:schemeClr val="lt1"/>
            </a:solidFill>
          </a:ln>
          <a:effectLst>
            <a:outerShdw blurRad="50800" dist="38100" dir="2700000" algn="tl" rotWithShape="0">
              <a:prstClr val="black">
                <a:alpha val="40000"/>
              </a:prstClr>
            </a:outerShdw>
          </a:effectLst>
        </c:spPr>
      </c:pivotFmt>
    </c:pivotFmts>
    <c:plotArea>
      <c:layout/>
      <c:pieChart>
        <c:varyColors val="1"/>
        <c:ser>
          <c:idx val="0"/>
          <c:order val="0"/>
          <c:tx>
            <c:strRef>
              <c:f>'order vs gender'!$B$3</c:f>
              <c:strCache>
                <c:ptCount val="1"/>
                <c:pt idx="0">
                  <c:v>Total</c:v>
                </c:pt>
              </c:strCache>
            </c:strRef>
          </c:tx>
          <c:spPr>
            <a:effectLst>
              <a:outerShdw blurRad="50800" dist="38100" dir="2700000" algn="tl" rotWithShape="0">
                <a:prstClr val="black">
                  <a:alpha val="40000"/>
                </a:prstClr>
              </a:outerShdw>
            </a:effectLst>
          </c:spPr>
          <c:dPt>
            <c:idx val="0"/>
            <c:bubble3D val="0"/>
            <c:explosion val="2"/>
            <c:spPr>
              <a:solidFill>
                <a:schemeClr val="accent6"/>
              </a:solidFill>
              <a:ln w="19050">
                <a:solidFill>
                  <a:schemeClr val="lt1"/>
                </a:solidFill>
              </a:ln>
              <a:effectLst>
                <a:outerShdw blurRad="50800" dist="38100" dir="2700000" algn="tl" rotWithShape="0">
                  <a:prstClr val="black">
                    <a:alpha val="40000"/>
                  </a:prstClr>
                </a:outerShdw>
              </a:effectLst>
            </c:spPr>
            <c:extLst>
              <c:ext xmlns:c16="http://schemas.microsoft.com/office/drawing/2014/chart" uri="{C3380CC4-5D6E-409C-BE32-E72D297353CC}">
                <c16:uniqueId val="{00000001-8E96-4858-A9FD-81F6B5D3EA13}"/>
              </c:ext>
            </c:extLst>
          </c:dPt>
          <c:dPt>
            <c:idx val="1"/>
            <c:bubble3D val="0"/>
            <c:spPr>
              <a:solidFill>
                <a:schemeClr val="accent5"/>
              </a:solidFill>
              <a:ln w="19050">
                <a:solidFill>
                  <a:schemeClr val="lt1"/>
                </a:solidFill>
              </a:ln>
              <a:effectLst>
                <a:outerShdw blurRad="50800" dist="38100" dir="2700000" algn="tl" rotWithShape="0">
                  <a:prstClr val="black">
                    <a:alpha val="40000"/>
                  </a:prstClr>
                </a:outerShdw>
              </a:effectLst>
            </c:spPr>
            <c:extLst>
              <c:ext xmlns:c16="http://schemas.microsoft.com/office/drawing/2014/chart" uri="{C3380CC4-5D6E-409C-BE32-E72D297353CC}">
                <c16:uniqueId val="{00000003-8E96-4858-A9FD-81F6B5D3EA13}"/>
              </c:ext>
            </c:extLst>
          </c:dPt>
          <c:dLbls>
            <c:dLbl>
              <c:idx val="0"/>
              <c:layout>
                <c:manualLayout>
                  <c:x val="-0.10359294772275807"/>
                  <c:y val="6.368019799728461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8E96-4858-A9FD-81F6B5D3EA1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'order vs gender'!$A$4:$A$6</c:f>
              <c:strCache>
                <c:ptCount val="2"/>
                <c:pt idx="0">
                  <c:v>Female</c:v>
                </c:pt>
                <c:pt idx="1">
                  <c:v>Male</c:v>
                </c:pt>
              </c:strCache>
            </c:strRef>
          </c:cat>
          <c:val>
            <c:numRef>
              <c:f>'order vs gender'!$B$4:$B$6</c:f>
              <c:numCache>
                <c:formatCode>General</c:formatCode>
                <c:ptCount val="2"/>
                <c:pt idx="0">
                  <c:v>43</c:v>
                </c:pt>
                <c:pt idx="1">
                  <c:v>38</c:v>
                </c:pt>
              </c:numCache>
            </c:numRef>
          </c:val>
          <c:extLst>
            <c:ext xmlns:c16="http://schemas.microsoft.com/office/drawing/2014/chart" uri="{C3380CC4-5D6E-409C-BE32-E72D297353CC}">
              <c16:uniqueId val="{00000000-A665-4571-9CB2-C85278FF1A69}"/>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[Sales_Profit_Dashboard_Data (Recovered).xlsx]profit per year!PivotTable1</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solidFill>
                  <a:schemeClr val="accent6"/>
                </a:solidFill>
              </a:rPr>
              <a:t>Profit</a:t>
            </a:r>
            <a:r>
              <a:rPr lang="en-US" baseline="0">
                <a:solidFill>
                  <a:schemeClr val="accent6"/>
                </a:solidFill>
              </a:rPr>
              <a:t> per year</a:t>
            </a:r>
            <a:endParaRPr lang="en-US">
              <a:solidFill>
                <a:schemeClr val="accent6"/>
              </a:solidFill>
            </a:endParaRP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layout>
            <c:manualLayout>
              <c:x val="-1.7819816548088823E-2"/>
              <c:y val="-5.092592592592592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layout>
            <c:manualLayout>
              <c:x val="-4.856754540902513E-2"/>
              <c:y val="-3.703703703703703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layout>
            <c:manualLayout>
              <c:x val="-0.1121026538349373"/>
              <c:y val="6.944444444444448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707665472633531"/>
          <c:y val="0.16912037037037039"/>
          <c:w val="0.79540412794312665"/>
          <c:h val="0.61706802274715655"/>
        </c:manualLayout>
      </c:layout>
      <c:lineChart>
        <c:grouping val="stacked"/>
        <c:varyColors val="0"/>
        <c:ser>
          <c:idx val="0"/>
          <c:order val="0"/>
          <c:tx>
            <c:strRef>
              <c:f>'profit per year'!$B$3</c:f>
              <c:strCache>
                <c:ptCount val="1"/>
                <c:pt idx="0">
                  <c:v>Total</c:v>
                </c:pt>
              </c:strCache>
            </c:strRef>
          </c:tx>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Pt>
            <c:idx val="0"/>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bubble3D val="0"/>
            <c:spPr>
              <a:ln w="34925" cap="rnd">
                <a:solidFill>
                  <a:schemeClr val="accent1"/>
                </a:solidFill>
                <a:round/>
              </a:ln>
              <a:effectLst>
                <a:outerShdw blurRad="40000" dist="23000" dir="5400000" rotWithShape="0">
                  <a:srgbClr val="000000">
                    <a:alpha val="35000"/>
                  </a:srgbClr>
                </a:outerShdw>
              </a:effectLst>
            </c:spPr>
            <c:extLst>
              <c:ext xmlns:c16="http://schemas.microsoft.com/office/drawing/2014/chart" uri="{C3380CC4-5D6E-409C-BE32-E72D297353CC}">
                <c16:uniqueId val="{00000005-6249-42E4-8D1C-905F60B6C9F5}"/>
              </c:ext>
            </c:extLst>
          </c:dPt>
          <c:dPt>
            <c:idx val="1"/>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bubble3D val="0"/>
            <c:spPr>
              <a:ln w="34925" cap="rnd">
                <a:solidFill>
                  <a:schemeClr val="accent1"/>
                </a:solidFill>
                <a:round/>
              </a:ln>
              <a:effectLst>
                <a:outerShdw blurRad="40000" dist="23000" dir="5400000" rotWithShape="0">
                  <a:srgbClr val="000000">
                    <a:alpha val="35000"/>
                  </a:srgbClr>
                </a:outerShdw>
              </a:effectLst>
            </c:spPr>
            <c:extLst>
              <c:ext xmlns:c16="http://schemas.microsoft.com/office/drawing/2014/chart" uri="{C3380CC4-5D6E-409C-BE32-E72D297353CC}">
                <c16:uniqueId val="{00000004-6249-42E4-8D1C-905F60B6C9F5}"/>
              </c:ext>
            </c:extLst>
          </c:dPt>
          <c:dPt>
            <c:idx val="2"/>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bubble3D val="0"/>
            <c:spPr>
              <a:ln w="34925" cap="rnd">
                <a:solidFill>
                  <a:schemeClr val="accent1"/>
                </a:solidFill>
                <a:round/>
              </a:ln>
              <a:effectLst>
                <a:outerShdw blurRad="40000" dist="23000" dir="5400000" rotWithShape="0">
                  <a:srgbClr val="000000">
                    <a:alpha val="35000"/>
                  </a:srgbClr>
                </a:outerShdw>
              </a:effectLst>
            </c:spPr>
            <c:extLst>
              <c:ext xmlns:c16="http://schemas.microsoft.com/office/drawing/2014/chart" uri="{C3380CC4-5D6E-409C-BE32-E72D297353CC}">
                <c16:uniqueId val="{00000003-6249-42E4-8D1C-905F60B6C9F5}"/>
              </c:ext>
            </c:extLst>
          </c:dPt>
          <c:dLbls>
            <c:dLbl>
              <c:idx val="0"/>
              <c:layout>
                <c:manualLayout>
                  <c:x val="-0.1121026538349373"/>
                  <c:y val="6.944444444444448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6249-42E4-8D1C-905F60B6C9F5}"/>
                </c:ext>
              </c:extLst>
            </c:dLbl>
            <c:dLbl>
              <c:idx val="1"/>
              <c:layout>
                <c:manualLayout>
                  <c:x val="-4.856754540902513E-2"/>
                  <c:y val="-3.703703703703703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6249-42E4-8D1C-905F60B6C9F5}"/>
                </c:ext>
              </c:extLst>
            </c:dLbl>
            <c:dLbl>
              <c:idx val="2"/>
              <c:layout>
                <c:manualLayout>
                  <c:x val="-1.7819816548088823E-2"/>
                  <c:y val="-5.092592592592592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6249-42E4-8D1C-905F60B6C9F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'profit per year'!$A$4:$A$7</c:f>
              <c:strCache>
                <c:ptCount val="3"/>
                <c:pt idx="0">
                  <c:v>2022</c:v>
                </c:pt>
                <c:pt idx="1">
                  <c:v>2023</c:v>
                </c:pt>
                <c:pt idx="2">
                  <c:v>2024</c:v>
                </c:pt>
              </c:strCache>
            </c:strRef>
          </c:cat>
          <c:val>
            <c:numRef>
              <c:f>'profit per year'!$B$4:$B$7</c:f>
              <c:numCache>
                <c:formatCode>General</c:formatCode>
                <c:ptCount val="3"/>
                <c:pt idx="0">
                  <c:v>241541.55999999997</c:v>
                </c:pt>
                <c:pt idx="1">
                  <c:v>218510.76999999984</c:v>
                </c:pt>
                <c:pt idx="2">
                  <c:v>172418.64999999997</c:v>
                </c:pt>
              </c:numCache>
            </c:numRef>
          </c:val>
          <c:smooth val="0"/>
          <c:extLst>
            <c:ext xmlns:c16="http://schemas.microsoft.com/office/drawing/2014/chart" uri="{C3380CC4-5D6E-409C-BE32-E72D297353CC}">
              <c16:uniqueId val="{00000000-6249-42E4-8D1C-905F60B6C9F5}"/>
            </c:ext>
          </c:extLst>
        </c:ser>
        <c:dLbls>
          <c:dLblPos val="ctr"/>
          <c:showLegendKey val="0"/>
          <c:showVal val="1"/>
          <c:showCatName val="0"/>
          <c:showSerName val="0"/>
          <c:showPercent val="0"/>
          <c:showBubbleSize val="0"/>
        </c:dLbls>
        <c:marker val="1"/>
        <c:smooth val="0"/>
        <c:axId val="2022980207"/>
        <c:axId val="2022970127"/>
      </c:lineChart>
      <c:catAx>
        <c:axId val="2022980207"/>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Years</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2970127"/>
        <c:crosses val="autoZero"/>
        <c:auto val="1"/>
        <c:lblAlgn val="ctr"/>
        <c:lblOffset val="100"/>
        <c:noMultiLvlLbl val="0"/>
      </c:catAx>
      <c:valAx>
        <c:axId val="2022970127"/>
        <c:scaling>
          <c:orientation val="minMax"/>
          <c:min val="140000"/>
        </c:scaling>
        <c:delete val="1"/>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Profit</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2022980207"/>
        <c:crosses val="autoZero"/>
        <c:crossBetween val="between"/>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[Sales_Profit_Dashboard_Data (Recovered).xlsx]order vs age_cat!PivotTable2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accent6"/>
                </a:solidFill>
              </a:rPr>
              <a:t>Customers</a:t>
            </a:r>
            <a:r>
              <a:rPr lang="en-US" b="1" baseline="0">
                <a:solidFill>
                  <a:schemeClr val="accent6"/>
                </a:solidFill>
              </a:rPr>
              <a:t> age group</a:t>
            </a:r>
            <a:endParaRPr lang="en-US" b="1">
              <a:solidFill>
                <a:schemeClr val="accent6"/>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'order vs age_cat'!$B$3</c:f>
              <c:strCache>
                <c:ptCount val="1"/>
                <c:pt idx="0">
                  <c:v>Total</c:v>
                </c:pt>
              </c:strCache>
            </c:strRef>
          </c:tx>
          <c:spPr>
            <a:solidFill>
              <a:schemeClr val="accent5"/>
            </a:solidFill>
            <a:ln>
              <a:noFill/>
            </a:ln>
            <a:effectLst/>
            <a:sp3d/>
          </c:spPr>
          <c:invertIfNegative val="0"/>
          <c:cat>
            <c:strRef>
              <c:f>'order vs age_cat'!$A$4:$A$7</c:f>
              <c:strCache>
                <c:ptCount val="3"/>
                <c:pt idx="0">
                  <c:v>adult</c:v>
                </c:pt>
                <c:pt idx="1">
                  <c:v>middle </c:v>
                </c:pt>
                <c:pt idx="2">
                  <c:v>old</c:v>
                </c:pt>
              </c:strCache>
            </c:strRef>
          </c:cat>
          <c:val>
            <c:numRef>
              <c:f>'order vs age_cat'!$B$4:$B$7</c:f>
              <c:numCache>
                <c:formatCode>General</c:formatCode>
                <c:ptCount val="3"/>
                <c:pt idx="0">
                  <c:v>24</c:v>
                </c:pt>
                <c:pt idx="1">
                  <c:v>32</c:v>
                </c:pt>
                <c:pt idx="2">
                  <c:v>25</c:v>
                </c:pt>
              </c:numCache>
            </c:numRef>
          </c:val>
          <c:extLst>
            <c:ext xmlns:c16="http://schemas.microsoft.com/office/drawing/2014/chart" uri="{C3380CC4-5D6E-409C-BE32-E72D297353CC}">
              <c16:uniqueId val="{00000000-7D5D-4DE8-B0C4-723575F31CE6}"/>
            </c:ext>
          </c:extLst>
        </c:ser>
        <c:dLbls>
          <c:showLegendKey val="0"/>
          <c:showVal val="0"/>
          <c:showCatName val="0"/>
          <c:showSerName val="0"/>
          <c:showPercent val="0"/>
          <c:showBubbleSize val="0"/>
        </c:dLbls>
        <c:gapWidth val="150"/>
        <c:shape val="box"/>
        <c:axId val="2083153599"/>
        <c:axId val="2083167039"/>
        <c:axId val="0"/>
      </c:bar3DChart>
      <c:catAx>
        <c:axId val="208315359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3167039"/>
        <c:crosses val="autoZero"/>
        <c:auto val="1"/>
        <c:lblAlgn val="ctr"/>
        <c:lblOffset val="100"/>
        <c:noMultiLvlLbl val="0"/>
      </c:catAx>
      <c:valAx>
        <c:axId val="208316703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orders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3153599"/>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[Sales_Profit_Dashboard_Data (Recovered).xlsx]month!PivotTable3</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accent1">
                    <a:lumMod val="75000"/>
                  </a:schemeClr>
                </a:solidFill>
              </a:rPr>
              <a:t>orders</a:t>
            </a:r>
            <a:r>
              <a:rPr lang="en-US" b="1" baseline="0">
                <a:solidFill>
                  <a:schemeClr val="accent1">
                    <a:lumMod val="75000"/>
                  </a:schemeClr>
                </a:solidFill>
              </a:rPr>
              <a:t> and profit by months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1"/>
          <c:order val="1"/>
          <c:tx>
            <c:strRef>
              <c:f>month!$C$3</c:f>
              <c:strCache>
                <c:ptCount val="1"/>
                <c:pt idx="0">
                  <c:v>Sum of Profit</c:v>
                </c:pt>
              </c:strCache>
            </c:strRef>
          </c:tx>
          <c:spPr>
            <a:solidFill>
              <a:schemeClr val="accent5"/>
            </a:solidFill>
            <a:ln>
              <a:noFill/>
            </a:ln>
            <a:effectLst/>
          </c:spPr>
          <c:invertIfNegative val="0"/>
          <c:cat>
            <c:strRef>
              <c:f>month!$A$4:$A$16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month!$C$4:$C$16</c:f>
              <c:numCache>
                <c:formatCode>General</c:formatCode>
                <c:ptCount val="12"/>
                <c:pt idx="0">
                  <c:v>970.7</c:v>
                </c:pt>
                <c:pt idx="1">
                  <c:v>4123.25</c:v>
                </c:pt>
                <c:pt idx="2">
                  <c:v>4170.91</c:v>
                </c:pt>
                <c:pt idx="3">
                  <c:v>6941.15</c:v>
                </c:pt>
                <c:pt idx="4">
                  <c:v>8232.65</c:v>
                </c:pt>
                <c:pt idx="5">
                  <c:v>7173.5599999999995</c:v>
                </c:pt>
                <c:pt idx="6">
                  <c:v>4435.67</c:v>
                </c:pt>
                <c:pt idx="7">
                  <c:v>5017.3100000000004</c:v>
                </c:pt>
                <c:pt idx="8">
                  <c:v>2720.03</c:v>
                </c:pt>
                <c:pt idx="9">
                  <c:v>6485.2</c:v>
                </c:pt>
                <c:pt idx="10">
                  <c:v>6940.99</c:v>
                </c:pt>
                <c:pt idx="11">
                  <c:v>8445.83</c:v>
                </c:pt>
              </c:numCache>
            </c:numRef>
          </c:val>
          <c:extLst>
            <c:ext xmlns:c16="http://schemas.microsoft.com/office/drawing/2014/chart" uri="{C3380CC4-5D6E-409C-BE32-E72D297353CC}">
              <c16:uniqueId val="{00000000-EB54-4ED9-ACCD-8D0E6AD6CC16}"/>
            </c:ext>
          </c:extLst>
        </c:ser>
        <c:dLbls>
          <c:showLegendKey val="0"/>
          <c:showVal val="0"/>
          <c:showCatName val="0"/>
          <c:showSerName val="0"/>
          <c:showPercent val="0"/>
          <c:showBubbleSize val="0"/>
        </c:dLbls>
        <c:gapWidth val="219"/>
        <c:axId val="2086071231"/>
        <c:axId val="2086070751"/>
      </c:barChart>
      <c:lineChart>
        <c:grouping val="standard"/>
        <c:varyColors val="0"/>
        <c:ser>
          <c:idx val="0"/>
          <c:order val="0"/>
          <c:tx>
            <c:strRef>
              <c:f>month!$B$3</c:f>
              <c:strCache>
                <c:ptCount val="1"/>
                <c:pt idx="0">
                  <c:v>Count of Order ID</c:v>
                </c:pt>
              </c:strCache>
            </c:strRef>
          </c:tx>
          <c:spPr>
            <a:ln w="28575" cap="rnd">
              <a:solidFill>
                <a:schemeClr val="accent6"/>
              </a:solidFill>
              <a:round/>
            </a:ln>
            <a:effectLst/>
          </c:spPr>
          <c:marker>
            <c:symbol val="none"/>
          </c:marker>
          <c:cat>
            <c:strRef>
              <c:f>month!$A$4:$A$16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month!$B$4:$B$16</c:f>
              <c:numCache>
                <c:formatCode>General</c:formatCode>
                <c:ptCount val="12"/>
                <c:pt idx="0">
                  <c:v>3</c:v>
                </c:pt>
                <c:pt idx="1">
                  <c:v>5</c:v>
                </c:pt>
                <c:pt idx="2">
                  <c:v>5</c:v>
                </c:pt>
                <c:pt idx="3">
                  <c:v>9</c:v>
                </c:pt>
                <c:pt idx="4">
                  <c:v>7</c:v>
                </c:pt>
                <c:pt idx="5">
                  <c:v>10</c:v>
                </c:pt>
                <c:pt idx="6">
                  <c:v>7</c:v>
                </c:pt>
                <c:pt idx="7">
                  <c:v>8</c:v>
                </c:pt>
                <c:pt idx="8">
                  <c:v>5</c:v>
                </c:pt>
                <c:pt idx="9">
                  <c:v>10</c:v>
                </c:pt>
                <c:pt idx="10">
                  <c:v>4</c:v>
                </c:pt>
                <c:pt idx="11">
                  <c:v>8</c:v>
                </c:pt>
              </c:numCache>
            </c:numRef>
          </c:val>
          <c:smooth val="0"/>
          <c:extLst>
            <c:ext xmlns:c16="http://schemas.microsoft.com/office/drawing/2014/chart" uri="{C3380CC4-5D6E-409C-BE32-E72D297353CC}">
              <c16:uniqueId val="{00000001-EB54-4ED9-ACCD-8D0E6AD6CC16}"/>
            </c:ext>
          </c:extLst>
        </c:ser>
        <c:dLbls>
          <c:showLegendKey val="0"/>
          <c:showVal val="0"/>
          <c:showCatName val="0"/>
          <c:showSerName val="0"/>
          <c:showPercent val="0"/>
          <c:showBubbleSize val="0"/>
        </c:dLbls>
        <c:marker val="1"/>
        <c:smooth val="0"/>
        <c:axId val="2086058271"/>
        <c:axId val="2086064991"/>
      </c:lineChart>
      <c:catAx>
        <c:axId val="20860582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6064991"/>
        <c:crosses val="autoZero"/>
        <c:auto val="1"/>
        <c:lblAlgn val="ctr"/>
        <c:lblOffset val="100"/>
        <c:noMultiLvlLbl val="0"/>
      </c:catAx>
      <c:valAx>
        <c:axId val="20860649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6058271"/>
        <c:crosses val="autoZero"/>
        <c:crossBetween val="between"/>
      </c:valAx>
      <c:valAx>
        <c:axId val="2086070751"/>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6071231"/>
        <c:crosses val="max"/>
        <c:crossBetween val="between"/>
      </c:valAx>
      <c:catAx>
        <c:axId val="2086071231"/>
        <c:scaling>
          <c:orientation val="minMax"/>
        </c:scaling>
        <c:delete val="1"/>
        <c:axPos val="b"/>
        <c:numFmt formatCode="General" sourceLinked="1"/>
        <c:majorTickMark val="out"/>
        <c:minorTickMark val="none"/>
        <c:tickLblPos val="nextTo"/>
        <c:crossAx val="2086070751"/>
        <c:crosses val="autoZero"/>
        <c:auto val="1"/>
        <c:lblAlgn val="ctr"/>
        <c:lblOffset val="100"/>
        <c:noMultiLvlLbl val="0"/>
      </c:cat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[Sales_Profit_Dashboard_Data (Recovered).xlsx]order vs age_cat!PivotTable2</c:name>
    <c:fmtId val="2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accent6"/>
                </a:solidFill>
              </a:rPr>
              <a:t>Customers</a:t>
            </a:r>
            <a:r>
              <a:rPr lang="en-US" b="1" baseline="0">
                <a:solidFill>
                  <a:schemeClr val="accent6"/>
                </a:solidFill>
              </a:rPr>
              <a:t> age group</a:t>
            </a:r>
            <a:endParaRPr lang="en-US" b="1">
              <a:solidFill>
                <a:schemeClr val="accent6"/>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'order vs age_cat'!$B$3</c:f>
              <c:strCache>
                <c:ptCount val="1"/>
                <c:pt idx="0">
                  <c:v>Total</c:v>
                </c:pt>
              </c:strCache>
            </c:strRef>
          </c:tx>
          <c:spPr>
            <a:solidFill>
              <a:schemeClr val="accent5"/>
            </a:solidFill>
            <a:ln>
              <a:noFill/>
            </a:ln>
            <a:effectLst/>
            <a:sp3d/>
          </c:spPr>
          <c:invertIfNegative val="0"/>
          <c:cat>
            <c:strRef>
              <c:f>'order vs age_cat'!$A$4:$A$7</c:f>
              <c:strCache>
                <c:ptCount val="3"/>
                <c:pt idx="0">
                  <c:v>adult</c:v>
                </c:pt>
                <c:pt idx="1">
                  <c:v>middle </c:v>
                </c:pt>
                <c:pt idx="2">
                  <c:v>old</c:v>
                </c:pt>
              </c:strCache>
            </c:strRef>
          </c:cat>
          <c:val>
            <c:numRef>
              <c:f>'order vs age_cat'!$B$4:$B$7</c:f>
              <c:numCache>
                <c:formatCode>General</c:formatCode>
                <c:ptCount val="3"/>
                <c:pt idx="0">
                  <c:v>24</c:v>
                </c:pt>
                <c:pt idx="1">
                  <c:v>32</c:v>
                </c:pt>
                <c:pt idx="2">
                  <c:v>25</c:v>
                </c:pt>
              </c:numCache>
            </c:numRef>
          </c:val>
          <c:extLst>
            <c:ext xmlns:c16="http://schemas.microsoft.com/office/drawing/2014/chart" uri="{C3380CC4-5D6E-409C-BE32-E72D297353CC}">
              <c16:uniqueId val="{00000000-1E44-4253-87AE-C13F58327C82}"/>
            </c:ext>
          </c:extLst>
        </c:ser>
        <c:dLbls>
          <c:showLegendKey val="0"/>
          <c:showVal val="0"/>
          <c:showCatName val="0"/>
          <c:showSerName val="0"/>
          <c:showPercent val="0"/>
          <c:showBubbleSize val="0"/>
        </c:dLbls>
        <c:gapWidth val="150"/>
        <c:shape val="box"/>
        <c:axId val="2083153599"/>
        <c:axId val="2083167039"/>
        <c:axId val="0"/>
      </c:bar3DChart>
      <c:catAx>
        <c:axId val="208315359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3167039"/>
        <c:crosses val="autoZero"/>
        <c:auto val="1"/>
        <c:lblAlgn val="ctr"/>
        <c:lblOffset val="100"/>
        <c:noMultiLvlLbl val="0"/>
      </c:catAx>
      <c:valAx>
        <c:axId val="208316703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orders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3153599"/>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[Sales_Profit_Dashboard_Data (Recovered).xlsx]order vs gender!PivotTable1</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solidFill>
                  <a:schemeClr val="tx2">
                    <a:lumMod val="60000"/>
                    <a:lumOff val="40000"/>
                  </a:schemeClr>
                </a:solidFill>
              </a:rPr>
              <a:t>Order</a:t>
            </a:r>
            <a:r>
              <a:rPr lang="en-US" sz="1200" b="1" baseline="0">
                <a:solidFill>
                  <a:schemeClr val="tx2">
                    <a:lumMod val="60000"/>
                    <a:lumOff val="40000"/>
                  </a:schemeClr>
                </a:solidFill>
              </a:rPr>
              <a:t> vs gender</a:t>
            </a:r>
            <a:endParaRPr lang="en-US" sz="1200" b="1">
              <a:solidFill>
                <a:schemeClr val="tx2">
                  <a:lumMod val="60000"/>
                  <a:lumOff val="40000"/>
                </a:schemeClr>
              </a:solidFill>
            </a:endParaRPr>
          </a:p>
        </c:rich>
      </c:tx>
      <c:layout>
        <c:manualLayout>
          <c:xMode val="edge"/>
          <c:yMode val="edge"/>
          <c:x val="0.16228072536818111"/>
          <c:y val="7.9365079365079361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19050">
            <a:solidFill>
              <a:schemeClr val="lt1"/>
            </a:solidFill>
          </a:ln>
          <a:effectLst>
            <a:outerShdw blurRad="50800" dist="38100" dir="2700000" algn="tl"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w="19050">
            <a:solidFill>
              <a:schemeClr val="lt1"/>
            </a:solidFill>
          </a:ln>
          <a:effectLst>
            <a:outerShdw blurRad="50800" dist="38100" dir="2700000" algn="tl" rotWithShape="0">
              <a:prstClr val="black">
                <a:alpha val="40000"/>
              </a:prstClr>
            </a:outerShdw>
          </a:effectLst>
        </c:spPr>
        <c:dLbl>
          <c:idx val="0"/>
          <c:layout>
            <c:manualLayout>
              <c:x val="-0.10359294772275807"/>
              <c:y val="6.36801979972846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w="19050">
            <a:solidFill>
              <a:schemeClr val="lt1"/>
            </a:solidFill>
          </a:ln>
          <a:effectLst>
            <a:outerShdw blurRad="50800" dist="38100" dir="2700000" algn="tl" rotWithShape="0">
              <a:prstClr val="black">
                <a:alpha val="40000"/>
              </a:prstClr>
            </a:outerShdw>
          </a:effectLst>
        </c:spPr>
      </c:pivotFmt>
      <c:pivotFmt>
        <c:idx val="3"/>
        <c:spPr>
          <a:solidFill>
            <a:schemeClr val="accent6"/>
          </a:solidFill>
          <a:ln w="19050">
            <a:solidFill>
              <a:schemeClr val="lt1"/>
            </a:solidFill>
          </a:ln>
          <a:effectLst>
            <a:outerShdw blurRad="50800" dist="38100" dir="2700000" algn="tl"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solidFill>
          <a:ln w="19050">
            <a:solidFill>
              <a:schemeClr val="lt1"/>
            </a:solidFill>
          </a:ln>
          <a:effectLst>
            <a:outerShdw blurRad="50800" dist="38100" dir="2700000" algn="tl" rotWithShape="0">
              <a:prstClr val="black">
                <a:alpha val="40000"/>
              </a:prstClr>
            </a:outerShdw>
          </a:effectLst>
        </c:spPr>
        <c:dLbl>
          <c:idx val="0"/>
          <c:layout>
            <c:manualLayout>
              <c:x val="-0.10359294772275807"/>
              <c:y val="6.36801979972846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solidFill>
          <a:ln w="19050">
            <a:solidFill>
              <a:schemeClr val="lt1"/>
            </a:solidFill>
          </a:ln>
          <a:effectLst>
            <a:outerShdw blurRad="50800" dist="38100" dir="2700000" algn="tl" rotWithShape="0">
              <a:prstClr val="black">
                <a:alpha val="40000"/>
              </a:prstClr>
            </a:outerShdw>
          </a:effectLst>
        </c:spPr>
      </c:pivotFmt>
      <c:pivotFmt>
        <c:idx val="6"/>
        <c:spPr>
          <a:solidFill>
            <a:schemeClr val="accent6"/>
          </a:solidFill>
          <a:ln w="19050">
            <a:solidFill>
              <a:schemeClr val="lt1"/>
            </a:solidFill>
          </a:ln>
          <a:effectLst>
            <a:outerShdw blurRad="50800" dist="38100" dir="2700000" algn="tl"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solidFill>
          <a:ln w="19050">
            <a:solidFill>
              <a:schemeClr val="lt1"/>
            </a:solidFill>
          </a:ln>
          <a:effectLst>
            <a:outerShdw blurRad="50800" dist="38100" dir="2700000" algn="tl" rotWithShape="0">
              <a:prstClr val="black">
                <a:alpha val="40000"/>
              </a:prstClr>
            </a:outerShdw>
          </a:effectLst>
        </c:spPr>
        <c:dLbl>
          <c:idx val="0"/>
          <c:layout>
            <c:manualLayout>
              <c:x val="-0.18233293336347919"/>
              <c:y val="5.907025655117130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6"/>
          </a:solidFill>
          <a:ln w="19050">
            <a:solidFill>
              <a:schemeClr val="lt1"/>
            </a:solidFill>
          </a:ln>
          <a:effectLst>
            <a:outerShdw blurRad="50800" dist="38100" dir="2700000" algn="tl" rotWithShape="0">
              <a:prstClr val="black">
                <a:alpha val="40000"/>
              </a:prstClr>
            </a:outerShdw>
          </a:effectLst>
        </c:spPr>
      </c:pivotFmt>
    </c:pivotFmts>
    <c:plotArea>
      <c:layout>
        <c:manualLayout>
          <c:layoutTarget val="inner"/>
          <c:xMode val="edge"/>
          <c:yMode val="edge"/>
          <c:x val="9.300550131529782E-2"/>
          <c:y val="0.12311273590801151"/>
          <c:w val="0.7474192058249981"/>
          <c:h val="0.8675396825396825"/>
        </c:manualLayout>
      </c:layout>
      <c:pieChart>
        <c:varyColors val="1"/>
        <c:ser>
          <c:idx val="0"/>
          <c:order val="0"/>
          <c:tx>
            <c:strRef>
              <c:f>'order vs gender'!$B$3</c:f>
              <c:strCache>
                <c:ptCount val="1"/>
                <c:pt idx="0">
                  <c:v>Total</c:v>
                </c:pt>
              </c:strCache>
            </c:strRef>
          </c:tx>
          <c:spPr>
            <a:effectLst>
              <a:outerShdw blurRad="50800" dist="38100" dir="2700000" algn="tl" rotWithShape="0">
                <a:prstClr val="black">
                  <a:alpha val="40000"/>
                </a:prstClr>
              </a:outerShdw>
            </a:effectLst>
          </c:spPr>
          <c:dPt>
            <c:idx val="0"/>
            <c:bubble3D val="0"/>
            <c:spPr>
              <a:solidFill>
                <a:schemeClr val="accent6"/>
              </a:solidFill>
              <a:ln w="19050">
                <a:solidFill>
                  <a:schemeClr val="lt1"/>
                </a:solidFill>
              </a:ln>
              <a:effectLst>
                <a:outerShdw blurRad="50800" dist="38100" dir="2700000" algn="tl" rotWithShape="0">
                  <a:prstClr val="black">
                    <a:alpha val="40000"/>
                  </a:prstClr>
                </a:outerShdw>
              </a:effectLst>
            </c:spPr>
            <c:extLst>
              <c:ext xmlns:c16="http://schemas.microsoft.com/office/drawing/2014/chart" uri="{C3380CC4-5D6E-409C-BE32-E72D297353CC}">
                <c16:uniqueId val="{00000001-F67F-4D58-9A20-83EB9791C8B1}"/>
              </c:ext>
            </c:extLst>
          </c:dPt>
          <c:dPt>
            <c:idx val="1"/>
            <c:bubble3D val="0"/>
            <c:spPr>
              <a:solidFill>
                <a:schemeClr val="accent5"/>
              </a:solidFill>
              <a:ln w="19050">
                <a:solidFill>
                  <a:schemeClr val="lt1"/>
                </a:solidFill>
              </a:ln>
              <a:effectLst>
                <a:outerShdw blurRad="50800" dist="38100" dir="2700000" algn="tl" rotWithShape="0">
                  <a:prstClr val="black">
                    <a:alpha val="40000"/>
                  </a:prstClr>
                </a:outerShdw>
              </a:effectLst>
            </c:spPr>
            <c:extLst>
              <c:ext xmlns:c16="http://schemas.microsoft.com/office/drawing/2014/chart" uri="{C3380CC4-5D6E-409C-BE32-E72D297353CC}">
                <c16:uniqueId val="{00000003-F67F-4D58-9A20-83EB9791C8B1}"/>
              </c:ext>
            </c:extLst>
          </c:dPt>
          <c:dLbls>
            <c:dLbl>
              <c:idx val="0"/>
              <c:layout>
                <c:manualLayout>
                  <c:x val="-0.18233293336347919"/>
                  <c:y val="5.9070256551171305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F67F-4D58-9A20-83EB9791C8B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'order vs gender'!$A$4:$A$6</c:f>
              <c:strCache>
                <c:ptCount val="2"/>
                <c:pt idx="0">
                  <c:v>Female</c:v>
                </c:pt>
                <c:pt idx="1">
                  <c:v>Male</c:v>
                </c:pt>
              </c:strCache>
            </c:strRef>
          </c:cat>
          <c:val>
            <c:numRef>
              <c:f>'order vs gender'!$B$4:$B$6</c:f>
              <c:numCache>
                <c:formatCode>General</c:formatCode>
                <c:ptCount val="2"/>
                <c:pt idx="0">
                  <c:v>43</c:v>
                </c:pt>
                <c:pt idx="1">
                  <c:v>38</c:v>
                </c:pt>
              </c:numCache>
            </c:numRef>
          </c:val>
          <c:extLst>
            <c:ext xmlns:c16="http://schemas.microsoft.com/office/drawing/2014/chart" uri="{C3380CC4-5D6E-409C-BE32-E72D297353CC}">
              <c16:uniqueId val="{00000004-F67F-4D58-9A20-83EB9791C8B1}"/>
            </c:ext>
          </c:extLst>
        </c:ser>
        <c:dLbls>
          <c:dLblPos val="bestFit"/>
          <c:showLegendKey val="0"/>
          <c:showVal val="1"/>
          <c:showCatName val="0"/>
          <c:showSerName val="0"/>
          <c:showPercent val="0"/>
          <c:showBubbleSize val="0"/>
          <c:showLeaderLines val="1"/>
        </c:dLbls>
        <c:firstSliceAng val="0"/>
      </c:pieChart>
      <c:spPr>
        <a:noFill/>
        <a:ln w="25400">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[Sales_Profit_Dashboard_Data (Recovered).xlsx]sales in cities!PivotTable5</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baseline="0">
                <a:solidFill>
                  <a:schemeClr val="tx2">
                    <a:lumMod val="60000"/>
                    <a:lumOff val="40000"/>
                  </a:schemeClr>
                </a:solidFill>
              </a:rPr>
              <a:t>Order count in cities</a:t>
            </a:r>
            <a:endParaRPr lang="en-US" b="1">
              <a:solidFill>
                <a:schemeClr val="tx2">
                  <a:lumMod val="60000"/>
                  <a:lumOff val="40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a:outerShdw blurRad="50800" dist="38100" dir="5400000" sx="132000" sy="132000" algn="t" rotWithShape="0">
              <a:schemeClr val="tx2">
                <a:lumMod val="60000"/>
                <a:lumOff val="40000"/>
                <a:alpha val="40000"/>
              </a:scheme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6.5636544167083477E-2"/>
          <c:y val="0.15149163710399452"/>
          <c:w val="0.93124322989038122"/>
          <c:h val="0.55366094527327703"/>
        </c:manualLayout>
      </c:layout>
      <c:bar3DChart>
        <c:barDir val="col"/>
        <c:grouping val="clustered"/>
        <c:varyColors val="0"/>
        <c:ser>
          <c:idx val="0"/>
          <c:order val="0"/>
          <c:tx>
            <c:strRef>
              <c:f>'sales in cities'!$B$3</c:f>
              <c:strCache>
                <c:ptCount val="1"/>
                <c:pt idx="0">
                  <c:v>Total</c:v>
                </c:pt>
              </c:strCache>
            </c:strRef>
          </c:tx>
          <c:spPr>
            <a:solidFill>
              <a:schemeClr val="accent6"/>
            </a:solidFill>
            <a:ln>
              <a:noFill/>
            </a:ln>
            <a:effectLst>
              <a:outerShdw blurRad="50800" dist="38100" dir="5400000" sx="132000" sy="132000" algn="t" rotWithShape="0">
                <a:schemeClr val="tx2">
                  <a:lumMod val="60000"/>
                  <a:lumOff val="40000"/>
                  <a:alpha val="40000"/>
                </a:schemeClr>
              </a:outerShdw>
            </a:effectLst>
            <a:sp3d/>
          </c:spPr>
          <c:invertIfNegative val="0"/>
          <c:cat>
            <c:strRef>
              <c:f>'sales in cities'!$A$4:$A$12</c:f>
              <c:strCache>
                <c:ptCount val="8"/>
                <c:pt idx="0">
                  <c:v>Faisalabad</c:v>
                </c:pt>
                <c:pt idx="1">
                  <c:v>Islamabad</c:v>
                </c:pt>
                <c:pt idx="2">
                  <c:v>Karachi</c:v>
                </c:pt>
                <c:pt idx="3">
                  <c:v>Lahore</c:v>
                </c:pt>
                <c:pt idx="4">
                  <c:v>Multan</c:v>
                </c:pt>
                <c:pt idx="5">
                  <c:v>Peshawar</c:v>
                </c:pt>
                <c:pt idx="6">
                  <c:v>Quetta</c:v>
                </c:pt>
                <c:pt idx="7">
                  <c:v>Rawalpindi</c:v>
                </c:pt>
              </c:strCache>
            </c:strRef>
          </c:cat>
          <c:val>
            <c:numRef>
              <c:f>'sales in cities'!$B$4:$B$12</c:f>
              <c:numCache>
                <c:formatCode>General</c:formatCode>
                <c:ptCount val="8"/>
                <c:pt idx="0">
                  <c:v>5</c:v>
                </c:pt>
                <c:pt idx="1">
                  <c:v>11</c:v>
                </c:pt>
                <c:pt idx="2">
                  <c:v>13</c:v>
                </c:pt>
                <c:pt idx="3">
                  <c:v>13</c:v>
                </c:pt>
                <c:pt idx="4">
                  <c:v>11</c:v>
                </c:pt>
                <c:pt idx="5">
                  <c:v>7</c:v>
                </c:pt>
                <c:pt idx="6">
                  <c:v>10</c:v>
                </c:pt>
                <c:pt idx="7">
                  <c:v>11</c:v>
                </c:pt>
              </c:numCache>
            </c:numRef>
          </c:val>
          <c:extLst>
            <c:ext xmlns:c16="http://schemas.microsoft.com/office/drawing/2014/chart" uri="{C3380CC4-5D6E-409C-BE32-E72D297353CC}">
              <c16:uniqueId val="{00000000-7CD6-4212-8D6C-17075D12963B}"/>
            </c:ext>
          </c:extLst>
        </c:ser>
        <c:dLbls>
          <c:showLegendKey val="0"/>
          <c:showVal val="0"/>
          <c:showCatName val="0"/>
          <c:showSerName val="0"/>
          <c:showPercent val="0"/>
          <c:showBubbleSize val="0"/>
        </c:dLbls>
        <c:gapWidth val="90"/>
        <c:gapDepth val="140"/>
        <c:shape val="box"/>
        <c:axId val="2125189839"/>
        <c:axId val="2125178799"/>
        <c:axId val="0"/>
      </c:bar3DChart>
      <c:catAx>
        <c:axId val="2125189839"/>
        <c:scaling>
          <c:orientation val="minMax"/>
        </c:scaling>
        <c:delete val="0"/>
        <c:axPos val="b"/>
        <c:numFmt formatCode="General" sourceLinked="1"/>
        <c:majorTickMark val="out"/>
        <c:minorTickMark val="none"/>
        <c:tickLblPos val="nextTo"/>
        <c:spPr>
          <a:noFill/>
          <a:ln>
            <a:noFill/>
          </a:ln>
          <a:effectLst/>
        </c:spPr>
        <c:txPr>
          <a:bodyPr rot="-372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5178799"/>
        <c:crosses val="autoZero"/>
        <c:auto val="1"/>
        <c:lblAlgn val="ctr"/>
        <c:lblOffset val="80"/>
        <c:noMultiLvlLbl val="0"/>
      </c:catAx>
      <c:valAx>
        <c:axId val="2125178799"/>
        <c:scaling>
          <c:orientation val="minMax"/>
        </c:scaling>
        <c:delete val="1"/>
        <c:axPos val="l"/>
        <c:majorGridlines>
          <c:spPr>
            <a:ln w="9525" cap="flat" cmpd="sng" algn="ctr">
              <a:solidFill>
                <a:schemeClr val="tx1">
                  <a:lumMod val="15000"/>
                  <a:lumOff val="85000"/>
                </a:schemeClr>
              </a:solidFill>
              <a:round/>
            </a:ln>
            <a:effectLst>
              <a:outerShdw blurRad="50800" dist="50800" dir="5400000" algn="ctr" rotWithShape="0">
                <a:schemeClr val="tx1"/>
              </a:outerShdw>
            </a:effectLst>
          </c:spPr>
        </c:majorGridlines>
        <c:minorGridlines>
          <c:spPr>
            <a:ln w="9525" cap="flat" cmpd="sng" algn="ctr">
              <a:noFill/>
              <a:round/>
            </a:ln>
            <a:effectLst/>
          </c:spPr>
        </c:minorGridlines>
        <c:numFmt formatCode="General" sourceLinked="1"/>
        <c:majorTickMark val="out"/>
        <c:minorTickMark val="none"/>
        <c:tickLblPos val="nextTo"/>
        <c:crossAx val="2125189839"/>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a:glow rad="1905000">
        <a:schemeClr val="accent1">
          <a:alpha val="53000"/>
        </a:schemeClr>
      </a:glo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[Sales_Profit_Dashboard_Data (Recovered).xlsx]profit per year!PivotTable1</c:name>
    <c:fmtId val="17"/>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solidFill>
                  <a:schemeClr val="accent6"/>
                </a:solidFill>
              </a:rPr>
              <a:t>Profit</a:t>
            </a:r>
            <a:r>
              <a:rPr lang="en-US" baseline="0">
                <a:solidFill>
                  <a:schemeClr val="accent6"/>
                </a:solidFill>
              </a:rPr>
              <a:t> per year</a:t>
            </a:r>
            <a:endParaRPr lang="en-US">
              <a:solidFill>
                <a:schemeClr val="accent6"/>
              </a:solidFill>
            </a:endParaRP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layout>
            <c:manualLayout>
              <c:x val="-1.7819816548088823E-2"/>
              <c:y val="-5.092592592592592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layout>
            <c:manualLayout>
              <c:x val="-4.856754540902513E-2"/>
              <c:y val="-3.703703703703703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layout>
            <c:manualLayout>
              <c:x val="-0.1121026538349373"/>
              <c:y val="6.944444444444448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layout>
            <c:manualLayout>
              <c:x val="-0.1121026538349373"/>
              <c:y val="6.944444444444448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layout>
            <c:manualLayout>
              <c:x val="-4.856754540902513E-2"/>
              <c:y val="-3.703703703703703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layout>
            <c:manualLayout>
              <c:x val="-1.7819816548088823E-2"/>
              <c:y val="-5.092592592592592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9"/>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layout>
            <c:manualLayout>
              <c:x val="-0.1121026538349373"/>
              <c:y val="6.944444444444448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1"/>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layout>
            <c:manualLayout>
              <c:x val="-4.856754540902513E-2"/>
              <c:y val="-3.703703703703703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2"/>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layout>
            <c:manualLayout>
              <c:x val="-4.3136316821156852E-2"/>
              <c:y val="-0.1035575339330783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707665472633531"/>
          <c:y val="0.16912037037037039"/>
          <c:w val="0.79540412794312665"/>
          <c:h val="0.61706802274715655"/>
        </c:manualLayout>
      </c:layout>
      <c:lineChart>
        <c:grouping val="stacked"/>
        <c:varyColors val="0"/>
        <c:ser>
          <c:idx val="0"/>
          <c:order val="0"/>
          <c:tx>
            <c:strRef>
              <c:f>'profit per year'!$B$3</c:f>
              <c:strCache>
                <c:ptCount val="1"/>
                <c:pt idx="0">
                  <c:v>Total</c:v>
                </c:pt>
              </c:strCache>
            </c:strRef>
          </c:tx>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Pt>
            <c:idx val="0"/>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bubble3D val="0"/>
            <c:spPr>
              <a:ln w="34925" cap="rnd">
                <a:solidFill>
                  <a:schemeClr val="accent1"/>
                </a:solidFill>
                <a:round/>
              </a:ln>
              <a:effectLst>
                <a:outerShdw blurRad="40000" dist="23000" dir="5400000" rotWithShape="0">
                  <a:srgbClr val="000000">
                    <a:alpha val="35000"/>
                  </a:srgbClr>
                </a:outerShdw>
              </a:effectLst>
            </c:spPr>
            <c:extLst>
              <c:ext xmlns:c16="http://schemas.microsoft.com/office/drawing/2014/chart" uri="{C3380CC4-5D6E-409C-BE32-E72D297353CC}">
                <c16:uniqueId val="{00000001-C68A-45AC-8FD4-C39B7A92BA89}"/>
              </c:ext>
            </c:extLst>
          </c:dPt>
          <c:dPt>
            <c:idx val="1"/>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bubble3D val="0"/>
            <c:spPr>
              <a:ln w="34925" cap="rnd">
                <a:solidFill>
                  <a:schemeClr val="accent1"/>
                </a:solidFill>
                <a:round/>
              </a:ln>
              <a:effectLst>
                <a:outerShdw blurRad="40000" dist="23000" dir="5400000" rotWithShape="0">
                  <a:srgbClr val="000000">
                    <a:alpha val="35000"/>
                  </a:srgbClr>
                </a:outerShdw>
              </a:effectLst>
            </c:spPr>
            <c:extLst>
              <c:ext xmlns:c16="http://schemas.microsoft.com/office/drawing/2014/chart" uri="{C3380CC4-5D6E-409C-BE32-E72D297353CC}">
                <c16:uniqueId val="{00000003-C68A-45AC-8FD4-C39B7A92BA89}"/>
              </c:ext>
            </c:extLst>
          </c:dPt>
          <c:dPt>
            <c:idx val="2"/>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bubble3D val="0"/>
            <c:spPr>
              <a:ln w="34925" cap="rnd">
                <a:solidFill>
                  <a:schemeClr val="accent1"/>
                </a:solidFill>
                <a:round/>
              </a:ln>
              <a:effectLst>
                <a:outerShdw blurRad="40000" dist="23000" dir="5400000" rotWithShape="0">
                  <a:srgbClr val="000000">
                    <a:alpha val="35000"/>
                  </a:srgbClr>
                </a:outerShdw>
              </a:effectLst>
            </c:spPr>
            <c:extLst>
              <c:ext xmlns:c16="http://schemas.microsoft.com/office/drawing/2014/chart" uri="{C3380CC4-5D6E-409C-BE32-E72D297353CC}">
                <c16:uniqueId val="{00000005-C68A-45AC-8FD4-C39B7A92BA89}"/>
              </c:ext>
            </c:extLst>
          </c:dPt>
          <c:dLbls>
            <c:dLbl>
              <c:idx val="0"/>
              <c:layout>
                <c:manualLayout>
                  <c:x val="-0.1121026538349373"/>
                  <c:y val="6.944444444444448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C68A-45AC-8FD4-C39B7A92BA89}"/>
                </c:ext>
              </c:extLst>
            </c:dLbl>
            <c:dLbl>
              <c:idx val="1"/>
              <c:layout>
                <c:manualLayout>
                  <c:x val="-4.856754540902513E-2"/>
                  <c:y val="-3.703703703703703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C68A-45AC-8FD4-C39B7A92BA89}"/>
                </c:ext>
              </c:extLst>
            </c:dLbl>
            <c:dLbl>
              <c:idx val="2"/>
              <c:layout>
                <c:manualLayout>
                  <c:x val="-4.3136316821156852E-2"/>
                  <c:y val="-0.1035575339330783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C68A-45AC-8FD4-C39B7A92BA8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'profit per year'!$A$4:$A$7</c:f>
              <c:strCache>
                <c:ptCount val="3"/>
                <c:pt idx="0">
                  <c:v>2022</c:v>
                </c:pt>
                <c:pt idx="1">
                  <c:v>2023</c:v>
                </c:pt>
                <c:pt idx="2">
                  <c:v>2024</c:v>
                </c:pt>
              </c:strCache>
            </c:strRef>
          </c:cat>
          <c:val>
            <c:numRef>
              <c:f>'profit per year'!$B$4:$B$7</c:f>
              <c:numCache>
                <c:formatCode>General</c:formatCode>
                <c:ptCount val="3"/>
                <c:pt idx="0">
                  <c:v>241541.55999999997</c:v>
                </c:pt>
                <c:pt idx="1">
                  <c:v>218510.76999999984</c:v>
                </c:pt>
                <c:pt idx="2">
                  <c:v>172418.64999999997</c:v>
                </c:pt>
              </c:numCache>
            </c:numRef>
          </c:val>
          <c:smooth val="0"/>
          <c:extLst>
            <c:ext xmlns:c16="http://schemas.microsoft.com/office/drawing/2014/chart" uri="{C3380CC4-5D6E-409C-BE32-E72D297353CC}">
              <c16:uniqueId val="{00000006-C68A-45AC-8FD4-C39B7A92BA89}"/>
            </c:ext>
          </c:extLst>
        </c:ser>
        <c:dLbls>
          <c:dLblPos val="ctr"/>
          <c:showLegendKey val="0"/>
          <c:showVal val="1"/>
          <c:showCatName val="0"/>
          <c:showSerName val="0"/>
          <c:showPercent val="0"/>
          <c:showBubbleSize val="0"/>
        </c:dLbls>
        <c:marker val="1"/>
        <c:smooth val="0"/>
        <c:axId val="2022980207"/>
        <c:axId val="2022970127"/>
      </c:lineChart>
      <c:catAx>
        <c:axId val="2022980207"/>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Years</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2970127"/>
        <c:crosses val="autoZero"/>
        <c:auto val="1"/>
        <c:lblAlgn val="ctr"/>
        <c:lblOffset val="100"/>
        <c:noMultiLvlLbl val="0"/>
      </c:catAx>
      <c:valAx>
        <c:axId val="2022970127"/>
        <c:scaling>
          <c:orientation val="minMax"/>
          <c:min val="140000"/>
        </c:scaling>
        <c:delete val="1"/>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Profit</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2022980207"/>
        <c:crosses val="autoZero"/>
        <c:crossBetween val="between"/>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[Sales_Profit_Dashboard_Data (Recovered).xlsx]month!PivotTable3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accent1">
                    <a:lumMod val="75000"/>
                  </a:schemeClr>
                </a:solidFill>
              </a:rPr>
              <a:t>orders</a:t>
            </a:r>
            <a:r>
              <a:rPr lang="en-US" b="1" baseline="0">
                <a:solidFill>
                  <a:schemeClr val="accent1">
                    <a:lumMod val="75000"/>
                  </a:schemeClr>
                </a:solidFill>
              </a:rPr>
              <a:t> and profit by months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1"/>
          <c:order val="1"/>
          <c:tx>
            <c:strRef>
              <c:f>month!$C$3</c:f>
              <c:strCache>
                <c:ptCount val="1"/>
                <c:pt idx="0">
                  <c:v>Sum of Profit</c:v>
                </c:pt>
              </c:strCache>
            </c:strRef>
          </c:tx>
          <c:spPr>
            <a:solidFill>
              <a:schemeClr val="accent5"/>
            </a:solidFill>
            <a:ln>
              <a:noFill/>
            </a:ln>
            <a:effectLst/>
          </c:spPr>
          <c:invertIfNegative val="0"/>
          <c:cat>
            <c:strRef>
              <c:f>month!$A$4:$A$16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month!$C$4:$C$16</c:f>
              <c:numCache>
                <c:formatCode>General</c:formatCode>
                <c:ptCount val="12"/>
                <c:pt idx="0">
                  <c:v>970.7</c:v>
                </c:pt>
                <c:pt idx="1">
                  <c:v>4123.25</c:v>
                </c:pt>
                <c:pt idx="2">
                  <c:v>4170.91</c:v>
                </c:pt>
                <c:pt idx="3">
                  <c:v>6941.15</c:v>
                </c:pt>
                <c:pt idx="4">
                  <c:v>8232.65</c:v>
                </c:pt>
                <c:pt idx="5">
                  <c:v>7173.5599999999995</c:v>
                </c:pt>
                <c:pt idx="6">
                  <c:v>4435.67</c:v>
                </c:pt>
                <c:pt idx="7">
                  <c:v>5017.3100000000004</c:v>
                </c:pt>
                <c:pt idx="8">
                  <c:v>2720.03</c:v>
                </c:pt>
                <c:pt idx="9">
                  <c:v>6485.2</c:v>
                </c:pt>
                <c:pt idx="10">
                  <c:v>6940.99</c:v>
                </c:pt>
                <c:pt idx="11">
                  <c:v>8445.83</c:v>
                </c:pt>
              </c:numCache>
            </c:numRef>
          </c:val>
          <c:extLst>
            <c:ext xmlns:c16="http://schemas.microsoft.com/office/drawing/2014/chart" uri="{C3380CC4-5D6E-409C-BE32-E72D297353CC}">
              <c16:uniqueId val="{00000001-C41B-4A4F-995B-9C1C9033F9E0}"/>
            </c:ext>
          </c:extLst>
        </c:ser>
        <c:dLbls>
          <c:showLegendKey val="0"/>
          <c:showVal val="0"/>
          <c:showCatName val="0"/>
          <c:showSerName val="0"/>
          <c:showPercent val="0"/>
          <c:showBubbleSize val="0"/>
        </c:dLbls>
        <c:gapWidth val="219"/>
        <c:axId val="2086071231"/>
        <c:axId val="2086070751"/>
      </c:barChart>
      <c:lineChart>
        <c:grouping val="standard"/>
        <c:varyColors val="0"/>
        <c:ser>
          <c:idx val="0"/>
          <c:order val="0"/>
          <c:tx>
            <c:strRef>
              <c:f>month!$B$3</c:f>
              <c:strCache>
                <c:ptCount val="1"/>
                <c:pt idx="0">
                  <c:v>Count of Order ID</c:v>
                </c:pt>
              </c:strCache>
            </c:strRef>
          </c:tx>
          <c:spPr>
            <a:ln w="28575" cap="rnd">
              <a:solidFill>
                <a:schemeClr val="accent6"/>
              </a:solidFill>
              <a:round/>
            </a:ln>
            <a:effectLst/>
          </c:spPr>
          <c:marker>
            <c:symbol val="none"/>
          </c:marker>
          <c:cat>
            <c:strRef>
              <c:f>month!$A$4:$A$16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month!$B$4:$B$16</c:f>
              <c:numCache>
                <c:formatCode>General</c:formatCode>
                <c:ptCount val="12"/>
                <c:pt idx="0">
                  <c:v>3</c:v>
                </c:pt>
                <c:pt idx="1">
                  <c:v>5</c:v>
                </c:pt>
                <c:pt idx="2">
                  <c:v>5</c:v>
                </c:pt>
                <c:pt idx="3">
                  <c:v>9</c:v>
                </c:pt>
                <c:pt idx="4">
                  <c:v>7</c:v>
                </c:pt>
                <c:pt idx="5">
                  <c:v>10</c:v>
                </c:pt>
                <c:pt idx="6">
                  <c:v>7</c:v>
                </c:pt>
                <c:pt idx="7">
                  <c:v>8</c:v>
                </c:pt>
                <c:pt idx="8">
                  <c:v>5</c:v>
                </c:pt>
                <c:pt idx="9">
                  <c:v>10</c:v>
                </c:pt>
                <c:pt idx="10">
                  <c:v>4</c:v>
                </c:pt>
                <c:pt idx="11">
                  <c:v>8</c:v>
                </c:pt>
              </c:numCache>
            </c:numRef>
          </c:val>
          <c:smooth val="0"/>
          <c:extLst>
            <c:ext xmlns:c16="http://schemas.microsoft.com/office/drawing/2014/chart" uri="{C3380CC4-5D6E-409C-BE32-E72D297353CC}">
              <c16:uniqueId val="{00000000-C41B-4A4F-995B-9C1C9033F9E0}"/>
            </c:ext>
          </c:extLst>
        </c:ser>
        <c:dLbls>
          <c:showLegendKey val="0"/>
          <c:showVal val="0"/>
          <c:showCatName val="0"/>
          <c:showSerName val="0"/>
          <c:showPercent val="0"/>
          <c:showBubbleSize val="0"/>
        </c:dLbls>
        <c:marker val="1"/>
        <c:smooth val="0"/>
        <c:axId val="2086058271"/>
        <c:axId val="2086064991"/>
      </c:lineChart>
      <c:catAx>
        <c:axId val="20860582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6064991"/>
        <c:crosses val="autoZero"/>
        <c:auto val="1"/>
        <c:lblAlgn val="ctr"/>
        <c:lblOffset val="100"/>
        <c:noMultiLvlLbl val="0"/>
      </c:catAx>
      <c:valAx>
        <c:axId val="20860649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6058271"/>
        <c:crosses val="autoZero"/>
        <c:crossBetween val="between"/>
      </c:valAx>
      <c:valAx>
        <c:axId val="2086070751"/>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6071231"/>
        <c:crosses val="max"/>
        <c:crossBetween val="between"/>
      </c:valAx>
      <c:catAx>
        <c:axId val="2086071231"/>
        <c:scaling>
          <c:orientation val="minMax"/>
        </c:scaling>
        <c:delete val="1"/>
        <c:axPos val="b"/>
        <c:numFmt formatCode="General" sourceLinked="1"/>
        <c:majorTickMark val="out"/>
        <c:minorTickMark val="none"/>
        <c:tickLblPos val="nextTo"/>
        <c:crossAx val="2086070751"/>
        <c:crosses val="autoZero"/>
        <c:auto val="1"/>
        <c:lblAlgn val="ctr"/>
        <c:lblOffset val="100"/>
        <c:noMultiLvlLbl val="0"/>
      </c:cat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[Sales_Profit_Dashboard_Data (Recovered).xlsx]sales in cities!PivotTable5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baseline="0">
                <a:solidFill>
                  <a:schemeClr val="tx2">
                    <a:lumMod val="60000"/>
                    <a:lumOff val="40000"/>
                  </a:schemeClr>
                </a:solidFill>
              </a:rPr>
              <a:t>Order count in cities</a:t>
            </a:r>
            <a:endParaRPr lang="en-US" b="1">
              <a:solidFill>
                <a:schemeClr val="tx2">
                  <a:lumMod val="60000"/>
                  <a:lumOff val="40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'sales in cities'!$B$3</c:f>
              <c:strCache>
                <c:ptCount val="1"/>
                <c:pt idx="0">
                  <c:v>Total</c:v>
                </c:pt>
              </c:strCache>
            </c:strRef>
          </c:tx>
          <c:spPr>
            <a:solidFill>
              <a:schemeClr val="accent6"/>
            </a:solidFill>
            <a:ln>
              <a:noFill/>
            </a:ln>
            <a:effectLst/>
            <a:sp3d/>
          </c:spPr>
          <c:invertIfNegative val="0"/>
          <c:cat>
            <c:strRef>
              <c:f>'sales in cities'!$A$4:$A$12</c:f>
              <c:strCache>
                <c:ptCount val="8"/>
                <c:pt idx="0">
                  <c:v>Faisalabad</c:v>
                </c:pt>
                <c:pt idx="1">
                  <c:v>Islamabad</c:v>
                </c:pt>
                <c:pt idx="2">
                  <c:v>Karachi</c:v>
                </c:pt>
                <c:pt idx="3">
                  <c:v>Lahore</c:v>
                </c:pt>
                <c:pt idx="4">
                  <c:v>Multan</c:v>
                </c:pt>
                <c:pt idx="5">
                  <c:v>Peshawar</c:v>
                </c:pt>
                <c:pt idx="6">
                  <c:v>Quetta</c:v>
                </c:pt>
                <c:pt idx="7">
                  <c:v>Rawalpindi</c:v>
                </c:pt>
              </c:strCache>
            </c:strRef>
          </c:cat>
          <c:val>
            <c:numRef>
              <c:f>'sales in cities'!$B$4:$B$12</c:f>
              <c:numCache>
                <c:formatCode>General</c:formatCode>
                <c:ptCount val="8"/>
                <c:pt idx="0">
                  <c:v>5</c:v>
                </c:pt>
                <c:pt idx="1">
                  <c:v>11</c:v>
                </c:pt>
                <c:pt idx="2">
                  <c:v>13</c:v>
                </c:pt>
                <c:pt idx="3">
                  <c:v>13</c:v>
                </c:pt>
                <c:pt idx="4">
                  <c:v>11</c:v>
                </c:pt>
                <c:pt idx="5">
                  <c:v>7</c:v>
                </c:pt>
                <c:pt idx="6">
                  <c:v>10</c:v>
                </c:pt>
                <c:pt idx="7">
                  <c:v>11</c:v>
                </c:pt>
              </c:numCache>
            </c:numRef>
          </c:val>
          <c:extLst>
            <c:ext xmlns:c16="http://schemas.microsoft.com/office/drawing/2014/chart" uri="{C3380CC4-5D6E-409C-BE32-E72D297353CC}">
              <c16:uniqueId val="{00000000-760D-4C93-84E0-C96C677B6DA1}"/>
            </c:ext>
          </c:extLst>
        </c:ser>
        <c:dLbls>
          <c:showLegendKey val="0"/>
          <c:showVal val="0"/>
          <c:showCatName val="0"/>
          <c:showSerName val="0"/>
          <c:showPercent val="0"/>
          <c:showBubbleSize val="0"/>
        </c:dLbls>
        <c:gapWidth val="150"/>
        <c:shape val="box"/>
        <c:axId val="2125189839"/>
        <c:axId val="2125178799"/>
        <c:axId val="0"/>
      </c:bar3DChart>
      <c:catAx>
        <c:axId val="2125189839"/>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5178799"/>
        <c:crosses val="autoZero"/>
        <c:auto val="1"/>
        <c:lblAlgn val="ctr"/>
        <c:lblOffset val="100"/>
        <c:noMultiLvlLbl val="0"/>
      </c:catAx>
      <c:valAx>
        <c:axId val="2125178799"/>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 of orders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5189839"/>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withinLinear" id="14">
  <a:schemeClr val="accent1"/>
</cs:colorStyle>
</file>

<file path=xl/charts/colors2.xml><?xml version="1.0" encoding="utf-8"?>
<cs:colorStyle xmlns:cs="http://schemas.microsoft.com/office/drawing/2012/chartStyle" xmlns:a="http://schemas.openxmlformats.org/drawingml/2006/main" meth="withinLinear" id="18">
  <a:schemeClr val="accent5"/>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8">
  <a:schemeClr val="accent5"/>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withinLinear" id="14">
  <a:schemeClr val="accent1"/>
</cs:colorStyle>
</file>

<file path=xl/charts/colors8.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8" Type="http://schemas.openxmlformats.org/officeDocument/2006/relationships/image" Target="../media/image3.png"/><Relationship Id="rId13" Type="http://schemas.openxmlformats.org/officeDocument/2006/relationships/image" Target="../media/image8.svg"/><Relationship Id="rId3" Type="http://schemas.openxmlformats.org/officeDocument/2006/relationships/chart" Target="../charts/chart5.xml"/><Relationship Id="rId7" Type="http://schemas.openxmlformats.org/officeDocument/2006/relationships/image" Target="../media/image2.svg"/><Relationship Id="rId12" Type="http://schemas.openxmlformats.org/officeDocument/2006/relationships/image" Target="../media/image7.png"/><Relationship Id="rId2" Type="http://schemas.openxmlformats.org/officeDocument/2006/relationships/chart" Target="../charts/chart4.xml"/><Relationship Id="rId1" Type="http://schemas.openxmlformats.org/officeDocument/2006/relationships/chart" Target="../charts/chart3.xml"/><Relationship Id="rId6" Type="http://schemas.openxmlformats.org/officeDocument/2006/relationships/image" Target="../media/image1.png"/><Relationship Id="rId11" Type="http://schemas.openxmlformats.org/officeDocument/2006/relationships/image" Target="../media/image6.svg"/><Relationship Id="rId5" Type="http://schemas.openxmlformats.org/officeDocument/2006/relationships/chart" Target="../charts/chart7.xml"/><Relationship Id="rId10" Type="http://schemas.openxmlformats.org/officeDocument/2006/relationships/image" Target="../media/image5.png"/><Relationship Id="rId4" Type="http://schemas.openxmlformats.org/officeDocument/2006/relationships/chart" Target="../charts/chart6.xml"/><Relationship Id="rId9" Type="http://schemas.openxmlformats.org/officeDocument/2006/relationships/image" Target="../media/image4.svg"/></Relationships>
</file>

<file path=xl/drawings/_rels/drawing6.xml.rels><?xml version="1.0" encoding="UTF-8" standalone="yes"?>
<Relationships xmlns="http://schemas.openxmlformats.org/package/2006/relationships"><Relationship Id="rId1" Type="http://schemas.openxmlformats.org/officeDocument/2006/relationships/chart" Target="../charts/chart8.xml"/></Relationships>
</file>

<file path=xl/drawings/_rels/drawing7.xml.rels><?xml version="1.0" encoding="UTF-8" standalone="yes"?>
<Relationships xmlns="http://schemas.openxmlformats.org/package/2006/relationships"><Relationship Id="rId1" Type="http://schemas.openxmlformats.org/officeDocument/2006/relationships/chart" Target="../charts/chart9.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4</xdr:col>
      <xdr:colOff>394470</xdr:colOff>
      <xdr:row>3</xdr:row>
      <xdr:rowOff>96212</xdr:rowOff>
    </xdr:from>
    <xdr:to>
      <xdr:col>10</xdr:col>
      <xdr:colOff>38100</xdr:colOff>
      <xdr:row>17</xdr:row>
      <xdr:rowOff>157162</xdr:rowOff>
    </xdr:to>
    <xdr:graphicFrame macro="">
      <xdr:nvGraphicFramePr>
        <xdr:cNvPr id="2" name="Chart 1">
          <a:extLst>
            <a:ext uri="{FF2B5EF4-FFF2-40B4-BE49-F238E27FC236}">
              <a16:creationId xmlns:a16="http://schemas.microsoft.com/office/drawing/2014/main" id="{8C67AB5D-DB34-0536-60D7-B75DE01ADA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0.36602</cdr:x>
      <cdr:y>0.47396</cdr:y>
    </cdr:from>
    <cdr:to>
      <cdr:x>0.45596</cdr:x>
      <cdr:y>0.56771</cdr:y>
    </cdr:to>
    <cdr:sp macro="" textlink="">
      <cdr:nvSpPr>
        <cdr:cNvPr id="2" name="TextBox 1">
          <a:extLst xmlns:a="http://schemas.openxmlformats.org/drawingml/2006/main">
            <a:ext uri="{FF2B5EF4-FFF2-40B4-BE49-F238E27FC236}">
              <a16:creationId xmlns:a16="http://schemas.microsoft.com/office/drawing/2014/main" id="{AC53803E-0A2A-1745-E09F-6283623986E6}"/>
            </a:ext>
          </a:extLst>
        </cdr:cNvPr>
        <cdr:cNvSpPr txBox="1"/>
      </cdr:nvSpPr>
      <cdr:spPr>
        <a:xfrm xmlns:a="http://schemas.openxmlformats.org/drawingml/2006/main">
          <a:off x="1663315" y="1312929"/>
          <a:ext cx="408709" cy="2597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kern="1200"/>
            <a:t>Male</a:t>
          </a:r>
        </a:p>
      </cdr:txBody>
    </cdr:sp>
  </cdr:relSizeAnchor>
  <cdr:relSizeAnchor xmlns:cdr="http://schemas.openxmlformats.org/drawingml/2006/chartDrawing">
    <cdr:from>
      <cdr:x>0.51948</cdr:x>
      <cdr:y>0.47786</cdr:y>
    </cdr:from>
    <cdr:to>
      <cdr:x>0.61687</cdr:x>
      <cdr:y>0.57511</cdr:y>
    </cdr:to>
    <cdr:sp macro="" textlink="">
      <cdr:nvSpPr>
        <cdr:cNvPr id="3" name="TextBox 2">
          <a:extLst xmlns:a="http://schemas.openxmlformats.org/drawingml/2006/main">
            <a:ext uri="{FF2B5EF4-FFF2-40B4-BE49-F238E27FC236}">
              <a16:creationId xmlns:a16="http://schemas.microsoft.com/office/drawing/2014/main" id="{3963EE81-5BFF-7CDA-ADC2-F32A2AA7DA2F}"/>
            </a:ext>
          </a:extLst>
        </cdr:cNvPr>
        <cdr:cNvSpPr txBox="1"/>
      </cdr:nvSpPr>
      <cdr:spPr>
        <a:xfrm xmlns:a="http://schemas.openxmlformats.org/drawingml/2006/main">
          <a:off x="2360661" y="1323734"/>
          <a:ext cx="442575" cy="269394"/>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kern="1200"/>
            <a:t>Female</a:t>
          </a:r>
        </a:p>
      </cdr:txBody>
    </cdr:sp>
  </cdr:relSizeAnchor>
</c:userShapes>
</file>

<file path=xl/drawings/drawing3.xml><?xml version="1.0" encoding="utf-8"?>
<xdr:wsDr xmlns:xdr="http://schemas.openxmlformats.org/drawingml/2006/spreadsheetDrawing" xmlns:a="http://schemas.openxmlformats.org/drawingml/2006/main">
  <xdr:twoCellAnchor>
    <xdr:from>
      <xdr:col>3</xdr:col>
      <xdr:colOff>428624</xdr:colOff>
      <xdr:row>3</xdr:row>
      <xdr:rowOff>80962</xdr:rowOff>
    </xdr:from>
    <xdr:to>
      <xdr:col>9</xdr:col>
      <xdr:colOff>209549</xdr:colOff>
      <xdr:row>17</xdr:row>
      <xdr:rowOff>157162</xdr:rowOff>
    </xdr:to>
    <xdr:graphicFrame macro="">
      <xdr:nvGraphicFramePr>
        <xdr:cNvPr id="2" name="Chart 1">
          <a:extLst>
            <a:ext uri="{FF2B5EF4-FFF2-40B4-BE49-F238E27FC236}">
              <a16:creationId xmlns:a16="http://schemas.microsoft.com/office/drawing/2014/main" id="{903FAA52-5AFF-C88B-8E3B-11A8C35936C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23</xdr:col>
      <xdr:colOff>314324</xdr:colOff>
      <xdr:row>31</xdr:row>
      <xdr:rowOff>39277</xdr:rowOff>
    </xdr:to>
    <xdr:sp macro="" textlink="">
      <xdr:nvSpPr>
        <xdr:cNvPr id="3" name="Rectangle: Rounded Corners 2">
          <a:extLst>
            <a:ext uri="{FF2B5EF4-FFF2-40B4-BE49-F238E27FC236}">
              <a16:creationId xmlns:a16="http://schemas.microsoft.com/office/drawing/2014/main" id="{F54F133B-9935-70DA-6915-5BFD6D7F1612}"/>
            </a:ext>
          </a:extLst>
        </xdr:cNvPr>
        <xdr:cNvSpPr/>
      </xdr:nvSpPr>
      <xdr:spPr>
        <a:xfrm>
          <a:off x="0" y="0"/>
          <a:ext cx="14317056" cy="5823014"/>
        </a:xfrm>
        <a:prstGeom prst="roundRect">
          <a:avLst/>
        </a:prstGeom>
        <a:solidFill>
          <a:schemeClr val="bg2">
            <a:lumMod val="90000"/>
          </a:schemeClr>
        </a:solidFill>
        <a:ln>
          <a:noFill/>
        </a:ln>
        <a:effectLst>
          <a:outerShdw blurRad="50800" dist="38100" dir="2700000" algn="tl" rotWithShape="0">
            <a:prstClr val="black">
              <a:alpha val="40000"/>
            </a:prstClr>
          </a:outerShdw>
          <a:softEdge rad="0"/>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Ins="548640" bIns="2103120" rtlCol="0" anchor="t"/>
        <a:lstStyle/>
        <a:p>
          <a:pPr algn="l"/>
          <a:endParaRPr lang="en-US" sz="1100"/>
        </a:p>
      </xdr:txBody>
    </xdr:sp>
    <xdr:clientData/>
  </xdr:twoCellAnchor>
  <xdr:twoCellAnchor>
    <xdr:from>
      <xdr:col>3</xdr:col>
      <xdr:colOff>549898</xdr:colOff>
      <xdr:row>0</xdr:row>
      <xdr:rowOff>67559</xdr:rowOff>
    </xdr:from>
    <xdr:to>
      <xdr:col>22</xdr:col>
      <xdr:colOff>29459</xdr:colOff>
      <xdr:row>4</xdr:row>
      <xdr:rowOff>29459</xdr:rowOff>
    </xdr:to>
    <xdr:sp macro="" textlink="">
      <xdr:nvSpPr>
        <xdr:cNvPr id="5" name="Rectangle: Rounded Corners 4">
          <a:extLst>
            <a:ext uri="{FF2B5EF4-FFF2-40B4-BE49-F238E27FC236}">
              <a16:creationId xmlns:a16="http://schemas.microsoft.com/office/drawing/2014/main" id="{B8517CF0-DA17-CFEF-1E48-66C2CE2959C0}"/>
            </a:ext>
          </a:extLst>
        </xdr:cNvPr>
        <xdr:cNvSpPr/>
      </xdr:nvSpPr>
      <xdr:spPr>
        <a:xfrm>
          <a:off x="2376341" y="67559"/>
          <a:ext cx="11047036" cy="708189"/>
        </a:xfrm>
        <a:prstGeom prst="roundRect">
          <a:avLst/>
        </a:prstGeom>
        <a:gradFill flip="none" rotWithShape="1">
          <a:gsLst>
            <a:gs pos="0">
              <a:srgbClr val="0070C0">
                <a:lumMod val="99000"/>
                <a:lumOff val="1000"/>
              </a:srgb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tileRect/>
        </a:gra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3200" b="1">
              <a:solidFill>
                <a:schemeClr val="bg1"/>
              </a:solidFill>
            </a:rPr>
            <a:t>Sales and profit</a:t>
          </a:r>
          <a:r>
            <a:rPr lang="en-US" sz="3200" b="1" baseline="0">
              <a:solidFill>
                <a:schemeClr val="bg1"/>
              </a:solidFill>
            </a:rPr>
            <a:t> Dashboard</a:t>
          </a:r>
          <a:endParaRPr lang="en-US" sz="3200" b="1">
            <a:solidFill>
              <a:schemeClr val="bg1"/>
            </a:solidFill>
          </a:endParaRPr>
        </a:p>
      </xdr:txBody>
    </xdr:sp>
    <xdr:clientData/>
  </xdr:twoCellAnchor>
  <xdr:twoCellAnchor>
    <xdr:from>
      <xdr:col>1</xdr:col>
      <xdr:colOff>142875</xdr:colOff>
      <xdr:row>0</xdr:row>
      <xdr:rowOff>49097</xdr:rowOff>
    </xdr:from>
    <xdr:to>
      <xdr:col>3</xdr:col>
      <xdr:colOff>438150</xdr:colOff>
      <xdr:row>30</xdr:row>
      <xdr:rowOff>157113</xdr:rowOff>
    </xdr:to>
    <xdr:sp macro="" textlink="">
      <xdr:nvSpPr>
        <xdr:cNvPr id="6" name="Rectangle: Rounded Corners 5">
          <a:extLst>
            <a:ext uri="{FF2B5EF4-FFF2-40B4-BE49-F238E27FC236}">
              <a16:creationId xmlns:a16="http://schemas.microsoft.com/office/drawing/2014/main" id="{CAECB376-1D63-4E2C-84A2-183ED8600E74}"/>
            </a:ext>
          </a:extLst>
        </xdr:cNvPr>
        <xdr:cNvSpPr/>
      </xdr:nvSpPr>
      <xdr:spPr>
        <a:xfrm>
          <a:off x="751689" y="49097"/>
          <a:ext cx="1512904" cy="5705181"/>
        </a:xfrm>
        <a:prstGeom prst="roundRect">
          <a:avLst/>
        </a:prstGeom>
        <a:gradFill flip="none" rotWithShape="1">
          <a:gsLst>
            <a:gs pos="0">
              <a:srgbClr val="0070C0"/>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tileRect/>
        </a:gra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533400</xdr:colOff>
      <xdr:row>12</xdr:row>
      <xdr:rowOff>127656</xdr:rowOff>
    </xdr:from>
    <xdr:to>
      <xdr:col>11</xdr:col>
      <xdr:colOff>171450</xdr:colOff>
      <xdr:row>30</xdr:row>
      <xdr:rowOff>127655</xdr:rowOff>
    </xdr:to>
    <xdr:sp macro="" textlink="">
      <xdr:nvSpPr>
        <xdr:cNvPr id="8" name="Rectangle: Rounded Corners 7">
          <a:extLst>
            <a:ext uri="{FF2B5EF4-FFF2-40B4-BE49-F238E27FC236}">
              <a16:creationId xmlns:a16="http://schemas.microsoft.com/office/drawing/2014/main" id="{1DBA5D8E-47AA-23B2-6794-C45F08C2B48D}"/>
            </a:ext>
          </a:extLst>
        </xdr:cNvPr>
        <xdr:cNvSpPr/>
      </xdr:nvSpPr>
      <xdr:spPr>
        <a:xfrm>
          <a:off x="2359843" y="2366522"/>
          <a:ext cx="4508566" cy="3358298"/>
        </a:xfrm>
        <a:prstGeom prst="roundRect">
          <a:avLst/>
        </a:prstGeom>
        <a:gradFill>
          <a:gsLst>
            <a:gs pos="0">
              <a:srgbClr val="0070C0">
                <a:lumMod val="0"/>
                <a:lumOff val="100000"/>
              </a:srgb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0"/>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266700</xdr:colOff>
      <xdr:row>16</xdr:row>
      <xdr:rowOff>58916</xdr:rowOff>
    </xdr:from>
    <xdr:to>
      <xdr:col>16</xdr:col>
      <xdr:colOff>38100</xdr:colOff>
      <xdr:row>30</xdr:row>
      <xdr:rowOff>137474</xdr:rowOff>
    </xdr:to>
    <xdr:sp macro="" textlink="">
      <xdr:nvSpPr>
        <xdr:cNvPr id="2" name="Rectangle: Rounded Corners 1">
          <a:extLst>
            <a:ext uri="{FF2B5EF4-FFF2-40B4-BE49-F238E27FC236}">
              <a16:creationId xmlns:a16="http://schemas.microsoft.com/office/drawing/2014/main" id="{FC6C9AB8-4E2A-4826-A870-FC8B4145D320}"/>
            </a:ext>
          </a:extLst>
        </xdr:cNvPr>
        <xdr:cNvSpPr/>
      </xdr:nvSpPr>
      <xdr:spPr>
        <a:xfrm>
          <a:off x="6963659" y="3044071"/>
          <a:ext cx="2815472" cy="2690568"/>
        </a:xfrm>
        <a:prstGeom prst="roundRect">
          <a:avLst/>
        </a:prstGeom>
        <a:gradFill>
          <a:gsLst>
            <a:gs pos="0">
              <a:srgbClr val="0070C0">
                <a:lumMod val="0"/>
                <a:lumOff val="100000"/>
              </a:srgb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0"/>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16</xdr:col>
      <xdr:colOff>95250</xdr:colOff>
      <xdr:row>16</xdr:row>
      <xdr:rowOff>58917</xdr:rowOff>
    </xdr:from>
    <xdr:to>
      <xdr:col>22</xdr:col>
      <xdr:colOff>58917</xdr:colOff>
      <xdr:row>30</xdr:row>
      <xdr:rowOff>68737</xdr:rowOff>
    </xdr:to>
    <xdr:sp macro="" textlink="">
      <xdr:nvSpPr>
        <xdr:cNvPr id="11" name="Rectangle: Rounded Corners 10">
          <a:extLst>
            <a:ext uri="{FF2B5EF4-FFF2-40B4-BE49-F238E27FC236}">
              <a16:creationId xmlns:a16="http://schemas.microsoft.com/office/drawing/2014/main" id="{C4DBAACB-7384-4A6A-85CC-BD66854B1174}"/>
            </a:ext>
          </a:extLst>
        </xdr:cNvPr>
        <xdr:cNvSpPr/>
      </xdr:nvSpPr>
      <xdr:spPr>
        <a:xfrm>
          <a:off x="9836281" y="3044072"/>
          <a:ext cx="3616554" cy="2621830"/>
        </a:xfrm>
        <a:prstGeom prst="roundRect">
          <a:avLst/>
        </a:prstGeom>
        <a:gradFill>
          <a:gsLst>
            <a:gs pos="0">
              <a:srgbClr val="0070C0">
                <a:lumMod val="0"/>
                <a:lumOff val="100000"/>
              </a:srgb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0"/>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504825</xdr:colOff>
      <xdr:row>13</xdr:row>
      <xdr:rowOff>88376</xdr:rowOff>
    </xdr:from>
    <xdr:to>
      <xdr:col>11</xdr:col>
      <xdr:colOff>200025</xdr:colOff>
      <xdr:row>30</xdr:row>
      <xdr:rowOff>58917</xdr:rowOff>
    </xdr:to>
    <xdr:graphicFrame macro="">
      <xdr:nvGraphicFramePr>
        <xdr:cNvPr id="12" name="Chart 11">
          <a:extLst>
            <a:ext uri="{FF2B5EF4-FFF2-40B4-BE49-F238E27FC236}">
              <a16:creationId xmlns:a16="http://schemas.microsoft.com/office/drawing/2014/main" id="{94943A56-C0EB-472C-A925-AA0C04BA5A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220547</xdr:colOff>
      <xdr:row>4</xdr:row>
      <xdr:rowOff>66969</xdr:rowOff>
    </xdr:from>
    <xdr:to>
      <xdr:col>14</xdr:col>
      <xdr:colOff>598995</xdr:colOff>
      <xdr:row>15</xdr:row>
      <xdr:rowOff>166933</xdr:rowOff>
    </xdr:to>
    <xdr:sp macro="" textlink="">
      <xdr:nvSpPr>
        <xdr:cNvPr id="14" name="Rectangle: Rounded Corners 13">
          <a:extLst>
            <a:ext uri="{FF2B5EF4-FFF2-40B4-BE49-F238E27FC236}">
              <a16:creationId xmlns:a16="http://schemas.microsoft.com/office/drawing/2014/main" id="{8B4A1C23-6CBF-443E-8EB0-CBB9B9B10D11}"/>
            </a:ext>
          </a:extLst>
        </xdr:cNvPr>
        <xdr:cNvSpPr/>
      </xdr:nvSpPr>
      <xdr:spPr>
        <a:xfrm>
          <a:off x="6917506" y="813258"/>
          <a:ext cx="2204891" cy="2152257"/>
        </a:xfrm>
        <a:prstGeom prst="roundRect">
          <a:avLst/>
        </a:prstGeom>
        <a:gradFill>
          <a:gsLst>
            <a:gs pos="1000">
              <a:srgbClr val="0070C0">
                <a:lumMod val="0"/>
                <a:lumOff val="100000"/>
              </a:srgb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0"/>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228601</xdr:colOff>
      <xdr:row>16</xdr:row>
      <xdr:rowOff>117835</xdr:rowOff>
    </xdr:from>
    <xdr:to>
      <xdr:col>16</xdr:col>
      <xdr:colOff>38101</xdr:colOff>
      <xdr:row>29</xdr:row>
      <xdr:rowOff>88375</xdr:rowOff>
    </xdr:to>
    <xdr:graphicFrame macro="">
      <xdr:nvGraphicFramePr>
        <xdr:cNvPr id="13" name="Chart 12">
          <a:extLst>
            <a:ext uri="{FF2B5EF4-FFF2-40B4-BE49-F238E27FC236}">
              <a16:creationId xmlns:a16="http://schemas.microsoft.com/office/drawing/2014/main" id="{B211F7C4-BF46-4BDB-900C-32739F3588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257176</xdr:colOff>
      <xdr:row>4</xdr:row>
      <xdr:rowOff>66675</xdr:rowOff>
    </xdr:from>
    <xdr:to>
      <xdr:col>14</xdr:col>
      <xdr:colOff>559717</xdr:colOff>
      <xdr:row>15</xdr:row>
      <xdr:rowOff>108016</xdr:rowOff>
    </xdr:to>
    <xdr:graphicFrame macro="">
      <xdr:nvGraphicFramePr>
        <xdr:cNvPr id="9" name="Chart 8">
          <a:extLst>
            <a:ext uri="{FF2B5EF4-FFF2-40B4-BE49-F238E27FC236}">
              <a16:creationId xmlns:a16="http://schemas.microsoft.com/office/drawing/2014/main" id="{B6466D7A-5CF4-4B2A-971A-1B810C925B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591729</xdr:colOff>
      <xdr:row>4</xdr:row>
      <xdr:rowOff>94662</xdr:rowOff>
    </xdr:from>
    <xdr:to>
      <xdr:col>6</xdr:col>
      <xdr:colOff>210728</xdr:colOff>
      <xdr:row>12</xdr:row>
      <xdr:rowOff>19639</xdr:rowOff>
    </xdr:to>
    <xdr:sp macro="" textlink="">
      <xdr:nvSpPr>
        <xdr:cNvPr id="15" name="Rectangle: Rounded Corners 14">
          <a:extLst>
            <a:ext uri="{FF2B5EF4-FFF2-40B4-BE49-F238E27FC236}">
              <a16:creationId xmlns:a16="http://schemas.microsoft.com/office/drawing/2014/main" id="{46D4E957-0021-4D19-9AC5-5197E3EA99A4}"/>
            </a:ext>
          </a:extLst>
        </xdr:cNvPr>
        <xdr:cNvSpPr/>
      </xdr:nvSpPr>
      <xdr:spPr>
        <a:xfrm>
          <a:off x="2418172" y="840951"/>
          <a:ext cx="1445443" cy="1417554"/>
        </a:xfrm>
        <a:prstGeom prst="roundRect">
          <a:avLst/>
        </a:prstGeom>
        <a:gradFill>
          <a:gsLst>
            <a:gs pos="0">
              <a:srgbClr val="0070C0">
                <a:lumMod val="0"/>
                <a:lumOff val="100000"/>
              </a:srgb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0"/>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a:solidFill>
                <a:schemeClr val="tx2">
                  <a:lumMod val="60000"/>
                  <a:lumOff val="40000"/>
                </a:schemeClr>
              </a:solidFill>
            </a:rPr>
            <a:t> Total</a:t>
          </a:r>
          <a:r>
            <a:rPr lang="en-US" sz="1400" baseline="0">
              <a:solidFill>
                <a:schemeClr val="tx2">
                  <a:lumMod val="60000"/>
                  <a:lumOff val="40000"/>
                </a:schemeClr>
              </a:solidFill>
            </a:rPr>
            <a:t> cost</a:t>
          </a:r>
          <a:endParaRPr lang="en-US" sz="1400">
            <a:solidFill>
              <a:schemeClr val="tx2">
                <a:lumMod val="60000"/>
                <a:lumOff val="40000"/>
              </a:schemeClr>
            </a:solidFill>
          </a:endParaRPr>
        </a:p>
        <a:p>
          <a:pPr algn="l"/>
          <a:r>
            <a:rPr lang="en-US" sz="1200">
              <a:solidFill>
                <a:schemeClr val="tx2">
                  <a:lumMod val="60000"/>
                  <a:lumOff val="40000"/>
                </a:schemeClr>
              </a:solidFill>
            </a:rPr>
            <a:t>          </a:t>
          </a:r>
          <a:endParaRPr lang="en-US" sz="1200" b="1">
            <a:solidFill>
              <a:schemeClr val="tx1"/>
            </a:solidFill>
          </a:endParaRPr>
        </a:p>
        <a:p>
          <a:pPr algn="l"/>
          <a:endParaRPr lang="en-US" sz="1400" b="1">
            <a:solidFill>
              <a:schemeClr val="tx2">
                <a:lumMod val="60000"/>
                <a:lumOff val="40000"/>
              </a:schemeClr>
            </a:solidFill>
          </a:endParaRPr>
        </a:p>
      </xdr:txBody>
    </xdr:sp>
    <xdr:clientData/>
  </xdr:twoCellAnchor>
  <xdr:twoCellAnchor>
    <xdr:from>
      <xdr:col>6</xdr:col>
      <xdr:colOff>247650</xdr:colOff>
      <xdr:row>4</xdr:row>
      <xdr:rowOff>104481</xdr:rowOff>
    </xdr:from>
    <xdr:to>
      <xdr:col>8</xdr:col>
      <xdr:colOff>419100</xdr:colOff>
      <xdr:row>11</xdr:row>
      <xdr:rowOff>166933</xdr:rowOff>
    </xdr:to>
    <xdr:sp macro="" textlink="">
      <xdr:nvSpPr>
        <xdr:cNvPr id="16" name="Rectangle: Rounded Corners 15">
          <a:extLst>
            <a:ext uri="{FF2B5EF4-FFF2-40B4-BE49-F238E27FC236}">
              <a16:creationId xmlns:a16="http://schemas.microsoft.com/office/drawing/2014/main" id="{354987BE-99CE-43F9-ACEA-0B52D45425A4}"/>
            </a:ext>
          </a:extLst>
        </xdr:cNvPr>
        <xdr:cNvSpPr/>
      </xdr:nvSpPr>
      <xdr:spPr>
        <a:xfrm>
          <a:off x="3900537" y="850770"/>
          <a:ext cx="1389078" cy="1368457"/>
        </a:xfrm>
        <a:prstGeom prst="roundRect">
          <a:avLst/>
        </a:prstGeom>
        <a:gradFill>
          <a:gsLst>
            <a:gs pos="0">
              <a:srgbClr val="0070C0">
                <a:lumMod val="0"/>
                <a:lumOff val="100000"/>
              </a:srgb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0"/>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a:solidFill>
                <a:schemeClr val="tx2">
                  <a:lumMod val="60000"/>
                  <a:lumOff val="40000"/>
                </a:schemeClr>
              </a:solidFill>
            </a:rPr>
            <a:t>Total</a:t>
          </a:r>
          <a:r>
            <a:rPr lang="en-US" sz="1400" baseline="0">
              <a:solidFill>
                <a:schemeClr val="tx2">
                  <a:lumMod val="60000"/>
                  <a:lumOff val="40000"/>
                </a:schemeClr>
              </a:solidFill>
            </a:rPr>
            <a:t> Sales</a:t>
          </a:r>
          <a:endParaRPr lang="en-US" sz="1400">
            <a:solidFill>
              <a:schemeClr val="tx2">
                <a:lumMod val="60000"/>
                <a:lumOff val="40000"/>
              </a:schemeClr>
            </a:solidFill>
          </a:endParaRPr>
        </a:p>
        <a:p>
          <a:pPr algn="l"/>
          <a:r>
            <a:rPr lang="en-US" sz="1200" b="1">
              <a:solidFill>
                <a:schemeClr val="tx1"/>
              </a:solidFill>
            </a:rPr>
            <a:t>        </a:t>
          </a:r>
          <a:r>
            <a:rPr lang="en-US" sz="1200" b="1">
              <a:solidFill>
                <a:schemeClr val="tx1"/>
              </a:solidFill>
              <a:effectLst/>
              <a:latin typeface="+mn-lt"/>
              <a:ea typeface="+mn-ea"/>
              <a:cs typeface="+mn-cs"/>
            </a:rPr>
            <a:t>   </a:t>
          </a:r>
          <a:endParaRPr lang="en-US" sz="1200" b="1">
            <a:solidFill>
              <a:schemeClr val="tx1"/>
            </a:solidFill>
          </a:endParaRPr>
        </a:p>
      </xdr:txBody>
    </xdr:sp>
    <xdr:clientData/>
  </xdr:twoCellAnchor>
  <xdr:twoCellAnchor>
    <xdr:from>
      <xdr:col>8</xdr:col>
      <xdr:colOff>475365</xdr:colOff>
      <xdr:row>4</xdr:row>
      <xdr:rowOff>114006</xdr:rowOff>
    </xdr:from>
    <xdr:to>
      <xdr:col>11</xdr:col>
      <xdr:colOff>37215</xdr:colOff>
      <xdr:row>12</xdr:row>
      <xdr:rowOff>0</xdr:rowOff>
    </xdr:to>
    <xdr:sp macro="" textlink="">
      <xdr:nvSpPr>
        <xdr:cNvPr id="4" name="Rectangle: Rounded Corners 3">
          <a:extLst>
            <a:ext uri="{FF2B5EF4-FFF2-40B4-BE49-F238E27FC236}">
              <a16:creationId xmlns:a16="http://schemas.microsoft.com/office/drawing/2014/main" id="{9C6616B6-3F50-4717-96BF-0DEF39BF0413}"/>
            </a:ext>
          </a:extLst>
        </xdr:cNvPr>
        <xdr:cNvSpPr/>
      </xdr:nvSpPr>
      <xdr:spPr>
        <a:xfrm>
          <a:off x="5345880" y="860295"/>
          <a:ext cx="1388294" cy="1378571"/>
        </a:xfrm>
        <a:prstGeom prst="roundRect">
          <a:avLst/>
        </a:prstGeom>
        <a:gradFill>
          <a:gsLst>
            <a:gs pos="0">
              <a:srgbClr val="0070C0">
                <a:lumMod val="0"/>
                <a:lumOff val="100000"/>
              </a:srgb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0"/>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a:solidFill>
                <a:schemeClr val="tx2">
                  <a:lumMod val="60000"/>
                  <a:lumOff val="40000"/>
                </a:schemeClr>
              </a:solidFill>
            </a:rPr>
            <a:t>Total</a:t>
          </a:r>
          <a:r>
            <a:rPr lang="en-US" sz="1400" baseline="0">
              <a:solidFill>
                <a:schemeClr val="tx2">
                  <a:lumMod val="60000"/>
                  <a:lumOff val="40000"/>
                </a:schemeClr>
              </a:solidFill>
            </a:rPr>
            <a:t> Profit</a:t>
          </a:r>
          <a:r>
            <a:rPr lang="en-US" sz="1400">
              <a:solidFill>
                <a:schemeClr val="tx2">
                  <a:lumMod val="60000"/>
                  <a:lumOff val="40000"/>
                </a:schemeClr>
              </a:solidFill>
            </a:rPr>
            <a:t>                               </a:t>
          </a:r>
          <a:r>
            <a:rPr lang="en-US" sz="1400" b="0" i="0" u="none" strike="noStrike" baseline="0">
              <a:solidFill>
                <a:schemeClr val="lt1"/>
              </a:solidFill>
              <a:effectLst/>
              <a:latin typeface="+mn-lt"/>
              <a:ea typeface="+mn-ea"/>
              <a:cs typeface="+mn-cs"/>
            </a:rPr>
            <a:t>                            </a:t>
          </a:r>
          <a:endParaRPr lang="en-US" sz="1400">
            <a:solidFill>
              <a:schemeClr val="tx2">
                <a:lumMod val="60000"/>
                <a:lumOff val="40000"/>
              </a:schemeClr>
            </a:solidFill>
          </a:endParaRPr>
        </a:p>
      </xdr:txBody>
    </xdr:sp>
    <xdr:clientData/>
  </xdr:twoCellAnchor>
  <xdr:twoCellAnchor>
    <xdr:from>
      <xdr:col>15</xdr:col>
      <xdr:colOff>88377</xdr:colOff>
      <xdr:row>4</xdr:row>
      <xdr:rowOff>86314</xdr:rowOff>
    </xdr:from>
    <xdr:to>
      <xdr:col>22</xdr:col>
      <xdr:colOff>58917</xdr:colOff>
      <xdr:row>15</xdr:row>
      <xdr:rowOff>176753</xdr:rowOff>
    </xdr:to>
    <xdr:sp macro="" textlink="">
      <xdr:nvSpPr>
        <xdr:cNvPr id="10" name="Rectangle: Rounded Corners 9">
          <a:extLst>
            <a:ext uri="{FF2B5EF4-FFF2-40B4-BE49-F238E27FC236}">
              <a16:creationId xmlns:a16="http://schemas.microsoft.com/office/drawing/2014/main" id="{99D61E2D-CF8B-4E3D-812A-D3C4395C60DE}"/>
            </a:ext>
          </a:extLst>
        </xdr:cNvPr>
        <xdr:cNvSpPr/>
      </xdr:nvSpPr>
      <xdr:spPr>
        <a:xfrm>
          <a:off x="9220593" y="832603"/>
          <a:ext cx="4232242" cy="2142732"/>
        </a:xfrm>
        <a:prstGeom prst="roundRect">
          <a:avLst/>
        </a:prstGeom>
        <a:gradFill>
          <a:gsLst>
            <a:gs pos="0">
              <a:srgbClr val="0070C0">
                <a:lumMod val="0"/>
                <a:lumOff val="100000"/>
              </a:srgb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0"/>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147293</xdr:colOff>
      <xdr:row>4</xdr:row>
      <xdr:rowOff>57149</xdr:rowOff>
    </xdr:from>
    <xdr:to>
      <xdr:col>21</xdr:col>
      <xdr:colOff>569535</xdr:colOff>
      <xdr:row>15</xdr:row>
      <xdr:rowOff>108015</xdr:rowOff>
    </xdr:to>
    <xdr:graphicFrame macro="">
      <xdr:nvGraphicFramePr>
        <xdr:cNvPr id="17" name="Chart 16">
          <a:extLst>
            <a:ext uri="{FF2B5EF4-FFF2-40B4-BE49-F238E27FC236}">
              <a16:creationId xmlns:a16="http://schemas.microsoft.com/office/drawing/2014/main" id="{F084FFA8-7A2F-4C09-A418-66ADFCB6CD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457200</xdr:colOff>
      <xdr:row>16</xdr:row>
      <xdr:rowOff>117835</xdr:rowOff>
    </xdr:from>
    <xdr:to>
      <xdr:col>22</xdr:col>
      <xdr:colOff>35978</xdr:colOff>
      <xdr:row>29</xdr:row>
      <xdr:rowOff>157113</xdr:rowOff>
    </xdr:to>
    <xdr:graphicFrame macro="">
      <xdr:nvGraphicFramePr>
        <xdr:cNvPr id="18" name="Chart 17">
          <a:extLst>
            <a:ext uri="{FF2B5EF4-FFF2-40B4-BE49-F238E27FC236}">
              <a16:creationId xmlns:a16="http://schemas.microsoft.com/office/drawing/2014/main" id="{2AC765C4-941C-4CCB-B85F-30CF636635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6</xdr:col>
      <xdr:colOff>216031</xdr:colOff>
      <xdr:row>0</xdr:row>
      <xdr:rowOff>42708</xdr:rowOff>
    </xdr:from>
    <xdr:to>
      <xdr:col>7</xdr:col>
      <xdr:colOff>472519</xdr:colOff>
      <xdr:row>4</xdr:row>
      <xdr:rowOff>49097</xdr:rowOff>
    </xdr:to>
    <xdr:pic>
      <xdr:nvPicPr>
        <xdr:cNvPr id="26" name="Graphic 25" descr="Bar graph with upward trend">
          <a:extLst>
            <a:ext uri="{FF2B5EF4-FFF2-40B4-BE49-F238E27FC236}">
              <a16:creationId xmlns:a16="http://schemas.microsoft.com/office/drawing/2014/main" id="{11280A45-4097-494B-B9EA-55877434EF0C}"/>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3868918" y="42708"/>
          <a:ext cx="865302" cy="752678"/>
        </a:xfrm>
        <a:prstGeom prst="rect">
          <a:avLst/>
        </a:prstGeom>
      </xdr:spPr>
    </xdr:pic>
    <xdr:clientData/>
  </xdr:twoCellAnchor>
  <xdr:twoCellAnchor editAs="oneCell">
    <xdr:from>
      <xdr:col>8</xdr:col>
      <xdr:colOff>589667</xdr:colOff>
      <xdr:row>8</xdr:row>
      <xdr:rowOff>68738</xdr:rowOff>
    </xdr:from>
    <xdr:to>
      <xdr:col>10</xdr:col>
      <xdr:colOff>19640</xdr:colOff>
      <xdr:row>11</xdr:row>
      <xdr:rowOff>119898</xdr:rowOff>
    </xdr:to>
    <xdr:pic>
      <xdr:nvPicPr>
        <xdr:cNvPr id="30" name="Graphic 29" descr="Coins">
          <a:extLst>
            <a:ext uri="{FF2B5EF4-FFF2-40B4-BE49-F238E27FC236}">
              <a16:creationId xmlns:a16="http://schemas.microsoft.com/office/drawing/2014/main" id="{099CC77C-4B2D-48E5-9A07-2A2F5F279D21}"/>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5460182" y="1561315"/>
          <a:ext cx="647602" cy="610877"/>
        </a:xfrm>
        <a:prstGeom prst="rect">
          <a:avLst/>
        </a:prstGeom>
      </xdr:spPr>
    </xdr:pic>
    <xdr:clientData/>
  </xdr:twoCellAnchor>
  <xdr:twoCellAnchor editAs="oneCell">
    <xdr:from>
      <xdr:col>6</xdr:col>
      <xdr:colOff>321100</xdr:colOff>
      <xdr:row>8</xdr:row>
      <xdr:rowOff>29458</xdr:rowOff>
    </xdr:from>
    <xdr:to>
      <xdr:col>7</xdr:col>
      <xdr:colOff>392783</xdr:colOff>
      <xdr:row>11</xdr:row>
      <xdr:rowOff>65158</xdr:rowOff>
    </xdr:to>
    <xdr:pic>
      <xdr:nvPicPr>
        <xdr:cNvPr id="22" name="Graphic 21" descr="Gold bars">
          <a:extLst>
            <a:ext uri="{FF2B5EF4-FFF2-40B4-BE49-F238E27FC236}">
              <a16:creationId xmlns:a16="http://schemas.microsoft.com/office/drawing/2014/main" id="{287DAD9E-B6BB-4FEB-B088-89ADA4C81F76}"/>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3973987" y="1522035"/>
          <a:ext cx="680497" cy="595417"/>
        </a:xfrm>
        <a:prstGeom prst="rect">
          <a:avLst/>
        </a:prstGeom>
      </xdr:spPr>
    </xdr:pic>
    <xdr:clientData/>
  </xdr:twoCellAnchor>
  <xdr:twoCellAnchor editAs="oneCell">
    <xdr:from>
      <xdr:col>4</xdr:col>
      <xdr:colOff>63830</xdr:colOff>
      <xdr:row>8</xdr:row>
      <xdr:rowOff>88376</xdr:rowOff>
    </xdr:from>
    <xdr:to>
      <xdr:col>5</xdr:col>
      <xdr:colOff>186574</xdr:colOff>
      <xdr:row>11</xdr:row>
      <xdr:rowOff>131191</xdr:rowOff>
    </xdr:to>
    <xdr:pic>
      <xdr:nvPicPr>
        <xdr:cNvPr id="23" name="Graphic 22" descr="Money">
          <a:extLst>
            <a:ext uri="{FF2B5EF4-FFF2-40B4-BE49-F238E27FC236}">
              <a16:creationId xmlns:a16="http://schemas.microsoft.com/office/drawing/2014/main" id="{0DE9CD91-7228-4254-9850-6D067D5AA21A}"/>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2499088" y="1580953"/>
          <a:ext cx="731558" cy="602532"/>
        </a:xfrm>
        <a:prstGeom prst="rect">
          <a:avLst/>
        </a:prstGeom>
      </xdr:spPr>
    </xdr:pic>
    <xdr:clientData/>
  </xdr:twoCellAnchor>
  <xdr:oneCellAnchor>
    <xdr:from>
      <xdr:col>9</xdr:col>
      <xdr:colOff>49098</xdr:colOff>
      <xdr:row>6</xdr:row>
      <xdr:rowOff>117835</xdr:rowOff>
    </xdr:from>
    <xdr:ext cx="1276547" cy="441881"/>
    <xdr:sp macro="" textlink="">
      <xdr:nvSpPr>
        <xdr:cNvPr id="24" name="TextBox 23">
          <a:extLst>
            <a:ext uri="{FF2B5EF4-FFF2-40B4-BE49-F238E27FC236}">
              <a16:creationId xmlns:a16="http://schemas.microsoft.com/office/drawing/2014/main" id="{F17F6FBB-865F-F968-CE06-419F36718451}"/>
            </a:ext>
          </a:extLst>
        </xdr:cNvPr>
        <xdr:cNvSpPr txBox="1"/>
      </xdr:nvSpPr>
      <xdr:spPr>
        <a:xfrm>
          <a:off x="5528428" y="1237268"/>
          <a:ext cx="1276547" cy="44188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800" b="1"/>
            <a:t>Rs.</a:t>
          </a:r>
          <a:r>
            <a:rPr lang="en-US" sz="1800" b="1" i="0" u="none" strike="noStrike">
              <a:solidFill>
                <a:schemeClr val="tx1"/>
              </a:solidFill>
              <a:effectLst/>
              <a:latin typeface="+mn-lt"/>
              <a:ea typeface="+mn-ea"/>
              <a:cs typeface="+mn-cs"/>
            </a:rPr>
            <a:t>632471</a:t>
          </a:r>
          <a:r>
            <a:rPr lang="en-US" sz="1800" b="1">
              <a:effectLst/>
            </a:rPr>
            <a:t> </a:t>
          </a:r>
          <a:endParaRPr lang="en-US" sz="1800" b="1"/>
        </a:p>
      </xdr:txBody>
    </xdr:sp>
    <xdr:clientData/>
  </xdr:oneCellAnchor>
  <xdr:twoCellAnchor editAs="oneCell">
    <xdr:from>
      <xdr:col>1</xdr:col>
      <xdr:colOff>196392</xdr:colOff>
      <xdr:row>15</xdr:row>
      <xdr:rowOff>143368</xdr:rowOff>
    </xdr:from>
    <xdr:to>
      <xdr:col>3</xdr:col>
      <xdr:colOff>412423</xdr:colOff>
      <xdr:row>29</xdr:row>
      <xdr:rowOff>166933</xdr:rowOff>
    </xdr:to>
    <mc:AlternateContent xmlns:mc="http://schemas.openxmlformats.org/markup-compatibility/2006" xmlns:a14="http://schemas.microsoft.com/office/drawing/2010/main">
      <mc:Choice Requires="a14">
        <xdr:graphicFrame macro="">
          <xdr:nvGraphicFramePr>
            <xdr:cNvPr id="25" name="month">
              <a:extLst>
                <a:ext uri="{FF2B5EF4-FFF2-40B4-BE49-F238E27FC236}">
                  <a16:creationId xmlns:a16="http://schemas.microsoft.com/office/drawing/2014/main" id="{2E2FE7DE-55D1-5262-DDBE-BCCAE976BA31}"/>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805206" y="2941950"/>
              <a:ext cx="1433660" cy="15063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176752</xdr:colOff>
      <xdr:row>1</xdr:row>
      <xdr:rowOff>0</xdr:rowOff>
    </xdr:from>
    <xdr:to>
      <xdr:col>3</xdr:col>
      <xdr:colOff>422242</xdr:colOff>
      <xdr:row>9</xdr:row>
      <xdr:rowOff>58918</xdr:rowOff>
    </xdr:to>
    <mc:AlternateContent xmlns:mc="http://schemas.openxmlformats.org/markup-compatibility/2006" xmlns:a14="http://schemas.microsoft.com/office/drawing/2010/main">
      <mc:Choice Requires="a14">
        <xdr:graphicFrame macro="">
          <xdr:nvGraphicFramePr>
            <xdr:cNvPr id="29" name="Category">
              <a:extLst>
                <a:ext uri="{FF2B5EF4-FFF2-40B4-BE49-F238E27FC236}">
                  <a16:creationId xmlns:a16="http://schemas.microsoft.com/office/drawing/2014/main" id="{3AD2F770-07A8-20C3-FF42-4F5E2E7BCC28}"/>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785566" y="186572"/>
              <a:ext cx="1463119" cy="155149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176753</xdr:colOff>
      <xdr:row>8</xdr:row>
      <xdr:rowOff>148275</xdr:rowOff>
    </xdr:from>
    <xdr:to>
      <xdr:col>3</xdr:col>
      <xdr:colOff>392784</xdr:colOff>
      <xdr:row>15</xdr:row>
      <xdr:rowOff>68737</xdr:rowOff>
    </xdr:to>
    <mc:AlternateContent xmlns:mc="http://schemas.openxmlformats.org/markup-compatibility/2006" xmlns:a14="http://schemas.microsoft.com/office/drawing/2010/main">
      <mc:Choice Requires="a14">
        <xdr:graphicFrame macro="">
          <xdr:nvGraphicFramePr>
            <xdr:cNvPr id="27" name="year">
              <a:extLst>
                <a:ext uri="{FF2B5EF4-FFF2-40B4-BE49-F238E27FC236}">
                  <a16:creationId xmlns:a16="http://schemas.microsoft.com/office/drawing/2014/main" id="{713A69ED-722A-6A68-9242-900FE58D6FE1}"/>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785567" y="1640852"/>
              <a:ext cx="1433660" cy="122646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6</xdr:col>
      <xdr:colOff>363324</xdr:colOff>
      <xdr:row>6</xdr:row>
      <xdr:rowOff>108015</xdr:rowOff>
    </xdr:from>
    <xdr:ext cx="1287532" cy="374141"/>
    <xdr:sp macro="" textlink="">
      <xdr:nvSpPr>
        <xdr:cNvPr id="7" name="TextBox 6">
          <a:extLst>
            <a:ext uri="{FF2B5EF4-FFF2-40B4-BE49-F238E27FC236}">
              <a16:creationId xmlns:a16="http://schemas.microsoft.com/office/drawing/2014/main" id="{AA118879-8FDC-6793-1DC4-36F08792C337}"/>
            </a:ext>
          </a:extLst>
        </xdr:cNvPr>
        <xdr:cNvSpPr txBox="1"/>
      </xdr:nvSpPr>
      <xdr:spPr>
        <a:xfrm>
          <a:off x="4016211" y="1227448"/>
          <a:ext cx="1287532" cy="374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800" b="1">
              <a:solidFill>
                <a:schemeClr val="tx1"/>
              </a:solidFill>
              <a:latin typeface="+mn-lt"/>
              <a:ea typeface="+mn-ea"/>
              <a:cs typeface="+mn-cs"/>
            </a:rPr>
            <a:t>Rs.2568027</a:t>
          </a:r>
        </a:p>
      </xdr:txBody>
    </xdr:sp>
    <xdr:clientData/>
  </xdr:oneCellAnchor>
  <xdr:oneCellAnchor>
    <xdr:from>
      <xdr:col>4</xdr:col>
      <xdr:colOff>88377</xdr:colOff>
      <xdr:row>6</xdr:row>
      <xdr:rowOff>88377</xdr:rowOff>
    </xdr:from>
    <xdr:ext cx="1316001" cy="374141"/>
    <xdr:sp macro="" textlink="">
      <xdr:nvSpPr>
        <xdr:cNvPr id="19" name="TextBox 18">
          <a:extLst>
            <a:ext uri="{FF2B5EF4-FFF2-40B4-BE49-F238E27FC236}">
              <a16:creationId xmlns:a16="http://schemas.microsoft.com/office/drawing/2014/main" id="{2A9C88CC-9BCD-E8DE-6E7A-B0D6D2099093}"/>
            </a:ext>
          </a:extLst>
        </xdr:cNvPr>
        <xdr:cNvSpPr txBox="1"/>
      </xdr:nvSpPr>
      <xdr:spPr>
        <a:xfrm>
          <a:off x="2523635" y="1207810"/>
          <a:ext cx="1316001" cy="374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baseline="0"/>
            <a:t> </a:t>
          </a:r>
          <a:r>
            <a:rPr lang="en-US" sz="1800" b="1" baseline="0"/>
            <a:t>Rs</a:t>
          </a:r>
          <a:r>
            <a:rPr lang="en-US" sz="1800" baseline="0"/>
            <a:t>.</a:t>
          </a:r>
          <a:r>
            <a:rPr lang="en-US" sz="1800" b="1">
              <a:solidFill>
                <a:schemeClr val="tx1"/>
              </a:solidFill>
              <a:latin typeface="+mn-lt"/>
              <a:ea typeface="+mn-ea"/>
              <a:cs typeface="+mn-cs"/>
            </a:rPr>
            <a:t>1935556</a:t>
          </a:r>
        </a:p>
      </xdr:txBody>
    </xdr:sp>
    <xdr:clientData/>
  </xdr:oneCellAnchor>
</xdr:wsDr>
</file>

<file path=xl/drawings/drawing5.xml><?xml version="1.0" encoding="utf-8"?>
<c:userShapes xmlns:c="http://schemas.openxmlformats.org/drawingml/2006/chart">
  <cdr:relSizeAnchor xmlns:cdr="http://schemas.openxmlformats.org/drawingml/2006/chartDrawing">
    <cdr:from>
      <cdr:x>0.20618</cdr:x>
      <cdr:y>0.37277</cdr:y>
    </cdr:from>
    <cdr:to>
      <cdr:x>0.39442</cdr:x>
      <cdr:y>0.5</cdr:y>
    </cdr:to>
    <cdr:sp macro="" textlink="">
      <cdr:nvSpPr>
        <cdr:cNvPr id="2" name="TextBox 1">
          <a:extLst xmlns:a="http://schemas.openxmlformats.org/drawingml/2006/main">
            <a:ext uri="{FF2B5EF4-FFF2-40B4-BE49-F238E27FC236}">
              <a16:creationId xmlns:a16="http://schemas.microsoft.com/office/drawing/2014/main" id="{AC53803E-0A2A-1745-E09F-6283623986E6}"/>
            </a:ext>
          </a:extLst>
        </cdr:cNvPr>
        <cdr:cNvSpPr txBox="1"/>
      </cdr:nvSpPr>
      <cdr:spPr>
        <a:xfrm xmlns:a="http://schemas.openxmlformats.org/drawingml/2006/main">
          <a:off x="382956" y="596499"/>
          <a:ext cx="349632" cy="203593"/>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kern="1200"/>
            <a:t>Male</a:t>
          </a:r>
        </a:p>
      </cdr:txBody>
    </cdr:sp>
  </cdr:relSizeAnchor>
  <cdr:relSizeAnchor xmlns:cdr="http://schemas.openxmlformats.org/drawingml/2006/chartDrawing">
    <cdr:from>
      <cdr:x>0.51948</cdr:x>
      <cdr:y>0.3631</cdr:y>
    </cdr:from>
    <cdr:to>
      <cdr:x>0.61687</cdr:x>
      <cdr:y>0.57511</cdr:y>
    </cdr:to>
    <cdr:sp macro="" textlink="">
      <cdr:nvSpPr>
        <cdr:cNvPr id="3" name="TextBox 2">
          <a:extLst xmlns:a="http://schemas.openxmlformats.org/drawingml/2006/main">
            <a:ext uri="{FF2B5EF4-FFF2-40B4-BE49-F238E27FC236}">
              <a16:creationId xmlns:a16="http://schemas.microsoft.com/office/drawing/2014/main" id="{3963EE81-5BFF-7CDA-ADC2-F32A2AA7DA2F}"/>
            </a:ext>
          </a:extLst>
        </cdr:cNvPr>
        <cdr:cNvSpPr txBox="1"/>
      </cdr:nvSpPr>
      <cdr:spPr>
        <a:xfrm xmlns:a="http://schemas.openxmlformats.org/drawingml/2006/main">
          <a:off x="1311232" y="581026"/>
          <a:ext cx="245825" cy="339266"/>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kern="1200"/>
            <a:t>Female</a:t>
          </a:r>
        </a:p>
      </cdr:txBody>
    </cdr:sp>
  </cdr:relSizeAnchor>
</c:userShapes>
</file>

<file path=xl/drawings/drawing6.xml><?xml version="1.0" encoding="utf-8"?>
<xdr:wsDr xmlns:xdr="http://schemas.openxmlformats.org/drawingml/2006/spreadsheetDrawing" xmlns:a="http://schemas.openxmlformats.org/drawingml/2006/main">
  <xdr:twoCellAnchor>
    <xdr:from>
      <xdr:col>4</xdr:col>
      <xdr:colOff>123825</xdr:colOff>
      <xdr:row>2</xdr:row>
      <xdr:rowOff>185737</xdr:rowOff>
    </xdr:from>
    <xdr:to>
      <xdr:col>11</xdr:col>
      <xdr:colOff>428625</xdr:colOff>
      <xdr:row>17</xdr:row>
      <xdr:rowOff>71437</xdr:rowOff>
    </xdr:to>
    <xdr:graphicFrame macro="">
      <xdr:nvGraphicFramePr>
        <xdr:cNvPr id="2" name="Chart 1">
          <a:extLst>
            <a:ext uri="{FF2B5EF4-FFF2-40B4-BE49-F238E27FC236}">
              <a16:creationId xmlns:a16="http://schemas.microsoft.com/office/drawing/2014/main" id="{5BDC5A38-EA7E-15DB-6395-5CFF09AB4F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xdr:col>
      <xdr:colOff>342900</xdr:colOff>
      <xdr:row>3</xdr:row>
      <xdr:rowOff>80962</xdr:rowOff>
    </xdr:from>
    <xdr:to>
      <xdr:col>10</xdr:col>
      <xdr:colOff>38100</xdr:colOff>
      <xdr:row>17</xdr:row>
      <xdr:rowOff>157162</xdr:rowOff>
    </xdr:to>
    <xdr:graphicFrame macro="">
      <xdr:nvGraphicFramePr>
        <xdr:cNvPr id="2" name="Chart 1">
          <a:extLst>
            <a:ext uri="{FF2B5EF4-FFF2-40B4-BE49-F238E27FC236}">
              <a16:creationId xmlns:a16="http://schemas.microsoft.com/office/drawing/2014/main" id="{98CCF1A9-5930-D400-3534-0A25D8E998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3</xdr:col>
      <xdr:colOff>219075</xdr:colOff>
      <xdr:row>5</xdr:row>
      <xdr:rowOff>61912</xdr:rowOff>
    </xdr:from>
    <xdr:to>
      <xdr:col>8</xdr:col>
      <xdr:colOff>342900</xdr:colOff>
      <xdr:row>19</xdr:row>
      <xdr:rowOff>138112</xdr:rowOff>
    </xdr:to>
    <xdr:graphicFrame macro="">
      <xdr:nvGraphicFramePr>
        <xdr:cNvPr id="2" name="Chart 1">
          <a:extLst>
            <a:ext uri="{FF2B5EF4-FFF2-40B4-BE49-F238E27FC236}">
              <a16:creationId xmlns:a16="http://schemas.microsoft.com/office/drawing/2014/main" id="{3E2D1EE6-F9FA-3D55-9D04-6BE63DFC0E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918.972900462963" createdVersion="8" refreshedVersion="8" minRefreshableVersion="3" recordCount="1000" xr:uid="{38FDA38E-454F-4FC9-9063-AC2C1C1B59D9}">
  <cacheSource type="worksheet">
    <worksheetSource ref="A1:O1001" sheet="sales_data"/>
  </cacheSource>
  <cacheFields count="15">
    <cacheField name="Order ID" numFmtId="0">
      <sharedItems containsSemiMixedTypes="0" containsString="0" containsNumber="1" containsInteger="1" minValue="1" maxValue="1000"/>
    </cacheField>
    <cacheField name="Date" numFmtId="14">
      <sharedItems containsSemiMixedTypes="0" containsNonDate="0" containsDate="1" containsString="0" minDate="2022-01-01T00:00:00" maxDate="2024-09-28T00:00:00"/>
    </cacheField>
    <cacheField name="month" numFmtId="14">
      <sharedItems count="12">
        <s v="May"/>
        <s v="Jul"/>
        <s v="Dec"/>
        <s v="Aug"/>
        <s v="Mar"/>
        <s v="Sep"/>
        <s v="Jan"/>
        <s v="Apr"/>
        <s v="Nov"/>
        <s v="Feb"/>
        <s v="Oct"/>
        <s v="Jun"/>
      </sharedItems>
    </cacheField>
    <cacheField name="year" numFmtId="14">
      <sharedItems count="3">
        <s v="2022"/>
        <s v="2024"/>
        <s v="2023"/>
      </sharedItems>
    </cacheField>
    <cacheField name="City" numFmtId="0">
      <sharedItems count="8">
        <s v="Quetta"/>
        <s v="Rawalpindi"/>
        <s v="Karachi"/>
        <s v="Faisalabad"/>
        <s v="Peshawar"/>
        <s v="Lahore"/>
        <s v="Islamabad"/>
        <s v="Multan"/>
      </sharedItems>
    </cacheField>
    <cacheField name="Category" numFmtId="0">
      <sharedItems count="4">
        <s v="Food"/>
        <s v="Electronics"/>
        <s v="Clothing"/>
        <s v="Furniture"/>
      </sharedItems>
    </cacheField>
    <cacheField name="Product" numFmtId="0">
      <sharedItems/>
    </cacheField>
    <cacheField name="Units Sold" numFmtId="0">
      <sharedItems containsSemiMixedTypes="0" containsString="0" containsNumber="1" containsInteger="1" minValue="1" maxValue="20"/>
    </cacheField>
    <cacheField name="Unit Price" numFmtId="0">
      <sharedItems containsSemiMixedTypes="0" containsString="0" containsNumber="1" minValue="5.42" maxValue="499.85"/>
    </cacheField>
    <cacheField name="Sales" numFmtId="0">
      <sharedItems containsSemiMixedTypes="0" containsString="0" containsNumber="1" minValue="17.989999999999998" maxValue="9841.6"/>
    </cacheField>
    <cacheField name="Cost" numFmtId="0">
      <sharedItems containsSemiMixedTypes="0" containsString="0" containsNumber="1" minValue="12.91" maxValue="8199.27"/>
    </cacheField>
    <cacheField name="Profit" numFmtId="0">
      <sharedItems containsSemiMixedTypes="0" containsString="0" containsNumber="1" minValue="2.93" maxValue="3835.25"/>
    </cacheField>
    <cacheField name="Customer Gender" numFmtId="0">
      <sharedItems count="2">
        <s v="Male"/>
        <s v="Female"/>
      </sharedItems>
    </cacheField>
    <cacheField name="Customer Age" numFmtId="0">
      <sharedItems containsSemiMixedTypes="0" containsString="0" containsNumber="1" containsInteger="1" minValue="18" maxValue="60"/>
    </cacheField>
    <cacheField name="Age category" numFmtId="0">
      <sharedItems count="3">
        <s v="adult"/>
        <s v="old"/>
        <s v="middle "/>
      </sharedItems>
    </cacheField>
  </cacheFields>
  <extLst>
    <ext xmlns:x14="http://schemas.microsoft.com/office/spreadsheetml/2009/9/main" uri="{725AE2AE-9491-48be-B2B4-4EB974FC3084}">
      <x14:pivotCacheDefinition pivotCacheId="69743003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
    <d v="2022-05-27T00:00:00"/>
    <x v="0"/>
    <x v="0"/>
    <x v="0"/>
    <x v="0"/>
    <s v="Chips"/>
    <n v="13"/>
    <n v="150.46"/>
    <n v="1955.98"/>
    <n v="1288.06"/>
    <n v="667.92"/>
    <x v="0"/>
    <n v="26"/>
    <x v="0"/>
  </r>
  <r>
    <n v="2"/>
    <d v="2024-07-06T00:00:00"/>
    <x v="1"/>
    <x v="1"/>
    <x v="1"/>
    <x v="1"/>
    <s v="Tablet"/>
    <n v="18"/>
    <n v="493.67"/>
    <n v="8886.06"/>
    <n v="6576.05"/>
    <n v="2310.0100000000002"/>
    <x v="1"/>
    <n v="25"/>
    <x v="0"/>
  </r>
  <r>
    <n v="3"/>
    <d v="2023-12-18T00:00:00"/>
    <x v="2"/>
    <x v="2"/>
    <x v="1"/>
    <x v="2"/>
    <s v="Jeans"/>
    <n v="7"/>
    <n v="89.36"/>
    <n v="625.52"/>
    <n v="552.5"/>
    <n v="73.02"/>
    <x v="0"/>
    <n v="24"/>
    <x v="0"/>
  </r>
  <r>
    <n v="4"/>
    <d v="2022-08-14T00:00:00"/>
    <x v="3"/>
    <x v="0"/>
    <x v="0"/>
    <x v="1"/>
    <s v="Smartphone"/>
    <n v="11"/>
    <n v="451.81"/>
    <n v="4969.91"/>
    <n v="4124.49"/>
    <n v="845.42"/>
    <x v="1"/>
    <n v="60"/>
    <x v="1"/>
  </r>
  <r>
    <n v="5"/>
    <d v="2024-03-25T00:00:00"/>
    <x v="4"/>
    <x v="1"/>
    <x v="1"/>
    <x v="1"/>
    <s v="Smartphone"/>
    <n v="18"/>
    <n v="318.61"/>
    <n v="5734.98"/>
    <n v="4287.3999999999996"/>
    <n v="1447.58"/>
    <x v="1"/>
    <n v="32"/>
    <x v="2"/>
  </r>
  <r>
    <n v="6"/>
    <d v="2024-09-16T00:00:00"/>
    <x v="5"/>
    <x v="1"/>
    <x v="2"/>
    <x v="3"/>
    <s v="Bed"/>
    <n v="13"/>
    <n v="328.69"/>
    <n v="4272.97"/>
    <n v="3570.17"/>
    <n v="702.8"/>
    <x v="1"/>
    <n v="32"/>
    <x v="2"/>
  </r>
  <r>
    <n v="7"/>
    <d v="2024-01-29T00:00:00"/>
    <x v="6"/>
    <x v="1"/>
    <x v="3"/>
    <x v="3"/>
    <s v="Chair"/>
    <n v="10"/>
    <n v="48.4"/>
    <n v="484"/>
    <n v="303.33999999999997"/>
    <n v="180.66"/>
    <x v="0"/>
    <n v="25"/>
    <x v="0"/>
  </r>
  <r>
    <n v="8"/>
    <d v="2022-03-05T00:00:00"/>
    <x v="4"/>
    <x v="0"/>
    <x v="4"/>
    <x v="2"/>
    <s v="Jacket"/>
    <n v="13"/>
    <n v="290.57"/>
    <n v="3777.41"/>
    <n v="2268.35"/>
    <n v="1509.06"/>
    <x v="0"/>
    <n v="42"/>
    <x v="2"/>
  </r>
  <r>
    <n v="9"/>
    <d v="2022-08-16T00:00:00"/>
    <x v="3"/>
    <x v="0"/>
    <x v="0"/>
    <x v="3"/>
    <s v="Sofa"/>
    <n v="5"/>
    <n v="262.27999999999997"/>
    <n v="1311.4"/>
    <n v="1023.53"/>
    <n v="287.87"/>
    <x v="0"/>
    <n v="43"/>
    <x v="2"/>
  </r>
  <r>
    <n v="10"/>
    <d v="2022-08-13T00:00:00"/>
    <x v="3"/>
    <x v="0"/>
    <x v="5"/>
    <x v="0"/>
    <s v="Juice"/>
    <n v="5"/>
    <n v="408.99"/>
    <n v="2044.95"/>
    <n v="1409.07"/>
    <n v="635.88"/>
    <x v="1"/>
    <n v="47"/>
    <x v="1"/>
  </r>
  <r>
    <n v="11"/>
    <d v="2023-12-07T00:00:00"/>
    <x v="2"/>
    <x v="2"/>
    <x v="6"/>
    <x v="3"/>
    <s v="Table"/>
    <n v="2"/>
    <n v="301.45"/>
    <n v="602.9"/>
    <n v="417.61"/>
    <n v="185.29"/>
    <x v="0"/>
    <n v="35"/>
    <x v="2"/>
  </r>
  <r>
    <n v="12"/>
    <d v="2024-04-09T00:00:00"/>
    <x v="7"/>
    <x v="1"/>
    <x v="1"/>
    <x v="2"/>
    <s v="Shoes"/>
    <n v="10"/>
    <n v="353.55"/>
    <n v="3535.5"/>
    <n v="2520.86"/>
    <n v="1014.64"/>
    <x v="1"/>
    <n v="27"/>
    <x v="0"/>
  </r>
  <r>
    <n v="13"/>
    <d v="2022-11-03T00:00:00"/>
    <x v="8"/>
    <x v="0"/>
    <x v="3"/>
    <x v="2"/>
    <s v="Shirt"/>
    <n v="6"/>
    <n v="429.11"/>
    <n v="2574.66"/>
    <n v="2106.63"/>
    <n v="468.03"/>
    <x v="0"/>
    <n v="19"/>
    <x v="0"/>
  </r>
  <r>
    <n v="14"/>
    <d v="2023-02-05T00:00:00"/>
    <x v="9"/>
    <x v="2"/>
    <x v="0"/>
    <x v="3"/>
    <s v="Bed"/>
    <n v="16"/>
    <n v="495.21"/>
    <n v="7923.36"/>
    <n v="6555.11"/>
    <n v="1368.25"/>
    <x v="0"/>
    <n v="51"/>
    <x v="1"/>
  </r>
  <r>
    <n v="15"/>
    <d v="2024-02-10T00:00:00"/>
    <x v="9"/>
    <x v="1"/>
    <x v="7"/>
    <x v="3"/>
    <s v="Table"/>
    <n v="18"/>
    <n v="199.92"/>
    <n v="3598.56"/>
    <n v="2300.4499999999998"/>
    <n v="1298.1099999999999"/>
    <x v="0"/>
    <n v="37"/>
    <x v="2"/>
  </r>
  <r>
    <n v="16"/>
    <d v="2022-05-29T00:00:00"/>
    <x v="0"/>
    <x v="0"/>
    <x v="1"/>
    <x v="2"/>
    <s v="Jeans"/>
    <n v="15"/>
    <n v="349.5"/>
    <n v="5242.5"/>
    <n v="3603.3"/>
    <n v="1639.2"/>
    <x v="0"/>
    <n v="31"/>
    <x v="2"/>
  </r>
  <r>
    <n v="17"/>
    <d v="2024-05-29T00:00:00"/>
    <x v="0"/>
    <x v="1"/>
    <x v="3"/>
    <x v="1"/>
    <s v="Tablet"/>
    <n v="19"/>
    <n v="55.46"/>
    <n v="1053.74"/>
    <n v="880.56"/>
    <n v="173.18"/>
    <x v="0"/>
    <n v="42"/>
    <x v="2"/>
  </r>
  <r>
    <n v="18"/>
    <d v="2024-08-25T00:00:00"/>
    <x v="3"/>
    <x v="1"/>
    <x v="0"/>
    <x v="2"/>
    <s v="Shirt"/>
    <n v="4"/>
    <n v="181.01"/>
    <n v="724.04"/>
    <n v="537.36"/>
    <n v="186.68"/>
    <x v="0"/>
    <n v="25"/>
    <x v="0"/>
  </r>
  <r>
    <n v="19"/>
    <d v="2023-02-11T00:00:00"/>
    <x v="9"/>
    <x v="2"/>
    <x v="4"/>
    <x v="0"/>
    <s v="Chocolate"/>
    <n v="13"/>
    <n v="126.28"/>
    <n v="1641.64"/>
    <n v="1043.49"/>
    <n v="598.15"/>
    <x v="1"/>
    <n v="37"/>
    <x v="2"/>
  </r>
  <r>
    <n v="20"/>
    <d v="2022-10-09T00:00:00"/>
    <x v="10"/>
    <x v="0"/>
    <x v="6"/>
    <x v="0"/>
    <s v="Chips"/>
    <n v="15"/>
    <n v="433.12"/>
    <n v="6496.8"/>
    <n v="5165.5600000000004"/>
    <n v="1331.24"/>
    <x v="1"/>
    <n v="41"/>
    <x v="2"/>
  </r>
  <r>
    <n v="21"/>
    <d v="2024-07-19T00:00:00"/>
    <x v="1"/>
    <x v="1"/>
    <x v="5"/>
    <x v="1"/>
    <s v="Laptop"/>
    <n v="3"/>
    <n v="65.42"/>
    <n v="196.26"/>
    <n v="155.52000000000001"/>
    <n v="40.74"/>
    <x v="0"/>
    <n v="19"/>
    <x v="0"/>
  </r>
  <r>
    <n v="22"/>
    <d v="2023-10-23T00:00:00"/>
    <x v="10"/>
    <x v="2"/>
    <x v="1"/>
    <x v="3"/>
    <s v="Chair"/>
    <n v="19"/>
    <n v="94.64"/>
    <n v="1798.16"/>
    <n v="1340.09"/>
    <n v="458.07"/>
    <x v="1"/>
    <n v="37"/>
    <x v="2"/>
  </r>
  <r>
    <n v="23"/>
    <d v="2023-07-05T00:00:00"/>
    <x v="1"/>
    <x v="2"/>
    <x v="6"/>
    <x v="1"/>
    <s v="Tablet"/>
    <n v="3"/>
    <n v="358.32"/>
    <n v="1074.96"/>
    <n v="923.03"/>
    <n v="151.93"/>
    <x v="0"/>
    <n v="43"/>
    <x v="2"/>
  </r>
  <r>
    <n v="24"/>
    <d v="2024-01-01T00:00:00"/>
    <x v="6"/>
    <x v="1"/>
    <x v="5"/>
    <x v="0"/>
    <s v="Bread"/>
    <n v="3"/>
    <n v="261.86"/>
    <n v="785.58"/>
    <n v="609.15"/>
    <n v="176.43"/>
    <x v="0"/>
    <n v="31"/>
    <x v="2"/>
  </r>
  <r>
    <n v="25"/>
    <d v="2022-05-06T00:00:00"/>
    <x v="0"/>
    <x v="0"/>
    <x v="2"/>
    <x v="2"/>
    <s v="Jeans"/>
    <n v="1"/>
    <n v="279.58999999999997"/>
    <n v="279.58999999999997"/>
    <n v="234.9"/>
    <n v="44.69"/>
    <x v="0"/>
    <n v="26"/>
    <x v="0"/>
  </r>
  <r>
    <n v="26"/>
    <d v="2022-03-28T00:00:00"/>
    <x v="4"/>
    <x v="0"/>
    <x v="3"/>
    <x v="2"/>
    <s v="Shirt"/>
    <n v="18"/>
    <n v="132.1"/>
    <n v="2377.8000000000002"/>
    <n v="1963.87"/>
    <n v="413.93"/>
    <x v="0"/>
    <n v="50"/>
    <x v="1"/>
  </r>
  <r>
    <n v="27"/>
    <d v="2022-09-12T00:00:00"/>
    <x v="5"/>
    <x v="0"/>
    <x v="7"/>
    <x v="3"/>
    <s v="Table"/>
    <n v="14"/>
    <n v="488.67"/>
    <n v="6841.38"/>
    <n v="5455.64"/>
    <n v="1385.74"/>
    <x v="1"/>
    <n v="20"/>
    <x v="0"/>
  </r>
  <r>
    <n v="28"/>
    <d v="2024-07-21T00:00:00"/>
    <x v="1"/>
    <x v="1"/>
    <x v="7"/>
    <x v="0"/>
    <s v="Chocolate"/>
    <n v="19"/>
    <n v="247.77"/>
    <n v="4707.63"/>
    <n v="3266.53"/>
    <n v="1441.1"/>
    <x v="1"/>
    <n v="56"/>
    <x v="1"/>
  </r>
  <r>
    <n v="29"/>
    <d v="2024-05-26T00:00:00"/>
    <x v="0"/>
    <x v="1"/>
    <x v="3"/>
    <x v="1"/>
    <s v="Laptop"/>
    <n v="8"/>
    <n v="23.18"/>
    <n v="185.44"/>
    <n v="119.15"/>
    <n v="66.290000000000006"/>
    <x v="0"/>
    <n v="26"/>
    <x v="0"/>
  </r>
  <r>
    <n v="30"/>
    <d v="2023-07-18T00:00:00"/>
    <x v="1"/>
    <x v="2"/>
    <x v="3"/>
    <x v="3"/>
    <s v="Sofa"/>
    <n v="5"/>
    <n v="365.91"/>
    <n v="1829.55"/>
    <n v="1329.36"/>
    <n v="500.19"/>
    <x v="1"/>
    <n v="34"/>
    <x v="2"/>
  </r>
  <r>
    <n v="31"/>
    <d v="2023-03-12T00:00:00"/>
    <x v="4"/>
    <x v="2"/>
    <x v="0"/>
    <x v="2"/>
    <s v="Shoes"/>
    <n v="15"/>
    <n v="46.21"/>
    <n v="693.15"/>
    <n v="468.75"/>
    <n v="224.4"/>
    <x v="0"/>
    <n v="52"/>
    <x v="1"/>
  </r>
  <r>
    <n v="32"/>
    <d v="2023-10-26T00:00:00"/>
    <x v="10"/>
    <x v="2"/>
    <x v="3"/>
    <x v="1"/>
    <s v="Tablet"/>
    <n v="7"/>
    <n v="358.65"/>
    <n v="2510.5500000000002"/>
    <n v="1930.85"/>
    <n v="579.70000000000005"/>
    <x v="0"/>
    <n v="44"/>
    <x v="2"/>
  </r>
  <r>
    <n v="33"/>
    <d v="2022-03-21T00:00:00"/>
    <x v="4"/>
    <x v="0"/>
    <x v="6"/>
    <x v="3"/>
    <s v="Bed"/>
    <n v="13"/>
    <n v="17.829999999999998"/>
    <n v="231.79"/>
    <n v="181.05"/>
    <n v="50.74"/>
    <x v="1"/>
    <n v="25"/>
    <x v="0"/>
  </r>
  <r>
    <n v="34"/>
    <d v="2022-12-08T00:00:00"/>
    <x v="2"/>
    <x v="0"/>
    <x v="2"/>
    <x v="0"/>
    <s v="Chips"/>
    <n v="11"/>
    <n v="321.89"/>
    <n v="3540.79"/>
    <n v="2509.87"/>
    <n v="1030.92"/>
    <x v="1"/>
    <n v="27"/>
    <x v="0"/>
  </r>
  <r>
    <n v="35"/>
    <d v="2023-01-23T00:00:00"/>
    <x v="6"/>
    <x v="2"/>
    <x v="3"/>
    <x v="3"/>
    <s v="Chair"/>
    <n v="4"/>
    <n v="191.69"/>
    <n v="766.76"/>
    <n v="682.9"/>
    <n v="83.86"/>
    <x v="0"/>
    <n v="25"/>
    <x v="0"/>
  </r>
  <r>
    <n v="36"/>
    <d v="2024-06-05T00:00:00"/>
    <x v="11"/>
    <x v="1"/>
    <x v="6"/>
    <x v="3"/>
    <s v="Bed"/>
    <n v="4"/>
    <n v="266.83999999999997"/>
    <n v="1067.3599999999999"/>
    <n v="864.71"/>
    <n v="202.65"/>
    <x v="1"/>
    <n v="53"/>
    <x v="1"/>
  </r>
  <r>
    <n v="37"/>
    <d v="2022-07-05T00:00:00"/>
    <x v="1"/>
    <x v="0"/>
    <x v="7"/>
    <x v="1"/>
    <s v="Laptop"/>
    <n v="6"/>
    <n v="162.41"/>
    <n v="974.46"/>
    <n v="804.48"/>
    <n v="169.98"/>
    <x v="1"/>
    <n v="52"/>
    <x v="1"/>
  </r>
  <r>
    <n v="38"/>
    <d v="2022-06-09T00:00:00"/>
    <x v="11"/>
    <x v="0"/>
    <x v="0"/>
    <x v="0"/>
    <s v="Chocolate"/>
    <n v="9"/>
    <n v="9.6999999999999993"/>
    <n v="87.3"/>
    <n v="65.83"/>
    <n v="21.47"/>
    <x v="0"/>
    <n v="27"/>
    <x v="0"/>
  </r>
  <r>
    <n v="39"/>
    <d v="2023-09-16T00:00:00"/>
    <x v="5"/>
    <x v="2"/>
    <x v="0"/>
    <x v="3"/>
    <s v="Chair"/>
    <n v="12"/>
    <n v="355.21"/>
    <n v="4262.5200000000004"/>
    <n v="2876.06"/>
    <n v="1386.46"/>
    <x v="1"/>
    <n v="47"/>
    <x v="1"/>
  </r>
  <r>
    <n v="40"/>
    <d v="2023-03-15T00:00:00"/>
    <x v="4"/>
    <x v="2"/>
    <x v="6"/>
    <x v="0"/>
    <s v="Juice"/>
    <n v="15"/>
    <n v="253.6"/>
    <n v="3804"/>
    <n v="2597.17"/>
    <n v="1206.83"/>
    <x v="0"/>
    <n v="37"/>
    <x v="2"/>
  </r>
  <r>
    <n v="41"/>
    <d v="2022-03-20T00:00:00"/>
    <x v="4"/>
    <x v="0"/>
    <x v="2"/>
    <x v="3"/>
    <s v="Bed"/>
    <n v="11"/>
    <n v="423.4"/>
    <n v="4657.3999999999996"/>
    <n v="3681.22"/>
    <n v="976.18"/>
    <x v="0"/>
    <n v="23"/>
    <x v="0"/>
  </r>
  <r>
    <n v="42"/>
    <d v="2024-06-14T00:00:00"/>
    <x v="11"/>
    <x v="1"/>
    <x v="6"/>
    <x v="1"/>
    <s v="Laptop"/>
    <n v="10"/>
    <n v="279.31"/>
    <n v="2793.1"/>
    <n v="2088.83"/>
    <n v="704.27"/>
    <x v="0"/>
    <n v="45"/>
    <x v="1"/>
  </r>
  <r>
    <n v="43"/>
    <d v="2023-06-30T00:00:00"/>
    <x v="11"/>
    <x v="2"/>
    <x v="6"/>
    <x v="0"/>
    <s v="Bread"/>
    <n v="17"/>
    <n v="344.14"/>
    <n v="5850.38"/>
    <n v="4698.04"/>
    <n v="1152.3399999999999"/>
    <x v="0"/>
    <n v="43"/>
    <x v="2"/>
  </r>
  <r>
    <n v="44"/>
    <d v="2022-09-08T00:00:00"/>
    <x v="5"/>
    <x v="0"/>
    <x v="5"/>
    <x v="2"/>
    <s v="Shirt"/>
    <n v="14"/>
    <n v="352.78"/>
    <n v="4938.92"/>
    <n v="4074.12"/>
    <n v="864.8"/>
    <x v="0"/>
    <n v="56"/>
    <x v="1"/>
  </r>
  <r>
    <n v="45"/>
    <d v="2023-06-11T00:00:00"/>
    <x v="11"/>
    <x v="2"/>
    <x v="1"/>
    <x v="2"/>
    <s v="Jeans"/>
    <n v="6"/>
    <n v="42.19"/>
    <n v="253.14"/>
    <n v="215.63"/>
    <n v="37.51"/>
    <x v="1"/>
    <n v="21"/>
    <x v="0"/>
  </r>
  <r>
    <n v="46"/>
    <d v="2024-07-24T00:00:00"/>
    <x v="1"/>
    <x v="1"/>
    <x v="0"/>
    <x v="0"/>
    <s v="Bread"/>
    <n v="6"/>
    <n v="189.78"/>
    <n v="1138.68"/>
    <n v="721.89"/>
    <n v="416.79"/>
    <x v="0"/>
    <n v="52"/>
    <x v="1"/>
  </r>
  <r>
    <n v="47"/>
    <d v="2024-01-26T00:00:00"/>
    <x v="6"/>
    <x v="1"/>
    <x v="2"/>
    <x v="3"/>
    <s v="Sofa"/>
    <n v="16"/>
    <n v="150.30000000000001"/>
    <n v="2404.8000000000002"/>
    <n v="1596.59"/>
    <n v="808.21"/>
    <x v="1"/>
    <n v="31"/>
    <x v="2"/>
  </r>
  <r>
    <n v="48"/>
    <d v="2022-01-07T00:00:00"/>
    <x v="6"/>
    <x v="0"/>
    <x v="7"/>
    <x v="1"/>
    <s v="Headphones"/>
    <n v="20"/>
    <n v="424.93"/>
    <n v="8498.6"/>
    <n v="5245.75"/>
    <n v="3252.85"/>
    <x v="1"/>
    <n v="39"/>
    <x v="2"/>
  </r>
  <r>
    <n v="49"/>
    <d v="2023-02-16T00:00:00"/>
    <x v="9"/>
    <x v="2"/>
    <x v="7"/>
    <x v="3"/>
    <s v="Chair"/>
    <n v="1"/>
    <n v="178.11"/>
    <n v="178.11"/>
    <n v="145.47"/>
    <n v="32.64"/>
    <x v="1"/>
    <n v="18"/>
    <x v="0"/>
  </r>
  <r>
    <n v="50"/>
    <d v="2022-06-07T00:00:00"/>
    <x v="11"/>
    <x v="0"/>
    <x v="2"/>
    <x v="0"/>
    <s v="Bread"/>
    <n v="7"/>
    <n v="46.95"/>
    <n v="328.65"/>
    <n v="247.9"/>
    <n v="80.75"/>
    <x v="1"/>
    <n v="25"/>
    <x v="0"/>
  </r>
  <r>
    <n v="51"/>
    <d v="2022-11-03T00:00:00"/>
    <x v="8"/>
    <x v="0"/>
    <x v="1"/>
    <x v="1"/>
    <s v="Smartphone"/>
    <n v="9"/>
    <n v="116.92"/>
    <n v="1052.28"/>
    <n v="756.18"/>
    <n v="296.10000000000002"/>
    <x v="1"/>
    <n v="45"/>
    <x v="1"/>
  </r>
  <r>
    <n v="52"/>
    <d v="2022-05-24T00:00:00"/>
    <x v="0"/>
    <x v="0"/>
    <x v="6"/>
    <x v="3"/>
    <s v="Chair"/>
    <n v="15"/>
    <n v="329.86"/>
    <n v="4947.8999999999996"/>
    <n v="3620.91"/>
    <n v="1326.99"/>
    <x v="1"/>
    <n v="45"/>
    <x v="1"/>
  </r>
  <r>
    <n v="53"/>
    <d v="2023-02-09T00:00:00"/>
    <x v="9"/>
    <x v="2"/>
    <x v="5"/>
    <x v="3"/>
    <s v="Table"/>
    <n v="4"/>
    <n v="98.84"/>
    <n v="395.36"/>
    <n v="241.99"/>
    <n v="153.37"/>
    <x v="1"/>
    <n v="39"/>
    <x v="2"/>
  </r>
  <r>
    <n v="54"/>
    <d v="2022-05-02T00:00:00"/>
    <x v="0"/>
    <x v="0"/>
    <x v="5"/>
    <x v="2"/>
    <s v="Jeans"/>
    <n v="16"/>
    <n v="480.05"/>
    <n v="7680.8"/>
    <n v="6873.38"/>
    <n v="807.42"/>
    <x v="1"/>
    <n v="49"/>
    <x v="1"/>
  </r>
  <r>
    <n v="55"/>
    <d v="2024-05-13T00:00:00"/>
    <x v="0"/>
    <x v="1"/>
    <x v="1"/>
    <x v="2"/>
    <s v="Jacket"/>
    <n v="13"/>
    <n v="253.42"/>
    <n v="3294.46"/>
    <n v="2889.47"/>
    <n v="404.99"/>
    <x v="1"/>
    <n v="26"/>
    <x v="0"/>
  </r>
  <r>
    <n v="56"/>
    <d v="2024-02-25T00:00:00"/>
    <x v="9"/>
    <x v="1"/>
    <x v="2"/>
    <x v="1"/>
    <s v="Laptop"/>
    <n v="5"/>
    <n v="81.99"/>
    <n v="409.95"/>
    <n v="307.45999999999998"/>
    <n v="102.49"/>
    <x v="0"/>
    <n v="21"/>
    <x v="0"/>
  </r>
  <r>
    <n v="57"/>
    <d v="2022-03-26T00:00:00"/>
    <x v="4"/>
    <x v="0"/>
    <x v="4"/>
    <x v="0"/>
    <s v="Chips"/>
    <n v="14"/>
    <n v="242.7"/>
    <n v="3397.8"/>
    <n v="2326.36"/>
    <n v="1071.44"/>
    <x v="1"/>
    <n v="33"/>
    <x v="2"/>
  </r>
  <r>
    <n v="58"/>
    <d v="2023-12-19T00:00:00"/>
    <x v="2"/>
    <x v="2"/>
    <x v="6"/>
    <x v="2"/>
    <s v="Jeans"/>
    <n v="9"/>
    <n v="384.53"/>
    <n v="3460.77"/>
    <n v="2973.67"/>
    <n v="487.1"/>
    <x v="0"/>
    <n v="60"/>
    <x v="1"/>
  </r>
  <r>
    <n v="59"/>
    <d v="2022-07-05T00:00:00"/>
    <x v="1"/>
    <x v="0"/>
    <x v="0"/>
    <x v="2"/>
    <s v="Shoes"/>
    <n v="4"/>
    <n v="352.07"/>
    <n v="1408.28"/>
    <n v="1057.2"/>
    <n v="351.08"/>
    <x v="0"/>
    <n v="55"/>
    <x v="1"/>
  </r>
  <r>
    <n v="60"/>
    <d v="2022-07-16T00:00:00"/>
    <x v="1"/>
    <x v="0"/>
    <x v="6"/>
    <x v="2"/>
    <s v="Shirt"/>
    <n v="5"/>
    <n v="203.64"/>
    <n v="1018.2"/>
    <n v="694.57"/>
    <n v="323.63"/>
    <x v="0"/>
    <n v="45"/>
    <x v="1"/>
  </r>
  <r>
    <n v="61"/>
    <d v="2023-12-18T00:00:00"/>
    <x v="2"/>
    <x v="2"/>
    <x v="5"/>
    <x v="2"/>
    <s v="Shirt"/>
    <n v="2"/>
    <n v="193.27"/>
    <n v="386.54"/>
    <n v="292.8"/>
    <n v="93.74"/>
    <x v="0"/>
    <n v="32"/>
    <x v="2"/>
  </r>
  <r>
    <n v="62"/>
    <d v="2022-11-08T00:00:00"/>
    <x v="8"/>
    <x v="0"/>
    <x v="4"/>
    <x v="0"/>
    <s v="Bread"/>
    <n v="2"/>
    <n v="257.38"/>
    <n v="514.76"/>
    <n v="408.29"/>
    <n v="106.47"/>
    <x v="0"/>
    <n v="35"/>
    <x v="2"/>
  </r>
  <r>
    <n v="63"/>
    <d v="2022-07-06T00:00:00"/>
    <x v="1"/>
    <x v="0"/>
    <x v="4"/>
    <x v="3"/>
    <s v="Sofa"/>
    <n v="14"/>
    <n v="127.25"/>
    <n v="1781.5"/>
    <n v="1547.29"/>
    <n v="234.21"/>
    <x v="0"/>
    <n v="18"/>
    <x v="0"/>
  </r>
  <r>
    <n v="64"/>
    <d v="2022-04-14T00:00:00"/>
    <x v="7"/>
    <x v="0"/>
    <x v="5"/>
    <x v="3"/>
    <s v="Table"/>
    <n v="10"/>
    <n v="238.67"/>
    <n v="2386.6999999999998"/>
    <n v="2082.5"/>
    <n v="304.2"/>
    <x v="1"/>
    <n v="29"/>
    <x v="0"/>
  </r>
  <r>
    <n v="65"/>
    <d v="2022-01-14T00:00:00"/>
    <x v="6"/>
    <x v="0"/>
    <x v="7"/>
    <x v="0"/>
    <s v="Juice"/>
    <n v="11"/>
    <n v="155.66"/>
    <n v="1712.26"/>
    <n v="1077.1199999999999"/>
    <n v="635.14"/>
    <x v="0"/>
    <n v="39"/>
    <x v="2"/>
  </r>
  <r>
    <n v="66"/>
    <d v="2023-01-29T00:00:00"/>
    <x v="6"/>
    <x v="2"/>
    <x v="4"/>
    <x v="3"/>
    <s v="Sofa"/>
    <n v="8"/>
    <n v="326.87"/>
    <n v="2614.96"/>
    <n v="1733.74"/>
    <n v="881.22"/>
    <x v="0"/>
    <n v="24"/>
    <x v="0"/>
  </r>
  <r>
    <n v="67"/>
    <d v="2024-04-17T00:00:00"/>
    <x v="7"/>
    <x v="1"/>
    <x v="6"/>
    <x v="1"/>
    <s v="Laptop"/>
    <n v="19"/>
    <n v="484.32"/>
    <n v="9202.08"/>
    <n v="7961.75"/>
    <n v="1240.33"/>
    <x v="0"/>
    <n v="30"/>
    <x v="2"/>
  </r>
  <r>
    <n v="68"/>
    <d v="2023-05-01T00:00:00"/>
    <x v="0"/>
    <x v="2"/>
    <x v="1"/>
    <x v="1"/>
    <s v="Laptop"/>
    <n v="18"/>
    <n v="311.41000000000003"/>
    <n v="5605.38"/>
    <n v="3870.19"/>
    <n v="1735.19"/>
    <x v="0"/>
    <n v="52"/>
    <x v="1"/>
  </r>
  <r>
    <n v="69"/>
    <d v="2024-07-01T00:00:00"/>
    <x v="1"/>
    <x v="1"/>
    <x v="6"/>
    <x v="1"/>
    <s v="Smartphone"/>
    <n v="7"/>
    <n v="212.02"/>
    <n v="1484.14"/>
    <n v="1207.32"/>
    <n v="276.82"/>
    <x v="1"/>
    <n v="41"/>
    <x v="2"/>
  </r>
  <r>
    <n v="70"/>
    <d v="2024-09-02T00:00:00"/>
    <x v="5"/>
    <x v="1"/>
    <x v="1"/>
    <x v="1"/>
    <s v="Headphones"/>
    <n v="3"/>
    <n v="244"/>
    <n v="732"/>
    <n v="554.22"/>
    <n v="177.78"/>
    <x v="0"/>
    <n v="28"/>
    <x v="0"/>
  </r>
  <r>
    <n v="71"/>
    <d v="2024-09-22T00:00:00"/>
    <x v="5"/>
    <x v="1"/>
    <x v="7"/>
    <x v="2"/>
    <s v="Jacket"/>
    <n v="2"/>
    <n v="478.12"/>
    <n v="956.24"/>
    <n v="591.17999999999995"/>
    <n v="365.06"/>
    <x v="0"/>
    <n v="43"/>
    <x v="2"/>
  </r>
  <r>
    <n v="72"/>
    <d v="2024-03-09T00:00:00"/>
    <x v="4"/>
    <x v="1"/>
    <x v="1"/>
    <x v="1"/>
    <s v="Smartphone"/>
    <n v="15"/>
    <n v="376.61"/>
    <n v="5649.15"/>
    <n v="4040.53"/>
    <n v="1608.62"/>
    <x v="1"/>
    <n v="43"/>
    <x v="2"/>
  </r>
  <r>
    <n v="73"/>
    <d v="2023-12-15T00:00:00"/>
    <x v="2"/>
    <x v="2"/>
    <x v="7"/>
    <x v="2"/>
    <s v="Jeans"/>
    <n v="1"/>
    <n v="84.2"/>
    <n v="84.2"/>
    <n v="56.02"/>
    <n v="28.18"/>
    <x v="0"/>
    <n v="50"/>
    <x v="1"/>
  </r>
  <r>
    <n v="74"/>
    <d v="2022-05-02T00:00:00"/>
    <x v="0"/>
    <x v="0"/>
    <x v="1"/>
    <x v="3"/>
    <s v="Sofa"/>
    <n v="8"/>
    <n v="151.69999999999999"/>
    <n v="1213.5999999999999"/>
    <n v="825.92"/>
    <n v="387.68"/>
    <x v="0"/>
    <n v="32"/>
    <x v="2"/>
  </r>
  <r>
    <n v="75"/>
    <d v="2022-10-12T00:00:00"/>
    <x v="10"/>
    <x v="0"/>
    <x v="5"/>
    <x v="2"/>
    <s v="Jacket"/>
    <n v="2"/>
    <n v="321.61"/>
    <n v="643.22"/>
    <n v="567.71"/>
    <n v="75.510000000000005"/>
    <x v="0"/>
    <n v="35"/>
    <x v="2"/>
  </r>
  <r>
    <n v="76"/>
    <d v="2023-10-10T00:00:00"/>
    <x v="10"/>
    <x v="2"/>
    <x v="5"/>
    <x v="2"/>
    <s v="Jeans"/>
    <n v="18"/>
    <n v="62.51"/>
    <n v="1125.18"/>
    <n v="894.06"/>
    <n v="231.12"/>
    <x v="1"/>
    <n v="38"/>
    <x v="2"/>
  </r>
  <r>
    <n v="77"/>
    <d v="2022-02-28T00:00:00"/>
    <x v="9"/>
    <x v="0"/>
    <x v="2"/>
    <x v="3"/>
    <s v="Table"/>
    <n v="14"/>
    <n v="449.68"/>
    <n v="6295.52"/>
    <n v="4334.2700000000004"/>
    <n v="1961.25"/>
    <x v="0"/>
    <n v="40"/>
    <x v="2"/>
  </r>
  <r>
    <n v="78"/>
    <d v="2024-06-07T00:00:00"/>
    <x v="11"/>
    <x v="1"/>
    <x v="3"/>
    <x v="3"/>
    <s v="Table"/>
    <n v="9"/>
    <n v="485.94"/>
    <n v="4373.46"/>
    <n v="3329.15"/>
    <n v="1044.31"/>
    <x v="0"/>
    <n v="42"/>
    <x v="2"/>
  </r>
  <r>
    <n v="79"/>
    <d v="2023-10-07T00:00:00"/>
    <x v="10"/>
    <x v="2"/>
    <x v="7"/>
    <x v="2"/>
    <s v="Shoes"/>
    <n v="8"/>
    <n v="165.51"/>
    <n v="1324.08"/>
    <n v="875.45"/>
    <n v="448.63"/>
    <x v="1"/>
    <n v="27"/>
    <x v="0"/>
  </r>
  <r>
    <n v="80"/>
    <d v="2023-05-23T00:00:00"/>
    <x v="0"/>
    <x v="2"/>
    <x v="1"/>
    <x v="2"/>
    <s v="Shoes"/>
    <n v="12"/>
    <n v="78.430000000000007"/>
    <n v="941.16"/>
    <n v="699.94"/>
    <n v="241.22"/>
    <x v="0"/>
    <n v="47"/>
    <x v="1"/>
  </r>
  <r>
    <n v="81"/>
    <d v="2023-10-26T00:00:00"/>
    <x v="10"/>
    <x v="2"/>
    <x v="6"/>
    <x v="2"/>
    <s v="Jeans"/>
    <n v="19"/>
    <n v="247.81"/>
    <n v="4708.3900000000003"/>
    <n v="3855.44"/>
    <n v="852.95"/>
    <x v="1"/>
    <n v="19"/>
    <x v="0"/>
  </r>
  <r>
    <n v="82"/>
    <d v="2022-05-27T00:00:00"/>
    <x v="0"/>
    <x v="0"/>
    <x v="7"/>
    <x v="2"/>
    <s v="Jeans"/>
    <n v="13"/>
    <n v="345.25"/>
    <n v="4488.25"/>
    <n v="2945.88"/>
    <n v="1542.37"/>
    <x v="0"/>
    <n v="45"/>
    <x v="1"/>
  </r>
  <r>
    <n v="83"/>
    <d v="2024-02-08T00:00:00"/>
    <x v="9"/>
    <x v="1"/>
    <x v="3"/>
    <x v="0"/>
    <s v="Bread"/>
    <n v="4"/>
    <n v="363.53"/>
    <n v="1454.12"/>
    <n v="932.36"/>
    <n v="521.76"/>
    <x v="0"/>
    <n v="56"/>
    <x v="1"/>
  </r>
  <r>
    <n v="84"/>
    <d v="2024-04-30T00:00:00"/>
    <x v="7"/>
    <x v="1"/>
    <x v="2"/>
    <x v="0"/>
    <s v="Bread"/>
    <n v="1"/>
    <n v="59.47"/>
    <n v="59.47"/>
    <n v="35.92"/>
    <n v="23.55"/>
    <x v="0"/>
    <n v="26"/>
    <x v="0"/>
  </r>
  <r>
    <n v="85"/>
    <d v="2024-03-22T00:00:00"/>
    <x v="4"/>
    <x v="1"/>
    <x v="3"/>
    <x v="1"/>
    <s v="Tablet"/>
    <n v="5"/>
    <n v="469.61"/>
    <n v="2348.0500000000002"/>
    <n v="1831.22"/>
    <n v="516.83000000000004"/>
    <x v="0"/>
    <n v="24"/>
    <x v="0"/>
  </r>
  <r>
    <n v="86"/>
    <d v="2023-03-31T00:00:00"/>
    <x v="4"/>
    <x v="2"/>
    <x v="4"/>
    <x v="1"/>
    <s v="Smartphone"/>
    <n v="5"/>
    <n v="242.81"/>
    <n v="1214.05"/>
    <n v="933.43"/>
    <n v="280.62"/>
    <x v="0"/>
    <n v="37"/>
    <x v="2"/>
  </r>
  <r>
    <n v="87"/>
    <d v="2023-10-05T00:00:00"/>
    <x v="10"/>
    <x v="2"/>
    <x v="4"/>
    <x v="0"/>
    <s v="Chocolate"/>
    <n v="8"/>
    <n v="32.659999999999997"/>
    <n v="261.27999999999997"/>
    <n v="211.01"/>
    <n v="50.27"/>
    <x v="0"/>
    <n v="19"/>
    <x v="0"/>
  </r>
  <r>
    <n v="88"/>
    <d v="2022-05-26T00:00:00"/>
    <x v="0"/>
    <x v="0"/>
    <x v="5"/>
    <x v="1"/>
    <s v="Tablet"/>
    <n v="4"/>
    <n v="258.20999999999998"/>
    <n v="1032.8399999999999"/>
    <n v="878.89"/>
    <n v="153.94999999999999"/>
    <x v="0"/>
    <n v="32"/>
    <x v="2"/>
  </r>
  <r>
    <n v="89"/>
    <d v="2022-08-20T00:00:00"/>
    <x v="3"/>
    <x v="0"/>
    <x v="5"/>
    <x v="2"/>
    <s v="Shoes"/>
    <n v="13"/>
    <n v="77.95"/>
    <n v="1013.35"/>
    <n v="807.24"/>
    <n v="206.11"/>
    <x v="1"/>
    <n v="25"/>
    <x v="0"/>
  </r>
  <r>
    <n v="90"/>
    <d v="2023-01-01T00:00:00"/>
    <x v="6"/>
    <x v="2"/>
    <x v="1"/>
    <x v="2"/>
    <s v="Shirt"/>
    <n v="8"/>
    <n v="55.36"/>
    <n v="442.88"/>
    <n v="392.73"/>
    <n v="50.15"/>
    <x v="0"/>
    <n v="57"/>
    <x v="1"/>
  </r>
  <r>
    <n v="91"/>
    <d v="2022-07-02T00:00:00"/>
    <x v="1"/>
    <x v="0"/>
    <x v="4"/>
    <x v="1"/>
    <s v="Tablet"/>
    <n v="3"/>
    <n v="448.32"/>
    <n v="1344.96"/>
    <n v="1050.8900000000001"/>
    <n v="294.07"/>
    <x v="1"/>
    <n v="51"/>
    <x v="1"/>
  </r>
  <r>
    <n v="92"/>
    <d v="2023-10-02T00:00:00"/>
    <x v="10"/>
    <x v="2"/>
    <x v="4"/>
    <x v="2"/>
    <s v="Shoes"/>
    <n v="5"/>
    <n v="447.09"/>
    <n v="2235.4499999999998"/>
    <n v="1802.1"/>
    <n v="433.35"/>
    <x v="1"/>
    <n v="40"/>
    <x v="2"/>
  </r>
  <r>
    <n v="93"/>
    <d v="2023-12-30T00:00:00"/>
    <x v="2"/>
    <x v="2"/>
    <x v="2"/>
    <x v="3"/>
    <s v="Bed"/>
    <n v="12"/>
    <n v="466.78"/>
    <n v="5601.36"/>
    <n v="4723.16"/>
    <n v="878.2"/>
    <x v="0"/>
    <n v="18"/>
    <x v="0"/>
  </r>
  <r>
    <n v="94"/>
    <d v="2024-03-15T00:00:00"/>
    <x v="4"/>
    <x v="1"/>
    <x v="6"/>
    <x v="2"/>
    <s v="Jacket"/>
    <n v="5"/>
    <n v="198.35"/>
    <n v="991.75"/>
    <n v="809.67"/>
    <n v="182.08"/>
    <x v="1"/>
    <n v="22"/>
    <x v="0"/>
  </r>
  <r>
    <n v="95"/>
    <d v="2022-07-06T00:00:00"/>
    <x v="1"/>
    <x v="0"/>
    <x v="2"/>
    <x v="0"/>
    <s v="Juice"/>
    <n v="5"/>
    <n v="49.77"/>
    <n v="248.85"/>
    <n v="223.57"/>
    <n v="25.28"/>
    <x v="1"/>
    <n v="40"/>
    <x v="2"/>
  </r>
  <r>
    <n v="96"/>
    <d v="2024-03-23T00:00:00"/>
    <x v="4"/>
    <x v="1"/>
    <x v="4"/>
    <x v="0"/>
    <s v="Bread"/>
    <n v="16"/>
    <n v="348.24"/>
    <n v="5571.84"/>
    <n v="4035.03"/>
    <n v="1536.81"/>
    <x v="1"/>
    <n v="26"/>
    <x v="0"/>
  </r>
  <r>
    <n v="97"/>
    <d v="2023-06-30T00:00:00"/>
    <x v="11"/>
    <x v="2"/>
    <x v="3"/>
    <x v="0"/>
    <s v="Bread"/>
    <n v="18"/>
    <n v="251.07"/>
    <n v="4519.26"/>
    <n v="3435.23"/>
    <n v="1084.03"/>
    <x v="0"/>
    <n v="42"/>
    <x v="2"/>
  </r>
  <r>
    <n v="98"/>
    <d v="2024-05-21T00:00:00"/>
    <x v="0"/>
    <x v="1"/>
    <x v="2"/>
    <x v="0"/>
    <s v="Chocolate"/>
    <n v="3"/>
    <n v="121.42"/>
    <n v="364.26"/>
    <n v="218.87"/>
    <n v="145.38999999999999"/>
    <x v="0"/>
    <n v="41"/>
    <x v="2"/>
  </r>
  <r>
    <n v="99"/>
    <d v="2024-05-19T00:00:00"/>
    <x v="0"/>
    <x v="1"/>
    <x v="1"/>
    <x v="2"/>
    <s v="Shirt"/>
    <n v="2"/>
    <n v="456.12"/>
    <n v="912.24"/>
    <n v="646.1"/>
    <n v="266.14"/>
    <x v="0"/>
    <n v="36"/>
    <x v="2"/>
  </r>
  <r>
    <n v="100"/>
    <d v="2024-02-04T00:00:00"/>
    <x v="9"/>
    <x v="1"/>
    <x v="1"/>
    <x v="2"/>
    <s v="Shoes"/>
    <n v="8"/>
    <n v="109.31"/>
    <n v="874.48"/>
    <n v="583.61"/>
    <n v="290.87"/>
    <x v="0"/>
    <n v="25"/>
    <x v="0"/>
  </r>
  <r>
    <n v="101"/>
    <d v="2023-11-10T00:00:00"/>
    <x v="8"/>
    <x v="2"/>
    <x v="6"/>
    <x v="0"/>
    <s v="Chips"/>
    <n v="14"/>
    <n v="188.98"/>
    <n v="2645.72"/>
    <n v="2144.15"/>
    <n v="501.57"/>
    <x v="0"/>
    <n v="48"/>
    <x v="1"/>
  </r>
  <r>
    <n v="102"/>
    <d v="2022-01-13T00:00:00"/>
    <x v="6"/>
    <x v="0"/>
    <x v="6"/>
    <x v="1"/>
    <s v="Smartphone"/>
    <n v="12"/>
    <n v="74.930000000000007"/>
    <n v="899.16"/>
    <n v="605.6"/>
    <n v="293.56"/>
    <x v="1"/>
    <n v="27"/>
    <x v="0"/>
  </r>
  <r>
    <n v="103"/>
    <d v="2023-02-26T00:00:00"/>
    <x v="9"/>
    <x v="2"/>
    <x v="6"/>
    <x v="0"/>
    <s v="Chocolate"/>
    <n v="17"/>
    <n v="350.79"/>
    <n v="5963.43"/>
    <n v="4113.8900000000003"/>
    <n v="1849.54"/>
    <x v="1"/>
    <n v="46"/>
    <x v="1"/>
  </r>
  <r>
    <n v="104"/>
    <d v="2023-09-11T00:00:00"/>
    <x v="5"/>
    <x v="2"/>
    <x v="5"/>
    <x v="3"/>
    <s v="Chair"/>
    <n v="5"/>
    <n v="34.700000000000003"/>
    <n v="173.5"/>
    <n v="137.54"/>
    <n v="35.96"/>
    <x v="0"/>
    <n v="50"/>
    <x v="1"/>
  </r>
  <r>
    <n v="105"/>
    <d v="2023-07-22T00:00:00"/>
    <x v="1"/>
    <x v="2"/>
    <x v="6"/>
    <x v="1"/>
    <s v="Headphones"/>
    <n v="14"/>
    <n v="341.55"/>
    <n v="4781.7"/>
    <n v="4125.62"/>
    <n v="656.08"/>
    <x v="1"/>
    <n v="54"/>
    <x v="1"/>
  </r>
  <r>
    <n v="106"/>
    <d v="2023-01-22T00:00:00"/>
    <x v="6"/>
    <x v="2"/>
    <x v="7"/>
    <x v="2"/>
    <s v="Shoes"/>
    <n v="6"/>
    <n v="139.55000000000001"/>
    <n v="837.3"/>
    <n v="525.47"/>
    <n v="311.83"/>
    <x v="0"/>
    <n v="31"/>
    <x v="2"/>
  </r>
  <r>
    <n v="107"/>
    <d v="2023-07-27T00:00:00"/>
    <x v="1"/>
    <x v="2"/>
    <x v="0"/>
    <x v="1"/>
    <s v="Smartphone"/>
    <n v="13"/>
    <n v="95.93"/>
    <n v="1247.0899999999999"/>
    <n v="1027.3499999999999"/>
    <n v="219.74"/>
    <x v="0"/>
    <n v="47"/>
    <x v="1"/>
  </r>
  <r>
    <n v="108"/>
    <d v="2023-10-25T00:00:00"/>
    <x v="10"/>
    <x v="2"/>
    <x v="1"/>
    <x v="3"/>
    <s v="Bed"/>
    <n v="13"/>
    <n v="86.59"/>
    <n v="1125.67"/>
    <n v="946.69"/>
    <n v="178.98"/>
    <x v="1"/>
    <n v="30"/>
    <x v="2"/>
  </r>
  <r>
    <n v="109"/>
    <d v="2022-12-10T00:00:00"/>
    <x v="2"/>
    <x v="0"/>
    <x v="7"/>
    <x v="1"/>
    <s v="Laptop"/>
    <n v="3"/>
    <n v="184.54"/>
    <n v="553.62"/>
    <n v="461.52"/>
    <n v="92.1"/>
    <x v="0"/>
    <n v="33"/>
    <x v="2"/>
  </r>
  <r>
    <n v="110"/>
    <d v="2024-07-20T00:00:00"/>
    <x v="1"/>
    <x v="1"/>
    <x v="7"/>
    <x v="2"/>
    <s v="Shirt"/>
    <n v="3"/>
    <n v="109.9"/>
    <n v="329.7"/>
    <n v="198.91"/>
    <n v="130.79"/>
    <x v="1"/>
    <n v="30"/>
    <x v="2"/>
  </r>
  <r>
    <n v="111"/>
    <d v="2022-02-15T00:00:00"/>
    <x v="9"/>
    <x v="0"/>
    <x v="3"/>
    <x v="1"/>
    <s v="Smartphone"/>
    <n v="9"/>
    <n v="47.09"/>
    <n v="423.81"/>
    <n v="326.77"/>
    <n v="97.04"/>
    <x v="1"/>
    <n v="20"/>
    <x v="0"/>
  </r>
  <r>
    <n v="112"/>
    <d v="2022-10-17T00:00:00"/>
    <x v="10"/>
    <x v="0"/>
    <x v="5"/>
    <x v="3"/>
    <s v="Chair"/>
    <n v="10"/>
    <n v="9.1999999999999993"/>
    <n v="92"/>
    <n v="65.040000000000006"/>
    <n v="26.96"/>
    <x v="1"/>
    <n v="50"/>
    <x v="1"/>
  </r>
  <r>
    <n v="113"/>
    <d v="2022-04-10T00:00:00"/>
    <x v="7"/>
    <x v="0"/>
    <x v="3"/>
    <x v="3"/>
    <s v="Bed"/>
    <n v="12"/>
    <n v="487.06"/>
    <n v="5844.72"/>
    <n v="4738.88"/>
    <n v="1105.8399999999999"/>
    <x v="1"/>
    <n v="44"/>
    <x v="2"/>
  </r>
  <r>
    <n v="114"/>
    <d v="2024-06-08T00:00:00"/>
    <x v="11"/>
    <x v="1"/>
    <x v="2"/>
    <x v="2"/>
    <s v="Shirt"/>
    <n v="19"/>
    <n v="399.05"/>
    <n v="7581.95"/>
    <n v="5634.04"/>
    <n v="1947.91"/>
    <x v="0"/>
    <n v="36"/>
    <x v="2"/>
  </r>
  <r>
    <n v="115"/>
    <d v="2024-01-06T00:00:00"/>
    <x v="6"/>
    <x v="1"/>
    <x v="6"/>
    <x v="2"/>
    <s v="Shoes"/>
    <n v="3"/>
    <n v="443.18"/>
    <n v="1329.54"/>
    <n v="834.93"/>
    <n v="494.61"/>
    <x v="0"/>
    <n v="31"/>
    <x v="2"/>
  </r>
  <r>
    <n v="116"/>
    <d v="2023-01-04T00:00:00"/>
    <x v="6"/>
    <x v="2"/>
    <x v="6"/>
    <x v="2"/>
    <s v="Jacket"/>
    <n v="15"/>
    <n v="393.75"/>
    <n v="5906.25"/>
    <n v="4144.45"/>
    <n v="1761.8"/>
    <x v="1"/>
    <n v="20"/>
    <x v="0"/>
  </r>
  <r>
    <n v="117"/>
    <d v="2023-08-04T00:00:00"/>
    <x v="3"/>
    <x v="2"/>
    <x v="0"/>
    <x v="2"/>
    <s v="Jeans"/>
    <n v="20"/>
    <n v="305.39999999999998"/>
    <n v="6108"/>
    <n v="5420.27"/>
    <n v="687.73"/>
    <x v="1"/>
    <n v="24"/>
    <x v="0"/>
  </r>
  <r>
    <n v="118"/>
    <d v="2024-07-05T00:00:00"/>
    <x v="1"/>
    <x v="1"/>
    <x v="5"/>
    <x v="2"/>
    <s v="Jacket"/>
    <n v="18"/>
    <n v="434.43"/>
    <n v="7819.74"/>
    <n v="6562.44"/>
    <n v="1257.3"/>
    <x v="0"/>
    <n v="49"/>
    <x v="1"/>
  </r>
  <r>
    <n v="119"/>
    <d v="2022-10-14T00:00:00"/>
    <x v="10"/>
    <x v="0"/>
    <x v="2"/>
    <x v="0"/>
    <s v="Juice"/>
    <n v="6"/>
    <n v="467.36"/>
    <n v="2804.16"/>
    <n v="1818.33"/>
    <n v="985.83"/>
    <x v="1"/>
    <n v="40"/>
    <x v="2"/>
  </r>
  <r>
    <n v="120"/>
    <d v="2022-09-20T00:00:00"/>
    <x v="5"/>
    <x v="0"/>
    <x v="2"/>
    <x v="1"/>
    <s v="Smartphone"/>
    <n v="15"/>
    <n v="132.68"/>
    <n v="1990.2"/>
    <n v="1476.69"/>
    <n v="513.51"/>
    <x v="1"/>
    <n v="59"/>
    <x v="1"/>
  </r>
  <r>
    <n v="121"/>
    <d v="2023-02-23T00:00:00"/>
    <x v="9"/>
    <x v="2"/>
    <x v="6"/>
    <x v="1"/>
    <s v="Headphones"/>
    <n v="2"/>
    <n v="184.92"/>
    <n v="369.84"/>
    <n v="253.71"/>
    <n v="116.13"/>
    <x v="0"/>
    <n v="46"/>
    <x v="1"/>
  </r>
  <r>
    <n v="122"/>
    <d v="2022-09-27T00:00:00"/>
    <x v="5"/>
    <x v="0"/>
    <x v="4"/>
    <x v="3"/>
    <s v="Sofa"/>
    <n v="3"/>
    <n v="342.69"/>
    <n v="1028.07"/>
    <n v="772.89"/>
    <n v="255.18"/>
    <x v="0"/>
    <n v="57"/>
    <x v="1"/>
  </r>
  <r>
    <n v="123"/>
    <d v="2022-06-12T00:00:00"/>
    <x v="11"/>
    <x v="0"/>
    <x v="5"/>
    <x v="2"/>
    <s v="Shirt"/>
    <n v="5"/>
    <n v="427.26"/>
    <n v="2136.3000000000002"/>
    <n v="1468.06"/>
    <n v="668.24"/>
    <x v="1"/>
    <n v="22"/>
    <x v="0"/>
  </r>
  <r>
    <n v="124"/>
    <d v="2023-07-02T00:00:00"/>
    <x v="1"/>
    <x v="2"/>
    <x v="3"/>
    <x v="0"/>
    <s v="Bread"/>
    <n v="3"/>
    <n v="177.72"/>
    <n v="533.16"/>
    <n v="394.83"/>
    <n v="138.33000000000001"/>
    <x v="1"/>
    <n v="24"/>
    <x v="0"/>
  </r>
  <r>
    <n v="125"/>
    <d v="2022-12-03T00:00:00"/>
    <x v="2"/>
    <x v="0"/>
    <x v="2"/>
    <x v="2"/>
    <s v="Shirt"/>
    <n v="13"/>
    <n v="385.27"/>
    <n v="5008.51"/>
    <n v="3304.82"/>
    <n v="1703.69"/>
    <x v="0"/>
    <n v="38"/>
    <x v="2"/>
  </r>
  <r>
    <n v="126"/>
    <d v="2023-07-13T00:00:00"/>
    <x v="1"/>
    <x v="2"/>
    <x v="4"/>
    <x v="0"/>
    <s v="Chocolate"/>
    <n v="16"/>
    <n v="61.59"/>
    <n v="985.44"/>
    <n v="725.65"/>
    <n v="259.79000000000002"/>
    <x v="0"/>
    <n v="48"/>
    <x v="1"/>
  </r>
  <r>
    <n v="127"/>
    <d v="2023-01-25T00:00:00"/>
    <x v="6"/>
    <x v="2"/>
    <x v="6"/>
    <x v="2"/>
    <s v="Jacket"/>
    <n v="19"/>
    <n v="20.51"/>
    <n v="389.69"/>
    <n v="304.08"/>
    <n v="85.61"/>
    <x v="0"/>
    <n v="41"/>
    <x v="2"/>
  </r>
  <r>
    <n v="128"/>
    <d v="2024-02-16T00:00:00"/>
    <x v="9"/>
    <x v="1"/>
    <x v="0"/>
    <x v="0"/>
    <s v="Chocolate"/>
    <n v="2"/>
    <n v="109.69"/>
    <n v="219.38"/>
    <n v="133.13999999999999"/>
    <n v="86.24"/>
    <x v="1"/>
    <n v="35"/>
    <x v="2"/>
  </r>
  <r>
    <n v="129"/>
    <d v="2022-11-02T00:00:00"/>
    <x v="8"/>
    <x v="0"/>
    <x v="7"/>
    <x v="2"/>
    <s v="Shirt"/>
    <n v="5"/>
    <n v="39.28"/>
    <n v="196.4"/>
    <n v="141.71"/>
    <n v="54.69"/>
    <x v="1"/>
    <n v="44"/>
    <x v="2"/>
  </r>
  <r>
    <n v="130"/>
    <d v="2022-12-17T00:00:00"/>
    <x v="2"/>
    <x v="0"/>
    <x v="3"/>
    <x v="3"/>
    <s v="Table"/>
    <n v="2"/>
    <n v="50.76"/>
    <n v="101.52"/>
    <n v="88.37"/>
    <n v="13.15"/>
    <x v="1"/>
    <n v="28"/>
    <x v="0"/>
  </r>
  <r>
    <n v="131"/>
    <d v="2022-06-14T00:00:00"/>
    <x v="11"/>
    <x v="0"/>
    <x v="3"/>
    <x v="3"/>
    <s v="Bed"/>
    <n v="16"/>
    <n v="240.37"/>
    <n v="3845.92"/>
    <n v="3102.31"/>
    <n v="743.61"/>
    <x v="1"/>
    <n v="40"/>
    <x v="2"/>
  </r>
  <r>
    <n v="132"/>
    <d v="2022-05-29T00:00:00"/>
    <x v="0"/>
    <x v="0"/>
    <x v="0"/>
    <x v="1"/>
    <s v="Smartphone"/>
    <n v="3"/>
    <n v="362.75"/>
    <n v="1088.25"/>
    <n v="841.81"/>
    <n v="246.44"/>
    <x v="1"/>
    <n v="60"/>
    <x v="1"/>
  </r>
  <r>
    <n v="133"/>
    <d v="2022-11-21T00:00:00"/>
    <x v="8"/>
    <x v="0"/>
    <x v="4"/>
    <x v="1"/>
    <s v="Smartphone"/>
    <n v="15"/>
    <n v="467.24"/>
    <n v="7008.6"/>
    <n v="5255.28"/>
    <n v="1753.32"/>
    <x v="0"/>
    <n v="44"/>
    <x v="2"/>
  </r>
  <r>
    <n v="134"/>
    <d v="2023-08-16T00:00:00"/>
    <x v="3"/>
    <x v="2"/>
    <x v="7"/>
    <x v="1"/>
    <s v="Headphones"/>
    <n v="5"/>
    <n v="318.98"/>
    <n v="1594.9"/>
    <n v="1262.6400000000001"/>
    <n v="332.26"/>
    <x v="0"/>
    <n v="20"/>
    <x v="0"/>
  </r>
  <r>
    <n v="135"/>
    <d v="2022-08-10T00:00:00"/>
    <x v="3"/>
    <x v="0"/>
    <x v="3"/>
    <x v="2"/>
    <s v="Shoes"/>
    <n v="18"/>
    <n v="388.32"/>
    <n v="6989.76"/>
    <n v="5453.99"/>
    <n v="1535.77"/>
    <x v="1"/>
    <n v="31"/>
    <x v="2"/>
  </r>
  <r>
    <n v="136"/>
    <d v="2023-05-30T00:00:00"/>
    <x v="0"/>
    <x v="2"/>
    <x v="3"/>
    <x v="1"/>
    <s v="Tablet"/>
    <n v="12"/>
    <n v="13.01"/>
    <n v="156.12"/>
    <n v="135.66999999999999"/>
    <n v="20.45"/>
    <x v="0"/>
    <n v="49"/>
    <x v="1"/>
  </r>
  <r>
    <n v="137"/>
    <d v="2023-06-20T00:00:00"/>
    <x v="11"/>
    <x v="2"/>
    <x v="1"/>
    <x v="0"/>
    <s v="Bread"/>
    <n v="12"/>
    <n v="179.34"/>
    <n v="2152.08"/>
    <n v="1641.48"/>
    <n v="510.6"/>
    <x v="1"/>
    <n v="25"/>
    <x v="0"/>
  </r>
  <r>
    <n v="138"/>
    <d v="2023-07-10T00:00:00"/>
    <x v="1"/>
    <x v="2"/>
    <x v="6"/>
    <x v="0"/>
    <s v="Bread"/>
    <n v="12"/>
    <n v="92.56"/>
    <n v="1110.72"/>
    <n v="864.66"/>
    <n v="246.06"/>
    <x v="1"/>
    <n v="42"/>
    <x v="2"/>
  </r>
  <r>
    <n v="139"/>
    <d v="2022-04-12T00:00:00"/>
    <x v="7"/>
    <x v="0"/>
    <x v="7"/>
    <x v="0"/>
    <s v="Juice"/>
    <n v="20"/>
    <n v="469.26"/>
    <n v="9385.2000000000007"/>
    <n v="8181.69"/>
    <n v="1203.51"/>
    <x v="0"/>
    <n v="24"/>
    <x v="0"/>
  </r>
  <r>
    <n v="140"/>
    <d v="2024-08-07T00:00:00"/>
    <x v="3"/>
    <x v="1"/>
    <x v="2"/>
    <x v="1"/>
    <s v="Headphones"/>
    <n v="4"/>
    <n v="250.72"/>
    <n v="1002.88"/>
    <n v="827.9"/>
    <n v="174.98"/>
    <x v="0"/>
    <n v="58"/>
    <x v="1"/>
  </r>
  <r>
    <n v="141"/>
    <d v="2023-07-19T00:00:00"/>
    <x v="1"/>
    <x v="2"/>
    <x v="1"/>
    <x v="1"/>
    <s v="Tablet"/>
    <n v="14"/>
    <n v="109.88"/>
    <n v="1538.32"/>
    <n v="1281.52"/>
    <n v="256.8"/>
    <x v="1"/>
    <n v="25"/>
    <x v="0"/>
  </r>
  <r>
    <n v="142"/>
    <d v="2023-02-27T00:00:00"/>
    <x v="9"/>
    <x v="2"/>
    <x v="3"/>
    <x v="0"/>
    <s v="Chips"/>
    <n v="12"/>
    <n v="483.97"/>
    <n v="5807.64"/>
    <n v="5077.09"/>
    <n v="730.55"/>
    <x v="1"/>
    <n v="18"/>
    <x v="0"/>
  </r>
  <r>
    <n v="143"/>
    <d v="2024-05-08T00:00:00"/>
    <x v="0"/>
    <x v="1"/>
    <x v="4"/>
    <x v="2"/>
    <s v="Jacket"/>
    <n v="9"/>
    <n v="440.41"/>
    <n v="3963.69"/>
    <n v="2692.73"/>
    <n v="1270.96"/>
    <x v="1"/>
    <n v="33"/>
    <x v="2"/>
  </r>
  <r>
    <n v="144"/>
    <d v="2024-05-10T00:00:00"/>
    <x v="0"/>
    <x v="1"/>
    <x v="5"/>
    <x v="0"/>
    <s v="Chips"/>
    <n v="1"/>
    <n v="17.989999999999998"/>
    <n v="17.989999999999998"/>
    <n v="15.06"/>
    <n v="2.93"/>
    <x v="1"/>
    <n v="39"/>
    <x v="2"/>
  </r>
  <r>
    <n v="145"/>
    <d v="2023-10-22T00:00:00"/>
    <x v="10"/>
    <x v="2"/>
    <x v="6"/>
    <x v="0"/>
    <s v="Chocolate"/>
    <n v="18"/>
    <n v="486.88"/>
    <n v="8763.84"/>
    <n v="5764.84"/>
    <n v="2999"/>
    <x v="1"/>
    <n v="21"/>
    <x v="0"/>
  </r>
  <r>
    <n v="146"/>
    <d v="2022-06-12T00:00:00"/>
    <x v="11"/>
    <x v="0"/>
    <x v="0"/>
    <x v="2"/>
    <s v="Shoes"/>
    <n v="6"/>
    <n v="204.54"/>
    <n v="1227.24"/>
    <n v="853.47"/>
    <n v="373.77"/>
    <x v="1"/>
    <n v="32"/>
    <x v="2"/>
  </r>
  <r>
    <n v="147"/>
    <d v="2023-10-05T00:00:00"/>
    <x v="10"/>
    <x v="2"/>
    <x v="2"/>
    <x v="2"/>
    <s v="Shirt"/>
    <n v="19"/>
    <n v="393.22"/>
    <n v="7471.18"/>
    <n v="6372.24"/>
    <n v="1098.94"/>
    <x v="1"/>
    <n v="53"/>
    <x v="1"/>
  </r>
  <r>
    <n v="148"/>
    <d v="2023-10-06T00:00:00"/>
    <x v="10"/>
    <x v="2"/>
    <x v="6"/>
    <x v="3"/>
    <s v="Table"/>
    <n v="3"/>
    <n v="51.17"/>
    <n v="153.51"/>
    <n v="112.25"/>
    <n v="41.26"/>
    <x v="0"/>
    <n v="19"/>
    <x v="0"/>
  </r>
  <r>
    <n v="149"/>
    <d v="2024-03-07T00:00:00"/>
    <x v="4"/>
    <x v="1"/>
    <x v="2"/>
    <x v="0"/>
    <s v="Chips"/>
    <n v="5"/>
    <n v="491.79"/>
    <n v="2458.9499999999998"/>
    <n v="1943.4"/>
    <n v="515.54999999999995"/>
    <x v="1"/>
    <n v="29"/>
    <x v="0"/>
  </r>
  <r>
    <n v="150"/>
    <d v="2024-03-09T00:00:00"/>
    <x v="4"/>
    <x v="1"/>
    <x v="3"/>
    <x v="2"/>
    <s v="Jacket"/>
    <n v="7"/>
    <n v="270.02999999999997"/>
    <n v="1890.21"/>
    <n v="1273.2"/>
    <n v="617.01"/>
    <x v="1"/>
    <n v="34"/>
    <x v="2"/>
  </r>
  <r>
    <n v="151"/>
    <d v="2023-08-17T00:00:00"/>
    <x v="3"/>
    <x v="2"/>
    <x v="5"/>
    <x v="3"/>
    <s v="Chair"/>
    <n v="5"/>
    <n v="315.58"/>
    <n v="1577.9"/>
    <n v="1248.93"/>
    <n v="328.97"/>
    <x v="0"/>
    <n v="25"/>
    <x v="0"/>
  </r>
  <r>
    <n v="152"/>
    <d v="2022-04-06T00:00:00"/>
    <x v="7"/>
    <x v="0"/>
    <x v="1"/>
    <x v="1"/>
    <s v="Laptop"/>
    <n v="5"/>
    <n v="144.82"/>
    <n v="724.1"/>
    <n v="628.79"/>
    <n v="95.31"/>
    <x v="0"/>
    <n v="49"/>
    <x v="1"/>
  </r>
  <r>
    <n v="153"/>
    <d v="2022-03-17T00:00:00"/>
    <x v="4"/>
    <x v="0"/>
    <x v="4"/>
    <x v="2"/>
    <s v="Shoes"/>
    <n v="4"/>
    <n v="248.06"/>
    <n v="992.24"/>
    <n v="601.88"/>
    <n v="390.36"/>
    <x v="1"/>
    <n v="58"/>
    <x v="1"/>
  </r>
  <r>
    <n v="154"/>
    <d v="2023-04-07T00:00:00"/>
    <x v="7"/>
    <x v="2"/>
    <x v="2"/>
    <x v="2"/>
    <s v="Shoes"/>
    <n v="13"/>
    <n v="445.41"/>
    <n v="5790.33"/>
    <n v="4574.74"/>
    <n v="1215.5899999999999"/>
    <x v="0"/>
    <n v="29"/>
    <x v="0"/>
  </r>
  <r>
    <n v="155"/>
    <d v="2022-05-01T00:00:00"/>
    <x v="0"/>
    <x v="0"/>
    <x v="7"/>
    <x v="1"/>
    <s v="Smartphone"/>
    <n v="19"/>
    <n v="317.45"/>
    <n v="6031.55"/>
    <n v="5165.68"/>
    <n v="865.87"/>
    <x v="1"/>
    <n v="40"/>
    <x v="2"/>
  </r>
  <r>
    <n v="156"/>
    <d v="2022-07-17T00:00:00"/>
    <x v="1"/>
    <x v="0"/>
    <x v="1"/>
    <x v="1"/>
    <s v="Smartphone"/>
    <n v="17"/>
    <n v="372.14"/>
    <n v="6326.38"/>
    <n v="5554.4"/>
    <n v="771.98"/>
    <x v="0"/>
    <n v="52"/>
    <x v="1"/>
  </r>
  <r>
    <n v="157"/>
    <d v="2022-12-02T00:00:00"/>
    <x v="2"/>
    <x v="0"/>
    <x v="5"/>
    <x v="2"/>
    <s v="Jeans"/>
    <n v="12"/>
    <n v="61.82"/>
    <n v="741.84"/>
    <n v="493.39"/>
    <n v="248.45"/>
    <x v="0"/>
    <n v="32"/>
    <x v="2"/>
  </r>
  <r>
    <n v="158"/>
    <d v="2022-12-23T00:00:00"/>
    <x v="2"/>
    <x v="0"/>
    <x v="2"/>
    <x v="2"/>
    <s v="Jacket"/>
    <n v="9"/>
    <n v="243.38"/>
    <n v="2190.42"/>
    <n v="1940.64"/>
    <n v="249.78"/>
    <x v="1"/>
    <n v="47"/>
    <x v="1"/>
  </r>
  <r>
    <n v="159"/>
    <d v="2024-05-16T00:00:00"/>
    <x v="0"/>
    <x v="1"/>
    <x v="1"/>
    <x v="0"/>
    <s v="Bread"/>
    <n v="7"/>
    <n v="128.80000000000001"/>
    <n v="901.6"/>
    <n v="594.48"/>
    <n v="307.12"/>
    <x v="1"/>
    <n v="43"/>
    <x v="2"/>
  </r>
  <r>
    <n v="160"/>
    <d v="2024-06-23T00:00:00"/>
    <x v="11"/>
    <x v="1"/>
    <x v="2"/>
    <x v="3"/>
    <s v="Table"/>
    <n v="7"/>
    <n v="477.11"/>
    <n v="3339.77"/>
    <n v="2492.64"/>
    <n v="847.13"/>
    <x v="1"/>
    <n v="45"/>
    <x v="1"/>
  </r>
  <r>
    <n v="161"/>
    <d v="2022-12-28T00:00:00"/>
    <x v="2"/>
    <x v="0"/>
    <x v="7"/>
    <x v="3"/>
    <s v="Chair"/>
    <n v="20"/>
    <n v="194.61"/>
    <n v="3892.2"/>
    <n v="2568.5300000000002"/>
    <n v="1323.67"/>
    <x v="1"/>
    <n v="58"/>
    <x v="1"/>
  </r>
  <r>
    <n v="162"/>
    <d v="2023-02-24T00:00:00"/>
    <x v="9"/>
    <x v="2"/>
    <x v="2"/>
    <x v="0"/>
    <s v="Chocolate"/>
    <n v="2"/>
    <n v="479.26"/>
    <n v="958.52"/>
    <n v="647.88"/>
    <n v="310.64"/>
    <x v="1"/>
    <n v="56"/>
    <x v="1"/>
  </r>
  <r>
    <n v="163"/>
    <d v="2024-03-20T00:00:00"/>
    <x v="4"/>
    <x v="1"/>
    <x v="4"/>
    <x v="0"/>
    <s v="Chips"/>
    <n v="4"/>
    <n v="94.05"/>
    <n v="376.2"/>
    <n v="262.14"/>
    <n v="114.06"/>
    <x v="0"/>
    <n v="40"/>
    <x v="2"/>
  </r>
  <r>
    <n v="164"/>
    <d v="2022-05-06T00:00:00"/>
    <x v="0"/>
    <x v="0"/>
    <x v="3"/>
    <x v="1"/>
    <s v="Smartphone"/>
    <n v="12"/>
    <n v="189.12"/>
    <n v="2269.44"/>
    <n v="1892.38"/>
    <n v="377.06"/>
    <x v="0"/>
    <n v="38"/>
    <x v="2"/>
  </r>
  <r>
    <n v="165"/>
    <d v="2022-08-27T00:00:00"/>
    <x v="3"/>
    <x v="0"/>
    <x v="5"/>
    <x v="3"/>
    <s v="Table"/>
    <n v="15"/>
    <n v="285.89999999999998"/>
    <n v="4288.5"/>
    <n v="2986.8"/>
    <n v="1301.7"/>
    <x v="0"/>
    <n v="42"/>
    <x v="2"/>
  </r>
  <r>
    <n v="166"/>
    <d v="2024-08-26T00:00:00"/>
    <x v="3"/>
    <x v="1"/>
    <x v="7"/>
    <x v="2"/>
    <s v="Jeans"/>
    <n v="4"/>
    <n v="282.67"/>
    <n v="1130.68"/>
    <n v="921.37"/>
    <n v="209.31"/>
    <x v="0"/>
    <n v="54"/>
    <x v="1"/>
  </r>
  <r>
    <n v="167"/>
    <d v="2023-05-21T00:00:00"/>
    <x v="0"/>
    <x v="2"/>
    <x v="0"/>
    <x v="0"/>
    <s v="Juice"/>
    <n v="11"/>
    <n v="103.08"/>
    <n v="1133.8800000000001"/>
    <n v="697.22"/>
    <n v="436.66"/>
    <x v="1"/>
    <n v="20"/>
    <x v="0"/>
  </r>
  <r>
    <n v="168"/>
    <d v="2023-08-29T00:00:00"/>
    <x v="3"/>
    <x v="2"/>
    <x v="7"/>
    <x v="0"/>
    <s v="Chips"/>
    <n v="4"/>
    <n v="229.13"/>
    <n v="916.52"/>
    <n v="715.28"/>
    <n v="201.24"/>
    <x v="1"/>
    <n v="33"/>
    <x v="2"/>
  </r>
  <r>
    <n v="169"/>
    <d v="2022-10-19T00:00:00"/>
    <x v="10"/>
    <x v="0"/>
    <x v="5"/>
    <x v="3"/>
    <s v="Chair"/>
    <n v="19"/>
    <n v="494.04"/>
    <n v="9386.76"/>
    <n v="8199.27"/>
    <n v="1187.49"/>
    <x v="0"/>
    <n v="43"/>
    <x v="2"/>
  </r>
  <r>
    <n v="170"/>
    <d v="2024-04-01T00:00:00"/>
    <x v="7"/>
    <x v="1"/>
    <x v="5"/>
    <x v="1"/>
    <s v="Tablet"/>
    <n v="1"/>
    <n v="39.380000000000003"/>
    <n v="39.380000000000003"/>
    <n v="24.75"/>
    <n v="14.63"/>
    <x v="1"/>
    <n v="37"/>
    <x v="2"/>
  </r>
  <r>
    <n v="171"/>
    <d v="2023-05-21T00:00:00"/>
    <x v="0"/>
    <x v="2"/>
    <x v="7"/>
    <x v="3"/>
    <s v="Sofa"/>
    <n v="13"/>
    <n v="44.48"/>
    <n v="578.24"/>
    <n v="481.32"/>
    <n v="96.92"/>
    <x v="0"/>
    <n v="43"/>
    <x v="2"/>
  </r>
  <r>
    <n v="172"/>
    <d v="2022-04-16T00:00:00"/>
    <x v="7"/>
    <x v="0"/>
    <x v="7"/>
    <x v="0"/>
    <s v="Bread"/>
    <n v="4"/>
    <n v="422.32"/>
    <n v="1689.28"/>
    <n v="1488.78"/>
    <n v="200.5"/>
    <x v="0"/>
    <n v="32"/>
    <x v="2"/>
  </r>
  <r>
    <n v="173"/>
    <d v="2024-01-12T00:00:00"/>
    <x v="6"/>
    <x v="1"/>
    <x v="5"/>
    <x v="1"/>
    <s v="Smartphone"/>
    <n v="4"/>
    <n v="496.8"/>
    <n v="1987.2"/>
    <n v="1705.85"/>
    <n v="281.35000000000002"/>
    <x v="1"/>
    <n v="32"/>
    <x v="2"/>
  </r>
  <r>
    <n v="174"/>
    <d v="2022-01-06T00:00:00"/>
    <x v="6"/>
    <x v="0"/>
    <x v="6"/>
    <x v="1"/>
    <s v="Smartphone"/>
    <n v="12"/>
    <n v="408.99"/>
    <n v="4907.88"/>
    <n v="3736.21"/>
    <n v="1171.67"/>
    <x v="0"/>
    <n v="34"/>
    <x v="2"/>
  </r>
  <r>
    <n v="175"/>
    <d v="2023-09-20T00:00:00"/>
    <x v="5"/>
    <x v="2"/>
    <x v="5"/>
    <x v="1"/>
    <s v="Laptop"/>
    <n v="10"/>
    <n v="42.15"/>
    <n v="421.5"/>
    <n v="294.54000000000002"/>
    <n v="126.96"/>
    <x v="1"/>
    <n v="35"/>
    <x v="2"/>
  </r>
  <r>
    <n v="176"/>
    <d v="2024-02-11T00:00:00"/>
    <x v="9"/>
    <x v="1"/>
    <x v="6"/>
    <x v="2"/>
    <s v="Shoes"/>
    <n v="4"/>
    <n v="67.510000000000005"/>
    <n v="270.04000000000002"/>
    <n v="231.85"/>
    <n v="38.19"/>
    <x v="1"/>
    <n v="58"/>
    <x v="1"/>
  </r>
  <r>
    <n v="177"/>
    <d v="2022-10-15T00:00:00"/>
    <x v="10"/>
    <x v="0"/>
    <x v="1"/>
    <x v="1"/>
    <s v="Smartphone"/>
    <n v="19"/>
    <n v="241.57"/>
    <n v="4589.83"/>
    <n v="3428.75"/>
    <n v="1161.08"/>
    <x v="1"/>
    <n v="48"/>
    <x v="1"/>
  </r>
  <r>
    <n v="178"/>
    <d v="2024-05-05T00:00:00"/>
    <x v="0"/>
    <x v="1"/>
    <x v="3"/>
    <x v="1"/>
    <s v="Tablet"/>
    <n v="10"/>
    <n v="357.13"/>
    <n v="3571.3"/>
    <n v="2520.9899999999998"/>
    <n v="1050.31"/>
    <x v="0"/>
    <n v="60"/>
    <x v="1"/>
  </r>
  <r>
    <n v="179"/>
    <d v="2022-08-10T00:00:00"/>
    <x v="3"/>
    <x v="0"/>
    <x v="3"/>
    <x v="1"/>
    <s v="Laptop"/>
    <n v="16"/>
    <n v="34.83"/>
    <n v="557.28"/>
    <n v="336.56"/>
    <n v="220.72"/>
    <x v="1"/>
    <n v="42"/>
    <x v="2"/>
  </r>
  <r>
    <n v="180"/>
    <d v="2023-06-25T00:00:00"/>
    <x v="11"/>
    <x v="2"/>
    <x v="3"/>
    <x v="0"/>
    <s v="Chips"/>
    <n v="11"/>
    <n v="108.29"/>
    <n v="1191.19"/>
    <n v="925.74"/>
    <n v="265.45"/>
    <x v="1"/>
    <n v="37"/>
    <x v="2"/>
  </r>
  <r>
    <n v="181"/>
    <d v="2024-09-25T00:00:00"/>
    <x v="5"/>
    <x v="1"/>
    <x v="1"/>
    <x v="2"/>
    <s v="Shirt"/>
    <n v="5"/>
    <n v="113.3"/>
    <n v="566.5"/>
    <n v="401.7"/>
    <n v="164.8"/>
    <x v="1"/>
    <n v="57"/>
    <x v="1"/>
  </r>
  <r>
    <n v="182"/>
    <d v="2022-11-11T00:00:00"/>
    <x v="8"/>
    <x v="0"/>
    <x v="3"/>
    <x v="0"/>
    <s v="Chocolate"/>
    <n v="3"/>
    <n v="142.53"/>
    <n v="427.59"/>
    <n v="277.62"/>
    <n v="149.97"/>
    <x v="0"/>
    <n v="27"/>
    <x v="0"/>
  </r>
  <r>
    <n v="183"/>
    <d v="2022-10-01T00:00:00"/>
    <x v="10"/>
    <x v="0"/>
    <x v="1"/>
    <x v="1"/>
    <s v="Laptop"/>
    <n v="8"/>
    <n v="13.21"/>
    <n v="105.68"/>
    <n v="78.02"/>
    <n v="27.66"/>
    <x v="0"/>
    <n v="48"/>
    <x v="1"/>
  </r>
  <r>
    <n v="184"/>
    <d v="2023-03-18T00:00:00"/>
    <x v="4"/>
    <x v="2"/>
    <x v="1"/>
    <x v="3"/>
    <s v="Sofa"/>
    <n v="4"/>
    <n v="463.83"/>
    <n v="1855.32"/>
    <n v="1159.98"/>
    <n v="695.34"/>
    <x v="0"/>
    <n v="27"/>
    <x v="0"/>
  </r>
  <r>
    <n v="185"/>
    <d v="2022-02-20T00:00:00"/>
    <x v="9"/>
    <x v="0"/>
    <x v="0"/>
    <x v="0"/>
    <s v="Juice"/>
    <n v="2"/>
    <n v="223.46"/>
    <n v="446.92"/>
    <n v="317.73"/>
    <n v="129.19"/>
    <x v="1"/>
    <n v="45"/>
    <x v="1"/>
  </r>
  <r>
    <n v="186"/>
    <d v="2023-09-15T00:00:00"/>
    <x v="5"/>
    <x v="2"/>
    <x v="3"/>
    <x v="3"/>
    <s v="Table"/>
    <n v="13"/>
    <n v="92.44"/>
    <n v="1201.72"/>
    <n v="820.51"/>
    <n v="381.21"/>
    <x v="1"/>
    <n v="51"/>
    <x v="1"/>
  </r>
  <r>
    <n v="187"/>
    <d v="2022-02-24T00:00:00"/>
    <x v="9"/>
    <x v="0"/>
    <x v="0"/>
    <x v="1"/>
    <s v="Laptop"/>
    <n v="8"/>
    <n v="479.69"/>
    <n v="3837.52"/>
    <n v="2555.3000000000002"/>
    <n v="1282.22"/>
    <x v="0"/>
    <n v="54"/>
    <x v="1"/>
  </r>
  <r>
    <n v="188"/>
    <d v="2023-09-28T00:00:00"/>
    <x v="5"/>
    <x v="2"/>
    <x v="7"/>
    <x v="2"/>
    <s v="Shirt"/>
    <n v="18"/>
    <n v="55.01"/>
    <n v="990.18"/>
    <n v="661.38"/>
    <n v="328.8"/>
    <x v="1"/>
    <n v="43"/>
    <x v="2"/>
  </r>
  <r>
    <n v="189"/>
    <d v="2022-07-28T00:00:00"/>
    <x v="1"/>
    <x v="0"/>
    <x v="0"/>
    <x v="1"/>
    <s v="Smartphone"/>
    <n v="9"/>
    <n v="250.11"/>
    <n v="2250.9899999999998"/>
    <n v="1466.09"/>
    <n v="784.9"/>
    <x v="1"/>
    <n v="58"/>
    <x v="1"/>
  </r>
  <r>
    <n v="190"/>
    <d v="2023-09-30T00:00:00"/>
    <x v="5"/>
    <x v="2"/>
    <x v="7"/>
    <x v="3"/>
    <s v="Chair"/>
    <n v="4"/>
    <n v="96.61"/>
    <n v="386.44"/>
    <n v="337.11"/>
    <n v="49.33"/>
    <x v="1"/>
    <n v="37"/>
    <x v="2"/>
  </r>
  <r>
    <n v="191"/>
    <d v="2023-04-12T00:00:00"/>
    <x v="7"/>
    <x v="2"/>
    <x v="3"/>
    <x v="2"/>
    <s v="Jacket"/>
    <n v="3"/>
    <n v="87.49"/>
    <n v="262.47000000000003"/>
    <n v="183.64"/>
    <n v="78.83"/>
    <x v="0"/>
    <n v="18"/>
    <x v="0"/>
  </r>
  <r>
    <n v="192"/>
    <d v="2022-03-20T00:00:00"/>
    <x v="4"/>
    <x v="0"/>
    <x v="1"/>
    <x v="0"/>
    <s v="Juice"/>
    <n v="1"/>
    <n v="92.87"/>
    <n v="92.87"/>
    <n v="63.07"/>
    <n v="29.8"/>
    <x v="0"/>
    <n v="18"/>
    <x v="0"/>
  </r>
  <r>
    <n v="193"/>
    <d v="2022-02-16T00:00:00"/>
    <x v="9"/>
    <x v="0"/>
    <x v="4"/>
    <x v="0"/>
    <s v="Chips"/>
    <n v="16"/>
    <n v="437.24"/>
    <n v="6995.84"/>
    <n v="5189.3100000000004"/>
    <n v="1806.53"/>
    <x v="0"/>
    <n v="54"/>
    <x v="1"/>
  </r>
  <r>
    <n v="194"/>
    <d v="2024-04-03T00:00:00"/>
    <x v="7"/>
    <x v="1"/>
    <x v="7"/>
    <x v="2"/>
    <s v="Jeans"/>
    <n v="5"/>
    <n v="388.75"/>
    <n v="1943.75"/>
    <n v="1224.56"/>
    <n v="719.19"/>
    <x v="1"/>
    <n v="46"/>
    <x v="1"/>
  </r>
  <r>
    <n v="195"/>
    <d v="2024-04-27T00:00:00"/>
    <x v="7"/>
    <x v="1"/>
    <x v="1"/>
    <x v="3"/>
    <s v="Sofa"/>
    <n v="16"/>
    <n v="130.5"/>
    <n v="2088"/>
    <n v="1540.16"/>
    <n v="547.84"/>
    <x v="1"/>
    <n v="37"/>
    <x v="2"/>
  </r>
  <r>
    <n v="196"/>
    <d v="2022-01-22T00:00:00"/>
    <x v="6"/>
    <x v="0"/>
    <x v="4"/>
    <x v="0"/>
    <s v="Chips"/>
    <n v="9"/>
    <n v="344.46"/>
    <n v="3100.14"/>
    <n v="2537.36"/>
    <n v="562.78"/>
    <x v="0"/>
    <n v="44"/>
    <x v="2"/>
  </r>
  <r>
    <n v="197"/>
    <d v="2023-12-14T00:00:00"/>
    <x v="2"/>
    <x v="2"/>
    <x v="3"/>
    <x v="2"/>
    <s v="Jacket"/>
    <n v="16"/>
    <n v="20.3"/>
    <n v="324.8"/>
    <n v="251.16"/>
    <n v="73.64"/>
    <x v="1"/>
    <n v="41"/>
    <x v="2"/>
  </r>
  <r>
    <n v="198"/>
    <d v="2024-06-17T00:00:00"/>
    <x v="11"/>
    <x v="1"/>
    <x v="3"/>
    <x v="1"/>
    <s v="Smartphone"/>
    <n v="13"/>
    <n v="321.17"/>
    <n v="4175.21"/>
    <n v="3714.42"/>
    <n v="460.79"/>
    <x v="1"/>
    <n v="51"/>
    <x v="1"/>
  </r>
  <r>
    <n v="199"/>
    <d v="2022-10-10T00:00:00"/>
    <x v="10"/>
    <x v="0"/>
    <x v="6"/>
    <x v="3"/>
    <s v="Sofa"/>
    <n v="11"/>
    <n v="198.56"/>
    <n v="2184.16"/>
    <n v="1583.93"/>
    <n v="600.23"/>
    <x v="1"/>
    <n v="30"/>
    <x v="2"/>
  </r>
  <r>
    <n v="200"/>
    <d v="2024-03-22T00:00:00"/>
    <x v="4"/>
    <x v="1"/>
    <x v="5"/>
    <x v="3"/>
    <s v="Chair"/>
    <n v="14"/>
    <n v="398.69"/>
    <n v="5581.66"/>
    <n v="4297.87"/>
    <n v="1283.79"/>
    <x v="1"/>
    <n v="36"/>
    <x v="2"/>
  </r>
  <r>
    <n v="201"/>
    <d v="2024-09-16T00:00:00"/>
    <x v="5"/>
    <x v="1"/>
    <x v="2"/>
    <x v="1"/>
    <s v="Headphones"/>
    <n v="5"/>
    <n v="235.83"/>
    <n v="1179.1500000000001"/>
    <n v="760.63"/>
    <n v="418.52"/>
    <x v="1"/>
    <n v="57"/>
    <x v="1"/>
  </r>
  <r>
    <n v="202"/>
    <d v="2023-04-10T00:00:00"/>
    <x v="7"/>
    <x v="2"/>
    <x v="6"/>
    <x v="3"/>
    <s v="Bed"/>
    <n v="10"/>
    <n v="36.99"/>
    <n v="369.9"/>
    <n v="254.65"/>
    <n v="115.25"/>
    <x v="0"/>
    <n v="31"/>
    <x v="2"/>
  </r>
  <r>
    <n v="203"/>
    <d v="2023-11-08T00:00:00"/>
    <x v="8"/>
    <x v="2"/>
    <x v="7"/>
    <x v="1"/>
    <s v="Laptop"/>
    <n v="16"/>
    <n v="156.38"/>
    <n v="2502.08"/>
    <n v="1824.26"/>
    <n v="677.82"/>
    <x v="0"/>
    <n v="21"/>
    <x v="0"/>
  </r>
  <r>
    <n v="204"/>
    <d v="2024-09-08T00:00:00"/>
    <x v="5"/>
    <x v="1"/>
    <x v="7"/>
    <x v="2"/>
    <s v="Jacket"/>
    <n v="10"/>
    <n v="393.71"/>
    <n v="3937.1"/>
    <n v="2955.18"/>
    <n v="981.92"/>
    <x v="0"/>
    <n v="23"/>
    <x v="0"/>
  </r>
  <r>
    <n v="205"/>
    <d v="2022-08-13T00:00:00"/>
    <x v="3"/>
    <x v="0"/>
    <x v="7"/>
    <x v="2"/>
    <s v="Jeans"/>
    <n v="14"/>
    <n v="294.69"/>
    <n v="4125.66"/>
    <n v="2575.3000000000002"/>
    <n v="1550.36"/>
    <x v="0"/>
    <n v="48"/>
    <x v="1"/>
  </r>
  <r>
    <n v="206"/>
    <d v="2024-07-03T00:00:00"/>
    <x v="1"/>
    <x v="1"/>
    <x v="4"/>
    <x v="2"/>
    <s v="Shoes"/>
    <n v="14"/>
    <n v="202.56"/>
    <n v="2835.84"/>
    <n v="2470.7199999999998"/>
    <n v="365.12"/>
    <x v="1"/>
    <n v="37"/>
    <x v="2"/>
  </r>
  <r>
    <n v="207"/>
    <d v="2024-02-26T00:00:00"/>
    <x v="9"/>
    <x v="1"/>
    <x v="7"/>
    <x v="2"/>
    <s v="Shoes"/>
    <n v="11"/>
    <n v="403.17"/>
    <n v="4434.87"/>
    <n v="2846.09"/>
    <n v="1588.78"/>
    <x v="0"/>
    <n v="34"/>
    <x v="2"/>
  </r>
  <r>
    <n v="208"/>
    <d v="2024-08-07T00:00:00"/>
    <x v="3"/>
    <x v="1"/>
    <x v="6"/>
    <x v="0"/>
    <s v="Chocolate"/>
    <n v="10"/>
    <n v="155.97"/>
    <n v="1559.7"/>
    <n v="1074.95"/>
    <n v="484.75"/>
    <x v="1"/>
    <n v="52"/>
    <x v="1"/>
  </r>
  <r>
    <n v="209"/>
    <d v="2022-11-17T00:00:00"/>
    <x v="8"/>
    <x v="0"/>
    <x v="6"/>
    <x v="0"/>
    <s v="Bread"/>
    <n v="4"/>
    <n v="73.61"/>
    <n v="294.44"/>
    <n v="215.7"/>
    <n v="78.739999999999995"/>
    <x v="1"/>
    <n v="47"/>
    <x v="1"/>
  </r>
  <r>
    <n v="210"/>
    <d v="2024-07-23T00:00:00"/>
    <x v="1"/>
    <x v="1"/>
    <x v="4"/>
    <x v="0"/>
    <s v="Bread"/>
    <n v="14"/>
    <n v="480.92"/>
    <n v="6732.88"/>
    <n v="4971.46"/>
    <n v="1761.42"/>
    <x v="0"/>
    <n v="44"/>
    <x v="2"/>
  </r>
  <r>
    <n v="211"/>
    <d v="2023-09-28T00:00:00"/>
    <x v="5"/>
    <x v="2"/>
    <x v="2"/>
    <x v="2"/>
    <s v="Jacket"/>
    <n v="8"/>
    <n v="292.26"/>
    <n v="2338.08"/>
    <n v="1664.56"/>
    <n v="673.52"/>
    <x v="1"/>
    <n v="21"/>
    <x v="0"/>
  </r>
  <r>
    <n v="212"/>
    <d v="2023-06-15T00:00:00"/>
    <x v="11"/>
    <x v="2"/>
    <x v="0"/>
    <x v="2"/>
    <s v="Shoes"/>
    <n v="1"/>
    <n v="234.09"/>
    <n v="234.09"/>
    <n v="194.04"/>
    <n v="40.049999999999997"/>
    <x v="1"/>
    <n v="21"/>
    <x v="0"/>
  </r>
  <r>
    <n v="213"/>
    <d v="2022-10-25T00:00:00"/>
    <x v="10"/>
    <x v="0"/>
    <x v="2"/>
    <x v="1"/>
    <s v="Tablet"/>
    <n v="4"/>
    <n v="170.07"/>
    <n v="680.28"/>
    <n v="428.05"/>
    <n v="252.23"/>
    <x v="1"/>
    <n v="39"/>
    <x v="2"/>
  </r>
  <r>
    <n v="214"/>
    <d v="2024-09-17T00:00:00"/>
    <x v="5"/>
    <x v="1"/>
    <x v="5"/>
    <x v="1"/>
    <s v="Laptop"/>
    <n v="7"/>
    <n v="260.55"/>
    <n v="1823.85"/>
    <n v="1401.84"/>
    <n v="422.01"/>
    <x v="1"/>
    <n v="26"/>
    <x v="0"/>
  </r>
  <r>
    <n v="215"/>
    <d v="2024-04-04T00:00:00"/>
    <x v="7"/>
    <x v="1"/>
    <x v="3"/>
    <x v="2"/>
    <s v="Jacket"/>
    <n v="10"/>
    <n v="360.98"/>
    <n v="3609.8"/>
    <n v="3180.09"/>
    <n v="429.71"/>
    <x v="1"/>
    <n v="57"/>
    <x v="1"/>
  </r>
  <r>
    <n v="216"/>
    <d v="2023-06-17T00:00:00"/>
    <x v="11"/>
    <x v="2"/>
    <x v="3"/>
    <x v="1"/>
    <s v="Laptop"/>
    <n v="1"/>
    <n v="80.75"/>
    <n v="80.75"/>
    <n v="69.77"/>
    <n v="10.98"/>
    <x v="0"/>
    <n v="33"/>
    <x v="2"/>
  </r>
  <r>
    <n v="217"/>
    <d v="2022-02-26T00:00:00"/>
    <x v="9"/>
    <x v="0"/>
    <x v="3"/>
    <x v="1"/>
    <s v="Headphones"/>
    <n v="1"/>
    <n v="417.2"/>
    <n v="417.2"/>
    <n v="305.87"/>
    <n v="111.33"/>
    <x v="0"/>
    <n v="37"/>
    <x v="2"/>
  </r>
  <r>
    <n v="218"/>
    <d v="2024-04-21T00:00:00"/>
    <x v="7"/>
    <x v="1"/>
    <x v="0"/>
    <x v="0"/>
    <s v="Chocolate"/>
    <n v="8"/>
    <n v="421.65"/>
    <n v="3373.2"/>
    <n v="2577.1799999999998"/>
    <n v="796.02"/>
    <x v="1"/>
    <n v="60"/>
    <x v="1"/>
  </r>
  <r>
    <n v="219"/>
    <d v="2023-11-05T00:00:00"/>
    <x v="8"/>
    <x v="2"/>
    <x v="2"/>
    <x v="0"/>
    <s v="Chocolate"/>
    <n v="1"/>
    <n v="96.48"/>
    <n v="96.48"/>
    <n v="81.58"/>
    <n v="14.9"/>
    <x v="0"/>
    <n v="28"/>
    <x v="0"/>
  </r>
  <r>
    <n v="220"/>
    <d v="2023-08-26T00:00:00"/>
    <x v="3"/>
    <x v="2"/>
    <x v="3"/>
    <x v="0"/>
    <s v="Bread"/>
    <n v="10"/>
    <n v="148.28"/>
    <n v="1482.8"/>
    <n v="934.17"/>
    <n v="548.63"/>
    <x v="1"/>
    <n v="41"/>
    <x v="2"/>
  </r>
  <r>
    <n v="221"/>
    <d v="2022-06-01T00:00:00"/>
    <x v="11"/>
    <x v="0"/>
    <x v="7"/>
    <x v="0"/>
    <s v="Bread"/>
    <n v="4"/>
    <n v="234.66"/>
    <n v="938.64"/>
    <n v="792.26"/>
    <n v="146.38"/>
    <x v="0"/>
    <n v="36"/>
    <x v="2"/>
  </r>
  <r>
    <n v="222"/>
    <d v="2023-10-29T00:00:00"/>
    <x v="10"/>
    <x v="2"/>
    <x v="1"/>
    <x v="1"/>
    <s v="Headphones"/>
    <n v="1"/>
    <n v="292.37"/>
    <n v="292.37"/>
    <n v="178.41"/>
    <n v="113.96"/>
    <x v="1"/>
    <n v="20"/>
    <x v="0"/>
  </r>
  <r>
    <n v="223"/>
    <d v="2023-01-02T00:00:00"/>
    <x v="6"/>
    <x v="2"/>
    <x v="4"/>
    <x v="2"/>
    <s v="Shoes"/>
    <n v="15"/>
    <n v="142.07"/>
    <n v="2131.0500000000002"/>
    <n v="1906.28"/>
    <n v="224.77"/>
    <x v="0"/>
    <n v="40"/>
    <x v="2"/>
  </r>
  <r>
    <n v="224"/>
    <d v="2022-12-14T00:00:00"/>
    <x v="2"/>
    <x v="0"/>
    <x v="0"/>
    <x v="1"/>
    <s v="Smartphone"/>
    <n v="5"/>
    <n v="179.17"/>
    <n v="895.85"/>
    <n v="730.8"/>
    <n v="165.05"/>
    <x v="1"/>
    <n v="26"/>
    <x v="0"/>
  </r>
  <r>
    <n v="225"/>
    <d v="2023-01-21T00:00:00"/>
    <x v="6"/>
    <x v="2"/>
    <x v="7"/>
    <x v="3"/>
    <s v="Bed"/>
    <n v="3"/>
    <n v="458.5"/>
    <n v="1375.5"/>
    <n v="1091.51"/>
    <n v="283.99"/>
    <x v="1"/>
    <n v="56"/>
    <x v="1"/>
  </r>
  <r>
    <n v="226"/>
    <d v="2023-08-22T00:00:00"/>
    <x v="3"/>
    <x v="2"/>
    <x v="6"/>
    <x v="3"/>
    <s v="Table"/>
    <n v="11"/>
    <n v="296.48"/>
    <n v="3261.28"/>
    <n v="2524.94"/>
    <n v="736.34"/>
    <x v="1"/>
    <n v="22"/>
    <x v="0"/>
  </r>
  <r>
    <n v="227"/>
    <d v="2024-08-14T00:00:00"/>
    <x v="3"/>
    <x v="1"/>
    <x v="5"/>
    <x v="1"/>
    <s v="Smartphone"/>
    <n v="8"/>
    <n v="52.79"/>
    <n v="422.32"/>
    <n v="266.85000000000002"/>
    <n v="155.47"/>
    <x v="1"/>
    <n v="38"/>
    <x v="2"/>
  </r>
  <r>
    <n v="228"/>
    <d v="2024-09-23T00:00:00"/>
    <x v="5"/>
    <x v="1"/>
    <x v="3"/>
    <x v="2"/>
    <s v="Shirt"/>
    <n v="6"/>
    <n v="365.44"/>
    <n v="2192.64"/>
    <n v="1568.23"/>
    <n v="624.41"/>
    <x v="1"/>
    <n v="22"/>
    <x v="0"/>
  </r>
  <r>
    <n v="229"/>
    <d v="2024-02-21T00:00:00"/>
    <x v="9"/>
    <x v="1"/>
    <x v="5"/>
    <x v="3"/>
    <s v="Chair"/>
    <n v="2"/>
    <n v="424.17"/>
    <n v="848.34"/>
    <n v="527.54999999999995"/>
    <n v="320.79000000000002"/>
    <x v="1"/>
    <n v="56"/>
    <x v="1"/>
  </r>
  <r>
    <n v="230"/>
    <d v="2023-10-15T00:00:00"/>
    <x v="10"/>
    <x v="2"/>
    <x v="5"/>
    <x v="2"/>
    <s v="Jacket"/>
    <n v="4"/>
    <n v="350.87"/>
    <n v="1403.48"/>
    <n v="1001.09"/>
    <n v="402.39"/>
    <x v="0"/>
    <n v="30"/>
    <x v="2"/>
  </r>
  <r>
    <n v="231"/>
    <d v="2023-03-21T00:00:00"/>
    <x v="4"/>
    <x v="2"/>
    <x v="7"/>
    <x v="0"/>
    <s v="Bread"/>
    <n v="10"/>
    <n v="116.62"/>
    <n v="1166.2"/>
    <n v="959.37"/>
    <n v="206.83"/>
    <x v="0"/>
    <n v="23"/>
    <x v="0"/>
  </r>
  <r>
    <n v="232"/>
    <d v="2023-01-04T00:00:00"/>
    <x v="6"/>
    <x v="2"/>
    <x v="5"/>
    <x v="1"/>
    <s v="Smartphone"/>
    <n v="2"/>
    <n v="405.95"/>
    <n v="811.9"/>
    <n v="704.72"/>
    <n v="107.18"/>
    <x v="1"/>
    <n v="54"/>
    <x v="1"/>
  </r>
  <r>
    <n v="233"/>
    <d v="2023-08-08T00:00:00"/>
    <x v="3"/>
    <x v="2"/>
    <x v="2"/>
    <x v="3"/>
    <s v="Table"/>
    <n v="17"/>
    <n v="250.61"/>
    <n v="4260.37"/>
    <n v="3620.13"/>
    <n v="640.24"/>
    <x v="1"/>
    <n v="50"/>
    <x v="1"/>
  </r>
  <r>
    <n v="234"/>
    <d v="2024-06-13T00:00:00"/>
    <x v="11"/>
    <x v="1"/>
    <x v="4"/>
    <x v="3"/>
    <s v="Table"/>
    <n v="3"/>
    <n v="222.24"/>
    <n v="666.72"/>
    <n v="525.14"/>
    <n v="141.58000000000001"/>
    <x v="0"/>
    <n v="54"/>
    <x v="1"/>
  </r>
  <r>
    <n v="235"/>
    <d v="2023-09-08T00:00:00"/>
    <x v="5"/>
    <x v="2"/>
    <x v="2"/>
    <x v="2"/>
    <s v="Jacket"/>
    <n v="4"/>
    <n v="63.37"/>
    <n v="253.48"/>
    <n v="169.62"/>
    <n v="83.86"/>
    <x v="1"/>
    <n v="19"/>
    <x v="0"/>
  </r>
  <r>
    <n v="236"/>
    <d v="2024-06-11T00:00:00"/>
    <x v="11"/>
    <x v="1"/>
    <x v="3"/>
    <x v="3"/>
    <s v="Sofa"/>
    <n v="13"/>
    <n v="353.12"/>
    <n v="4590.5600000000004"/>
    <n v="2847.92"/>
    <n v="1742.64"/>
    <x v="0"/>
    <n v="36"/>
    <x v="2"/>
  </r>
  <r>
    <n v="237"/>
    <d v="2024-07-02T00:00:00"/>
    <x v="1"/>
    <x v="1"/>
    <x v="2"/>
    <x v="2"/>
    <s v="Jacket"/>
    <n v="13"/>
    <n v="311.23"/>
    <n v="4045.99"/>
    <n v="3090.26"/>
    <n v="955.73"/>
    <x v="0"/>
    <n v="55"/>
    <x v="1"/>
  </r>
  <r>
    <n v="238"/>
    <d v="2022-12-09T00:00:00"/>
    <x v="2"/>
    <x v="0"/>
    <x v="1"/>
    <x v="3"/>
    <s v="Chair"/>
    <n v="2"/>
    <n v="172.33"/>
    <n v="344.66"/>
    <n v="233.77"/>
    <n v="110.89"/>
    <x v="0"/>
    <n v="26"/>
    <x v="0"/>
  </r>
  <r>
    <n v="239"/>
    <d v="2023-08-01T00:00:00"/>
    <x v="3"/>
    <x v="2"/>
    <x v="3"/>
    <x v="3"/>
    <s v="Chair"/>
    <n v="8"/>
    <n v="249.31"/>
    <n v="1994.48"/>
    <n v="1678.75"/>
    <n v="315.73"/>
    <x v="0"/>
    <n v="40"/>
    <x v="2"/>
  </r>
  <r>
    <n v="240"/>
    <d v="2024-01-11T00:00:00"/>
    <x v="6"/>
    <x v="1"/>
    <x v="2"/>
    <x v="0"/>
    <s v="Chips"/>
    <n v="18"/>
    <n v="241.99"/>
    <n v="4355.82"/>
    <n v="2782.67"/>
    <n v="1573.15"/>
    <x v="0"/>
    <n v="24"/>
    <x v="0"/>
  </r>
  <r>
    <n v="241"/>
    <d v="2024-05-20T00:00:00"/>
    <x v="0"/>
    <x v="1"/>
    <x v="5"/>
    <x v="0"/>
    <s v="Chocolate"/>
    <n v="12"/>
    <n v="218.6"/>
    <n v="2623.2"/>
    <n v="1812.7"/>
    <n v="810.5"/>
    <x v="0"/>
    <n v="19"/>
    <x v="0"/>
  </r>
  <r>
    <n v="242"/>
    <d v="2023-12-02T00:00:00"/>
    <x v="2"/>
    <x v="2"/>
    <x v="5"/>
    <x v="1"/>
    <s v="Smartphone"/>
    <n v="18"/>
    <n v="306.02999999999997"/>
    <n v="5508.54"/>
    <n v="3932.09"/>
    <n v="1576.45"/>
    <x v="0"/>
    <n v="53"/>
    <x v="1"/>
  </r>
  <r>
    <n v="243"/>
    <d v="2023-03-14T00:00:00"/>
    <x v="4"/>
    <x v="2"/>
    <x v="1"/>
    <x v="1"/>
    <s v="Headphones"/>
    <n v="13"/>
    <n v="349.24"/>
    <n v="4540.12"/>
    <n v="3309.36"/>
    <n v="1230.76"/>
    <x v="0"/>
    <n v="25"/>
    <x v="0"/>
  </r>
  <r>
    <n v="244"/>
    <d v="2022-03-01T00:00:00"/>
    <x v="4"/>
    <x v="0"/>
    <x v="1"/>
    <x v="1"/>
    <s v="Tablet"/>
    <n v="12"/>
    <n v="100.85"/>
    <n v="1210.2"/>
    <n v="884.6"/>
    <n v="325.60000000000002"/>
    <x v="0"/>
    <n v="32"/>
    <x v="2"/>
  </r>
  <r>
    <n v="245"/>
    <d v="2024-03-23T00:00:00"/>
    <x v="4"/>
    <x v="1"/>
    <x v="2"/>
    <x v="1"/>
    <s v="Smartphone"/>
    <n v="14"/>
    <n v="375"/>
    <n v="5250"/>
    <n v="4549.13"/>
    <n v="700.87"/>
    <x v="0"/>
    <n v="18"/>
    <x v="0"/>
  </r>
  <r>
    <n v="246"/>
    <d v="2022-02-14T00:00:00"/>
    <x v="9"/>
    <x v="0"/>
    <x v="3"/>
    <x v="1"/>
    <s v="Laptop"/>
    <n v="2"/>
    <n v="67.72"/>
    <n v="135.44"/>
    <n v="88.6"/>
    <n v="46.84"/>
    <x v="1"/>
    <n v="40"/>
    <x v="2"/>
  </r>
  <r>
    <n v="247"/>
    <d v="2023-11-04T00:00:00"/>
    <x v="8"/>
    <x v="2"/>
    <x v="3"/>
    <x v="3"/>
    <s v="Table"/>
    <n v="20"/>
    <n v="201.92"/>
    <n v="4038.4"/>
    <n v="3219.71"/>
    <n v="818.69"/>
    <x v="0"/>
    <n v="22"/>
    <x v="0"/>
  </r>
  <r>
    <n v="248"/>
    <d v="2023-03-31T00:00:00"/>
    <x v="4"/>
    <x v="2"/>
    <x v="7"/>
    <x v="2"/>
    <s v="Shoes"/>
    <n v="12"/>
    <n v="449.33"/>
    <n v="5391.96"/>
    <n v="4624.3"/>
    <n v="767.66"/>
    <x v="1"/>
    <n v="41"/>
    <x v="2"/>
  </r>
  <r>
    <n v="249"/>
    <d v="2022-02-25T00:00:00"/>
    <x v="9"/>
    <x v="0"/>
    <x v="7"/>
    <x v="2"/>
    <s v="Jacket"/>
    <n v="11"/>
    <n v="350.4"/>
    <n v="3854.4"/>
    <n v="2894.78"/>
    <n v="959.62"/>
    <x v="1"/>
    <n v="44"/>
    <x v="2"/>
  </r>
  <r>
    <n v="250"/>
    <d v="2023-06-18T00:00:00"/>
    <x v="11"/>
    <x v="2"/>
    <x v="1"/>
    <x v="3"/>
    <s v="Chair"/>
    <n v="7"/>
    <n v="456.46"/>
    <n v="3195.22"/>
    <n v="2723.69"/>
    <n v="471.53"/>
    <x v="0"/>
    <n v="37"/>
    <x v="2"/>
  </r>
  <r>
    <n v="251"/>
    <d v="2023-03-27T00:00:00"/>
    <x v="4"/>
    <x v="2"/>
    <x v="3"/>
    <x v="1"/>
    <s v="Tablet"/>
    <n v="5"/>
    <n v="22.75"/>
    <n v="113.75"/>
    <n v="76.27"/>
    <n v="37.479999999999997"/>
    <x v="1"/>
    <n v="25"/>
    <x v="0"/>
  </r>
  <r>
    <n v="252"/>
    <d v="2024-04-27T00:00:00"/>
    <x v="7"/>
    <x v="1"/>
    <x v="5"/>
    <x v="0"/>
    <s v="Chips"/>
    <n v="9"/>
    <n v="142.59"/>
    <n v="1283.31"/>
    <n v="917.89"/>
    <n v="365.42"/>
    <x v="0"/>
    <n v="21"/>
    <x v="0"/>
  </r>
  <r>
    <n v="253"/>
    <d v="2022-02-15T00:00:00"/>
    <x v="9"/>
    <x v="0"/>
    <x v="7"/>
    <x v="0"/>
    <s v="Bread"/>
    <n v="1"/>
    <n v="432.07"/>
    <n v="432.07"/>
    <n v="309.10000000000002"/>
    <n v="122.97"/>
    <x v="0"/>
    <n v="31"/>
    <x v="2"/>
  </r>
  <r>
    <n v="254"/>
    <d v="2023-07-09T00:00:00"/>
    <x v="1"/>
    <x v="2"/>
    <x v="0"/>
    <x v="2"/>
    <s v="Shoes"/>
    <n v="18"/>
    <n v="30.87"/>
    <n v="555.66"/>
    <n v="384.26"/>
    <n v="171.4"/>
    <x v="1"/>
    <n v="19"/>
    <x v="0"/>
  </r>
  <r>
    <n v="255"/>
    <d v="2023-03-21T00:00:00"/>
    <x v="4"/>
    <x v="2"/>
    <x v="4"/>
    <x v="3"/>
    <s v="Table"/>
    <n v="1"/>
    <n v="173.77"/>
    <n v="173.77"/>
    <n v="147.49"/>
    <n v="26.28"/>
    <x v="1"/>
    <n v="21"/>
    <x v="0"/>
  </r>
  <r>
    <n v="256"/>
    <d v="2023-08-05T00:00:00"/>
    <x v="3"/>
    <x v="2"/>
    <x v="2"/>
    <x v="0"/>
    <s v="Juice"/>
    <n v="18"/>
    <n v="234.43"/>
    <n v="4219.74"/>
    <n v="3256.71"/>
    <n v="963.03"/>
    <x v="1"/>
    <n v="28"/>
    <x v="0"/>
  </r>
  <r>
    <n v="257"/>
    <d v="2023-11-30T00:00:00"/>
    <x v="8"/>
    <x v="2"/>
    <x v="0"/>
    <x v="0"/>
    <s v="Chocolate"/>
    <n v="5"/>
    <n v="454.32"/>
    <n v="2271.6"/>
    <n v="1554.25"/>
    <n v="717.35"/>
    <x v="1"/>
    <n v="23"/>
    <x v="0"/>
  </r>
  <r>
    <n v="258"/>
    <d v="2023-01-06T00:00:00"/>
    <x v="6"/>
    <x v="2"/>
    <x v="3"/>
    <x v="3"/>
    <s v="Sofa"/>
    <n v="19"/>
    <n v="200.33"/>
    <n v="3806.27"/>
    <n v="2986.64"/>
    <n v="819.63"/>
    <x v="1"/>
    <n v="60"/>
    <x v="1"/>
  </r>
  <r>
    <n v="259"/>
    <d v="2022-09-28T00:00:00"/>
    <x v="5"/>
    <x v="0"/>
    <x v="7"/>
    <x v="1"/>
    <s v="Laptop"/>
    <n v="10"/>
    <n v="286.38"/>
    <n v="2863.8"/>
    <n v="1994.05"/>
    <n v="869.75"/>
    <x v="0"/>
    <n v="46"/>
    <x v="1"/>
  </r>
  <r>
    <n v="260"/>
    <d v="2023-05-07T00:00:00"/>
    <x v="0"/>
    <x v="2"/>
    <x v="1"/>
    <x v="1"/>
    <s v="Headphones"/>
    <n v="1"/>
    <n v="235.89"/>
    <n v="235.89"/>
    <n v="209.89"/>
    <n v="26"/>
    <x v="0"/>
    <n v="44"/>
    <x v="2"/>
  </r>
  <r>
    <n v="261"/>
    <d v="2023-03-28T00:00:00"/>
    <x v="4"/>
    <x v="2"/>
    <x v="5"/>
    <x v="1"/>
    <s v="Tablet"/>
    <n v="20"/>
    <n v="277.97000000000003"/>
    <n v="5559.4"/>
    <n v="4925.5600000000004"/>
    <n v="633.84"/>
    <x v="0"/>
    <n v="34"/>
    <x v="2"/>
  </r>
  <r>
    <n v="262"/>
    <d v="2024-06-11T00:00:00"/>
    <x v="11"/>
    <x v="1"/>
    <x v="7"/>
    <x v="3"/>
    <s v="Bed"/>
    <n v="5"/>
    <n v="117.57"/>
    <n v="587.85"/>
    <n v="383.48"/>
    <n v="204.37"/>
    <x v="0"/>
    <n v="32"/>
    <x v="2"/>
  </r>
  <r>
    <n v="263"/>
    <d v="2022-02-12T00:00:00"/>
    <x v="9"/>
    <x v="0"/>
    <x v="2"/>
    <x v="1"/>
    <s v="Smartphone"/>
    <n v="17"/>
    <n v="430.98"/>
    <n v="7326.66"/>
    <n v="5670.59"/>
    <n v="1656.07"/>
    <x v="0"/>
    <n v="21"/>
    <x v="0"/>
  </r>
  <r>
    <n v="264"/>
    <d v="2022-08-29T00:00:00"/>
    <x v="3"/>
    <x v="0"/>
    <x v="7"/>
    <x v="3"/>
    <s v="Chair"/>
    <n v="12"/>
    <n v="272.52"/>
    <n v="3270.24"/>
    <n v="2006.03"/>
    <n v="1264.21"/>
    <x v="1"/>
    <n v="24"/>
    <x v="0"/>
  </r>
  <r>
    <n v="265"/>
    <d v="2023-08-08T00:00:00"/>
    <x v="3"/>
    <x v="2"/>
    <x v="2"/>
    <x v="0"/>
    <s v="Chips"/>
    <n v="17"/>
    <n v="43.34"/>
    <n v="736.78"/>
    <n v="487.17"/>
    <n v="249.61"/>
    <x v="1"/>
    <n v="44"/>
    <x v="2"/>
  </r>
  <r>
    <n v="266"/>
    <d v="2023-01-04T00:00:00"/>
    <x v="6"/>
    <x v="2"/>
    <x v="2"/>
    <x v="0"/>
    <s v="Juice"/>
    <n v="5"/>
    <n v="17.22"/>
    <n v="86.1"/>
    <n v="67.34"/>
    <n v="18.760000000000002"/>
    <x v="1"/>
    <n v="44"/>
    <x v="2"/>
  </r>
  <r>
    <n v="267"/>
    <d v="2022-10-25T00:00:00"/>
    <x v="10"/>
    <x v="0"/>
    <x v="4"/>
    <x v="0"/>
    <s v="Juice"/>
    <n v="20"/>
    <n v="20.420000000000002"/>
    <n v="408.4"/>
    <n v="290.16000000000003"/>
    <n v="118.24"/>
    <x v="0"/>
    <n v="55"/>
    <x v="1"/>
  </r>
  <r>
    <n v="268"/>
    <d v="2023-06-05T00:00:00"/>
    <x v="11"/>
    <x v="2"/>
    <x v="5"/>
    <x v="1"/>
    <s v="Smartphone"/>
    <n v="11"/>
    <n v="257.83999999999997"/>
    <n v="2836.24"/>
    <n v="2366.17"/>
    <n v="470.07"/>
    <x v="1"/>
    <n v="31"/>
    <x v="2"/>
  </r>
  <r>
    <n v="269"/>
    <d v="2024-09-05T00:00:00"/>
    <x v="5"/>
    <x v="1"/>
    <x v="0"/>
    <x v="1"/>
    <s v="Smartphone"/>
    <n v="13"/>
    <n v="382.49"/>
    <n v="4972.37"/>
    <n v="3951.86"/>
    <n v="1020.51"/>
    <x v="0"/>
    <n v="32"/>
    <x v="2"/>
  </r>
  <r>
    <n v="270"/>
    <d v="2023-03-28T00:00:00"/>
    <x v="4"/>
    <x v="2"/>
    <x v="0"/>
    <x v="1"/>
    <s v="Laptop"/>
    <n v="20"/>
    <n v="238.8"/>
    <n v="4776"/>
    <n v="3617.03"/>
    <n v="1158.97"/>
    <x v="1"/>
    <n v="35"/>
    <x v="2"/>
  </r>
  <r>
    <n v="271"/>
    <d v="2023-01-06T00:00:00"/>
    <x v="6"/>
    <x v="2"/>
    <x v="3"/>
    <x v="3"/>
    <s v="Table"/>
    <n v="11"/>
    <n v="125.32"/>
    <n v="1378.52"/>
    <n v="1144.58"/>
    <n v="233.94"/>
    <x v="0"/>
    <n v="47"/>
    <x v="1"/>
  </r>
  <r>
    <n v="272"/>
    <d v="2023-01-06T00:00:00"/>
    <x v="6"/>
    <x v="2"/>
    <x v="4"/>
    <x v="1"/>
    <s v="Smartphone"/>
    <n v="15"/>
    <n v="367.74"/>
    <n v="5516.1"/>
    <n v="4766.29"/>
    <n v="749.81"/>
    <x v="0"/>
    <n v="40"/>
    <x v="2"/>
  </r>
  <r>
    <n v="273"/>
    <d v="2022-08-24T00:00:00"/>
    <x v="3"/>
    <x v="0"/>
    <x v="2"/>
    <x v="3"/>
    <s v="Bed"/>
    <n v="20"/>
    <n v="119.02"/>
    <n v="2380.4"/>
    <n v="1989.76"/>
    <n v="390.64"/>
    <x v="0"/>
    <n v="52"/>
    <x v="1"/>
  </r>
  <r>
    <n v="274"/>
    <d v="2022-11-18T00:00:00"/>
    <x v="8"/>
    <x v="0"/>
    <x v="3"/>
    <x v="0"/>
    <s v="Chocolate"/>
    <n v="20"/>
    <n v="133.84"/>
    <n v="2676.8"/>
    <n v="1836.46"/>
    <n v="840.34"/>
    <x v="0"/>
    <n v="23"/>
    <x v="0"/>
  </r>
  <r>
    <n v="275"/>
    <d v="2022-07-22T00:00:00"/>
    <x v="1"/>
    <x v="0"/>
    <x v="0"/>
    <x v="0"/>
    <s v="Chocolate"/>
    <n v="19"/>
    <n v="249.63"/>
    <n v="4742.97"/>
    <n v="4099.9799999999996"/>
    <n v="642.99"/>
    <x v="0"/>
    <n v="47"/>
    <x v="1"/>
  </r>
  <r>
    <n v="276"/>
    <d v="2024-08-10T00:00:00"/>
    <x v="3"/>
    <x v="1"/>
    <x v="5"/>
    <x v="2"/>
    <s v="Shirt"/>
    <n v="14"/>
    <n v="135.37"/>
    <n v="1895.18"/>
    <n v="1452.42"/>
    <n v="442.76"/>
    <x v="1"/>
    <n v="24"/>
    <x v="0"/>
  </r>
  <r>
    <n v="277"/>
    <d v="2022-05-16T00:00:00"/>
    <x v="0"/>
    <x v="0"/>
    <x v="6"/>
    <x v="1"/>
    <s v="Headphones"/>
    <n v="1"/>
    <n v="346.57"/>
    <n v="346.57"/>
    <n v="310.87"/>
    <n v="35.700000000000003"/>
    <x v="1"/>
    <n v="45"/>
    <x v="1"/>
  </r>
  <r>
    <n v="278"/>
    <d v="2022-12-11T00:00:00"/>
    <x v="2"/>
    <x v="0"/>
    <x v="4"/>
    <x v="2"/>
    <s v="Shoes"/>
    <n v="18"/>
    <n v="124.51"/>
    <n v="2241.1799999999998"/>
    <n v="1541.97"/>
    <n v="699.21"/>
    <x v="1"/>
    <n v="55"/>
    <x v="1"/>
  </r>
  <r>
    <n v="279"/>
    <d v="2023-10-08T00:00:00"/>
    <x v="10"/>
    <x v="2"/>
    <x v="2"/>
    <x v="1"/>
    <s v="Laptop"/>
    <n v="12"/>
    <n v="475.21"/>
    <n v="5702.52"/>
    <n v="4979.45"/>
    <n v="723.07"/>
    <x v="1"/>
    <n v="45"/>
    <x v="1"/>
  </r>
  <r>
    <n v="280"/>
    <d v="2024-04-19T00:00:00"/>
    <x v="7"/>
    <x v="1"/>
    <x v="7"/>
    <x v="0"/>
    <s v="Chocolate"/>
    <n v="6"/>
    <n v="363.24"/>
    <n v="2179.44"/>
    <n v="1693.14"/>
    <n v="486.3"/>
    <x v="0"/>
    <n v="27"/>
    <x v="0"/>
  </r>
  <r>
    <n v="281"/>
    <d v="2024-01-10T00:00:00"/>
    <x v="6"/>
    <x v="1"/>
    <x v="5"/>
    <x v="3"/>
    <s v="Bed"/>
    <n v="13"/>
    <n v="163.62"/>
    <n v="2127.06"/>
    <n v="1389.01"/>
    <n v="738.05"/>
    <x v="1"/>
    <n v="24"/>
    <x v="0"/>
  </r>
  <r>
    <n v="282"/>
    <d v="2023-06-22T00:00:00"/>
    <x v="11"/>
    <x v="2"/>
    <x v="3"/>
    <x v="3"/>
    <s v="Bed"/>
    <n v="11"/>
    <n v="28.9"/>
    <n v="317.89999999999998"/>
    <n v="240.11"/>
    <n v="77.790000000000006"/>
    <x v="1"/>
    <n v="36"/>
    <x v="2"/>
  </r>
  <r>
    <n v="283"/>
    <d v="2024-08-25T00:00:00"/>
    <x v="3"/>
    <x v="1"/>
    <x v="4"/>
    <x v="0"/>
    <s v="Juice"/>
    <n v="6"/>
    <n v="476.99"/>
    <n v="2861.94"/>
    <n v="1753.17"/>
    <n v="1108.77"/>
    <x v="0"/>
    <n v="45"/>
    <x v="1"/>
  </r>
  <r>
    <n v="284"/>
    <d v="2022-10-08T00:00:00"/>
    <x v="10"/>
    <x v="0"/>
    <x v="7"/>
    <x v="3"/>
    <s v="Chair"/>
    <n v="12"/>
    <n v="145.97"/>
    <n v="1751.64"/>
    <n v="1113.28"/>
    <n v="638.36"/>
    <x v="1"/>
    <n v="46"/>
    <x v="1"/>
  </r>
  <r>
    <n v="285"/>
    <d v="2024-08-04T00:00:00"/>
    <x v="3"/>
    <x v="1"/>
    <x v="3"/>
    <x v="2"/>
    <s v="Jacket"/>
    <n v="9"/>
    <n v="494.46"/>
    <n v="4450.1400000000003"/>
    <n v="3676"/>
    <n v="774.14"/>
    <x v="0"/>
    <n v="60"/>
    <x v="1"/>
  </r>
  <r>
    <n v="286"/>
    <d v="2022-06-22T00:00:00"/>
    <x v="11"/>
    <x v="0"/>
    <x v="7"/>
    <x v="2"/>
    <s v="Shirt"/>
    <n v="7"/>
    <n v="278.32"/>
    <n v="1948.24"/>
    <n v="1466.26"/>
    <n v="481.98"/>
    <x v="0"/>
    <n v="56"/>
    <x v="1"/>
  </r>
  <r>
    <n v="287"/>
    <d v="2022-07-28T00:00:00"/>
    <x v="1"/>
    <x v="0"/>
    <x v="5"/>
    <x v="2"/>
    <s v="Shirt"/>
    <n v="16"/>
    <n v="417.09"/>
    <n v="6673.44"/>
    <n v="4055.67"/>
    <n v="2617.77"/>
    <x v="1"/>
    <n v="54"/>
    <x v="1"/>
  </r>
  <r>
    <n v="288"/>
    <d v="2023-12-25T00:00:00"/>
    <x v="2"/>
    <x v="2"/>
    <x v="0"/>
    <x v="0"/>
    <s v="Chocolate"/>
    <n v="15"/>
    <n v="151"/>
    <n v="2265"/>
    <n v="1433.48"/>
    <n v="831.52"/>
    <x v="0"/>
    <n v="46"/>
    <x v="1"/>
  </r>
  <r>
    <n v="289"/>
    <d v="2024-01-20T00:00:00"/>
    <x v="6"/>
    <x v="1"/>
    <x v="0"/>
    <x v="0"/>
    <s v="Juice"/>
    <n v="3"/>
    <n v="432.93"/>
    <n v="1298.79"/>
    <n v="1166.21"/>
    <n v="132.58000000000001"/>
    <x v="0"/>
    <n v="40"/>
    <x v="2"/>
  </r>
  <r>
    <n v="290"/>
    <d v="2023-04-10T00:00:00"/>
    <x v="7"/>
    <x v="2"/>
    <x v="2"/>
    <x v="2"/>
    <s v="Shirt"/>
    <n v="11"/>
    <n v="82.58"/>
    <n v="908.38"/>
    <n v="636.41"/>
    <n v="271.97000000000003"/>
    <x v="0"/>
    <n v="38"/>
    <x v="2"/>
  </r>
  <r>
    <n v="291"/>
    <d v="2023-11-08T00:00:00"/>
    <x v="8"/>
    <x v="2"/>
    <x v="5"/>
    <x v="0"/>
    <s v="Chips"/>
    <n v="17"/>
    <n v="162.18"/>
    <n v="2757.06"/>
    <n v="2350.1999999999998"/>
    <n v="406.86"/>
    <x v="0"/>
    <n v="58"/>
    <x v="1"/>
  </r>
  <r>
    <n v="292"/>
    <d v="2023-11-21T00:00:00"/>
    <x v="8"/>
    <x v="2"/>
    <x v="5"/>
    <x v="2"/>
    <s v="Jeans"/>
    <n v="19"/>
    <n v="191.22"/>
    <n v="3633.18"/>
    <n v="3207.91"/>
    <n v="425.27"/>
    <x v="0"/>
    <n v="34"/>
    <x v="2"/>
  </r>
  <r>
    <n v="293"/>
    <d v="2022-07-23T00:00:00"/>
    <x v="1"/>
    <x v="0"/>
    <x v="1"/>
    <x v="2"/>
    <s v="Shoes"/>
    <n v="6"/>
    <n v="368.11"/>
    <n v="2208.66"/>
    <n v="1512.45"/>
    <n v="696.21"/>
    <x v="0"/>
    <n v="51"/>
    <x v="1"/>
  </r>
  <r>
    <n v="294"/>
    <d v="2023-12-29T00:00:00"/>
    <x v="2"/>
    <x v="2"/>
    <x v="3"/>
    <x v="1"/>
    <s v="Headphones"/>
    <n v="3"/>
    <n v="247.89"/>
    <n v="743.67"/>
    <n v="582.57000000000005"/>
    <n v="161.1"/>
    <x v="0"/>
    <n v="20"/>
    <x v="0"/>
  </r>
  <r>
    <n v="295"/>
    <d v="2023-06-28T00:00:00"/>
    <x v="11"/>
    <x v="2"/>
    <x v="0"/>
    <x v="3"/>
    <s v="Bed"/>
    <n v="19"/>
    <n v="121.18"/>
    <n v="2302.42"/>
    <n v="1622.31"/>
    <n v="680.11"/>
    <x v="0"/>
    <n v="37"/>
    <x v="2"/>
  </r>
  <r>
    <n v="296"/>
    <d v="2023-01-01T00:00:00"/>
    <x v="6"/>
    <x v="2"/>
    <x v="3"/>
    <x v="3"/>
    <s v="Bed"/>
    <n v="16"/>
    <n v="399.39"/>
    <n v="6390.24"/>
    <n v="4586.04"/>
    <n v="1804.2"/>
    <x v="1"/>
    <n v="36"/>
    <x v="2"/>
  </r>
  <r>
    <n v="297"/>
    <d v="2022-09-11T00:00:00"/>
    <x v="5"/>
    <x v="0"/>
    <x v="2"/>
    <x v="2"/>
    <s v="Shirt"/>
    <n v="10"/>
    <n v="212.7"/>
    <n v="2127"/>
    <n v="1561.54"/>
    <n v="565.46"/>
    <x v="1"/>
    <n v="25"/>
    <x v="0"/>
  </r>
  <r>
    <n v="298"/>
    <d v="2022-05-12T00:00:00"/>
    <x v="0"/>
    <x v="0"/>
    <x v="6"/>
    <x v="0"/>
    <s v="Juice"/>
    <n v="4"/>
    <n v="177.05"/>
    <n v="708.2"/>
    <n v="509.5"/>
    <n v="198.7"/>
    <x v="1"/>
    <n v="49"/>
    <x v="1"/>
  </r>
  <r>
    <n v="299"/>
    <d v="2024-05-21T00:00:00"/>
    <x v="0"/>
    <x v="1"/>
    <x v="0"/>
    <x v="2"/>
    <s v="Shirt"/>
    <n v="10"/>
    <n v="137.62"/>
    <n v="1376.2"/>
    <n v="914.53"/>
    <n v="461.67"/>
    <x v="1"/>
    <n v="21"/>
    <x v="0"/>
  </r>
  <r>
    <n v="300"/>
    <d v="2023-02-13T00:00:00"/>
    <x v="9"/>
    <x v="2"/>
    <x v="4"/>
    <x v="3"/>
    <s v="Sofa"/>
    <n v="14"/>
    <n v="198.73"/>
    <n v="2782.22"/>
    <n v="2038.21"/>
    <n v="744.01"/>
    <x v="1"/>
    <n v="21"/>
    <x v="0"/>
  </r>
  <r>
    <n v="301"/>
    <d v="2023-04-04T00:00:00"/>
    <x v="7"/>
    <x v="2"/>
    <x v="7"/>
    <x v="0"/>
    <s v="Chocolate"/>
    <n v="11"/>
    <n v="319.95"/>
    <n v="3519.45"/>
    <n v="2159.85"/>
    <n v="1359.6"/>
    <x v="1"/>
    <n v="32"/>
    <x v="2"/>
  </r>
  <r>
    <n v="302"/>
    <d v="2023-07-07T00:00:00"/>
    <x v="1"/>
    <x v="2"/>
    <x v="6"/>
    <x v="2"/>
    <s v="Shirt"/>
    <n v="20"/>
    <n v="307.32"/>
    <n v="6146.4"/>
    <n v="3926.1"/>
    <n v="2220.3000000000002"/>
    <x v="0"/>
    <n v="19"/>
    <x v="0"/>
  </r>
  <r>
    <n v="303"/>
    <d v="2023-11-02T00:00:00"/>
    <x v="8"/>
    <x v="2"/>
    <x v="0"/>
    <x v="1"/>
    <s v="Tablet"/>
    <n v="12"/>
    <n v="384.59"/>
    <n v="4615.08"/>
    <n v="3534.54"/>
    <n v="1080.54"/>
    <x v="0"/>
    <n v="51"/>
    <x v="1"/>
  </r>
  <r>
    <n v="304"/>
    <d v="2024-01-06T00:00:00"/>
    <x v="6"/>
    <x v="1"/>
    <x v="3"/>
    <x v="3"/>
    <s v="Table"/>
    <n v="6"/>
    <n v="419.88"/>
    <n v="2519.2800000000002"/>
    <n v="1810.5"/>
    <n v="708.78"/>
    <x v="0"/>
    <n v="36"/>
    <x v="2"/>
  </r>
  <r>
    <n v="305"/>
    <d v="2024-08-20T00:00:00"/>
    <x v="3"/>
    <x v="1"/>
    <x v="6"/>
    <x v="3"/>
    <s v="Sofa"/>
    <n v="14"/>
    <n v="111.73"/>
    <n v="1564.22"/>
    <n v="1282.6600000000001"/>
    <n v="281.56"/>
    <x v="0"/>
    <n v="20"/>
    <x v="0"/>
  </r>
  <r>
    <n v="306"/>
    <d v="2022-01-25T00:00:00"/>
    <x v="6"/>
    <x v="0"/>
    <x v="5"/>
    <x v="1"/>
    <s v="Headphones"/>
    <n v="16"/>
    <n v="25.93"/>
    <n v="414.88"/>
    <n v="284.16000000000003"/>
    <n v="130.72"/>
    <x v="0"/>
    <n v="58"/>
    <x v="1"/>
  </r>
  <r>
    <n v="307"/>
    <d v="2023-02-15T00:00:00"/>
    <x v="9"/>
    <x v="2"/>
    <x v="3"/>
    <x v="1"/>
    <s v="Tablet"/>
    <n v="4"/>
    <n v="407.43"/>
    <n v="1629.72"/>
    <n v="1162.57"/>
    <n v="467.15"/>
    <x v="0"/>
    <n v="35"/>
    <x v="2"/>
  </r>
  <r>
    <n v="308"/>
    <d v="2023-03-02T00:00:00"/>
    <x v="4"/>
    <x v="2"/>
    <x v="2"/>
    <x v="1"/>
    <s v="Laptop"/>
    <n v="17"/>
    <n v="362.45"/>
    <n v="6161.65"/>
    <n v="5106.26"/>
    <n v="1055.3900000000001"/>
    <x v="0"/>
    <n v="18"/>
    <x v="0"/>
  </r>
  <r>
    <n v="309"/>
    <d v="2024-03-14T00:00:00"/>
    <x v="4"/>
    <x v="1"/>
    <x v="6"/>
    <x v="1"/>
    <s v="Headphones"/>
    <n v="7"/>
    <n v="416.58"/>
    <n v="2916.06"/>
    <n v="2501.37"/>
    <n v="414.69"/>
    <x v="1"/>
    <n v="45"/>
    <x v="1"/>
  </r>
  <r>
    <n v="310"/>
    <d v="2023-11-03T00:00:00"/>
    <x v="8"/>
    <x v="2"/>
    <x v="5"/>
    <x v="3"/>
    <s v="Sofa"/>
    <n v="15"/>
    <n v="105.32"/>
    <n v="1579.8"/>
    <n v="1073.1300000000001"/>
    <n v="506.67"/>
    <x v="1"/>
    <n v="42"/>
    <x v="2"/>
  </r>
  <r>
    <n v="311"/>
    <d v="2023-05-10T00:00:00"/>
    <x v="0"/>
    <x v="2"/>
    <x v="7"/>
    <x v="0"/>
    <s v="Chips"/>
    <n v="8"/>
    <n v="483.61"/>
    <n v="3868.88"/>
    <n v="2972.46"/>
    <n v="896.42"/>
    <x v="1"/>
    <n v="52"/>
    <x v="1"/>
  </r>
  <r>
    <n v="312"/>
    <d v="2024-02-21T00:00:00"/>
    <x v="9"/>
    <x v="1"/>
    <x v="3"/>
    <x v="0"/>
    <s v="Chips"/>
    <n v="16"/>
    <n v="365.14"/>
    <n v="5842.24"/>
    <n v="5172.9399999999996"/>
    <n v="669.3"/>
    <x v="0"/>
    <n v="46"/>
    <x v="1"/>
  </r>
  <r>
    <n v="313"/>
    <d v="2022-04-22T00:00:00"/>
    <x v="7"/>
    <x v="0"/>
    <x v="3"/>
    <x v="1"/>
    <s v="Headphones"/>
    <n v="8"/>
    <n v="226.31"/>
    <n v="1810.48"/>
    <n v="1345.26"/>
    <n v="465.22"/>
    <x v="1"/>
    <n v="39"/>
    <x v="2"/>
  </r>
  <r>
    <n v="314"/>
    <d v="2023-05-17T00:00:00"/>
    <x v="0"/>
    <x v="2"/>
    <x v="6"/>
    <x v="1"/>
    <s v="Laptop"/>
    <n v="18"/>
    <n v="88.78"/>
    <n v="1598.04"/>
    <n v="1373.43"/>
    <n v="224.61"/>
    <x v="0"/>
    <n v="23"/>
    <x v="0"/>
  </r>
  <r>
    <n v="315"/>
    <d v="2022-08-27T00:00:00"/>
    <x v="3"/>
    <x v="0"/>
    <x v="6"/>
    <x v="0"/>
    <s v="Bread"/>
    <n v="17"/>
    <n v="362.9"/>
    <n v="6169.3"/>
    <n v="4750.3100000000004"/>
    <n v="1418.99"/>
    <x v="0"/>
    <n v="49"/>
    <x v="1"/>
  </r>
  <r>
    <n v="316"/>
    <d v="2023-12-07T00:00:00"/>
    <x v="2"/>
    <x v="2"/>
    <x v="7"/>
    <x v="0"/>
    <s v="Juice"/>
    <n v="11"/>
    <n v="417.99"/>
    <n v="4597.8900000000003"/>
    <n v="2809.09"/>
    <n v="1788.8"/>
    <x v="1"/>
    <n v="18"/>
    <x v="0"/>
  </r>
  <r>
    <n v="317"/>
    <d v="2022-08-30T00:00:00"/>
    <x v="3"/>
    <x v="0"/>
    <x v="7"/>
    <x v="2"/>
    <s v="Shoes"/>
    <n v="18"/>
    <n v="252.41"/>
    <n v="4543.38"/>
    <n v="4033.81"/>
    <n v="509.57"/>
    <x v="1"/>
    <n v="47"/>
    <x v="1"/>
  </r>
  <r>
    <n v="318"/>
    <d v="2024-02-15T00:00:00"/>
    <x v="9"/>
    <x v="1"/>
    <x v="1"/>
    <x v="1"/>
    <s v="Laptop"/>
    <n v="14"/>
    <n v="351.13"/>
    <n v="4915.82"/>
    <n v="3503.53"/>
    <n v="1412.29"/>
    <x v="0"/>
    <n v="28"/>
    <x v="0"/>
  </r>
  <r>
    <n v="319"/>
    <d v="2024-06-25T00:00:00"/>
    <x v="11"/>
    <x v="1"/>
    <x v="2"/>
    <x v="2"/>
    <s v="Jeans"/>
    <n v="15"/>
    <n v="435.53"/>
    <n v="6532.95"/>
    <n v="4142.54"/>
    <n v="2390.41"/>
    <x v="1"/>
    <n v="49"/>
    <x v="1"/>
  </r>
  <r>
    <n v="320"/>
    <d v="2022-05-01T00:00:00"/>
    <x v="0"/>
    <x v="0"/>
    <x v="6"/>
    <x v="0"/>
    <s v="Chocolate"/>
    <n v="18"/>
    <n v="211.98"/>
    <n v="3815.64"/>
    <n v="2299.98"/>
    <n v="1515.66"/>
    <x v="1"/>
    <n v="36"/>
    <x v="2"/>
  </r>
  <r>
    <n v="321"/>
    <d v="2023-06-20T00:00:00"/>
    <x v="11"/>
    <x v="2"/>
    <x v="7"/>
    <x v="3"/>
    <s v="Sofa"/>
    <n v="19"/>
    <n v="326.86"/>
    <n v="6210.34"/>
    <n v="3989.87"/>
    <n v="2220.4699999999998"/>
    <x v="0"/>
    <n v="57"/>
    <x v="1"/>
  </r>
  <r>
    <n v="322"/>
    <d v="2024-02-04T00:00:00"/>
    <x v="9"/>
    <x v="1"/>
    <x v="4"/>
    <x v="3"/>
    <s v="Bed"/>
    <n v="15"/>
    <n v="109.26"/>
    <n v="1638.9"/>
    <n v="1145.68"/>
    <n v="493.22"/>
    <x v="0"/>
    <n v="28"/>
    <x v="0"/>
  </r>
  <r>
    <n v="323"/>
    <d v="2024-09-27T00:00:00"/>
    <x v="5"/>
    <x v="1"/>
    <x v="1"/>
    <x v="1"/>
    <s v="Tablet"/>
    <n v="14"/>
    <n v="93.72"/>
    <n v="1312.08"/>
    <n v="972.45"/>
    <n v="339.63"/>
    <x v="0"/>
    <n v="37"/>
    <x v="2"/>
  </r>
  <r>
    <n v="324"/>
    <d v="2023-10-02T00:00:00"/>
    <x v="10"/>
    <x v="2"/>
    <x v="3"/>
    <x v="2"/>
    <s v="Shirt"/>
    <n v="18"/>
    <n v="232"/>
    <n v="4176"/>
    <n v="2624.26"/>
    <n v="1551.74"/>
    <x v="1"/>
    <n v="56"/>
    <x v="1"/>
  </r>
  <r>
    <n v="325"/>
    <d v="2022-01-15T00:00:00"/>
    <x v="6"/>
    <x v="0"/>
    <x v="6"/>
    <x v="1"/>
    <s v="Tablet"/>
    <n v="18"/>
    <n v="442.25"/>
    <n v="7960.5"/>
    <n v="5600.11"/>
    <n v="2360.39"/>
    <x v="0"/>
    <n v="35"/>
    <x v="2"/>
  </r>
  <r>
    <n v="326"/>
    <d v="2022-09-18T00:00:00"/>
    <x v="5"/>
    <x v="0"/>
    <x v="7"/>
    <x v="0"/>
    <s v="Juice"/>
    <n v="12"/>
    <n v="314.13"/>
    <n v="3769.56"/>
    <n v="2717.78"/>
    <n v="1051.78"/>
    <x v="0"/>
    <n v="22"/>
    <x v="0"/>
  </r>
  <r>
    <n v="327"/>
    <d v="2022-05-10T00:00:00"/>
    <x v="0"/>
    <x v="0"/>
    <x v="6"/>
    <x v="1"/>
    <s v="Smartphone"/>
    <n v="9"/>
    <n v="93.27"/>
    <n v="839.43"/>
    <n v="645.6"/>
    <n v="193.83"/>
    <x v="1"/>
    <n v="39"/>
    <x v="2"/>
  </r>
  <r>
    <n v="328"/>
    <d v="2022-08-10T00:00:00"/>
    <x v="3"/>
    <x v="0"/>
    <x v="7"/>
    <x v="0"/>
    <s v="Chocolate"/>
    <n v="6"/>
    <n v="6.32"/>
    <n v="37.92"/>
    <n v="25.39"/>
    <n v="12.53"/>
    <x v="0"/>
    <n v="57"/>
    <x v="1"/>
  </r>
  <r>
    <n v="329"/>
    <d v="2024-07-06T00:00:00"/>
    <x v="1"/>
    <x v="1"/>
    <x v="6"/>
    <x v="2"/>
    <s v="Jeans"/>
    <n v="16"/>
    <n v="437.93"/>
    <n v="7006.88"/>
    <n v="4883.8"/>
    <n v="2123.08"/>
    <x v="0"/>
    <n v="26"/>
    <x v="0"/>
  </r>
  <r>
    <n v="330"/>
    <d v="2022-09-04T00:00:00"/>
    <x v="5"/>
    <x v="0"/>
    <x v="1"/>
    <x v="0"/>
    <s v="Bread"/>
    <n v="11"/>
    <n v="154.77000000000001"/>
    <n v="1702.47"/>
    <n v="1409.65"/>
    <n v="292.82"/>
    <x v="1"/>
    <n v="42"/>
    <x v="2"/>
  </r>
  <r>
    <n v="331"/>
    <d v="2022-03-22T00:00:00"/>
    <x v="4"/>
    <x v="0"/>
    <x v="0"/>
    <x v="0"/>
    <s v="Juice"/>
    <n v="10"/>
    <n v="420.13"/>
    <n v="4201.3"/>
    <n v="2920.29"/>
    <n v="1281.01"/>
    <x v="0"/>
    <n v="28"/>
    <x v="0"/>
  </r>
  <r>
    <n v="332"/>
    <d v="2022-09-14T00:00:00"/>
    <x v="5"/>
    <x v="0"/>
    <x v="7"/>
    <x v="2"/>
    <s v="Shoes"/>
    <n v="18"/>
    <n v="223.62"/>
    <n v="4025.16"/>
    <n v="3254.46"/>
    <n v="770.7"/>
    <x v="0"/>
    <n v="53"/>
    <x v="1"/>
  </r>
  <r>
    <n v="333"/>
    <d v="2024-02-29T00:00:00"/>
    <x v="9"/>
    <x v="1"/>
    <x v="0"/>
    <x v="3"/>
    <s v="Table"/>
    <n v="1"/>
    <n v="433.74"/>
    <n v="433.74"/>
    <n v="371.55"/>
    <n v="62.19"/>
    <x v="1"/>
    <n v="45"/>
    <x v="1"/>
  </r>
  <r>
    <n v="334"/>
    <d v="2022-01-11T00:00:00"/>
    <x v="6"/>
    <x v="0"/>
    <x v="3"/>
    <x v="2"/>
    <s v="Shoes"/>
    <n v="12"/>
    <n v="93.61"/>
    <n v="1123.32"/>
    <n v="925.94"/>
    <n v="197.38"/>
    <x v="0"/>
    <n v="46"/>
    <x v="1"/>
  </r>
  <r>
    <n v="335"/>
    <d v="2023-01-13T00:00:00"/>
    <x v="6"/>
    <x v="2"/>
    <x v="4"/>
    <x v="2"/>
    <s v="Shirt"/>
    <n v="19"/>
    <n v="158.63999999999999"/>
    <n v="3014.16"/>
    <n v="1893.59"/>
    <n v="1120.57"/>
    <x v="1"/>
    <n v="50"/>
    <x v="1"/>
  </r>
  <r>
    <n v="336"/>
    <d v="2023-12-14T00:00:00"/>
    <x v="2"/>
    <x v="2"/>
    <x v="5"/>
    <x v="3"/>
    <s v="Chair"/>
    <n v="9"/>
    <n v="322.63"/>
    <n v="2903.67"/>
    <n v="2089.16"/>
    <n v="814.51"/>
    <x v="1"/>
    <n v="35"/>
    <x v="2"/>
  </r>
  <r>
    <n v="337"/>
    <d v="2023-04-30T00:00:00"/>
    <x v="7"/>
    <x v="2"/>
    <x v="5"/>
    <x v="1"/>
    <s v="Headphones"/>
    <n v="20"/>
    <n v="317.95999999999998"/>
    <n v="6359.2"/>
    <n v="4750.8999999999996"/>
    <n v="1608.3"/>
    <x v="0"/>
    <n v="20"/>
    <x v="0"/>
  </r>
  <r>
    <n v="338"/>
    <d v="2023-03-06T00:00:00"/>
    <x v="4"/>
    <x v="2"/>
    <x v="4"/>
    <x v="1"/>
    <s v="Smartphone"/>
    <n v="6"/>
    <n v="436.1"/>
    <n v="2616.6"/>
    <n v="1673.3"/>
    <n v="943.3"/>
    <x v="0"/>
    <n v="21"/>
    <x v="0"/>
  </r>
  <r>
    <n v="339"/>
    <d v="2024-05-23T00:00:00"/>
    <x v="0"/>
    <x v="1"/>
    <x v="1"/>
    <x v="1"/>
    <s v="Tablet"/>
    <n v="4"/>
    <n v="429.66"/>
    <n v="1718.64"/>
    <n v="1174.25"/>
    <n v="544.39"/>
    <x v="0"/>
    <n v="59"/>
    <x v="1"/>
  </r>
  <r>
    <n v="340"/>
    <d v="2024-08-24T00:00:00"/>
    <x v="3"/>
    <x v="1"/>
    <x v="5"/>
    <x v="3"/>
    <s v="Sofa"/>
    <n v="6"/>
    <n v="453.33"/>
    <n v="2719.98"/>
    <n v="2110.85"/>
    <n v="609.13"/>
    <x v="1"/>
    <n v="51"/>
    <x v="1"/>
  </r>
  <r>
    <n v="341"/>
    <d v="2023-05-29T00:00:00"/>
    <x v="0"/>
    <x v="2"/>
    <x v="5"/>
    <x v="0"/>
    <s v="Bread"/>
    <n v="2"/>
    <n v="37.15"/>
    <n v="74.3"/>
    <n v="62.97"/>
    <n v="11.33"/>
    <x v="0"/>
    <n v="35"/>
    <x v="2"/>
  </r>
  <r>
    <n v="342"/>
    <d v="2023-06-02T00:00:00"/>
    <x v="11"/>
    <x v="2"/>
    <x v="2"/>
    <x v="2"/>
    <s v="Shoes"/>
    <n v="2"/>
    <n v="141.38999999999999"/>
    <n v="282.77999999999997"/>
    <n v="186.52"/>
    <n v="96.26"/>
    <x v="1"/>
    <n v="29"/>
    <x v="0"/>
  </r>
  <r>
    <n v="343"/>
    <d v="2023-08-05T00:00:00"/>
    <x v="3"/>
    <x v="2"/>
    <x v="5"/>
    <x v="3"/>
    <s v="Sofa"/>
    <n v="18"/>
    <n v="178.59"/>
    <n v="3214.62"/>
    <n v="2258.06"/>
    <n v="956.56"/>
    <x v="0"/>
    <n v="54"/>
    <x v="1"/>
  </r>
  <r>
    <n v="344"/>
    <d v="2022-11-22T00:00:00"/>
    <x v="8"/>
    <x v="0"/>
    <x v="1"/>
    <x v="1"/>
    <s v="Laptop"/>
    <n v="3"/>
    <n v="95.34"/>
    <n v="286.02"/>
    <n v="179.03"/>
    <n v="106.99"/>
    <x v="0"/>
    <n v="28"/>
    <x v="0"/>
  </r>
  <r>
    <n v="345"/>
    <d v="2022-09-10T00:00:00"/>
    <x v="5"/>
    <x v="0"/>
    <x v="5"/>
    <x v="2"/>
    <s v="Jacket"/>
    <n v="15"/>
    <n v="45.23"/>
    <n v="678.45"/>
    <n v="554.49"/>
    <n v="123.96"/>
    <x v="1"/>
    <n v="59"/>
    <x v="1"/>
  </r>
  <r>
    <n v="346"/>
    <d v="2022-10-13T00:00:00"/>
    <x v="10"/>
    <x v="0"/>
    <x v="3"/>
    <x v="2"/>
    <s v="Jacket"/>
    <n v="2"/>
    <n v="192.76"/>
    <n v="385.52"/>
    <n v="264.51"/>
    <n v="121.01"/>
    <x v="0"/>
    <n v="54"/>
    <x v="1"/>
  </r>
  <r>
    <n v="347"/>
    <d v="2022-10-30T00:00:00"/>
    <x v="10"/>
    <x v="0"/>
    <x v="4"/>
    <x v="0"/>
    <s v="Chocolate"/>
    <n v="7"/>
    <n v="140.04"/>
    <n v="980.28"/>
    <n v="646.76"/>
    <n v="333.52"/>
    <x v="1"/>
    <n v="46"/>
    <x v="1"/>
  </r>
  <r>
    <n v="348"/>
    <d v="2023-10-20T00:00:00"/>
    <x v="10"/>
    <x v="2"/>
    <x v="7"/>
    <x v="1"/>
    <s v="Headphones"/>
    <n v="12"/>
    <n v="291.45"/>
    <n v="3497.4"/>
    <n v="2464.4699999999998"/>
    <n v="1032.93"/>
    <x v="1"/>
    <n v="58"/>
    <x v="1"/>
  </r>
  <r>
    <n v="349"/>
    <d v="2023-12-21T00:00:00"/>
    <x v="2"/>
    <x v="2"/>
    <x v="6"/>
    <x v="1"/>
    <s v="Headphones"/>
    <n v="5"/>
    <n v="271.27999999999997"/>
    <n v="1356.4"/>
    <n v="899.56"/>
    <n v="456.84"/>
    <x v="1"/>
    <n v="40"/>
    <x v="2"/>
  </r>
  <r>
    <n v="350"/>
    <d v="2022-10-03T00:00:00"/>
    <x v="10"/>
    <x v="0"/>
    <x v="7"/>
    <x v="2"/>
    <s v="Jacket"/>
    <n v="17"/>
    <n v="278.05"/>
    <n v="4726.8500000000004"/>
    <n v="3889.91"/>
    <n v="836.94"/>
    <x v="0"/>
    <n v="50"/>
    <x v="1"/>
  </r>
  <r>
    <n v="351"/>
    <d v="2023-06-14T00:00:00"/>
    <x v="11"/>
    <x v="2"/>
    <x v="3"/>
    <x v="3"/>
    <s v="Table"/>
    <n v="15"/>
    <n v="134.12"/>
    <n v="2011.8"/>
    <n v="1763.5"/>
    <n v="248.3"/>
    <x v="0"/>
    <n v="48"/>
    <x v="1"/>
  </r>
  <r>
    <n v="352"/>
    <d v="2024-07-11T00:00:00"/>
    <x v="1"/>
    <x v="1"/>
    <x v="6"/>
    <x v="0"/>
    <s v="Juice"/>
    <n v="12"/>
    <n v="284.07"/>
    <n v="3408.84"/>
    <n v="2718.52"/>
    <n v="690.32"/>
    <x v="0"/>
    <n v="38"/>
    <x v="2"/>
  </r>
  <r>
    <n v="353"/>
    <d v="2023-10-26T00:00:00"/>
    <x v="10"/>
    <x v="2"/>
    <x v="2"/>
    <x v="3"/>
    <s v="Chair"/>
    <n v="6"/>
    <n v="213.6"/>
    <n v="1281.5999999999999"/>
    <n v="897.65"/>
    <n v="383.95"/>
    <x v="0"/>
    <n v="29"/>
    <x v="0"/>
  </r>
  <r>
    <n v="354"/>
    <d v="2023-03-26T00:00:00"/>
    <x v="4"/>
    <x v="2"/>
    <x v="4"/>
    <x v="3"/>
    <s v="Table"/>
    <n v="15"/>
    <n v="275.66000000000003"/>
    <n v="4134.8999999999996"/>
    <n v="3413.83"/>
    <n v="721.07"/>
    <x v="1"/>
    <n v="55"/>
    <x v="1"/>
  </r>
  <r>
    <n v="355"/>
    <d v="2022-12-12T00:00:00"/>
    <x v="2"/>
    <x v="0"/>
    <x v="0"/>
    <x v="0"/>
    <s v="Bread"/>
    <n v="8"/>
    <n v="130.02000000000001"/>
    <n v="1040.1600000000001"/>
    <n v="740.56"/>
    <n v="299.60000000000002"/>
    <x v="1"/>
    <n v="43"/>
    <x v="2"/>
  </r>
  <r>
    <n v="356"/>
    <d v="2022-10-03T00:00:00"/>
    <x v="10"/>
    <x v="0"/>
    <x v="7"/>
    <x v="1"/>
    <s v="Smartphone"/>
    <n v="17"/>
    <n v="58.39"/>
    <n v="992.63"/>
    <n v="722.4"/>
    <n v="270.23"/>
    <x v="1"/>
    <n v="55"/>
    <x v="1"/>
  </r>
  <r>
    <n v="357"/>
    <d v="2024-08-23T00:00:00"/>
    <x v="3"/>
    <x v="1"/>
    <x v="5"/>
    <x v="2"/>
    <s v="Jeans"/>
    <n v="10"/>
    <n v="443.86"/>
    <n v="4438.6000000000004"/>
    <n v="3948.45"/>
    <n v="490.15"/>
    <x v="0"/>
    <n v="54"/>
    <x v="1"/>
  </r>
  <r>
    <n v="358"/>
    <d v="2024-02-24T00:00:00"/>
    <x v="9"/>
    <x v="1"/>
    <x v="6"/>
    <x v="2"/>
    <s v="Jacket"/>
    <n v="2"/>
    <n v="485.31"/>
    <n v="970.62"/>
    <n v="672.43"/>
    <n v="298.19"/>
    <x v="0"/>
    <n v="40"/>
    <x v="2"/>
  </r>
  <r>
    <n v="359"/>
    <d v="2024-06-23T00:00:00"/>
    <x v="11"/>
    <x v="1"/>
    <x v="1"/>
    <x v="0"/>
    <s v="Chocolate"/>
    <n v="15"/>
    <n v="5.42"/>
    <n v="81.3"/>
    <n v="52.38"/>
    <n v="28.92"/>
    <x v="0"/>
    <n v="37"/>
    <x v="2"/>
  </r>
  <r>
    <n v="360"/>
    <d v="2024-01-12T00:00:00"/>
    <x v="6"/>
    <x v="1"/>
    <x v="7"/>
    <x v="1"/>
    <s v="Smartphone"/>
    <n v="8"/>
    <n v="429.59"/>
    <n v="3436.72"/>
    <n v="2512.12"/>
    <n v="924.6"/>
    <x v="0"/>
    <n v="27"/>
    <x v="0"/>
  </r>
  <r>
    <n v="361"/>
    <d v="2023-12-05T00:00:00"/>
    <x v="2"/>
    <x v="2"/>
    <x v="4"/>
    <x v="1"/>
    <s v="Headphones"/>
    <n v="6"/>
    <n v="175.63"/>
    <n v="1053.78"/>
    <n v="781.1"/>
    <n v="272.68"/>
    <x v="1"/>
    <n v="31"/>
    <x v="2"/>
  </r>
  <r>
    <n v="362"/>
    <d v="2022-05-12T00:00:00"/>
    <x v="0"/>
    <x v="0"/>
    <x v="1"/>
    <x v="0"/>
    <s v="Bread"/>
    <n v="8"/>
    <n v="382.71"/>
    <n v="3061.68"/>
    <n v="1925.02"/>
    <n v="1136.6600000000001"/>
    <x v="1"/>
    <n v="26"/>
    <x v="0"/>
  </r>
  <r>
    <n v="363"/>
    <d v="2022-12-22T00:00:00"/>
    <x v="2"/>
    <x v="0"/>
    <x v="0"/>
    <x v="3"/>
    <s v="Sofa"/>
    <n v="14"/>
    <n v="300.48"/>
    <n v="4206.72"/>
    <n v="3198.09"/>
    <n v="1008.63"/>
    <x v="1"/>
    <n v="60"/>
    <x v="1"/>
  </r>
  <r>
    <n v="364"/>
    <d v="2024-04-22T00:00:00"/>
    <x v="7"/>
    <x v="1"/>
    <x v="5"/>
    <x v="2"/>
    <s v="Jeans"/>
    <n v="8"/>
    <n v="187.72"/>
    <n v="1501.76"/>
    <n v="1054.17"/>
    <n v="447.59"/>
    <x v="0"/>
    <n v="57"/>
    <x v="1"/>
  </r>
  <r>
    <n v="365"/>
    <d v="2022-11-06T00:00:00"/>
    <x v="8"/>
    <x v="0"/>
    <x v="0"/>
    <x v="1"/>
    <s v="Smartphone"/>
    <n v="5"/>
    <n v="252.48"/>
    <n v="1262.4000000000001"/>
    <n v="774.2"/>
    <n v="488.2"/>
    <x v="1"/>
    <n v="23"/>
    <x v="0"/>
  </r>
  <r>
    <n v="366"/>
    <d v="2023-11-23T00:00:00"/>
    <x v="8"/>
    <x v="2"/>
    <x v="4"/>
    <x v="0"/>
    <s v="Chocolate"/>
    <n v="14"/>
    <n v="79.62"/>
    <n v="1114.68"/>
    <n v="772.84"/>
    <n v="341.84"/>
    <x v="1"/>
    <n v="20"/>
    <x v="0"/>
  </r>
  <r>
    <n v="367"/>
    <d v="2022-04-19T00:00:00"/>
    <x v="7"/>
    <x v="0"/>
    <x v="7"/>
    <x v="0"/>
    <s v="Chocolate"/>
    <n v="6"/>
    <n v="202.12"/>
    <n v="1212.72"/>
    <n v="915.85"/>
    <n v="296.87"/>
    <x v="1"/>
    <n v="23"/>
    <x v="0"/>
  </r>
  <r>
    <n v="368"/>
    <d v="2023-06-04T00:00:00"/>
    <x v="11"/>
    <x v="2"/>
    <x v="4"/>
    <x v="1"/>
    <s v="Headphones"/>
    <n v="1"/>
    <n v="84.64"/>
    <n v="84.64"/>
    <n v="54.05"/>
    <n v="30.59"/>
    <x v="1"/>
    <n v="47"/>
    <x v="1"/>
  </r>
  <r>
    <n v="369"/>
    <d v="2022-09-22T00:00:00"/>
    <x v="5"/>
    <x v="0"/>
    <x v="5"/>
    <x v="0"/>
    <s v="Bread"/>
    <n v="14"/>
    <n v="386.82"/>
    <n v="5415.48"/>
    <n v="3741.48"/>
    <n v="1674"/>
    <x v="0"/>
    <n v="56"/>
    <x v="1"/>
  </r>
  <r>
    <n v="370"/>
    <d v="2022-04-25T00:00:00"/>
    <x v="7"/>
    <x v="0"/>
    <x v="1"/>
    <x v="3"/>
    <s v="Bed"/>
    <n v="11"/>
    <n v="422.86"/>
    <n v="4651.46"/>
    <n v="4146.92"/>
    <n v="504.54"/>
    <x v="0"/>
    <n v="45"/>
    <x v="1"/>
  </r>
  <r>
    <n v="371"/>
    <d v="2023-08-28T00:00:00"/>
    <x v="3"/>
    <x v="2"/>
    <x v="0"/>
    <x v="1"/>
    <s v="Smartphone"/>
    <n v="1"/>
    <n v="171.87"/>
    <n v="171.87"/>
    <n v="151.29"/>
    <n v="20.58"/>
    <x v="1"/>
    <n v="30"/>
    <x v="2"/>
  </r>
  <r>
    <n v="372"/>
    <d v="2023-05-17T00:00:00"/>
    <x v="0"/>
    <x v="2"/>
    <x v="1"/>
    <x v="0"/>
    <s v="Chips"/>
    <n v="15"/>
    <n v="144.44999999999999"/>
    <n v="2166.75"/>
    <n v="1379.06"/>
    <n v="787.69"/>
    <x v="1"/>
    <n v="41"/>
    <x v="2"/>
  </r>
  <r>
    <n v="373"/>
    <d v="2024-04-18T00:00:00"/>
    <x v="7"/>
    <x v="1"/>
    <x v="5"/>
    <x v="3"/>
    <s v="Sofa"/>
    <n v="14"/>
    <n v="172.04"/>
    <n v="2408.56"/>
    <n v="1659.12"/>
    <n v="749.44"/>
    <x v="0"/>
    <n v="52"/>
    <x v="1"/>
  </r>
  <r>
    <n v="374"/>
    <d v="2022-11-01T00:00:00"/>
    <x v="8"/>
    <x v="0"/>
    <x v="7"/>
    <x v="2"/>
    <s v="Jacket"/>
    <n v="12"/>
    <n v="211.44"/>
    <n v="2537.2800000000002"/>
    <n v="1862.44"/>
    <n v="674.84"/>
    <x v="0"/>
    <n v="56"/>
    <x v="1"/>
  </r>
  <r>
    <n v="375"/>
    <d v="2022-03-28T00:00:00"/>
    <x v="4"/>
    <x v="0"/>
    <x v="2"/>
    <x v="3"/>
    <s v="Chair"/>
    <n v="18"/>
    <n v="370.65"/>
    <n v="6671.7"/>
    <n v="4500.6499999999996"/>
    <n v="2171.0500000000002"/>
    <x v="0"/>
    <n v="26"/>
    <x v="0"/>
  </r>
  <r>
    <n v="376"/>
    <d v="2023-09-25T00:00:00"/>
    <x v="5"/>
    <x v="2"/>
    <x v="6"/>
    <x v="0"/>
    <s v="Bread"/>
    <n v="9"/>
    <n v="175.97"/>
    <n v="1583.73"/>
    <n v="1167.8599999999999"/>
    <n v="415.87"/>
    <x v="0"/>
    <n v="51"/>
    <x v="1"/>
  </r>
  <r>
    <n v="377"/>
    <d v="2024-09-27T00:00:00"/>
    <x v="5"/>
    <x v="1"/>
    <x v="1"/>
    <x v="1"/>
    <s v="Laptop"/>
    <n v="11"/>
    <n v="189.53"/>
    <n v="2084.83"/>
    <n v="1342.68"/>
    <n v="742.15"/>
    <x v="0"/>
    <n v="42"/>
    <x v="2"/>
  </r>
  <r>
    <n v="378"/>
    <d v="2024-02-04T00:00:00"/>
    <x v="9"/>
    <x v="1"/>
    <x v="2"/>
    <x v="3"/>
    <s v="Sofa"/>
    <n v="14"/>
    <n v="203.37"/>
    <n v="2847.18"/>
    <n v="1865.41"/>
    <n v="981.77"/>
    <x v="1"/>
    <n v="59"/>
    <x v="1"/>
  </r>
  <r>
    <n v="379"/>
    <d v="2023-09-23T00:00:00"/>
    <x v="5"/>
    <x v="2"/>
    <x v="2"/>
    <x v="0"/>
    <s v="Chips"/>
    <n v="7"/>
    <n v="287.58999999999997"/>
    <n v="2013.13"/>
    <n v="1808.75"/>
    <n v="204.38"/>
    <x v="0"/>
    <n v="21"/>
    <x v="0"/>
  </r>
  <r>
    <n v="380"/>
    <d v="2022-07-10T00:00:00"/>
    <x v="1"/>
    <x v="0"/>
    <x v="4"/>
    <x v="0"/>
    <s v="Chocolate"/>
    <n v="14"/>
    <n v="141.02000000000001"/>
    <n v="1974.28"/>
    <n v="1592.57"/>
    <n v="381.71"/>
    <x v="1"/>
    <n v="50"/>
    <x v="1"/>
  </r>
  <r>
    <n v="381"/>
    <d v="2022-01-20T00:00:00"/>
    <x v="6"/>
    <x v="0"/>
    <x v="5"/>
    <x v="0"/>
    <s v="Chocolate"/>
    <n v="10"/>
    <n v="139.97999999999999"/>
    <n v="1399.8"/>
    <n v="1010.87"/>
    <n v="388.93"/>
    <x v="1"/>
    <n v="60"/>
    <x v="1"/>
  </r>
  <r>
    <n v="382"/>
    <d v="2022-11-22T00:00:00"/>
    <x v="8"/>
    <x v="0"/>
    <x v="6"/>
    <x v="3"/>
    <s v="Sofa"/>
    <n v="15"/>
    <n v="301.54000000000002"/>
    <n v="4523.1000000000004"/>
    <n v="4038.08"/>
    <n v="485.02"/>
    <x v="0"/>
    <n v="32"/>
    <x v="2"/>
  </r>
  <r>
    <n v="383"/>
    <d v="2023-12-31T00:00:00"/>
    <x v="2"/>
    <x v="2"/>
    <x v="3"/>
    <x v="1"/>
    <s v="Tablet"/>
    <n v="8"/>
    <n v="36.54"/>
    <n v="292.32"/>
    <n v="200.63"/>
    <n v="91.69"/>
    <x v="1"/>
    <n v="55"/>
    <x v="1"/>
  </r>
  <r>
    <n v="384"/>
    <d v="2022-12-15T00:00:00"/>
    <x v="2"/>
    <x v="0"/>
    <x v="0"/>
    <x v="3"/>
    <s v="Bed"/>
    <n v="16"/>
    <n v="465.29"/>
    <n v="7444.64"/>
    <n v="4494.8500000000004"/>
    <n v="2949.79"/>
    <x v="1"/>
    <n v="40"/>
    <x v="2"/>
  </r>
  <r>
    <n v="385"/>
    <d v="2023-11-21T00:00:00"/>
    <x v="8"/>
    <x v="2"/>
    <x v="1"/>
    <x v="2"/>
    <s v="Shoes"/>
    <n v="16"/>
    <n v="109.27"/>
    <n v="1748.32"/>
    <n v="1414.95"/>
    <n v="333.37"/>
    <x v="1"/>
    <n v="34"/>
    <x v="2"/>
  </r>
  <r>
    <n v="386"/>
    <d v="2022-08-01T00:00:00"/>
    <x v="3"/>
    <x v="0"/>
    <x v="0"/>
    <x v="1"/>
    <s v="Laptop"/>
    <n v="16"/>
    <n v="282.86"/>
    <n v="4525.76"/>
    <n v="3184.28"/>
    <n v="1341.48"/>
    <x v="1"/>
    <n v="37"/>
    <x v="2"/>
  </r>
  <r>
    <n v="387"/>
    <d v="2022-06-20T00:00:00"/>
    <x v="11"/>
    <x v="0"/>
    <x v="7"/>
    <x v="3"/>
    <s v="Bed"/>
    <n v="15"/>
    <n v="19.63"/>
    <n v="294.45"/>
    <n v="231.87"/>
    <n v="62.58"/>
    <x v="1"/>
    <n v="54"/>
    <x v="1"/>
  </r>
  <r>
    <n v="388"/>
    <d v="2022-08-29T00:00:00"/>
    <x v="3"/>
    <x v="0"/>
    <x v="0"/>
    <x v="0"/>
    <s v="Chips"/>
    <n v="10"/>
    <n v="280.44"/>
    <n v="2804.4"/>
    <n v="2095.52"/>
    <n v="708.88"/>
    <x v="1"/>
    <n v="52"/>
    <x v="1"/>
  </r>
  <r>
    <n v="389"/>
    <d v="2022-04-24T00:00:00"/>
    <x v="7"/>
    <x v="0"/>
    <x v="6"/>
    <x v="0"/>
    <s v="Chips"/>
    <n v="4"/>
    <n v="200.9"/>
    <n v="803.6"/>
    <n v="533.1"/>
    <n v="270.5"/>
    <x v="1"/>
    <n v="29"/>
    <x v="0"/>
  </r>
  <r>
    <n v="390"/>
    <d v="2023-09-06T00:00:00"/>
    <x v="5"/>
    <x v="2"/>
    <x v="6"/>
    <x v="0"/>
    <s v="Bread"/>
    <n v="12"/>
    <n v="376.88"/>
    <n v="4522.5600000000004"/>
    <n v="3280.91"/>
    <n v="1241.6500000000001"/>
    <x v="1"/>
    <n v="38"/>
    <x v="2"/>
  </r>
  <r>
    <n v="391"/>
    <d v="2024-05-29T00:00:00"/>
    <x v="0"/>
    <x v="1"/>
    <x v="4"/>
    <x v="1"/>
    <s v="Tablet"/>
    <n v="17"/>
    <n v="270.14"/>
    <n v="4592.38"/>
    <n v="3295.73"/>
    <n v="1296.6500000000001"/>
    <x v="1"/>
    <n v="49"/>
    <x v="1"/>
  </r>
  <r>
    <n v="392"/>
    <d v="2022-10-23T00:00:00"/>
    <x v="10"/>
    <x v="0"/>
    <x v="1"/>
    <x v="3"/>
    <s v="Bed"/>
    <n v="6"/>
    <n v="462.34"/>
    <n v="2774.04"/>
    <n v="1812.25"/>
    <n v="961.79"/>
    <x v="0"/>
    <n v="52"/>
    <x v="1"/>
  </r>
  <r>
    <n v="393"/>
    <d v="2024-09-24T00:00:00"/>
    <x v="5"/>
    <x v="1"/>
    <x v="4"/>
    <x v="0"/>
    <s v="Chocolate"/>
    <n v="4"/>
    <n v="194.76"/>
    <n v="779.04"/>
    <n v="620.05999999999995"/>
    <n v="158.97999999999999"/>
    <x v="1"/>
    <n v="44"/>
    <x v="2"/>
  </r>
  <r>
    <n v="394"/>
    <d v="2022-03-24T00:00:00"/>
    <x v="4"/>
    <x v="0"/>
    <x v="3"/>
    <x v="1"/>
    <s v="Smartphone"/>
    <n v="5"/>
    <n v="306.8"/>
    <n v="1534"/>
    <n v="1152.05"/>
    <n v="381.95"/>
    <x v="1"/>
    <n v="19"/>
    <x v="0"/>
  </r>
  <r>
    <n v="395"/>
    <d v="2024-09-01T00:00:00"/>
    <x v="5"/>
    <x v="1"/>
    <x v="4"/>
    <x v="2"/>
    <s v="Jeans"/>
    <n v="19"/>
    <n v="314.62"/>
    <n v="5977.78"/>
    <n v="4813.96"/>
    <n v="1163.82"/>
    <x v="1"/>
    <n v="19"/>
    <x v="0"/>
  </r>
  <r>
    <n v="396"/>
    <d v="2022-06-29T00:00:00"/>
    <x v="11"/>
    <x v="0"/>
    <x v="0"/>
    <x v="2"/>
    <s v="Jeans"/>
    <n v="15"/>
    <n v="187.69"/>
    <n v="2815.35"/>
    <n v="2427.94"/>
    <n v="387.41"/>
    <x v="1"/>
    <n v="30"/>
    <x v="2"/>
  </r>
  <r>
    <n v="397"/>
    <d v="2023-04-18T00:00:00"/>
    <x v="7"/>
    <x v="2"/>
    <x v="4"/>
    <x v="2"/>
    <s v="Jacket"/>
    <n v="3"/>
    <n v="447.75"/>
    <n v="1343.25"/>
    <n v="889.37"/>
    <n v="453.88"/>
    <x v="1"/>
    <n v="33"/>
    <x v="2"/>
  </r>
  <r>
    <n v="398"/>
    <d v="2023-09-11T00:00:00"/>
    <x v="5"/>
    <x v="2"/>
    <x v="1"/>
    <x v="2"/>
    <s v="Jeans"/>
    <n v="15"/>
    <n v="252.61"/>
    <n v="3789.15"/>
    <n v="2399.85"/>
    <n v="1389.3"/>
    <x v="1"/>
    <n v="28"/>
    <x v="0"/>
  </r>
  <r>
    <n v="399"/>
    <d v="2023-02-21T00:00:00"/>
    <x v="9"/>
    <x v="2"/>
    <x v="3"/>
    <x v="0"/>
    <s v="Chips"/>
    <n v="1"/>
    <n v="375.56"/>
    <n v="375.56"/>
    <n v="302.18"/>
    <n v="73.38"/>
    <x v="1"/>
    <n v="42"/>
    <x v="2"/>
  </r>
  <r>
    <n v="400"/>
    <d v="2023-10-25T00:00:00"/>
    <x v="10"/>
    <x v="2"/>
    <x v="2"/>
    <x v="0"/>
    <s v="Juice"/>
    <n v="18"/>
    <n v="64.89"/>
    <n v="1168.02"/>
    <n v="972.94"/>
    <n v="195.08"/>
    <x v="0"/>
    <n v="46"/>
    <x v="1"/>
  </r>
  <r>
    <n v="401"/>
    <d v="2022-02-10T00:00:00"/>
    <x v="9"/>
    <x v="0"/>
    <x v="1"/>
    <x v="1"/>
    <s v="Tablet"/>
    <n v="13"/>
    <n v="415.01"/>
    <n v="5395.13"/>
    <n v="4410.76"/>
    <n v="984.37"/>
    <x v="1"/>
    <n v="43"/>
    <x v="2"/>
  </r>
  <r>
    <n v="402"/>
    <d v="2024-04-25T00:00:00"/>
    <x v="7"/>
    <x v="1"/>
    <x v="1"/>
    <x v="0"/>
    <s v="Chips"/>
    <n v="4"/>
    <n v="77.260000000000005"/>
    <n v="309.04000000000002"/>
    <n v="209.76"/>
    <n v="99.28"/>
    <x v="0"/>
    <n v="28"/>
    <x v="0"/>
  </r>
  <r>
    <n v="403"/>
    <d v="2022-08-04T00:00:00"/>
    <x v="3"/>
    <x v="0"/>
    <x v="4"/>
    <x v="0"/>
    <s v="Juice"/>
    <n v="5"/>
    <n v="456.92"/>
    <n v="2284.6"/>
    <n v="1916.02"/>
    <n v="368.58"/>
    <x v="1"/>
    <n v="24"/>
    <x v="0"/>
  </r>
  <r>
    <n v="404"/>
    <d v="2022-12-17T00:00:00"/>
    <x v="2"/>
    <x v="0"/>
    <x v="4"/>
    <x v="1"/>
    <s v="Headphones"/>
    <n v="16"/>
    <n v="377.49"/>
    <n v="6039.84"/>
    <n v="4995.5200000000004"/>
    <n v="1044.32"/>
    <x v="1"/>
    <n v="46"/>
    <x v="1"/>
  </r>
  <r>
    <n v="405"/>
    <d v="2022-05-24T00:00:00"/>
    <x v="0"/>
    <x v="0"/>
    <x v="4"/>
    <x v="0"/>
    <s v="Juice"/>
    <n v="19"/>
    <n v="141.27000000000001"/>
    <n v="2684.13"/>
    <n v="1639.26"/>
    <n v="1044.8699999999999"/>
    <x v="0"/>
    <n v="51"/>
    <x v="1"/>
  </r>
  <r>
    <n v="406"/>
    <d v="2022-11-11T00:00:00"/>
    <x v="8"/>
    <x v="0"/>
    <x v="7"/>
    <x v="1"/>
    <s v="Smartphone"/>
    <n v="12"/>
    <n v="283.95"/>
    <n v="3407.4"/>
    <n v="2774.1"/>
    <n v="633.29999999999995"/>
    <x v="0"/>
    <n v="54"/>
    <x v="1"/>
  </r>
  <r>
    <n v="407"/>
    <d v="2022-05-12T00:00:00"/>
    <x v="0"/>
    <x v="0"/>
    <x v="7"/>
    <x v="0"/>
    <s v="Bread"/>
    <n v="10"/>
    <n v="81.45"/>
    <n v="814.5"/>
    <n v="685.45"/>
    <n v="129.05000000000001"/>
    <x v="0"/>
    <n v="56"/>
    <x v="1"/>
  </r>
  <r>
    <n v="408"/>
    <d v="2022-11-07T00:00:00"/>
    <x v="8"/>
    <x v="0"/>
    <x v="7"/>
    <x v="0"/>
    <s v="Juice"/>
    <n v="8"/>
    <n v="18.86"/>
    <n v="150.88"/>
    <n v="100.11"/>
    <n v="50.77"/>
    <x v="0"/>
    <n v="55"/>
    <x v="1"/>
  </r>
  <r>
    <n v="409"/>
    <d v="2023-02-20T00:00:00"/>
    <x v="9"/>
    <x v="2"/>
    <x v="5"/>
    <x v="3"/>
    <s v="Sofa"/>
    <n v="17"/>
    <n v="374"/>
    <n v="6358"/>
    <n v="5714.79"/>
    <n v="643.21"/>
    <x v="1"/>
    <n v="57"/>
    <x v="1"/>
  </r>
  <r>
    <n v="410"/>
    <d v="2023-01-19T00:00:00"/>
    <x v="6"/>
    <x v="2"/>
    <x v="6"/>
    <x v="3"/>
    <s v="Table"/>
    <n v="19"/>
    <n v="427.04"/>
    <n v="8113.76"/>
    <n v="5633.29"/>
    <n v="2480.4699999999998"/>
    <x v="1"/>
    <n v="49"/>
    <x v="1"/>
  </r>
  <r>
    <n v="411"/>
    <d v="2024-08-27T00:00:00"/>
    <x v="3"/>
    <x v="1"/>
    <x v="6"/>
    <x v="0"/>
    <s v="Chocolate"/>
    <n v="16"/>
    <n v="449.08"/>
    <n v="7185.28"/>
    <n v="4341.8500000000004"/>
    <n v="2843.43"/>
    <x v="0"/>
    <n v="39"/>
    <x v="2"/>
  </r>
  <r>
    <n v="412"/>
    <d v="2024-01-17T00:00:00"/>
    <x v="6"/>
    <x v="1"/>
    <x v="3"/>
    <x v="3"/>
    <s v="Table"/>
    <n v="8"/>
    <n v="79.290000000000006"/>
    <n v="634.32000000000005"/>
    <n v="496.41"/>
    <n v="137.91"/>
    <x v="0"/>
    <n v="59"/>
    <x v="1"/>
  </r>
  <r>
    <n v="413"/>
    <d v="2022-01-13T00:00:00"/>
    <x v="6"/>
    <x v="0"/>
    <x v="3"/>
    <x v="3"/>
    <s v="Bed"/>
    <n v="15"/>
    <n v="286.86"/>
    <n v="4302.8999999999996"/>
    <n v="3406.14"/>
    <n v="896.76"/>
    <x v="0"/>
    <n v="30"/>
    <x v="2"/>
  </r>
  <r>
    <n v="414"/>
    <d v="2022-10-05T00:00:00"/>
    <x v="10"/>
    <x v="0"/>
    <x v="4"/>
    <x v="1"/>
    <s v="Headphones"/>
    <n v="4"/>
    <n v="476.25"/>
    <n v="1905"/>
    <n v="1432.99"/>
    <n v="472.01"/>
    <x v="0"/>
    <n v="21"/>
    <x v="0"/>
  </r>
  <r>
    <n v="415"/>
    <d v="2024-08-16T00:00:00"/>
    <x v="3"/>
    <x v="1"/>
    <x v="1"/>
    <x v="2"/>
    <s v="Jeans"/>
    <n v="9"/>
    <n v="399.65"/>
    <n v="3596.85"/>
    <n v="2355.2399999999998"/>
    <n v="1241.6099999999999"/>
    <x v="0"/>
    <n v="32"/>
    <x v="2"/>
  </r>
  <r>
    <n v="416"/>
    <d v="2024-01-31T00:00:00"/>
    <x v="6"/>
    <x v="1"/>
    <x v="1"/>
    <x v="2"/>
    <s v="Shirt"/>
    <n v="20"/>
    <n v="136.55000000000001"/>
    <n v="2731"/>
    <n v="1865.94"/>
    <n v="865.06"/>
    <x v="0"/>
    <n v="22"/>
    <x v="0"/>
  </r>
  <r>
    <n v="417"/>
    <d v="2023-08-19T00:00:00"/>
    <x v="3"/>
    <x v="2"/>
    <x v="6"/>
    <x v="3"/>
    <s v="Chair"/>
    <n v="7"/>
    <n v="117.66"/>
    <n v="823.62"/>
    <n v="638.88"/>
    <n v="184.74"/>
    <x v="1"/>
    <n v="47"/>
    <x v="1"/>
  </r>
  <r>
    <n v="418"/>
    <d v="2022-03-27T00:00:00"/>
    <x v="4"/>
    <x v="0"/>
    <x v="2"/>
    <x v="1"/>
    <s v="Tablet"/>
    <n v="3"/>
    <n v="102.23"/>
    <n v="306.69"/>
    <n v="194.72"/>
    <n v="111.97"/>
    <x v="1"/>
    <n v="30"/>
    <x v="2"/>
  </r>
  <r>
    <n v="419"/>
    <d v="2024-05-31T00:00:00"/>
    <x v="0"/>
    <x v="1"/>
    <x v="2"/>
    <x v="2"/>
    <s v="Shoes"/>
    <n v="10"/>
    <n v="286.82"/>
    <n v="2868.2"/>
    <n v="2221.46"/>
    <n v="646.74"/>
    <x v="0"/>
    <n v="46"/>
    <x v="1"/>
  </r>
  <r>
    <n v="420"/>
    <d v="2023-05-20T00:00:00"/>
    <x v="0"/>
    <x v="2"/>
    <x v="3"/>
    <x v="0"/>
    <s v="Chips"/>
    <n v="9"/>
    <n v="378.51"/>
    <n v="3406.59"/>
    <n v="2658.52"/>
    <n v="748.07"/>
    <x v="0"/>
    <n v="39"/>
    <x v="2"/>
  </r>
  <r>
    <n v="421"/>
    <d v="2022-10-09T00:00:00"/>
    <x v="10"/>
    <x v="0"/>
    <x v="1"/>
    <x v="3"/>
    <s v="Sofa"/>
    <n v="9"/>
    <n v="434.29"/>
    <n v="3908.61"/>
    <n v="2637.16"/>
    <n v="1271.45"/>
    <x v="1"/>
    <n v="58"/>
    <x v="1"/>
  </r>
  <r>
    <n v="422"/>
    <d v="2023-06-06T00:00:00"/>
    <x v="11"/>
    <x v="2"/>
    <x v="1"/>
    <x v="1"/>
    <s v="Smartphone"/>
    <n v="16"/>
    <n v="8.23"/>
    <n v="131.68"/>
    <n v="114.3"/>
    <n v="17.38"/>
    <x v="1"/>
    <n v="49"/>
    <x v="1"/>
  </r>
  <r>
    <n v="423"/>
    <d v="2024-06-01T00:00:00"/>
    <x v="11"/>
    <x v="1"/>
    <x v="6"/>
    <x v="2"/>
    <s v="Shirt"/>
    <n v="14"/>
    <n v="338.12"/>
    <n v="4733.68"/>
    <n v="2974.5"/>
    <n v="1759.18"/>
    <x v="1"/>
    <n v="39"/>
    <x v="2"/>
  </r>
  <r>
    <n v="424"/>
    <d v="2022-11-24T00:00:00"/>
    <x v="8"/>
    <x v="0"/>
    <x v="6"/>
    <x v="2"/>
    <s v="Shirt"/>
    <n v="8"/>
    <n v="110.54"/>
    <n v="884.32"/>
    <n v="663.71"/>
    <n v="220.61"/>
    <x v="1"/>
    <n v="24"/>
    <x v="0"/>
  </r>
  <r>
    <n v="425"/>
    <d v="2024-03-15T00:00:00"/>
    <x v="4"/>
    <x v="1"/>
    <x v="7"/>
    <x v="2"/>
    <s v="Jeans"/>
    <n v="11"/>
    <n v="82.41"/>
    <n v="906.51"/>
    <n v="752.33"/>
    <n v="154.18"/>
    <x v="0"/>
    <n v="28"/>
    <x v="0"/>
  </r>
  <r>
    <n v="426"/>
    <d v="2022-10-03T00:00:00"/>
    <x v="10"/>
    <x v="0"/>
    <x v="6"/>
    <x v="3"/>
    <s v="Bed"/>
    <n v="20"/>
    <n v="395.43"/>
    <n v="7908.6"/>
    <n v="6595.19"/>
    <n v="1313.41"/>
    <x v="0"/>
    <n v="34"/>
    <x v="2"/>
  </r>
  <r>
    <n v="427"/>
    <d v="2024-04-29T00:00:00"/>
    <x v="7"/>
    <x v="1"/>
    <x v="1"/>
    <x v="3"/>
    <s v="Sofa"/>
    <n v="5"/>
    <n v="156.59"/>
    <n v="782.95"/>
    <n v="640.46"/>
    <n v="142.49"/>
    <x v="1"/>
    <n v="46"/>
    <x v="1"/>
  </r>
  <r>
    <n v="428"/>
    <d v="2022-02-26T00:00:00"/>
    <x v="9"/>
    <x v="0"/>
    <x v="7"/>
    <x v="0"/>
    <s v="Bread"/>
    <n v="14"/>
    <n v="7.81"/>
    <n v="109.34"/>
    <n v="96.44"/>
    <n v="12.9"/>
    <x v="1"/>
    <n v="40"/>
    <x v="2"/>
  </r>
  <r>
    <n v="429"/>
    <d v="2023-11-09T00:00:00"/>
    <x v="8"/>
    <x v="2"/>
    <x v="6"/>
    <x v="0"/>
    <s v="Juice"/>
    <n v="1"/>
    <n v="410.17"/>
    <n v="410.17"/>
    <n v="270.98"/>
    <n v="139.19"/>
    <x v="1"/>
    <n v="36"/>
    <x v="2"/>
  </r>
  <r>
    <n v="430"/>
    <d v="2023-07-28T00:00:00"/>
    <x v="1"/>
    <x v="2"/>
    <x v="4"/>
    <x v="1"/>
    <s v="Tablet"/>
    <n v="14"/>
    <n v="396.51"/>
    <n v="5551.14"/>
    <n v="3873.06"/>
    <n v="1678.08"/>
    <x v="0"/>
    <n v="31"/>
    <x v="2"/>
  </r>
  <r>
    <n v="431"/>
    <d v="2023-05-07T00:00:00"/>
    <x v="0"/>
    <x v="2"/>
    <x v="1"/>
    <x v="3"/>
    <s v="Chair"/>
    <n v="3"/>
    <n v="125.35"/>
    <n v="376.05"/>
    <n v="262.35000000000002"/>
    <n v="113.7"/>
    <x v="1"/>
    <n v="20"/>
    <x v="0"/>
  </r>
  <r>
    <n v="432"/>
    <d v="2022-03-02T00:00:00"/>
    <x v="4"/>
    <x v="0"/>
    <x v="0"/>
    <x v="0"/>
    <s v="Chocolate"/>
    <n v="9"/>
    <n v="493.53"/>
    <n v="4441.7700000000004"/>
    <n v="3446.08"/>
    <n v="995.69"/>
    <x v="0"/>
    <n v="21"/>
    <x v="0"/>
  </r>
  <r>
    <n v="433"/>
    <d v="2022-05-18T00:00:00"/>
    <x v="0"/>
    <x v="0"/>
    <x v="4"/>
    <x v="3"/>
    <s v="Sofa"/>
    <n v="15"/>
    <n v="462.19"/>
    <n v="6932.85"/>
    <n v="4390.6400000000003"/>
    <n v="2542.21"/>
    <x v="0"/>
    <n v="38"/>
    <x v="2"/>
  </r>
  <r>
    <n v="434"/>
    <d v="2022-04-01T00:00:00"/>
    <x v="7"/>
    <x v="0"/>
    <x v="0"/>
    <x v="2"/>
    <s v="Jeans"/>
    <n v="19"/>
    <n v="152.93"/>
    <n v="2905.67"/>
    <n v="1917.74"/>
    <n v="987.93"/>
    <x v="1"/>
    <n v="33"/>
    <x v="2"/>
  </r>
  <r>
    <n v="435"/>
    <d v="2024-06-10T00:00:00"/>
    <x v="11"/>
    <x v="1"/>
    <x v="4"/>
    <x v="3"/>
    <s v="Sofa"/>
    <n v="1"/>
    <n v="74.53"/>
    <n v="74.53"/>
    <n v="61.93"/>
    <n v="12.6"/>
    <x v="1"/>
    <n v="41"/>
    <x v="2"/>
  </r>
  <r>
    <n v="436"/>
    <d v="2022-12-08T00:00:00"/>
    <x v="2"/>
    <x v="0"/>
    <x v="1"/>
    <x v="2"/>
    <s v="Jeans"/>
    <n v="11"/>
    <n v="236.82"/>
    <n v="2605.02"/>
    <n v="1923.13"/>
    <n v="681.89"/>
    <x v="0"/>
    <n v="34"/>
    <x v="2"/>
  </r>
  <r>
    <n v="437"/>
    <d v="2024-04-05T00:00:00"/>
    <x v="7"/>
    <x v="1"/>
    <x v="7"/>
    <x v="1"/>
    <s v="Smartphone"/>
    <n v="4"/>
    <n v="322.91000000000003"/>
    <n v="1291.6400000000001"/>
    <n v="940.57"/>
    <n v="351.07"/>
    <x v="1"/>
    <n v="21"/>
    <x v="0"/>
  </r>
  <r>
    <n v="438"/>
    <d v="2023-06-01T00:00:00"/>
    <x v="11"/>
    <x v="2"/>
    <x v="5"/>
    <x v="3"/>
    <s v="Chair"/>
    <n v="19"/>
    <n v="221.42"/>
    <n v="4206.9799999999996"/>
    <n v="2564.6799999999998"/>
    <n v="1642.3"/>
    <x v="1"/>
    <n v="52"/>
    <x v="1"/>
  </r>
  <r>
    <n v="439"/>
    <d v="2024-09-24T00:00:00"/>
    <x v="5"/>
    <x v="1"/>
    <x v="1"/>
    <x v="3"/>
    <s v="Sofa"/>
    <n v="3"/>
    <n v="368.54"/>
    <n v="1105.6199999999999"/>
    <n v="850.88"/>
    <n v="254.74"/>
    <x v="0"/>
    <n v="52"/>
    <x v="1"/>
  </r>
  <r>
    <n v="440"/>
    <d v="2022-03-16T00:00:00"/>
    <x v="4"/>
    <x v="0"/>
    <x v="6"/>
    <x v="1"/>
    <s v="Headphones"/>
    <n v="20"/>
    <n v="326.83999999999997"/>
    <n v="6536.8"/>
    <n v="4296.42"/>
    <n v="2240.38"/>
    <x v="1"/>
    <n v="35"/>
    <x v="2"/>
  </r>
  <r>
    <n v="441"/>
    <d v="2022-12-14T00:00:00"/>
    <x v="2"/>
    <x v="0"/>
    <x v="1"/>
    <x v="0"/>
    <s v="Chocolate"/>
    <n v="11"/>
    <n v="41.15"/>
    <n v="452.65"/>
    <n v="359.56"/>
    <n v="93.09"/>
    <x v="1"/>
    <n v="51"/>
    <x v="1"/>
  </r>
  <r>
    <n v="442"/>
    <d v="2023-02-04T00:00:00"/>
    <x v="9"/>
    <x v="2"/>
    <x v="0"/>
    <x v="1"/>
    <s v="Headphones"/>
    <n v="19"/>
    <n v="150.44"/>
    <n v="2858.36"/>
    <n v="2249.83"/>
    <n v="608.53"/>
    <x v="0"/>
    <n v="18"/>
    <x v="0"/>
  </r>
  <r>
    <n v="443"/>
    <d v="2023-11-22T00:00:00"/>
    <x v="8"/>
    <x v="2"/>
    <x v="3"/>
    <x v="3"/>
    <s v="Bed"/>
    <n v="5"/>
    <n v="133.13"/>
    <n v="665.65"/>
    <n v="443.9"/>
    <n v="221.75"/>
    <x v="1"/>
    <n v="52"/>
    <x v="1"/>
  </r>
  <r>
    <n v="444"/>
    <d v="2022-07-31T00:00:00"/>
    <x v="1"/>
    <x v="0"/>
    <x v="1"/>
    <x v="2"/>
    <s v="Jacket"/>
    <n v="19"/>
    <n v="80.540000000000006"/>
    <n v="1530.26"/>
    <n v="1273.02"/>
    <n v="257.24"/>
    <x v="1"/>
    <n v="29"/>
    <x v="0"/>
  </r>
  <r>
    <n v="445"/>
    <d v="2022-12-02T00:00:00"/>
    <x v="2"/>
    <x v="0"/>
    <x v="2"/>
    <x v="1"/>
    <s v="Laptop"/>
    <n v="5"/>
    <n v="272.33999999999997"/>
    <n v="1361.7"/>
    <n v="1207.01"/>
    <n v="154.69"/>
    <x v="1"/>
    <n v="32"/>
    <x v="2"/>
  </r>
  <r>
    <n v="446"/>
    <d v="2024-08-16T00:00:00"/>
    <x v="3"/>
    <x v="1"/>
    <x v="3"/>
    <x v="2"/>
    <s v="Jacket"/>
    <n v="6"/>
    <n v="215.02"/>
    <n v="1290.1199999999999"/>
    <n v="878.99"/>
    <n v="411.13"/>
    <x v="0"/>
    <n v="40"/>
    <x v="2"/>
  </r>
  <r>
    <n v="447"/>
    <d v="2023-03-31T00:00:00"/>
    <x v="4"/>
    <x v="2"/>
    <x v="5"/>
    <x v="2"/>
    <s v="Shoes"/>
    <n v="4"/>
    <n v="417.91"/>
    <n v="1671.64"/>
    <n v="1191.0999999999999"/>
    <n v="480.54"/>
    <x v="0"/>
    <n v="42"/>
    <x v="2"/>
  </r>
  <r>
    <n v="448"/>
    <d v="2023-08-28T00:00:00"/>
    <x v="3"/>
    <x v="2"/>
    <x v="5"/>
    <x v="0"/>
    <s v="Bread"/>
    <n v="13"/>
    <n v="103.33"/>
    <n v="1343.29"/>
    <n v="1116.67"/>
    <n v="226.62"/>
    <x v="0"/>
    <n v="23"/>
    <x v="0"/>
  </r>
  <r>
    <n v="449"/>
    <d v="2023-09-12T00:00:00"/>
    <x v="5"/>
    <x v="2"/>
    <x v="6"/>
    <x v="1"/>
    <s v="Smartphone"/>
    <n v="7"/>
    <n v="64.58"/>
    <n v="452.06"/>
    <n v="337.57"/>
    <n v="114.49"/>
    <x v="1"/>
    <n v="38"/>
    <x v="2"/>
  </r>
  <r>
    <n v="450"/>
    <d v="2022-09-19T00:00:00"/>
    <x v="5"/>
    <x v="0"/>
    <x v="0"/>
    <x v="2"/>
    <s v="Jeans"/>
    <n v="3"/>
    <n v="400.9"/>
    <n v="1202.7"/>
    <n v="851.46"/>
    <n v="351.24"/>
    <x v="0"/>
    <n v="47"/>
    <x v="1"/>
  </r>
  <r>
    <n v="451"/>
    <d v="2022-12-30T00:00:00"/>
    <x v="2"/>
    <x v="0"/>
    <x v="5"/>
    <x v="1"/>
    <s v="Headphones"/>
    <n v="14"/>
    <n v="203.15"/>
    <n v="2844.1"/>
    <n v="2438.1"/>
    <n v="406"/>
    <x v="1"/>
    <n v="37"/>
    <x v="2"/>
  </r>
  <r>
    <n v="452"/>
    <d v="2023-10-22T00:00:00"/>
    <x v="10"/>
    <x v="2"/>
    <x v="2"/>
    <x v="0"/>
    <s v="Juice"/>
    <n v="8"/>
    <n v="499.85"/>
    <n v="3998.8"/>
    <n v="2500.59"/>
    <n v="1498.21"/>
    <x v="1"/>
    <n v="48"/>
    <x v="1"/>
  </r>
  <r>
    <n v="453"/>
    <d v="2023-08-02T00:00:00"/>
    <x v="3"/>
    <x v="2"/>
    <x v="5"/>
    <x v="3"/>
    <s v="Sofa"/>
    <n v="2"/>
    <n v="74.66"/>
    <n v="149.32"/>
    <n v="100.75"/>
    <n v="48.57"/>
    <x v="0"/>
    <n v="26"/>
    <x v="0"/>
  </r>
  <r>
    <n v="454"/>
    <d v="2024-06-06T00:00:00"/>
    <x v="11"/>
    <x v="1"/>
    <x v="6"/>
    <x v="2"/>
    <s v="Shoes"/>
    <n v="2"/>
    <n v="35.28"/>
    <n v="70.56"/>
    <n v="59.32"/>
    <n v="11.24"/>
    <x v="1"/>
    <n v="41"/>
    <x v="2"/>
  </r>
  <r>
    <n v="455"/>
    <d v="2022-06-05T00:00:00"/>
    <x v="11"/>
    <x v="0"/>
    <x v="0"/>
    <x v="2"/>
    <s v="Shoes"/>
    <n v="6"/>
    <n v="91.45"/>
    <n v="548.70000000000005"/>
    <n v="414.59"/>
    <n v="134.11000000000001"/>
    <x v="0"/>
    <n v="41"/>
    <x v="2"/>
  </r>
  <r>
    <n v="456"/>
    <d v="2023-01-18T00:00:00"/>
    <x v="6"/>
    <x v="2"/>
    <x v="2"/>
    <x v="2"/>
    <s v="Shirt"/>
    <n v="16"/>
    <n v="106.02"/>
    <n v="1696.32"/>
    <n v="1223.21"/>
    <n v="473.11"/>
    <x v="1"/>
    <n v="57"/>
    <x v="1"/>
  </r>
  <r>
    <n v="457"/>
    <d v="2024-01-23T00:00:00"/>
    <x v="6"/>
    <x v="1"/>
    <x v="4"/>
    <x v="1"/>
    <s v="Laptop"/>
    <n v="11"/>
    <n v="19.11"/>
    <n v="210.21"/>
    <n v="155.80000000000001"/>
    <n v="54.41"/>
    <x v="0"/>
    <n v="44"/>
    <x v="2"/>
  </r>
  <r>
    <n v="458"/>
    <d v="2022-08-17T00:00:00"/>
    <x v="3"/>
    <x v="0"/>
    <x v="5"/>
    <x v="0"/>
    <s v="Chocolate"/>
    <n v="6"/>
    <n v="54.56"/>
    <n v="327.36"/>
    <n v="230.66"/>
    <n v="96.7"/>
    <x v="0"/>
    <n v="44"/>
    <x v="2"/>
  </r>
  <r>
    <n v="459"/>
    <d v="2023-07-04T00:00:00"/>
    <x v="1"/>
    <x v="2"/>
    <x v="2"/>
    <x v="1"/>
    <s v="Headphones"/>
    <n v="15"/>
    <n v="491.77"/>
    <n v="7376.55"/>
    <n v="6320.54"/>
    <n v="1056.01"/>
    <x v="1"/>
    <n v="26"/>
    <x v="0"/>
  </r>
  <r>
    <n v="460"/>
    <d v="2022-11-27T00:00:00"/>
    <x v="8"/>
    <x v="0"/>
    <x v="5"/>
    <x v="3"/>
    <s v="Bed"/>
    <n v="16"/>
    <n v="450.28"/>
    <n v="7204.48"/>
    <n v="4877.8500000000004"/>
    <n v="2326.63"/>
    <x v="1"/>
    <n v="57"/>
    <x v="1"/>
  </r>
  <r>
    <n v="461"/>
    <d v="2022-05-13T00:00:00"/>
    <x v="0"/>
    <x v="0"/>
    <x v="2"/>
    <x v="0"/>
    <s v="Bread"/>
    <n v="19"/>
    <n v="102.16"/>
    <n v="1941.04"/>
    <n v="1292.33"/>
    <n v="648.71"/>
    <x v="0"/>
    <n v="32"/>
    <x v="2"/>
  </r>
  <r>
    <n v="462"/>
    <d v="2022-08-20T00:00:00"/>
    <x v="3"/>
    <x v="0"/>
    <x v="2"/>
    <x v="1"/>
    <s v="Headphones"/>
    <n v="10"/>
    <n v="444.02"/>
    <n v="4440.2"/>
    <n v="2804.29"/>
    <n v="1635.91"/>
    <x v="1"/>
    <n v="29"/>
    <x v="0"/>
  </r>
  <r>
    <n v="463"/>
    <d v="2024-06-23T00:00:00"/>
    <x v="11"/>
    <x v="1"/>
    <x v="7"/>
    <x v="3"/>
    <s v="Bed"/>
    <n v="19"/>
    <n v="262.36"/>
    <n v="4984.84"/>
    <n v="3854.03"/>
    <n v="1130.81"/>
    <x v="1"/>
    <n v="26"/>
    <x v="0"/>
  </r>
  <r>
    <n v="464"/>
    <d v="2022-02-05T00:00:00"/>
    <x v="9"/>
    <x v="0"/>
    <x v="4"/>
    <x v="0"/>
    <s v="Juice"/>
    <n v="5"/>
    <n v="291.79000000000002"/>
    <n v="1458.95"/>
    <n v="1284.44"/>
    <n v="174.51"/>
    <x v="1"/>
    <n v="58"/>
    <x v="1"/>
  </r>
  <r>
    <n v="465"/>
    <d v="2024-03-24T00:00:00"/>
    <x v="4"/>
    <x v="1"/>
    <x v="5"/>
    <x v="2"/>
    <s v="Jeans"/>
    <n v="1"/>
    <n v="75.760000000000005"/>
    <n v="75.760000000000005"/>
    <n v="46.23"/>
    <n v="29.53"/>
    <x v="0"/>
    <n v="28"/>
    <x v="0"/>
  </r>
  <r>
    <n v="466"/>
    <d v="2022-07-12T00:00:00"/>
    <x v="1"/>
    <x v="0"/>
    <x v="0"/>
    <x v="3"/>
    <s v="Chair"/>
    <n v="19"/>
    <n v="242.98"/>
    <n v="4616.62"/>
    <n v="3957.85"/>
    <n v="658.77"/>
    <x v="1"/>
    <n v="46"/>
    <x v="1"/>
  </r>
  <r>
    <n v="467"/>
    <d v="2023-11-03T00:00:00"/>
    <x v="8"/>
    <x v="2"/>
    <x v="3"/>
    <x v="0"/>
    <s v="Juice"/>
    <n v="18"/>
    <n v="222.73"/>
    <n v="4009.14"/>
    <n v="3301.48"/>
    <n v="707.66"/>
    <x v="1"/>
    <n v="39"/>
    <x v="2"/>
  </r>
  <r>
    <n v="468"/>
    <d v="2022-04-09T00:00:00"/>
    <x v="7"/>
    <x v="0"/>
    <x v="6"/>
    <x v="3"/>
    <s v="Sofa"/>
    <n v="16"/>
    <n v="387.14"/>
    <n v="6194.24"/>
    <n v="4564.5"/>
    <n v="1629.74"/>
    <x v="1"/>
    <n v="51"/>
    <x v="1"/>
  </r>
  <r>
    <n v="469"/>
    <d v="2022-05-10T00:00:00"/>
    <x v="0"/>
    <x v="0"/>
    <x v="7"/>
    <x v="1"/>
    <s v="Tablet"/>
    <n v="14"/>
    <n v="322.93"/>
    <n v="4521.0200000000004"/>
    <n v="4021.11"/>
    <n v="499.91"/>
    <x v="0"/>
    <n v="32"/>
    <x v="2"/>
  </r>
  <r>
    <n v="470"/>
    <d v="2022-12-22T00:00:00"/>
    <x v="2"/>
    <x v="0"/>
    <x v="1"/>
    <x v="1"/>
    <s v="Laptop"/>
    <n v="18"/>
    <n v="357.78"/>
    <n v="6440.04"/>
    <n v="4108.04"/>
    <n v="2332"/>
    <x v="1"/>
    <n v="46"/>
    <x v="1"/>
  </r>
  <r>
    <n v="471"/>
    <d v="2023-06-08T00:00:00"/>
    <x v="11"/>
    <x v="2"/>
    <x v="0"/>
    <x v="1"/>
    <s v="Smartphone"/>
    <n v="13"/>
    <n v="410.91"/>
    <n v="5341.83"/>
    <n v="4624.3500000000004"/>
    <n v="717.48"/>
    <x v="0"/>
    <n v="27"/>
    <x v="0"/>
  </r>
  <r>
    <n v="472"/>
    <d v="2023-07-31T00:00:00"/>
    <x v="1"/>
    <x v="2"/>
    <x v="3"/>
    <x v="1"/>
    <s v="Smartphone"/>
    <n v="12"/>
    <n v="265.16000000000003"/>
    <n v="3181.92"/>
    <n v="2653.66"/>
    <n v="528.26"/>
    <x v="0"/>
    <n v="52"/>
    <x v="1"/>
  </r>
  <r>
    <n v="473"/>
    <d v="2023-10-13T00:00:00"/>
    <x v="10"/>
    <x v="2"/>
    <x v="4"/>
    <x v="2"/>
    <s v="Jeans"/>
    <n v="12"/>
    <n v="83.58"/>
    <n v="1002.96"/>
    <n v="806.5"/>
    <n v="196.46"/>
    <x v="0"/>
    <n v="27"/>
    <x v="0"/>
  </r>
  <r>
    <n v="474"/>
    <d v="2022-10-31T00:00:00"/>
    <x v="10"/>
    <x v="0"/>
    <x v="0"/>
    <x v="2"/>
    <s v="Jacket"/>
    <n v="2"/>
    <n v="479.73"/>
    <n v="959.46"/>
    <n v="848.81"/>
    <n v="110.65"/>
    <x v="1"/>
    <n v="51"/>
    <x v="1"/>
  </r>
  <r>
    <n v="475"/>
    <d v="2022-01-01T00:00:00"/>
    <x v="6"/>
    <x v="0"/>
    <x v="0"/>
    <x v="0"/>
    <s v="Bread"/>
    <n v="11"/>
    <n v="72.38"/>
    <n v="796.18"/>
    <n v="701.79"/>
    <n v="94.39"/>
    <x v="0"/>
    <n v="34"/>
    <x v="2"/>
  </r>
  <r>
    <n v="476"/>
    <d v="2023-05-08T00:00:00"/>
    <x v="0"/>
    <x v="2"/>
    <x v="7"/>
    <x v="2"/>
    <s v="Shirt"/>
    <n v="2"/>
    <n v="378.81"/>
    <n v="757.62"/>
    <n v="486.46"/>
    <n v="271.16000000000003"/>
    <x v="0"/>
    <n v="33"/>
    <x v="2"/>
  </r>
  <r>
    <n v="477"/>
    <d v="2022-12-25T00:00:00"/>
    <x v="2"/>
    <x v="0"/>
    <x v="0"/>
    <x v="2"/>
    <s v="Shoes"/>
    <n v="13"/>
    <n v="297.75"/>
    <n v="3870.75"/>
    <n v="2611.1"/>
    <n v="1259.6500000000001"/>
    <x v="0"/>
    <n v="32"/>
    <x v="2"/>
  </r>
  <r>
    <n v="478"/>
    <d v="2023-11-20T00:00:00"/>
    <x v="8"/>
    <x v="2"/>
    <x v="7"/>
    <x v="2"/>
    <s v="Shoes"/>
    <n v="4"/>
    <n v="364.36"/>
    <n v="1457.44"/>
    <n v="1130.6500000000001"/>
    <n v="326.79000000000002"/>
    <x v="0"/>
    <n v="31"/>
    <x v="2"/>
  </r>
  <r>
    <n v="479"/>
    <d v="2022-11-15T00:00:00"/>
    <x v="8"/>
    <x v="0"/>
    <x v="1"/>
    <x v="2"/>
    <s v="Jacket"/>
    <n v="11"/>
    <n v="10.33"/>
    <n v="113.63"/>
    <n v="72.180000000000007"/>
    <n v="41.45"/>
    <x v="0"/>
    <n v="58"/>
    <x v="1"/>
  </r>
  <r>
    <n v="480"/>
    <d v="2023-09-17T00:00:00"/>
    <x v="5"/>
    <x v="2"/>
    <x v="1"/>
    <x v="2"/>
    <s v="Shoes"/>
    <n v="10"/>
    <n v="412.01"/>
    <n v="4120.1000000000004"/>
    <n v="3141.07"/>
    <n v="979.03"/>
    <x v="1"/>
    <n v="27"/>
    <x v="0"/>
  </r>
  <r>
    <n v="481"/>
    <d v="2022-04-26T00:00:00"/>
    <x v="7"/>
    <x v="0"/>
    <x v="2"/>
    <x v="3"/>
    <s v="Sofa"/>
    <n v="2"/>
    <n v="193.84"/>
    <n v="387.68"/>
    <n v="336.25"/>
    <n v="51.43"/>
    <x v="1"/>
    <n v="45"/>
    <x v="1"/>
  </r>
  <r>
    <n v="482"/>
    <d v="2024-01-20T00:00:00"/>
    <x v="6"/>
    <x v="1"/>
    <x v="6"/>
    <x v="0"/>
    <s v="Juice"/>
    <n v="8"/>
    <n v="263.81"/>
    <n v="2110.48"/>
    <n v="1322.37"/>
    <n v="788.11"/>
    <x v="1"/>
    <n v="33"/>
    <x v="2"/>
  </r>
  <r>
    <n v="483"/>
    <d v="2022-10-14T00:00:00"/>
    <x v="10"/>
    <x v="0"/>
    <x v="1"/>
    <x v="0"/>
    <s v="Bread"/>
    <n v="2"/>
    <n v="320.83999999999997"/>
    <n v="641.67999999999995"/>
    <n v="551.55999999999995"/>
    <n v="90.12"/>
    <x v="1"/>
    <n v="34"/>
    <x v="2"/>
  </r>
  <r>
    <n v="484"/>
    <d v="2024-04-05T00:00:00"/>
    <x v="7"/>
    <x v="1"/>
    <x v="4"/>
    <x v="0"/>
    <s v="Juice"/>
    <n v="12"/>
    <n v="46.13"/>
    <n v="553.55999999999995"/>
    <n v="348.93"/>
    <n v="204.63"/>
    <x v="1"/>
    <n v="33"/>
    <x v="2"/>
  </r>
  <r>
    <n v="485"/>
    <d v="2023-12-27T00:00:00"/>
    <x v="2"/>
    <x v="2"/>
    <x v="1"/>
    <x v="2"/>
    <s v="Shoes"/>
    <n v="9"/>
    <n v="56.46"/>
    <n v="508.14"/>
    <n v="423.93"/>
    <n v="84.21"/>
    <x v="1"/>
    <n v="53"/>
    <x v="1"/>
  </r>
  <r>
    <n v="486"/>
    <d v="2023-10-21T00:00:00"/>
    <x v="10"/>
    <x v="2"/>
    <x v="0"/>
    <x v="0"/>
    <s v="Chips"/>
    <n v="20"/>
    <n v="58.36"/>
    <n v="1167.2"/>
    <n v="993.83"/>
    <n v="173.37"/>
    <x v="0"/>
    <n v="54"/>
    <x v="1"/>
  </r>
  <r>
    <n v="487"/>
    <d v="2023-09-11T00:00:00"/>
    <x v="5"/>
    <x v="2"/>
    <x v="2"/>
    <x v="1"/>
    <s v="Smartphone"/>
    <n v="12"/>
    <n v="292.16000000000003"/>
    <n v="3505.92"/>
    <n v="2849.58"/>
    <n v="656.34"/>
    <x v="1"/>
    <n v="43"/>
    <x v="2"/>
  </r>
  <r>
    <n v="488"/>
    <d v="2024-08-20T00:00:00"/>
    <x v="3"/>
    <x v="1"/>
    <x v="5"/>
    <x v="3"/>
    <s v="Bed"/>
    <n v="15"/>
    <n v="288.81"/>
    <n v="4332.1499999999996"/>
    <n v="3278.7"/>
    <n v="1053.45"/>
    <x v="1"/>
    <n v="58"/>
    <x v="1"/>
  </r>
  <r>
    <n v="489"/>
    <d v="2022-12-03T00:00:00"/>
    <x v="2"/>
    <x v="0"/>
    <x v="0"/>
    <x v="1"/>
    <s v="Smartphone"/>
    <n v="19"/>
    <n v="94.47"/>
    <n v="1794.93"/>
    <n v="1416.48"/>
    <n v="378.45"/>
    <x v="0"/>
    <n v="36"/>
    <x v="2"/>
  </r>
  <r>
    <n v="490"/>
    <d v="2022-12-27T00:00:00"/>
    <x v="2"/>
    <x v="0"/>
    <x v="0"/>
    <x v="1"/>
    <s v="Headphones"/>
    <n v="9"/>
    <n v="182.5"/>
    <n v="1642.5"/>
    <n v="1322.05"/>
    <n v="320.45"/>
    <x v="0"/>
    <n v="35"/>
    <x v="2"/>
  </r>
  <r>
    <n v="491"/>
    <d v="2024-02-27T00:00:00"/>
    <x v="9"/>
    <x v="1"/>
    <x v="1"/>
    <x v="1"/>
    <s v="Tablet"/>
    <n v="15"/>
    <n v="351.06"/>
    <n v="5265.9"/>
    <n v="4162.3900000000003"/>
    <n v="1103.51"/>
    <x v="0"/>
    <n v="31"/>
    <x v="2"/>
  </r>
  <r>
    <n v="492"/>
    <d v="2022-12-08T00:00:00"/>
    <x v="2"/>
    <x v="0"/>
    <x v="4"/>
    <x v="0"/>
    <s v="Juice"/>
    <n v="6"/>
    <n v="423.14"/>
    <n v="2538.84"/>
    <n v="2175.77"/>
    <n v="363.07"/>
    <x v="1"/>
    <n v="57"/>
    <x v="1"/>
  </r>
  <r>
    <n v="493"/>
    <d v="2023-02-20T00:00:00"/>
    <x v="9"/>
    <x v="2"/>
    <x v="3"/>
    <x v="3"/>
    <s v="Sofa"/>
    <n v="4"/>
    <n v="457.51"/>
    <n v="1830.04"/>
    <n v="1147.67"/>
    <n v="682.37"/>
    <x v="1"/>
    <n v="57"/>
    <x v="1"/>
  </r>
  <r>
    <n v="494"/>
    <d v="2022-12-26T00:00:00"/>
    <x v="2"/>
    <x v="0"/>
    <x v="1"/>
    <x v="2"/>
    <s v="Shoes"/>
    <n v="7"/>
    <n v="136.02000000000001"/>
    <n v="952.14"/>
    <n v="773.35"/>
    <n v="178.79"/>
    <x v="1"/>
    <n v="46"/>
    <x v="1"/>
  </r>
  <r>
    <n v="495"/>
    <d v="2022-11-14T00:00:00"/>
    <x v="8"/>
    <x v="0"/>
    <x v="4"/>
    <x v="2"/>
    <s v="Jeans"/>
    <n v="11"/>
    <n v="12.88"/>
    <n v="141.68"/>
    <n v="93.07"/>
    <n v="48.61"/>
    <x v="1"/>
    <n v="53"/>
    <x v="1"/>
  </r>
  <r>
    <n v="496"/>
    <d v="2024-07-25T00:00:00"/>
    <x v="1"/>
    <x v="1"/>
    <x v="6"/>
    <x v="0"/>
    <s v="Chips"/>
    <n v="7"/>
    <n v="51.22"/>
    <n v="358.54"/>
    <n v="291.67"/>
    <n v="66.87"/>
    <x v="1"/>
    <n v="34"/>
    <x v="2"/>
  </r>
  <r>
    <n v="497"/>
    <d v="2024-05-15T00:00:00"/>
    <x v="0"/>
    <x v="1"/>
    <x v="6"/>
    <x v="3"/>
    <s v="Sofa"/>
    <n v="13"/>
    <n v="70.849999999999994"/>
    <n v="921.05"/>
    <n v="659.08"/>
    <n v="261.97000000000003"/>
    <x v="1"/>
    <n v="57"/>
    <x v="1"/>
  </r>
  <r>
    <n v="498"/>
    <d v="2022-06-08T00:00:00"/>
    <x v="11"/>
    <x v="0"/>
    <x v="2"/>
    <x v="3"/>
    <s v="Table"/>
    <n v="15"/>
    <n v="413.94"/>
    <n v="6209.1"/>
    <n v="4183.51"/>
    <n v="2025.59"/>
    <x v="1"/>
    <n v="19"/>
    <x v="0"/>
  </r>
  <r>
    <n v="499"/>
    <d v="2024-04-11T00:00:00"/>
    <x v="7"/>
    <x v="1"/>
    <x v="1"/>
    <x v="2"/>
    <s v="Jeans"/>
    <n v="8"/>
    <n v="438.19"/>
    <n v="3505.52"/>
    <n v="2566.41"/>
    <n v="939.11"/>
    <x v="0"/>
    <n v="27"/>
    <x v="0"/>
  </r>
  <r>
    <n v="500"/>
    <d v="2023-03-26T00:00:00"/>
    <x v="4"/>
    <x v="2"/>
    <x v="5"/>
    <x v="3"/>
    <s v="Table"/>
    <n v="1"/>
    <n v="429.48"/>
    <n v="429.48"/>
    <n v="319.95"/>
    <n v="109.53"/>
    <x v="1"/>
    <n v="53"/>
    <x v="1"/>
  </r>
  <r>
    <n v="501"/>
    <d v="2024-06-28T00:00:00"/>
    <x v="11"/>
    <x v="1"/>
    <x v="3"/>
    <x v="0"/>
    <s v="Chocolate"/>
    <n v="17"/>
    <n v="292.54000000000002"/>
    <n v="4973.18"/>
    <n v="3919.74"/>
    <n v="1053.44"/>
    <x v="1"/>
    <n v="34"/>
    <x v="2"/>
  </r>
  <r>
    <n v="502"/>
    <d v="2022-08-29T00:00:00"/>
    <x v="3"/>
    <x v="0"/>
    <x v="4"/>
    <x v="3"/>
    <s v="Bed"/>
    <n v="12"/>
    <n v="185.43"/>
    <n v="2225.16"/>
    <n v="1952.92"/>
    <n v="272.24"/>
    <x v="1"/>
    <n v="52"/>
    <x v="1"/>
  </r>
  <r>
    <n v="503"/>
    <d v="2022-09-10T00:00:00"/>
    <x v="5"/>
    <x v="0"/>
    <x v="4"/>
    <x v="1"/>
    <s v="Smartphone"/>
    <n v="11"/>
    <n v="430.67"/>
    <n v="4737.37"/>
    <n v="4244.1000000000004"/>
    <n v="493.27"/>
    <x v="0"/>
    <n v="24"/>
    <x v="0"/>
  </r>
  <r>
    <n v="504"/>
    <d v="2023-12-20T00:00:00"/>
    <x v="2"/>
    <x v="2"/>
    <x v="1"/>
    <x v="3"/>
    <s v="Chair"/>
    <n v="20"/>
    <n v="117.77"/>
    <n v="2355.4"/>
    <n v="1659.39"/>
    <n v="696.01"/>
    <x v="0"/>
    <n v="47"/>
    <x v="1"/>
  </r>
  <r>
    <n v="505"/>
    <d v="2022-03-08T00:00:00"/>
    <x v="4"/>
    <x v="0"/>
    <x v="7"/>
    <x v="1"/>
    <s v="Headphones"/>
    <n v="20"/>
    <n v="221.75"/>
    <n v="4435"/>
    <n v="3447.41"/>
    <n v="987.59"/>
    <x v="0"/>
    <n v="19"/>
    <x v="0"/>
  </r>
  <r>
    <n v="506"/>
    <d v="2023-11-30T00:00:00"/>
    <x v="8"/>
    <x v="2"/>
    <x v="1"/>
    <x v="1"/>
    <s v="Tablet"/>
    <n v="16"/>
    <n v="434.45"/>
    <n v="6951.2"/>
    <n v="4479.1000000000004"/>
    <n v="2472.1"/>
    <x v="1"/>
    <n v="22"/>
    <x v="0"/>
  </r>
  <r>
    <n v="507"/>
    <d v="2024-08-23T00:00:00"/>
    <x v="3"/>
    <x v="1"/>
    <x v="7"/>
    <x v="3"/>
    <s v="Chair"/>
    <n v="20"/>
    <n v="247.95"/>
    <n v="4959"/>
    <n v="4023.06"/>
    <n v="935.94"/>
    <x v="0"/>
    <n v="43"/>
    <x v="2"/>
  </r>
  <r>
    <n v="508"/>
    <d v="2022-08-27T00:00:00"/>
    <x v="3"/>
    <x v="0"/>
    <x v="3"/>
    <x v="0"/>
    <s v="Juice"/>
    <n v="18"/>
    <n v="350.12"/>
    <n v="6302.16"/>
    <n v="4357.3"/>
    <n v="1944.86"/>
    <x v="1"/>
    <n v="27"/>
    <x v="0"/>
  </r>
  <r>
    <n v="509"/>
    <d v="2022-03-14T00:00:00"/>
    <x v="4"/>
    <x v="0"/>
    <x v="4"/>
    <x v="1"/>
    <s v="Laptop"/>
    <n v="12"/>
    <n v="295.79000000000002"/>
    <n v="3549.48"/>
    <n v="2954.54"/>
    <n v="594.94000000000005"/>
    <x v="0"/>
    <n v="51"/>
    <x v="1"/>
  </r>
  <r>
    <n v="510"/>
    <d v="2022-07-03T00:00:00"/>
    <x v="1"/>
    <x v="0"/>
    <x v="0"/>
    <x v="2"/>
    <s v="Jeans"/>
    <n v="8"/>
    <n v="489.99"/>
    <n v="3919.92"/>
    <n v="3261.84"/>
    <n v="658.08"/>
    <x v="0"/>
    <n v="19"/>
    <x v="0"/>
  </r>
  <r>
    <n v="511"/>
    <d v="2023-12-19T00:00:00"/>
    <x v="2"/>
    <x v="2"/>
    <x v="1"/>
    <x v="1"/>
    <s v="Tablet"/>
    <n v="3"/>
    <n v="51.61"/>
    <n v="154.83000000000001"/>
    <n v="111.64"/>
    <n v="43.19"/>
    <x v="1"/>
    <n v="44"/>
    <x v="2"/>
  </r>
  <r>
    <n v="512"/>
    <d v="2022-07-01T00:00:00"/>
    <x v="1"/>
    <x v="0"/>
    <x v="0"/>
    <x v="0"/>
    <s v="Chocolate"/>
    <n v="11"/>
    <n v="95.58"/>
    <n v="1051.3800000000001"/>
    <n v="728.98"/>
    <n v="322.39999999999998"/>
    <x v="1"/>
    <n v="34"/>
    <x v="2"/>
  </r>
  <r>
    <n v="513"/>
    <d v="2023-10-25T00:00:00"/>
    <x v="10"/>
    <x v="2"/>
    <x v="1"/>
    <x v="1"/>
    <s v="Smartphone"/>
    <n v="9"/>
    <n v="203.71"/>
    <n v="1833.39"/>
    <n v="1224.69"/>
    <n v="608.70000000000005"/>
    <x v="0"/>
    <n v="39"/>
    <x v="2"/>
  </r>
  <r>
    <n v="514"/>
    <d v="2023-07-25T00:00:00"/>
    <x v="1"/>
    <x v="2"/>
    <x v="1"/>
    <x v="1"/>
    <s v="Tablet"/>
    <n v="1"/>
    <n v="440.25"/>
    <n v="440.25"/>
    <n v="272.19"/>
    <n v="168.06"/>
    <x v="0"/>
    <n v="41"/>
    <x v="2"/>
  </r>
  <r>
    <n v="515"/>
    <d v="2022-11-10T00:00:00"/>
    <x v="8"/>
    <x v="0"/>
    <x v="2"/>
    <x v="2"/>
    <s v="Shirt"/>
    <n v="17"/>
    <n v="11.23"/>
    <n v="190.91"/>
    <n v="133.27000000000001"/>
    <n v="57.64"/>
    <x v="0"/>
    <n v="54"/>
    <x v="1"/>
  </r>
  <r>
    <n v="516"/>
    <d v="2023-07-03T00:00:00"/>
    <x v="1"/>
    <x v="2"/>
    <x v="4"/>
    <x v="1"/>
    <s v="Smartphone"/>
    <n v="7"/>
    <n v="320.06"/>
    <n v="2240.42"/>
    <n v="1679.11"/>
    <n v="561.30999999999995"/>
    <x v="0"/>
    <n v="40"/>
    <x v="2"/>
  </r>
  <r>
    <n v="517"/>
    <d v="2024-05-16T00:00:00"/>
    <x v="0"/>
    <x v="1"/>
    <x v="2"/>
    <x v="2"/>
    <s v="Jacket"/>
    <n v="19"/>
    <n v="92.58"/>
    <n v="1759.02"/>
    <n v="1287.97"/>
    <n v="471.05"/>
    <x v="0"/>
    <n v="50"/>
    <x v="1"/>
  </r>
  <r>
    <n v="518"/>
    <d v="2024-09-08T00:00:00"/>
    <x v="5"/>
    <x v="1"/>
    <x v="6"/>
    <x v="0"/>
    <s v="Chips"/>
    <n v="20"/>
    <n v="24.19"/>
    <n v="483.8"/>
    <n v="368.31"/>
    <n v="115.49"/>
    <x v="0"/>
    <n v="37"/>
    <x v="2"/>
  </r>
  <r>
    <n v="519"/>
    <d v="2022-04-13T00:00:00"/>
    <x v="7"/>
    <x v="0"/>
    <x v="7"/>
    <x v="1"/>
    <s v="Tablet"/>
    <n v="6"/>
    <n v="297.10000000000002"/>
    <n v="1782.6"/>
    <n v="1159.07"/>
    <n v="623.53"/>
    <x v="1"/>
    <n v="30"/>
    <x v="2"/>
  </r>
  <r>
    <n v="520"/>
    <d v="2024-08-24T00:00:00"/>
    <x v="3"/>
    <x v="1"/>
    <x v="6"/>
    <x v="3"/>
    <s v="Bed"/>
    <n v="18"/>
    <n v="416.73"/>
    <n v="7501.14"/>
    <n v="6265.09"/>
    <n v="1236.05"/>
    <x v="0"/>
    <n v="60"/>
    <x v="1"/>
  </r>
  <r>
    <n v="521"/>
    <d v="2023-05-18T00:00:00"/>
    <x v="0"/>
    <x v="2"/>
    <x v="2"/>
    <x v="3"/>
    <s v="Table"/>
    <n v="12"/>
    <n v="74.98"/>
    <n v="899.76"/>
    <n v="799.09"/>
    <n v="100.67"/>
    <x v="0"/>
    <n v="43"/>
    <x v="2"/>
  </r>
  <r>
    <n v="522"/>
    <d v="2023-12-26T00:00:00"/>
    <x v="2"/>
    <x v="2"/>
    <x v="5"/>
    <x v="3"/>
    <s v="Chair"/>
    <n v="16"/>
    <n v="406.4"/>
    <n v="6502.4"/>
    <n v="5675.95"/>
    <n v="826.45"/>
    <x v="0"/>
    <n v="51"/>
    <x v="1"/>
  </r>
  <r>
    <n v="523"/>
    <d v="2022-05-19T00:00:00"/>
    <x v="0"/>
    <x v="0"/>
    <x v="2"/>
    <x v="3"/>
    <s v="Bed"/>
    <n v="18"/>
    <n v="323.38"/>
    <n v="5820.84"/>
    <n v="3985.93"/>
    <n v="1834.91"/>
    <x v="1"/>
    <n v="30"/>
    <x v="2"/>
  </r>
  <r>
    <n v="524"/>
    <d v="2023-05-19T00:00:00"/>
    <x v="0"/>
    <x v="2"/>
    <x v="7"/>
    <x v="0"/>
    <s v="Bread"/>
    <n v="14"/>
    <n v="191.65"/>
    <n v="2683.1"/>
    <n v="2004.65"/>
    <n v="678.45"/>
    <x v="0"/>
    <n v="38"/>
    <x v="2"/>
  </r>
  <r>
    <n v="525"/>
    <d v="2024-02-29T00:00:00"/>
    <x v="9"/>
    <x v="1"/>
    <x v="1"/>
    <x v="0"/>
    <s v="Juice"/>
    <n v="16"/>
    <n v="496.18"/>
    <n v="7938.88"/>
    <n v="6598.97"/>
    <n v="1339.91"/>
    <x v="0"/>
    <n v="51"/>
    <x v="1"/>
  </r>
  <r>
    <n v="526"/>
    <d v="2023-08-08T00:00:00"/>
    <x v="3"/>
    <x v="2"/>
    <x v="5"/>
    <x v="2"/>
    <s v="Shirt"/>
    <n v="10"/>
    <n v="446.59"/>
    <n v="4465.8999999999996"/>
    <n v="3681.49"/>
    <n v="784.41"/>
    <x v="0"/>
    <n v="59"/>
    <x v="1"/>
  </r>
  <r>
    <n v="527"/>
    <d v="2022-12-27T00:00:00"/>
    <x v="2"/>
    <x v="0"/>
    <x v="4"/>
    <x v="1"/>
    <s v="Laptop"/>
    <n v="2"/>
    <n v="483.55"/>
    <n v="967.1"/>
    <n v="691.93"/>
    <n v="275.17"/>
    <x v="0"/>
    <n v="45"/>
    <x v="1"/>
  </r>
  <r>
    <n v="528"/>
    <d v="2024-07-02T00:00:00"/>
    <x v="1"/>
    <x v="1"/>
    <x v="6"/>
    <x v="3"/>
    <s v="Chair"/>
    <n v="7"/>
    <n v="53.83"/>
    <n v="376.81"/>
    <n v="333.47"/>
    <n v="43.34"/>
    <x v="0"/>
    <n v="38"/>
    <x v="2"/>
  </r>
  <r>
    <n v="529"/>
    <d v="2022-02-16T00:00:00"/>
    <x v="9"/>
    <x v="0"/>
    <x v="2"/>
    <x v="2"/>
    <s v="Shoes"/>
    <n v="7"/>
    <n v="287.72000000000003"/>
    <n v="2014.04"/>
    <n v="1578.82"/>
    <n v="435.22"/>
    <x v="1"/>
    <n v="31"/>
    <x v="2"/>
  </r>
  <r>
    <n v="530"/>
    <d v="2022-12-05T00:00:00"/>
    <x v="2"/>
    <x v="0"/>
    <x v="2"/>
    <x v="3"/>
    <s v="Chair"/>
    <n v="8"/>
    <n v="331.5"/>
    <n v="2652"/>
    <n v="2319.37"/>
    <n v="332.63"/>
    <x v="0"/>
    <n v="42"/>
    <x v="2"/>
  </r>
  <r>
    <n v="531"/>
    <d v="2023-09-29T00:00:00"/>
    <x v="5"/>
    <x v="2"/>
    <x v="3"/>
    <x v="3"/>
    <s v="Bed"/>
    <n v="2"/>
    <n v="82.18"/>
    <n v="164.36"/>
    <n v="128.13999999999999"/>
    <n v="36.22"/>
    <x v="1"/>
    <n v="45"/>
    <x v="1"/>
  </r>
  <r>
    <n v="532"/>
    <d v="2023-02-28T00:00:00"/>
    <x v="9"/>
    <x v="2"/>
    <x v="7"/>
    <x v="2"/>
    <s v="Jacket"/>
    <n v="14"/>
    <n v="346.69"/>
    <n v="4853.66"/>
    <n v="3517.77"/>
    <n v="1335.89"/>
    <x v="1"/>
    <n v="35"/>
    <x v="2"/>
  </r>
  <r>
    <n v="533"/>
    <d v="2022-02-12T00:00:00"/>
    <x v="9"/>
    <x v="0"/>
    <x v="3"/>
    <x v="0"/>
    <s v="Juice"/>
    <n v="20"/>
    <n v="10.16"/>
    <n v="203.2"/>
    <n v="164.14"/>
    <n v="39.06"/>
    <x v="1"/>
    <n v="26"/>
    <x v="0"/>
  </r>
  <r>
    <n v="534"/>
    <d v="2022-03-10T00:00:00"/>
    <x v="4"/>
    <x v="0"/>
    <x v="3"/>
    <x v="1"/>
    <s v="Laptop"/>
    <n v="4"/>
    <n v="83.67"/>
    <n v="334.68"/>
    <n v="280.25"/>
    <n v="54.43"/>
    <x v="0"/>
    <n v="52"/>
    <x v="1"/>
  </r>
  <r>
    <n v="535"/>
    <d v="2024-05-26T00:00:00"/>
    <x v="0"/>
    <x v="1"/>
    <x v="4"/>
    <x v="2"/>
    <s v="Jacket"/>
    <n v="13"/>
    <n v="145.97999999999999"/>
    <n v="1897.74"/>
    <n v="1301.72"/>
    <n v="596.02"/>
    <x v="1"/>
    <n v="24"/>
    <x v="0"/>
  </r>
  <r>
    <n v="536"/>
    <d v="2022-05-11T00:00:00"/>
    <x v="0"/>
    <x v="0"/>
    <x v="2"/>
    <x v="0"/>
    <s v="Chocolate"/>
    <n v="3"/>
    <n v="279.60000000000002"/>
    <n v="838.8"/>
    <n v="628.59"/>
    <n v="210.21"/>
    <x v="0"/>
    <n v="48"/>
    <x v="1"/>
  </r>
  <r>
    <n v="537"/>
    <d v="2022-03-27T00:00:00"/>
    <x v="4"/>
    <x v="0"/>
    <x v="1"/>
    <x v="1"/>
    <s v="Laptop"/>
    <n v="8"/>
    <n v="23.83"/>
    <n v="190.64"/>
    <n v="136.58000000000001"/>
    <n v="54.06"/>
    <x v="0"/>
    <n v="33"/>
    <x v="2"/>
  </r>
  <r>
    <n v="538"/>
    <d v="2023-11-10T00:00:00"/>
    <x v="8"/>
    <x v="2"/>
    <x v="0"/>
    <x v="3"/>
    <s v="Bed"/>
    <n v="5"/>
    <n v="223.8"/>
    <n v="1119"/>
    <n v="929.6"/>
    <n v="189.4"/>
    <x v="0"/>
    <n v="31"/>
    <x v="2"/>
  </r>
  <r>
    <n v="539"/>
    <d v="2024-08-01T00:00:00"/>
    <x v="3"/>
    <x v="1"/>
    <x v="4"/>
    <x v="1"/>
    <s v="Laptop"/>
    <n v="5"/>
    <n v="173.97"/>
    <n v="869.85"/>
    <n v="769.93"/>
    <n v="99.92"/>
    <x v="0"/>
    <n v="40"/>
    <x v="2"/>
  </r>
  <r>
    <n v="540"/>
    <d v="2023-06-02T00:00:00"/>
    <x v="11"/>
    <x v="2"/>
    <x v="1"/>
    <x v="2"/>
    <s v="Shirt"/>
    <n v="13"/>
    <n v="193.12"/>
    <n v="2510.56"/>
    <n v="2219.4499999999998"/>
    <n v="291.11"/>
    <x v="0"/>
    <n v="32"/>
    <x v="2"/>
  </r>
  <r>
    <n v="541"/>
    <d v="2024-05-13T00:00:00"/>
    <x v="0"/>
    <x v="1"/>
    <x v="6"/>
    <x v="2"/>
    <s v="Jacket"/>
    <n v="15"/>
    <n v="17.53"/>
    <n v="262.95"/>
    <n v="192.52"/>
    <n v="70.430000000000007"/>
    <x v="0"/>
    <n v="56"/>
    <x v="1"/>
  </r>
  <r>
    <n v="542"/>
    <d v="2023-12-03T00:00:00"/>
    <x v="2"/>
    <x v="2"/>
    <x v="7"/>
    <x v="2"/>
    <s v="Jeans"/>
    <n v="18"/>
    <n v="482.27"/>
    <n v="8680.86"/>
    <n v="5356.21"/>
    <n v="3324.65"/>
    <x v="0"/>
    <n v="44"/>
    <x v="2"/>
  </r>
  <r>
    <n v="543"/>
    <d v="2023-12-02T00:00:00"/>
    <x v="2"/>
    <x v="2"/>
    <x v="5"/>
    <x v="2"/>
    <s v="Jacket"/>
    <n v="12"/>
    <n v="24.02"/>
    <n v="288.24"/>
    <n v="250.9"/>
    <n v="37.340000000000003"/>
    <x v="0"/>
    <n v="18"/>
    <x v="0"/>
  </r>
  <r>
    <n v="544"/>
    <d v="2022-08-18T00:00:00"/>
    <x v="3"/>
    <x v="0"/>
    <x v="0"/>
    <x v="1"/>
    <s v="Laptop"/>
    <n v="13"/>
    <n v="385.5"/>
    <n v="5011.5"/>
    <n v="3186.78"/>
    <n v="1824.72"/>
    <x v="0"/>
    <n v="54"/>
    <x v="1"/>
  </r>
  <r>
    <n v="545"/>
    <d v="2023-09-23T00:00:00"/>
    <x v="5"/>
    <x v="2"/>
    <x v="2"/>
    <x v="1"/>
    <s v="Headphones"/>
    <n v="19"/>
    <n v="324.17"/>
    <n v="6159.23"/>
    <n v="4217.47"/>
    <n v="1941.76"/>
    <x v="1"/>
    <n v="46"/>
    <x v="1"/>
  </r>
  <r>
    <n v="546"/>
    <d v="2023-05-06T00:00:00"/>
    <x v="0"/>
    <x v="2"/>
    <x v="3"/>
    <x v="0"/>
    <s v="Juice"/>
    <n v="12"/>
    <n v="490.16"/>
    <n v="5881.92"/>
    <n v="4652.6499999999996"/>
    <n v="1229.27"/>
    <x v="0"/>
    <n v="47"/>
    <x v="1"/>
  </r>
  <r>
    <n v="547"/>
    <d v="2024-09-17T00:00:00"/>
    <x v="5"/>
    <x v="1"/>
    <x v="4"/>
    <x v="2"/>
    <s v="Jeans"/>
    <n v="10"/>
    <n v="320.36"/>
    <n v="3203.6"/>
    <n v="2089.73"/>
    <n v="1113.8699999999999"/>
    <x v="1"/>
    <n v="34"/>
    <x v="2"/>
  </r>
  <r>
    <n v="548"/>
    <d v="2023-04-16T00:00:00"/>
    <x v="7"/>
    <x v="2"/>
    <x v="6"/>
    <x v="3"/>
    <s v="Chair"/>
    <n v="14"/>
    <n v="403.7"/>
    <n v="5651.8"/>
    <n v="3635.21"/>
    <n v="2016.59"/>
    <x v="1"/>
    <n v="52"/>
    <x v="1"/>
  </r>
  <r>
    <n v="549"/>
    <d v="2024-06-23T00:00:00"/>
    <x v="11"/>
    <x v="1"/>
    <x v="3"/>
    <x v="0"/>
    <s v="Chocolate"/>
    <n v="12"/>
    <n v="108.01"/>
    <n v="1296.1199999999999"/>
    <n v="935.46"/>
    <n v="360.66"/>
    <x v="1"/>
    <n v="47"/>
    <x v="1"/>
  </r>
  <r>
    <n v="550"/>
    <d v="2023-02-13T00:00:00"/>
    <x v="9"/>
    <x v="2"/>
    <x v="1"/>
    <x v="0"/>
    <s v="Bread"/>
    <n v="15"/>
    <n v="184.96"/>
    <n v="2774.4"/>
    <n v="1935.99"/>
    <n v="838.41"/>
    <x v="0"/>
    <n v="51"/>
    <x v="1"/>
  </r>
  <r>
    <n v="551"/>
    <d v="2024-01-17T00:00:00"/>
    <x v="6"/>
    <x v="1"/>
    <x v="3"/>
    <x v="2"/>
    <s v="Jeans"/>
    <n v="7"/>
    <n v="286.35000000000002"/>
    <n v="2004.45"/>
    <n v="1772.74"/>
    <n v="231.71"/>
    <x v="1"/>
    <n v="47"/>
    <x v="1"/>
  </r>
  <r>
    <n v="552"/>
    <d v="2023-07-10T00:00:00"/>
    <x v="1"/>
    <x v="2"/>
    <x v="0"/>
    <x v="3"/>
    <s v="Sofa"/>
    <n v="7"/>
    <n v="199.45"/>
    <n v="1396.15"/>
    <n v="1034.6400000000001"/>
    <n v="361.51"/>
    <x v="1"/>
    <n v="37"/>
    <x v="2"/>
  </r>
  <r>
    <n v="553"/>
    <d v="2023-11-07T00:00:00"/>
    <x v="8"/>
    <x v="2"/>
    <x v="0"/>
    <x v="1"/>
    <s v="Smartphone"/>
    <n v="7"/>
    <n v="172.15"/>
    <n v="1205.05"/>
    <n v="1044.75"/>
    <n v="160.30000000000001"/>
    <x v="1"/>
    <n v="51"/>
    <x v="1"/>
  </r>
  <r>
    <n v="554"/>
    <d v="2023-11-15T00:00:00"/>
    <x v="8"/>
    <x v="2"/>
    <x v="0"/>
    <x v="2"/>
    <s v="Shoes"/>
    <n v="1"/>
    <n v="348.51"/>
    <n v="348.51"/>
    <n v="249.46"/>
    <n v="99.05"/>
    <x v="0"/>
    <n v="35"/>
    <x v="2"/>
  </r>
  <r>
    <n v="555"/>
    <d v="2024-06-07T00:00:00"/>
    <x v="11"/>
    <x v="1"/>
    <x v="6"/>
    <x v="0"/>
    <s v="Chocolate"/>
    <n v="5"/>
    <n v="208.59"/>
    <n v="1042.95"/>
    <n v="772.38"/>
    <n v="270.57"/>
    <x v="0"/>
    <n v="49"/>
    <x v="1"/>
  </r>
  <r>
    <n v="556"/>
    <d v="2024-06-01T00:00:00"/>
    <x v="11"/>
    <x v="1"/>
    <x v="4"/>
    <x v="1"/>
    <s v="Laptop"/>
    <n v="3"/>
    <n v="47.45"/>
    <n v="142.35"/>
    <n v="85.78"/>
    <n v="56.57"/>
    <x v="0"/>
    <n v="39"/>
    <x v="2"/>
  </r>
  <r>
    <n v="557"/>
    <d v="2022-11-11T00:00:00"/>
    <x v="8"/>
    <x v="0"/>
    <x v="2"/>
    <x v="3"/>
    <s v="Sofa"/>
    <n v="7"/>
    <n v="373.07"/>
    <n v="2611.4899999999998"/>
    <n v="2317.4"/>
    <n v="294.08999999999997"/>
    <x v="0"/>
    <n v="41"/>
    <x v="2"/>
  </r>
  <r>
    <n v="558"/>
    <d v="2022-04-14T00:00:00"/>
    <x v="7"/>
    <x v="0"/>
    <x v="4"/>
    <x v="0"/>
    <s v="Bread"/>
    <n v="11"/>
    <n v="353.28"/>
    <n v="3886.08"/>
    <n v="2669.44"/>
    <n v="1216.6400000000001"/>
    <x v="0"/>
    <n v="27"/>
    <x v="0"/>
  </r>
  <r>
    <n v="559"/>
    <d v="2023-07-30T00:00:00"/>
    <x v="1"/>
    <x v="2"/>
    <x v="6"/>
    <x v="0"/>
    <s v="Chips"/>
    <n v="18"/>
    <n v="455.56"/>
    <n v="8200.08"/>
    <n v="5927.87"/>
    <n v="2272.21"/>
    <x v="1"/>
    <n v="35"/>
    <x v="2"/>
  </r>
  <r>
    <n v="560"/>
    <d v="2024-06-20T00:00:00"/>
    <x v="11"/>
    <x v="1"/>
    <x v="3"/>
    <x v="1"/>
    <s v="Smartphone"/>
    <n v="15"/>
    <n v="53.05"/>
    <n v="795.75"/>
    <n v="486.85"/>
    <n v="308.89999999999998"/>
    <x v="1"/>
    <n v="48"/>
    <x v="1"/>
  </r>
  <r>
    <n v="561"/>
    <d v="2023-01-07T00:00:00"/>
    <x v="6"/>
    <x v="2"/>
    <x v="0"/>
    <x v="0"/>
    <s v="Chocolate"/>
    <n v="1"/>
    <n v="295.16000000000003"/>
    <n v="295.16000000000003"/>
    <n v="264.56"/>
    <n v="30.6"/>
    <x v="1"/>
    <n v="55"/>
    <x v="1"/>
  </r>
  <r>
    <n v="562"/>
    <d v="2024-06-25T00:00:00"/>
    <x v="11"/>
    <x v="1"/>
    <x v="6"/>
    <x v="0"/>
    <s v="Chips"/>
    <n v="16"/>
    <n v="473.57"/>
    <n v="7577.12"/>
    <n v="5834.65"/>
    <n v="1742.47"/>
    <x v="1"/>
    <n v="23"/>
    <x v="0"/>
  </r>
  <r>
    <n v="563"/>
    <d v="2024-07-27T00:00:00"/>
    <x v="1"/>
    <x v="1"/>
    <x v="4"/>
    <x v="1"/>
    <s v="Smartphone"/>
    <n v="5"/>
    <n v="313.89999999999998"/>
    <n v="1569.5"/>
    <n v="1260.6400000000001"/>
    <n v="308.86"/>
    <x v="0"/>
    <n v="25"/>
    <x v="0"/>
  </r>
  <r>
    <n v="564"/>
    <d v="2023-05-22T00:00:00"/>
    <x v="0"/>
    <x v="2"/>
    <x v="3"/>
    <x v="3"/>
    <s v="Sofa"/>
    <n v="3"/>
    <n v="180.58"/>
    <n v="541.74"/>
    <n v="484.9"/>
    <n v="56.84"/>
    <x v="0"/>
    <n v="57"/>
    <x v="1"/>
  </r>
  <r>
    <n v="565"/>
    <d v="2023-06-17T00:00:00"/>
    <x v="11"/>
    <x v="2"/>
    <x v="0"/>
    <x v="2"/>
    <s v="Jacket"/>
    <n v="9"/>
    <n v="100.05"/>
    <n v="900.45"/>
    <n v="615.97"/>
    <n v="284.48"/>
    <x v="0"/>
    <n v="49"/>
    <x v="1"/>
  </r>
  <r>
    <n v="566"/>
    <d v="2023-03-20T00:00:00"/>
    <x v="4"/>
    <x v="2"/>
    <x v="4"/>
    <x v="2"/>
    <s v="Shirt"/>
    <n v="8"/>
    <n v="351.75"/>
    <n v="2814"/>
    <n v="1910.52"/>
    <n v="903.48"/>
    <x v="1"/>
    <n v="20"/>
    <x v="0"/>
  </r>
  <r>
    <n v="567"/>
    <d v="2024-08-06T00:00:00"/>
    <x v="3"/>
    <x v="1"/>
    <x v="7"/>
    <x v="0"/>
    <s v="Chips"/>
    <n v="11"/>
    <n v="277.88"/>
    <n v="3056.68"/>
    <n v="1953.81"/>
    <n v="1102.8699999999999"/>
    <x v="0"/>
    <n v="54"/>
    <x v="1"/>
  </r>
  <r>
    <n v="568"/>
    <d v="2022-02-06T00:00:00"/>
    <x v="9"/>
    <x v="0"/>
    <x v="5"/>
    <x v="3"/>
    <s v="Bed"/>
    <n v="7"/>
    <n v="452.74"/>
    <n v="3169.18"/>
    <n v="2262.81"/>
    <n v="906.37"/>
    <x v="1"/>
    <n v="42"/>
    <x v="2"/>
  </r>
  <r>
    <n v="569"/>
    <d v="2022-12-21T00:00:00"/>
    <x v="2"/>
    <x v="0"/>
    <x v="4"/>
    <x v="3"/>
    <s v="Bed"/>
    <n v="14"/>
    <n v="355.1"/>
    <n v="4971.3999999999996"/>
    <n v="3180.21"/>
    <n v="1791.19"/>
    <x v="1"/>
    <n v="53"/>
    <x v="1"/>
  </r>
  <r>
    <n v="570"/>
    <d v="2023-11-19T00:00:00"/>
    <x v="8"/>
    <x v="2"/>
    <x v="3"/>
    <x v="0"/>
    <s v="Juice"/>
    <n v="9"/>
    <n v="46.24"/>
    <n v="416.16"/>
    <n v="305.86"/>
    <n v="110.3"/>
    <x v="0"/>
    <n v="60"/>
    <x v="1"/>
  </r>
  <r>
    <n v="571"/>
    <d v="2022-03-18T00:00:00"/>
    <x v="4"/>
    <x v="0"/>
    <x v="4"/>
    <x v="1"/>
    <s v="Laptop"/>
    <n v="5"/>
    <n v="404.08"/>
    <n v="2020.4"/>
    <n v="1277.1199999999999"/>
    <n v="743.28"/>
    <x v="0"/>
    <n v="41"/>
    <x v="2"/>
  </r>
  <r>
    <n v="572"/>
    <d v="2022-01-14T00:00:00"/>
    <x v="6"/>
    <x v="0"/>
    <x v="2"/>
    <x v="2"/>
    <s v="Jeans"/>
    <n v="3"/>
    <n v="432.53"/>
    <n v="1297.5899999999999"/>
    <n v="782.31"/>
    <n v="515.28"/>
    <x v="1"/>
    <n v="57"/>
    <x v="1"/>
  </r>
  <r>
    <n v="573"/>
    <d v="2022-05-05T00:00:00"/>
    <x v="0"/>
    <x v="0"/>
    <x v="2"/>
    <x v="2"/>
    <s v="Shoes"/>
    <n v="11"/>
    <n v="394.14"/>
    <n v="4335.54"/>
    <n v="2738.98"/>
    <n v="1596.56"/>
    <x v="0"/>
    <n v="26"/>
    <x v="0"/>
  </r>
  <r>
    <n v="574"/>
    <d v="2023-03-20T00:00:00"/>
    <x v="4"/>
    <x v="2"/>
    <x v="3"/>
    <x v="1"/>
    <s v="Smartphone"/>
    <n v="3"/>
    <n v="360.54"/>
    <n v="1081.6199999999999"/>
    <n v="678.69"/>
    <n v="402.93"/>
    <x v="0"/>
    <n v="31"/>
    <x v="2"/>
  </r>
  <r>
    <n v="575"/>
    <d v="2024-04-17T00:00:00"/>
    <x v="7"/>
    <x v="1"/>
    <x v="5"/>
    <x v="1"/>
    <s v="Headphones"/>
    <n v="11"/>
    <n v="314.60000000000002"/>
    <n v="3460.6"/>
    <n v="2276.35"/>
    <n v="1184.25"/>
    <x v="0"/>
    <n v="49"/>
    <x v="1"/>
  </r>
  <r>
    <n v="576"/>
    <d v="2022-07-09T00:00:00"/>
    <x v="1"/>
    <x v="0"/>
    <x v="6"/>
    <x v="0"/>
    <s v="Juice"/>
    <n v="19"/>
    <n v="433.18"/>
    <n v="8230.42"/>
    <n v="5089.53"/>
    <n v="3140.89"/>
    <x v="0"/>
    <n v="23"/>
    <x v="0"/>
  </r>
  <r>
    <n v="577"/>
    <d v="2022-07-13T00:00:00"/>
    <x v="1"/>
    <x v="0"/>
    <x v="6"/>
    <x v="2"/>
    <s v="Jacket"/>
    <n v="5"/>
    <n v="439.7"/>
    <n v="2198.5"/>
    <n v="1698.63"/>
    <n v="499.87"/>
    <x v="0"/>
    <n v="22"/>
    <x v="0"/>
  </r>
  <r>
    <n v="578"/>
    <d v="2023-08-30T00:00:00"/>
    <x v="3"/>
    <x v="2"/>
    <x v="3"/>
    <x v="2"/>
    <s v="Jacket"/>
    <n v="8"/>
    <n v="85.4"/>
    <n v="683.2"/>
    <n v="540.13"/>
    <n v="143.07"/>
    <x v="1"/>
    <n v="56"/>
    <x v="1"/>
  </r>
  <r>
    <n v="579"/>
    <d v="2022-09-04T00:00:00"/>
    <x v="5"/>
    <x v="0"/>
    <x v="0"/>
    <x v="3"/>
    <s v="Table"/>
    <n v="14"/>
    <n v="129.22"/>
    <n v="1809.08"/>
    <n v="1272.56"/>
    <n v="536.52"/>
    <x v="0"/>
    <n v="59"/>
    <x v="1"/>
  </r>
  <r>
    <n v="580"/>
    <d v="2024-07-13T00:00:00"/>
    <x v="1"/>
    <x v="1"/>
    <x v="7"/>
    <x v="3"/>
    <s v="Table"/>
    <n v="3"/>
    <n v="35.5"/>
    <n v="106.5"/>
    <n v="79.680000000000007"/>
    <n v="26.82"/>
    <x v="0"/>
    <n v="57"/>
    <x v="1"/>
  </r>
  <r>
    <n v="581"/>
    <d v="2022-11-23T00:00:00"/>
    <x v="8"/>
    <x v="0"/>
    <x v="0"/>
    <x v="1"/>
    <s v="Headphones"/>
    <n v="1"/>
    <n v="488.7"/>
    <n v="488.7"/>
    <n v="392.11"/>
    <n v="96.59"/>
    <x v="1"/>
    <n v="56"/>
    <x v="1"/>
  </r>
  <r>
    <n v="582"/>
    <d v="2023-01-15T00:00:00"/>
    <x v="6"/>
    <x v="2"/>
    <x v="2"/>
    <x v="3"/>
    <s v="Sofa"/>
    <n v="15"/>
    <n v="182.27"/>
    <n v="2734.05"/>
    <n v="2305.6"/>
    <n v="428.45"/>
    <x v="1"/>
    <n v="37"/>
    <x v="2"/>
  </r>
  <r>
    <n v="583"/>
    <d v="2022-12-28T00:00:00"/>
    <x v="2"/>
    <x v="0"/>
    <x v="1"/>
    <x v="3"/>
    <s v="Table"/>
    <n v="8"/>
    <n v="295.68"/>
    <n v="2365.44"/>
    <n v="1449.56"/>
    <n v="915.88"/>
    <x v="1"/>
    <n v="47"/>
    <x v="1"/>
  </r>
  <r>
    <n v="584"/>
    <d v="2022-06-06T00:00:00"/>
    <x v="11"/>
    <x v="0"/>
    <x v="1"/>
    <x v="3"/>
    <s v="Bed"/>
    <n v="15"/>
    <n v="435"/>
    <n v="6525"/>
    <n v="4824.05"/>
    <n v="1700.95"/>
    <x v="0"/>
    <n v="42"/>
    <x v="2"/>
  </r>
  <r>
    <n v="585"/>
    <d v="2022-06-02T00:00:00"/>
    <x v="11"/>
    <x v="0"/>
    <x v="0"/>
    <x v="1"/>
    <s v="Smartphone"/>
    <n v="11"/>
    <n v="193.82"/>
    <n v="2132.02"/>
    <n v="1835.83"/>
    <n v="296.19"/>
    <x v="1"/>
    <n v="41"/>
    <x v="2"/>
  </r>
  <r>
    <n v="586"/>
    <d v="2022-04-08T00:00:00"/>
    <x v="7"/>
    <x v="0"/>
    <x v="5"/>
    <x v="0"/>
    <s v="Chocolate"/>
    <n v="5"/>
    <n v="298.5"/>
    <n v="1492.5"/>
    <n v="977.85"/>
    <n v="514.65"/>
    <x v="0"/>
    <n v="43"/>
    <x v="2"/>
  </r>
  <r>
    <n v="587"/>
    <d v="2022-06-12T00:00:00"/>
    <x v="11"/>
    <x v="0"/>
    <x v="1"/>
    <x v="2"/>
    <s v="Jacket"/>
    <n v="11"/>
    <n v="102.89"/>
    <n v="1131.79"/>
    <n v="847.93"/>
    <n v="283.86"/>
    <x v="1"/>
    <n v="53"/>
    <x v="1"/>
  </r>
  <r>
    <n v="588"/>
    <d v="2023-03-22T00:00:00"/>
    <x v="4"/>
    <x v="2"/>
    <x v="7"/>
    <x v="2"/>
    <s v="Jeans"/>
    <n v="16"/>
    <n v="305.38"/>
    <n v="4886.08"/>
    <n v="3663.29"/>
    <n v="1222.79"/>
    <x v="0"/>
    <n v="49"/>
    <x v="1"/>
  </r>
  <r>
    <n v="589"/>
    <d v="2023-09-15T00:00:00"/>
    <x v="5"/>
    <x v="2"/>
    <x v="5"/>
    <x v="3"/>
    <s v="Chair"/>
    <n v="3"/>
    <n v="476.71"/>
    <n v="1430.13"/>
    <n v="1160.99"/>
    <n v="269.14"/>
    <x v="1"/>
    <n v="27"/>
    <x v="0"/>
  </r>
  <r>
    <n v="590"/>
    <d v="2023-10-09T00:00:00"/>
    <x v="10"/>
    <x v="2"/>
    <x v="3"/>
    <x v="0"/>
    <s v="Chocolate"/>
    <n v="14"/>
    <n v="247.8"/>
    <n v="3469.2"/>
    <n v="3077.38"/>
    <n v="391.82"/>
    <x v="0"/>
    <n v="39"/>
    <x v="2"/>
  </r>
  <r>
    <n v="591"/>
    <d v="2024-01-13T00:00:00"/>
    <x v="6"/>
    <x v="1"/>
    <x v="7"/>
    <x v="0"/>
    <s v="Chips"/>
    <n v="20"/>
    <n v="69.069999999999993"/>
    <n v="1381.4"/>
    <n v="945.66"/>
    <n v="435.74"/>
    <x v="1"/>
    <n v="26"/>
    <x v="0"/>
  </r>
  <r>
    <n v="592"/>
    <d v="2022-08-03T00:00:00"/>
    <x v="3"/>
    <x v="0"/>
    <x v="4"/>
    <x v="0"/>
    <s v="Chips"/>
    <n v="1"/>
    <n v="226.3"/>
    <n v="226.3"/>
    <n v="164.09"/>
    <n v="62.21"/>
    <x v="1"/>
    <n v="32"/>
    <x v="2"/>
  </r>
  <r>
    <n v="593"/>
    <d v="2023-12-17T00:00:00"/>
    <x v="2"/>
    <x v="2"/>
    <x v="4"/>
    <x v="0"/>
    <s v="Juice"/>
    <n v="18"/>
    <n v="173.67"/>
    <n v="3126.06"/>
    <n v="2620.09"/>
    <n v="505.97"/>
    <x v="0"/>
    <n v="26"/>
    <x v="0"/>
  </r>
  <r>
    <n v="594"/>
    <d v="2022-01-20T00:00:00"/>
    <x v="6"/>
    <x v="0"/>
    <x v="4"/>
    <x v="2"/>
    <s v="Jeans"/>
    <n v="8"/>
    <n v="246.85"/>
    <n v="1974.8"/>
    <n v="1463.18"/>
    <n v="511.62"/>
    <x v="1"/>
    <n v="50"/>
    <x v="1"/>
  </r>
  <r>
    <n v="595"/>
    <d v="2023-04-19T00:00:00"/>
    <x v="7"/>
    <x v="2"/>
    <x v="2"/>
    <x v="0"/>
    <s v="Chocolate"/>
    <n v="20"/>
    <n v="164.22"/>
    <n v="3284.4"/>
    <n v="2492.11"/>
    <n v="792.29"/>
    <x v="1"/>
    <n v="22"/>
    <x v="0"/>
  </r>
  <r>
    <n v="596"/>
    <d v="2024-03-07T00:00:00"/>
    <x v="4"/>
    <x v="1"/>
    <x v="1"/>
    <x v="0"/>
    <s v="Chocolate"/>
    <n v="9"/>
    <n v="357.39"/>
    <n v="3216.51"/>
    <n v="2280.94"/>
    <n v="935.57"/>
    <x v="0"/>
    <n v="48"/>
    <x v="1"/>
  </r>
  <r>
    <n v="597"/>
    <d v="2023-07-30T00:00:00"/>
    <x v="1"/>
    <x v="2"/>
    <x v="3"/>
    <x v="2"/>
    <s v="Shirt"/>
    <n v="11"/>
    <n v="181.3"/>
    <n v="1994.3"/>
    <n v="1567.91"/>
    <n v="426.39"/>
    <x v="0"/>
    <n v="35"/>
    <x v="2"/>
  </r>
  <r>
    <n v="598"/>
    <d v="2024-04-10T00:00:00"/>
    <x v="7"/>
    <x v="1"/>
    <x v="4"/>
    <x v="0"/>
    <s v="Juice"/>
    <n v="20"/>
    <n v="442.19"/>
    <n v="8843.7999999999993"/>
    <n v="5837.06"/>
    <n v="3006.74"/>
    <x v="0"/>
    <n v="56"/>
    <x v="1"/>
  </r>
  <r>
    <n v="599"/>
    <d v="2022-09-12T00:00:00"/>
    <x v="5"/>
    <x v="0"/>
    <x v="2"/>
    <x v="3"/>
    <s v="Chair"/>
    <n v="7"/>
    <n v="264.13"/>
    <n v="1848.91"/>
    <n v="1388.97"/>
    <n v="459.94"/>
    <x v="1"/>
    <n v="45"/>
    <x v="1"/>
  </r>
  <r>
    <n v="600"/>
    <d v="2023-10-30T00:00:00"/>
    <x v="10"/>
    <x v="2"/>
    <x v="5"/>
    <x v="3"/>
    <s v="Sofa"/>
    <n v="7"/>
    <n v="76.31"/>
    <n v="534.16999999999996"/>
    <n v="324.55"/>
    <n v="209.62"/>
    <x v="1"/>
    <n v="23"/>
    <x v="0"/>
  </r>
  <r>
    <n v="601"/>
    <d v="2023-09-01T00:00:00"/>
    <x v="5"/>
    <x v="2"/>
    <x v="4"/>
    <x v="0"/>
    <s v="Chocolate"/>
    <n v="15"/>
    <n v="314.82"/>
    <n v="4722.3"/>
    <n v="3620.02"/>
    <n v="1102.28"/>
    <x v="1"/>
    <n v="38"/>
    <x v="2"/>
  </r>
  <r>
    <n v="602"/>
    <d v="2022-10-19T00:00:00"/>
    <x v="10"/>
    <x v="0"/>
    <x v="2"/>
    <x v="3"/>
    <s v="Bed"/>
    <n v="9"/>
    <n v="102.9"/>
    <n v="926.1"/>
    <n v="724.18"/>
    <n v="201.92"/>
    <x v="0"/>
    <n v="55"/>
    <x v="1"/>
  </r>
  <r>
    <n v="603"/>
    <d v="2023-05-04T00:00:00"/>
    <x v="0"/>
    <x v="2"/>
    <x v="6"/>
    <x v="3"/>
    <s v="Chair"/>
    <n v="4"/>
    <n v="30.95"/>
    <n v="123.8"/>
    <n v="86.41"/>
    <n v="37.39"/>
    <x v="1"/>
    <n v="27"/>
    <x v="0"/>
  </r>
  <r>
    <n v="604"/>
    <d v="2022-12-01T00:00:00"/>
    <x v="2"/>
    <x v="0"/>
    <x v="4"/>
    <x v="0"/>
    <s v="Chips"/>
    <n v="14"/>
    <n v="324.93"/>
    <n v="4549.0200000000004"/>
    <n v="3269.2"/>
    <n v="1279.82"/>
    <x v="0"/>
    <n v="59"/>
    <x v="1"/>
  </r>
  <r>
    <n v="605"/>
    <d v="2022-05-16T00:00:00"/>
    <x v="0"/>
    <x v="0"/>
    <x v="7"/>
    <x v="3"/>
    <s v="Chair"/>
    <n v="17"/>
    <n v="32.65"/>
    <n v="555.04999999999995"/>
    <n v="452.47"/>
    <n v="102.58"/>
    <x v="1"/>
    <n v="22"/>
    <x v="0"/>
  </r>
  <r>
    <n v="606"/>
    <d v="2022-08-29T00:00:00"/>
    <x v="3"/>
    <x v="0"/>
    <x v="2"/>
    <x v="2"/>
    <s v="Jeans"/>
    <n v="4"/>
    <n v="263.77999999999997"/>
    <n v="1055.1199999999999"/>
    <n v="930.65"/>
    <n v="124.47"/>
    <x v="0"/>
    <n v="41"/>
    <x v="2"/>
  </r>
  <r>
    <n v="607"/>
    <d v="2023-02-15T00:00:00"/>
    <x v="9"/>
    <x v="2"/>
    <x v="4"/>
    <x v="3"/>
    <s v="Chair"/>
    <n v="14"/>
    <n v="175.07"/>
    <n v="2450.98"/>
    <n v="1521.75"/>
    <n v="929.23"/>
    <x v="0"/>
    <n v="51"/>
    <x v="1"/>
  </r>
  <r>
    <n v="608"/>
    <d v="2023-04-05T00:00:00"/>
    <x v="7"/>
    <x v="2"/>
    <x v="0"/>
    <x v="0"/>
    <s v="Chocolate"/>
    <n v="18"/>
    <n v="412.31"/>
    <n v="7421.58"/>
    <n v="6266.11"/>
    <n v="1155.47"/>
    <x v="0"/>
    <n v="25"/>
    <x v="0"/>
  </r>
  <r>
    <n v="609"/>
    <d v="2022-02-23T00:00:00"/>
    <x v="9"/>
    <x v="0"/>
    <x v="7"/>
    <x v="2"/>
    <s v="Jeans"/>
    <n v="2"/>
    <n v="324.16000000000003"/>
    <n v="648.32000000000005"/>
    <n v="497.46"/>
    <n v="150.86000000000001"/>
    <x v="0"/>
    <n v="48"/>
    <x v="1"/>
  </r>
  <r>
    <n v="610"/>
    <d v="2022-05-21T00:00:00"/>
    <x v="0"/>
    <x v="0"/>
    <x v="5"/>
    <x v="1"/>
    <s v="Smartphone"/>
    <n v="8"/>
    <n v="475.23"/>
    <n v="3801.84"/>
    <n v="3369.67"/>
    <n v="432.17"/>
    <x v="1"/>
    <n v="38"/>
    <x v="2"/>
  </r>
  <r>
    <n v="611"/>
    <d v="2023-11-17T00:00:00"/>
    <x v="8"/>
    <x v="2"/>
    <x v="0"/>
    <x v="0"/>
    <s v="Chips"/>
    <n v="17"/>
    <n v="383.94"/>
    <n v="6526.98"/>
    <n v="4880.0200000000004"/>
    <n v="1646.96"/>
    <x v="1"/>
    <n v="53"/>
    <x v="1"/>
  </r>
  <r>
    <n v="612"/>
    <d v="2023-05-19T00:00:00"/>
    <x v="0"/>
    <x v="2"/>
    <x v="2"/>
    <x v="1"/>
    <s v="Smartphone"/>
    <n v="19"/>
    <n v="22.82"/>
    <n v="433.58"/>
    <n v="290"/>
    <n v="143.58000000000001"/>
    <x v="0"/>
    <n v="40"/>
    <x v="2"/>
  </r>
  <r>
    <n v="613"/>
    <d v="2024-07-26T00:00:00"/>
    <x v="1"/>
    <x v="1"/>
    <x v="2"/>
    <x v="3"/>
    <s v="Table"/>
    <n v="13"/>
    <n v="110.33"/>
    <n v="1434.29"/>
    <n v="1091.31"/>
    <n v="342.98"/>
    <x v="1"/>
    <n v="35"/>
    <x v="2"/>
  </r>
  <r>
    <n v="614"/>
    <d v="2022-07-20T00:00:00"/>
    <x v="1"/>
    <x v="0"/>
    <x v="4"/>
    <x v="0"/>
    <s v="Chocolate"/>
    <n v="7"/>
    <n v="378.31"/>
    <n v="2648.17"/>
    <n v="1792.5"/>
    <n v="855.67"/>
    <x v="1"/>
    <n v="34"/>
    <x v="2"/>
  </r>
  <r>
    <n v="615"/>
    <d v="2023-10-30T00:00:00"/>
    <x v="10"/>
    <x v="2"/>
    <x v="0"/>
    <x v="1"/>
    <s v="Tablet"/>
    <n v="15"/>
    <n v="19.260000000000002"/>
    <n v="288.89999999999998"/>
    <n v="225.63"/>
    <n v="63.27"/>
    <x v="1"/>
    <n v="31"/>
    <x v="2"/>
  </r>
  <r>
    <n v="616"/>
    <d v="2024-06-14T00:00:00"/>
    <x v="11"/>
    <x v="1"/>
    <x v="6"/>
    <x v="1"/>
    <s v="Laptop"/>
    <n v="13"/>
    <n v="403.29"/>
    <n v="5242.7700000000004"/>
    <n v="4313.9799999999996"/>
    <n v="928.79"/>
    <x v="0"/>
    <n v="30"/>
    <x v="2"/>
  </r>
  <r>
    <n v="617"/>
    <d v="2022-08-24T00:00:00"/>
    <x v="3"/>
    <x v="0"/>
    <x v="7"/>
    <x v="2"/>
    <s v="Jacket"/>
    <n v="12"/>
    <n v="234.57"/>
    <n v="2814.84"/>
    <n v="2235.9699999999998"/>
    <n v="578.87"/>
    <x v="1"/>
    <n v="31"/>
    <x v="2"/>
  </r>
  <r>
    <n v="618"/>
    <d v="2022-07-31T00:00:00"/>
    <x v="1"/>
    <x v="0"/>
    <x v="5"/>
    <x v="3"/>
    <s v="Chair"/>
    <n v="7"/>
    <n v="415.65"/>
    <n v="2909.55"/>
    <n v="2496.71"/>
    <n v="412.84"/>
    <x v="1"/>
    <n v="42"/>
    <x v="2"/>
  </r>
  <r>
    <n v="619"/>
    <d v="2023-05-07T00:00:00"/>
    <x v="0"/>
    <x v="2"/>
    <x v="4"/>
    <x v="0"/>
    <s v="Bread"/>
    <n v="20"/>
    <n v="378.16"/>
    <n v="7563.2"/>
    <n v="6627.22"/>
    <n v="935.98"/>
    <x v="1"/>
    <n v="60"/>
    <x v="1"/>
  </r>
  <r>
    <n v="620"/>
    <d v="2024-05-27T00:00:00"/>
    <x v="0"/>
    <x v="1"/>
    <x v="3"/>
    <x v="1"/>
    <s v="Laptop"/>
    <n v="1"/>
    <n v="427.08"/>
    <n v="427.08"/>
    <n v="335.59"/>
    <n v="91.49"/>
    <x v="0"/>
    <n v="35"/>
    <x v="2"/>
  </r>
  <r>
    <n v="621"/>
    <d v="2022-04-10T00:00:00"/>
    <x v="7"/>
    <x v="0"/>
    <x v="5"/>
    <x v="3"/>
    <s v="Bed"/>
    <n v="13"/>
    <n v="365.73"/>
    <n v="4754.49"/>
    <n v="4223.71"/>
    <n v="530.78"/>
    <x v="0"/>
    <n v="41"/>
    <x v="2"/>
  </r>
  <r>
    <n v="622"/>
    <d v="2022-01-23T00:00:00"/>
    <x v="6"/>
    <x v="0"/>
    <x v="3"/>
    <x v="2"/>
    <s v="Shoes"/>
    <n v="12"/>
    <n v="42.67"/>
    <n v="512.04"/>
    <n v="371.36"/>
    <n v="140.68"/>
    <x v="1"/>
    <n v="20"/>
    <x v="0"/>
  </r>
  <r>
    <n v="623"/>
    <d v="2024-03-30T00:00:00"/>
    <x v="4"/>
    <x v="1"/>
    <x v="2"/>
    <x v="3"/>
    <s v="Table"/>
    <n v="9"/>
    <n v="231.18"/>
    <n v="2080.62"/>
    <n v="1830.27"/>
    <n v="250.35"/>
    <x v="0"/>
    <n v="25"/>
    <x v="0"/>
  </r>
  <r>
    <n v="624"/>
    <d v="2023-04-12T00:00:00"/>
    <x v="7"/>
    <x v="2"/>
    <x v="5"/>
    <x v="0"/>
    <s v="Chocolate"/>
    <n v="1"/>
    <n v="60.73"/>
    <n v="60.73"/>
    <n v="49.64"/>
    <n v="11.09"/>
    <x v="1"/>
    <n v="35"/>
    <x v="2"/>
  </r>
  <r>
    <n v="625"/>
    <d v="2023-01-22T00:00:00"/>
    <x v="6"/>
    <x v="2"/>
    <x v="5"/>
    <x v="0"/>
    <s v="Chips"/>
    <n v="5"/>
    <n v="111.66"/>
    <n v="558.29999999999995"/>
    <n v="401.56"/>
    <n v="156.74"/>
    <x v="0"/>
    <n v="20"/>
    <x v="0"/>
  </r>
  <r>
    <n v="626"/>
    <d v="2024-07-07T00:00:00"/>
    <x v="1"/>
    <x v="1"/>
    <x v="1"/>
    <x v="0"/>
    <s v="Bread"/>
    <n v="14"/>
    <n v="91.64"/>
    <n v="1282.96"/>
    <n v="774.88"/>
    <n v="508.08"/>
    <x v="0"/>
    <n v="60"/>
    <x v="1"/>
  </r>
  <r>
    <n v="627"/>
    <d v="2023-11-19T00:00:00"/>
    <x v="8"/>
    <x v="2"/>
    <x v="2"/>
    <x v="3"/>
    <s v="Sofa"/>
    <n v="16"/>
    <n v="105.34"/>
    <n v="1685.44"/>
    <n v="1146.4100000000001"/>
    <n v="539.03"/>
    <x v="1"/>
    <n v="30"/>
    <x v="2"/>
  </r>
  <r>
    <n v="628"/>
    <d v="2023-03-22T00:00:00"/>
    <x v="4"/>
    <x v="2"/>
    <x v="3"/>
    <x v="0"/>
    <s v="Chips"/>
    <n v="2"/>
    <n v="437.39"/>
    <n v="874.78"/>
    <n v="744.1"/>
    <n v="130.68"/>
    <x v="1"/>
    <n v="32"/>
    <x v="2"/>
  </r>
  <r>
    <n v="629"/>
    <d v="2023-04-29T00:00:00"/>
    <x v="7"/>
    <x v="2"/>
    <x v="5"/>
    <x v="3"/>
    <s v="Sofa"/>
    <n v="3"/>
    <n v="301.02999999999997"/>
    <n v="903.09"/>
    <n v="665.47"/>
    <n v="237.62"/>
    <x v="0"/>
    <n v="41"/>
    <x v="2"/>
  </r>
  <r>
    <n v="630"/>
    <d v="2023-01-17T00:00:00"/>
    <x v="6"/>
    <x v="2"/>
    <x v="4"/>
    <x v="2"/>
    <s v="Jacket"/>
    <n v="12"/>
    <n v="206.47"/>
    <n v="2477.64"/>
    <n v="1917.85"/>
    <n v="559.79"/>
    <x v="1"/>
    <n v="40"/>
    <x v="2"/>
  </r>
  <r>
    <n v="631"/>
    <d v="2022-03-30T00:00:00"/>
    <x v="4"/>
    <x v="0"/>
    <x v="7"/>
    <x v="2"/>
    <s v="Shoes"/>
    <n v="18"/>
    <n v="206.87"/>
    <n v="3723.66"/>
    <n v="3308.16"/>
    <n v="415.5"/>
    <x v="1"/>
    <n v="26"/>
    <x v="0"/>
  </r>
  <r>
    <n v="632"/>
    <d v="2022-06-18T00:00:00"/>
    <x v="11"/>
    <x v="0"/>
    <x v="4"/>
    <x v="3"/>
    <s v="Bed"/>
    <n v="15"/>
    <n v="378.08"/>
    <n v="5671.2"/>
    <n v="4868.95"/>
    <n v="802.25"/>
    <x v="0"/>
    <n v="39"/>
    <x v="2"/>
  </r>
  <r>
    <n v="633"/>
    <d v="2022-07-30T00:00:00"/>
    <x v="1"/>
    <x v="0"/>
    <x v="6"/>
    <x v="3"/>
    <s v="Table"/>
    <n v="19"/>
    <n v="74.06"/>
    <n v="1407.14"/>
    <n v="1188.8599999999999"/>
    <n v="218.28"/>
    <x v="1"/>
    <n v="23"/>
    <x v="0"/>
  </r>
  <r>
    <n v="634"/>
    <d v="2024-08-14T00:00:00"/>
    <x v="3"/>
    <x v="1"/>
    <x v="0"/>
    <x v="1"/>
    <s v="Laptop"/>
    <n v="17"/>
    <n v="56.39"/>
    <n v="958.63"/>
    <n v="576.34"/>
    <n v="382.29"/>
    <x v="0"/>
    <n v="32"/>
    <x v="2"/>
  </r>
  <r>
    <n v="635"/>
    <d v="2023-07-16T00:00:00"/>
    <x v="1"/>
    <x v="2"/>
    <x v="4"/>
    <x v="0"/>
    <s v="Chips"/>
    <n v="11"/>
    <n v="367.27"/>
    <n v="4039.97"/>
    <n v="3389.83"/>
    <n v="650.14"/>
    <x v="1"/>
    <n v="51"/>
    <x v="1"/>
  </r>
  <r>
    <n v="636"/>
    <d v="2022-08-20T00:00:00"/>
    <x v="3"/>
    <x v="0"/>
    <x v="0"/>
    <x v="2"/>
    <s v="Jacket"/>
    <n v="14"/>
    <n v="345.46"/>
    <n v="4836.4399999999996"/>
    <n v="4335.3100000000004"/>
    <n v="501.13"/>
    <x v="1"/>
    <n v="27"/>
    <x v="0"/>
  </r>
  <r>
    <n v="637"/>
    <d v="2024-08-30T00:00:00"/>
    <x v="3"/>
    <x v="1"/>
    <x v="3"/>
    <x v="1"/>
    <s v="Laptop"/>
    <n v="16"/>
    <n v="76.459999999999994"/>
    <n v="1223.3599999999999"/>
    <n v="760.52"/>
    <n v="462.84"/>
    <x v="1"/>
    <n v="33"/>
    <x v="2"/>
  </r>
  <r>
    <n v="638"/>
    <d v="2022-07-15T00:00:00"/>
    <x v="1"/>
    <x v="0"/>
    <x v="0"/>
    <x v="3"/>
    <s v="Table"/>
    <n v="18"/>
    <n v="320.93"/>
    <n v="5776.74"/>
    <n v="5115.1000000000004"/>
    <n v="661.64"/>
    <x v="0"/>
    <n v="19"/>
    <x v="0"/>
  </r>
  <r>
    <n v="639"/>
    <d v="2022-03-15T00:00:00"/>
    <x v="4"/>
    <x v="0"/>
    <x v="5"/>
    <x v="3"/>
    <s v="Chair"/>
    <n v="7"/>
    <n v="96.93"/>
    <n v="678.51"/>
    <n v="565.08000000000004"/>
    <n v="113.43"/>
    <x v="0"/>
    <n v="34"/>
    <x v="2"/>
  </r>
  <r>
    <n v="640"/>
    <d v="2023-09-04T00:00:00"/>
    <x v="5"/>
    <x v="2"/>
    <x v="1"/>
    <x v="1"/>
    <s v="Headphones"/>
    <n v="12"/>
    <n v="332.48"/>
    <n v="3989.76"/>
    <n v="2406.5100000000002"/>
    <n v="1583.25"/>
    <x v="1"/>
    <n v="39"/>
    <x v="2"/>
  </r>
  <r>
    <n v="641"/>
    <d v="2023-05-05T00:00:00"/>
    <x v="0"/>
    <x v="2"/>
    <x v="0"/>
    <x v="3"/>
    <s v="Table"/>
    <n v="10"/>
    <n v="217.12"/>
    <n v="2171.1999999999998"/>
    <n v="1686.82"/>
    <n v="484.38"/>
    <x v="0"/>
    <n v="49"/>
    <x v="1"/>
  </r>
  <r>
    <n v="642"/>
    <d v="2024-05-31T00:00:00"/>
    <x v="0"/>
    <x v="1"/>
    <x v="5"/>
    <x v="0"/>
    <s v="Juice"/>
    <n v="12"/>
    <n v="20.36"/>
    <n v="244.32"/>
    <n v="197.95"/>
    <n v="46.37"/>
    <x v="1"/>
    <n v="52"/>
    <x v="1"/>
  </r>
  <r>
    <n v="643"/>
    <d v="2024-09-12T00:00:00"/>
    <x v="5"/>
    <x v="1"/>
    <x v="2"/>
    <x v="0"/>
    <s v="Juice"/>
    <n v="16"/>
    <n v="497.35"/>
    <n v="7957.6"/>
    <n v="5681.65"/>
    <n v="2275.9499999999998"/>
    <x v="1"/>
    <n v="23"/>
    <x v="0"/>
  </r>
  <r>
    <n v="644"/>
    <d v="2023-10-09T00:00:00"/>
    <x v="10"/>
    <x v="2"/>
    <x v="1"/>
    <x v="3"/>
    <s v="Chair"/>
    <n v="3"/>
    <n v="126.47"/>
    <n v="379.41"/>
    <n v="322.19"/>
    <n v="57.22"/>
    <x v="0"/>
    <n v="47"/>
    <x v="1"/>
  </r>
  <r>
    <n v="645"/>
    <d v="2022-11-14T00:00:00"/>
    <x v="8"/>
    <x v="0"/>
    <x v="0"/>
    <x v="3"/>
    <s v="Table"/>
    <n v="20"/>
    <n v="492.08"/>
    <n v="9841.6"/>
    <n v="6006.35"/>
    <n v="3835.25"/>
    <x v="1"/>
    <n v="31"/>
    <x v="2"/>
  </r>
  <r>
    <n v="646"/>
    <d v="2022-01-29T00:00:00"/>
    <x v="6"/>
    <x v="0"/>
    <x v="0"/>
    <x v="1"/>
    <s v="Laptop"/>
    <n v="5"/>
    <n v="298.75"/>
    <n v="1493.75"/>
    <n v="1198.8399999999999"/>
    <n v="294.91000000000003"/>
    <x v="1"/>
    <n v="22"/>
    <x v="0"/>
  </r>
  <r>
    <n v="647"/>
    <d v="2023-11-01T00:00:00"/>
    <x v="8"/>
    <x v="2"/>
    <x v="6"/>
    <x v="0"/>
    <s v="Juice"/>
    <n v="19"/>
    <n v="197.15"/>
    <n v="3745.85"/>
    <n v="3286.96"/>
    <n v="458.89"/>
    <x v="0"/>
    <n v="34"/>
    <x v="2"/>
  </r>
  <r>
    <n v="648"/>
    <d v="2022-10-25T00:00:00"/>
    <x v="10"/>
    <x v="0"/>
    <x v="2"/>
    <x v="0"/>
    <s v="Chocolate"/>
    <n v="15"/>
    <n v="150.22999999999999"/>
    <n v="2253.4499999999998"/>
    <n v="1462.09"/>
    <n v="791.36"/>
    <x v="1"/>
    <n v="45"/>
    <x v="1"/>
  </r>
  <r>
    <n v="649"/>
    <d v="2023-02-01T00:00:00"/>
    <x v="9"/>
    <x v="2"/>
    <x v="2"/>
    <x v="2"/>
    <s v="Shirt"/>
    <n v="7"/>
    <n v="243.66"/>
    <n v="1705.62"/>
    <n v="1150.8"/>
    <n v="554.82000000000005"/>
    <x v="0"/>
    <n v="42"/>
    <x v="2"/>
  </r>
  <r>
    <n v="650"/>
    <d v="2024-05-15T00:00:00"/>
    <x v="0"/>
    <x v="1"/>
    <x v="5"/>
    <x v="3"/>
    <s v="Table"/>
    <n v="8"/>
    <n v="173.33"/>
    <n v="1386.64"/>
    <n v="1116.1199999999999"/>
    <n v="270.52"/>
    <x v="1"/>
    <n v="32"/>
    <x v="2"/>
  </r>
  <r>
    <n v="651"/>
    <d v="2024-08-27T00:00:00"/>
    <x v="3"/>
    <x v="1"/>
    <x v="1"/>
    <x v="1"/>
    <s v="Laptop"/>
    <n v="6"/>
    <n v="73.91"/>
    <n v="443.46"/>
    <n v="364.57"/>
    <n v="78.89"/>
    <x v="0"/>
    <n v="46"/>
    <x v="1"/>
  </r>
  <r>
    <n v="652"/>
    <d v="2023-01-13T00:00:00"/>
    <x v="6"/>
    <x v="2"/>
    <x v="1"/>
    <x v="3"/>
    <s v="Bed"/>
    <n v="1"/>
    <n v="355.66"/>
    <n v="355.66"/>
    <n v="309.18"/>
    <n v="46.48"/>
    <x v="0"/>
    <n v="44"/>
    <x v="2"/>
  </r>
  <r>
    <n v="653"/>
    <d v="2022-03-08T00:00:00"/>
    <x v="4"/>
    <x v="0"/>
    <x v="1"/>
    <x v="1"/>
    <s v="Tablet"/>
    <n v="14"/>
    <n v="280.85000000000002"/>
    <n v="3931.9"/>
    <n v="2857.22"/>
    <n v="1074.68"/>
    <x v="0"/>
    <n v="34"/>
    <x v="2"/>
  </r>
  <r>
    <n v="654"/>
    <d v="2024-06-15T00:00:00"/>
    <x v="11"/>
    <x v="1"/>
    <x v="4"/>
    <x v="0"/>
    <s v="Bread"/>
    <n v="17"/>
    <n v="460.04"/>
    <n v="7820.68"/>
    <n v="6819.51"/>
    <n v="1001.17"/>
    <x v="0"/>
    <n v="25"/>
    <x v="0"/>
  </r>
  <r>
    <n v="655"/>
    <d v="2023-11-07T00:00:00"/>
    <x v="8"/>
    <x v="2"/>
    <x v="5"/>
    <x v="2"/>
    <s v="Shirt"/>
    <n v="19"/>
    <n v="97.46"/>
    <n v="1851.74"/>
    <n v="1220.21"/>
    <n v="631.53"/>
    <x v="1"/>
    <n v="53"/>
    <x v="1"/>
  </r>
  <r>
    <n v="656"/>
    <d v="2022-02-10T00:00:00"/>
    <x v="9"/>
    <x v="0"/>
    <x v="7"/>
    <x v="0"/>
    <s v="Chips"/>
    <n v="6"/>
    <n v="293.14999999999998"/>
    <n v="1758.9"/>
    <n v="1116.47"/>
    <n v="642.42999999999995"/>
    <x v="0"/>
    <n v="30"/>
    <x v="2"/>
  </r>
  <r>
    <n v="657"/>
    <d v="2024-03-18T00:00:00"/>
    <x v="4"/>
    <x v="1"/>
    <x v="6"/>
    <x v="3"/>
    <s v="Table"/>
    <n v="13"/>
    <n v="10.54"/>
    <n v="137.02000000000001"/>
    <n v="84.68"/>
    <n v="52.34"/>
    <x v="0"/>
    <n v="25"/>
    <x v="0"/>
  </r>
  <r>
    <n v="658"/>
    <d v="2023-05-07T00:00:00"/>
    <x v="0"/>
    <x v="2"/>
    <x v="7"/>
    <x v="1"/>
    <s v="Tablet"/>
    <n v="5"/>
    <n v="163.16999999999999"/>
    <n v="815.85"/>
    <n v="549.15"/>
    <n v="266.7"/>
    <x v="0"/>
    <n v="30"/>
    <x v="2"/>
  </r>
  <r>
    <n v="659"/>
    <d v="2023-10-11T00:00:00"/>
    <x v="10"/>
    <x v="2"/>
    <x v="1"/>
    <x v="0"/>
    <s v="Bread"/>
    <n v="7"/>
    <n v="54.03"/>
    <n v="378.21"/>
    <n v="270.93"/>
    <n v="107.28"/>
    <x v="0"/>
    <n v="27"/>
    <x v="0"/>
  </r>
  <r>
    <n v="660"/>
    <d v="2023-08-03T00:00:00"/>
    <x v="3"/>
    <x v="2"/>
    <x v="6"/>
    <x v="2"/>
    <s v="Shirt"/>
    <n v="16"/>
    <n v="259.13"/>
    <n v="4146.08"/>
    <n v="3715.75"/>
    <n v="430.33"/>
    <x v="0"/>
    <n v="33"/>
    <x v="2"/>
  </r>
  <r>
    <n v="661"/>
    <d v="2022-02-13T00:00:00"/>
    <x v="9"/>
    <x v="0"/>
    <x v="0"/>
    <x v="3"/>
    <s v="Table"/>
    <n v="9"/>
    <n v="206.16"/>
    <n v="1855.44"/>
    <n v="1532.06"/>
    <n v="323.38"/>
    <x v="1"/>
    <n v="43"/>
    <x v="2"/>
  </r>
  <r>
    <n v="662"/>
    <d v="2022-08-19T00:00:00"/>
    <x v="3"/>
    <x v="0"/>
    <x v="5"/>
    <x v="2"/>
    <s v="Jacket"/>
    <n v="13"/>
    <n v="227.67"/>
    <n v="2959.71"/>
    <n v="2518.4499999999998"/>
    <n v="441.26"/>
    <x v="0"/>
    <n v="48"/>
    <x v="1"/>
  </r>
  <r>
    <n v="663"/>
    <d v="2022-03-18T00:00:00"/>
    <x v="4"/>
    <x v="0"/>
    <x v="0"/>
    <x v="2"/>
    <s v="Jeans"/>
    <n v="20"/>
    <n v="263.02"/>
    <n v="5260.4"/>
    <n v="3940.78"/>
    <n v="1319.62"/>
    <x v="1"/>
    <n v="56"/>
    <x v="1"/>
  </r>
  <r>
    <n v="664"/>
    <d v="2022-05-30T00:00:00"/>
    <x v="0"/>
    <x v="0"/>
    <x v="5"/>
    <x v="0"/>
    <s v="Chips"/>
    <n v="18"/>
    <n v="47"/>
    <n v="846"/>
    <n v="733.9"/>
    <n v="112.1"/>
    <x v="0"/>
    <n v="41"/>
    <x v="2"/>
  </r>
  <r>
    <n v="665"/>
    <d v="2022-12-16T00:00:00"/>
    <x v="2"/>
    <x v="0"/>
    <x v="7"/>
    <x v="0"/>
    <s v="Juice"/>
    <n v="15"/>
    <n v="326.83"/>
    <n v="4902.45"/>
    <n v="4392.6099999999997"/>
    <n v="509.84"/>
    <x v="1"/>
    <n v="52"/>
    <x v="1"/>
  </r>
  <r>
    <n v="666"/>
    <d v="2024-05-09T00:00:00"/>
    <x v="0"/>
    <x v="1"/>
    <x v="4"/>
    <x v="3"/>
    <s v="Bed"/>
    <n v="17"/>
    <n v="246.45"/>
    <n v="4189.6499999999996"/>
    <n v="3465.78"/>
    <n v="723.87"/>
    <x v="0"/>
    <n v="48"/>
    <x v="1"/>
  </r>
  <r>
    <n v="667"/>
    <d v="2022-03-06T00:00:00"/>
    <x v="4"/>
    <x v="0"/>
    <x v="4"/>
    <x v="1"/>
    <s v="Headphones"/>
    <n v="11"/>
    <n v="268.70999999999998"/>
    <n v="2955.81"/>
    <n v="2320.04"/>
    <n v="635.77"/>
    <x v="1"/>
    <n v="58"/>
    <x v="1"/>
  </r>
  <r>
    <n v="668"/>
    <d v="2024-07-16T00:00:00"/>
    <x v="1"/>
    <x v="1"/>
    <x v="7"/>
    <x v="3"/>
    <s v="Sofa"/>
    <n v="20"/>
    <n v="259.19"/>
    <n v="5183.8"/>
    <n v="3597.12"/>
    <n v="1586.68"/>
    <x v="1"/>
    <n v="33"/>
    <x v="2"/>
  </r>
  <r>
    <n v="669"/>
    <d v="2023-02-26T00:00:00"/>
    <x v="9"/>
    <x v="2"/>
    <x v="3"/>
    <x v="3"/>
    <s v="Sofa"/>
    <n v="7"/>
    <n v="413.74"/>
    <n v="2896.18"/>
    <n v="2187.4899999999998"/>
    <n v="708.69"/>
    <x v="1"/>
    <n v="34"/>
    <x v="2"/>
  </r>
  <r>
    <n v="670"/>
    <d v="2023-12-31T00:00:00"/>
    <x v="2"/>
    <x v="2"/>
    <x v="0"/>
    <x v="2"/>
    <s v="Jeans"/>
    <n v="10"/>
    <n v="99.03"/>
    <n v="990.3"/>
    <n v="797.98"/>
    <n v="192.32"/>
    <x v="1"/>
    <n v="31"/>
    <x v="2"/>
  </r>
  <r>
    <n v="671"/>
    <d v="2024-03-19T00:00:00"/>
    <x v="4"/>
    <x v="1"/>
    <x v="1"/>
    <x v="2"/>
    <s v="Shirt"/>
    <n v="10"/>
    <n v="321.10000000000002"/>
    <n v="3211"/>
    <n v="2124.7800000000002"/>
    <n v="1086.22"/>
    <x v="1"/>
    <n v="29"/>
    <x v="0"/>
  </r>
  <r>
    <n v="672"/>
    <d v="2023-08-05T00:00:00"/>
    <x v="3"/>
    <x v="2"/>
    <x v="1"/>
    <x v="3"/>
    <s v="Table"/>
    <n v="13"/>
    <n v="244.75"/>
    <n v="3181.75"/>
    <n v="2167.48"/>
    <n v="1014.27"/>
    <x v="1"/>
    <n v="52"/>
    <x v="1"/>
  </r>
  <r>
    <n v="673"/>
    <d v="2023-01-21T00:00:00"/>
    <x v="6"/>
    <x v="2"/>
    <x v="4"/>
    <x v="2"/>
    <s v="Jacket"/>
    <n v="20"/>
    <n v="40.659999999999997"/>
    <n v="813.2"/>
    <n v="518.28"/>
    <n v="294.92"/>
    <x v="1"/>
    <n v="18"/>
    <x v="0"/>
  </r>
  <r>
    <n v="674"/>
    <d v="2023-08-21T00:00:00"/>
    <x v="3"/>
    <x v="2"/>
    <x v="2"/>
    <x v="2"/>
    <s v="Jacket"/>
    <n v="16"/>
    <n v="230.11"/>
    <n v="3681.76"/>
    <n v="3303.48"/>
    <n v="378.28"/>
    <x v="1"/>
    <n v="50"/>
    <x v="1"/>
  </r>
  <r>
    <n v="675"/>
    <d v="2023-05-17T00:00:00"/>
    <x v="0"/>
    <x v="2"/>
    <x v="0"/>
    <x v="2"/>
    <s v="Jacket"/>
    <n v="2"/>
    <n v="490.88"/>
    <n v="981.76"/>
    <n v="774.05"/>
    <n v="207.71"/>
    <x v="0"/>
    <n v="48"/>
    <x v="1"/>
  </r>
  <r>
    <n v="676"/>
    <d v="2024-02-18T00:00:00"/>
    <x v="9"/>
    <x v="1"/>
    <x v="0"/>
    <x v="0"/>
    <s v="Juice"/>
    <n v="4"/>
    <n v="74.17"/>
    <n v="296.68"/>
    <n v="188.95"/>
    <n v="107.73"/>
    <x v="0"/>
    <n v="20"/>
    <x v="0"/>
  </r>
  <r>
    <n v="677"/>
    <d v="2022-04-09T00:00:00"/>
    <x v="7"/>
    <x v="0"/>
    <x v="2"/>
    <x v="3"/>
    <s v="Chair"/>
    <n v="18"/>
    <n v="269.94"/>
    <n v="4858.92"/>
    <n v="3101.09"/>
    <n v="1757.83"/>
    <x v="1"/>
    <n v="31"/>
    <x v="2"/>
  </r>
  <r>
    <n v="678"/>
    <d v="2022-10-11T00:00:00"/>
    <x v="10"/>
    <x v="0"/>
    <x v="5"/>
    <x v="1"/>
    <s v="Laptop"/>
    <n v="4"/>
    <n v="172.11"/>
    <n v="688.44"/>
    <n v="542.01"/>
    <n v="146.43"/>
    <x v="1"/>
    <n v="45"/>
    <x v="1"/>
  </r>
  <r>
    <n v="679"/>
    <d v="2024-08-08T00:00:00"/>
    <x v="3"/>
    <x v="1"/>
    <x v="3"/>
    <x v="2"/>
    <s v="Jeans"/>
    <n v="20"/>
    <n v="303.81"/>
    <n v="6076.2"/>
    <n v="5016.01"/>
    <n v="1060.19"/>
    <x v="1"/>
    <n v="33"/>
    <x v="2"/>
  </r>
  <r>
    <n v="680"/>
    <d v="2023-01-28T00:00:00"/>
    <x v="6"/>
    <x v="2"/>
    <x v="6"/>
    <x v="1"/>
    <s v="Tablet"/>
    <n v="8"/>
    <n v="90.06"/>
    <n v="720.48"/>
    <n v="641.16999999999996"/>
    <n v="79.31"/>
    <x v="0"/>
    <n v="52"/>
    <x v="1"/>
  </r>
  <r>
    <n v="681"/>
    <d v="2022-10-04T00:00:00"/>
    <x v="10"/>
    <x v="0"/>
    <x v="5"/>
    <x v="2"/>
    <s v="Shirt"/>
    <n v="19"/>
    <n v="371.53"/>
    <n v="7059.07"/>
    <n v="6308"/>
    <n v="751.07"/>
    <x v="1"/>
    <n v="25"/>
    <x v="0"/>
  </r>
  <r>
    <n v="682"/>
    <d v="2024-07-02T00:00:00"/>
    <x v="1"/>
    <x v="1"/>
    <x v="2"/>
    <x v="2"/>
    <s v="Shoes"/>
    <n v="8"/>
    <n v="124.8"/>
    <n v="998.4"/>
    <n v="781.63"/>
    <n v="216.77"/>
    <x v="0"/>
    <n v="32"/>
    <x v="2"/>
  </r>
  <r>
    <n v="683"/>
    <d v="2024-05-31T00:00:00"/>
    <x v="0"/>
    <x v="1"/>
    <x v="7"/>
    <x v="1"/>
    <s v="Laptop"/>
    <n v="8"/>
    <n v="337.22"/>
    <n v="2697.76"/>
    <n v="1970.87"/>
    <n v="726.89"/>
    <x v="1"/>
    <n v="46"/>
    <x v="1"/>
  </r>
  <r>
    <n v="684"/>
    <d v="2022-06-03T00:00:00"/>
    <x v="11"/>
    <x v="0"/>
    <x v="3"/>
    <x v="2"/>
    <s v="Shirt"/>
    <n v="3"/>
    <n v="207.22"/>
    <n v="621.66"/>
    <n v="455.83"/>
    <n v="165.83"/>
    <x v="1"/>
    <n v="57"/>
    <x v="1"/>
  </r>
  <r>
    <n v="685"/>
    <d v="2024-03-19T00:00:00"/>
    <x v="4"/>
    <x v="1"/>
    <x v="0"/>
    <x v="1"/>
    <s v="Tablet"/>
    <n v="7"/>
    <n v="441.49"/>
    <n v="3090.43"/>
    <n v="2309.96"/>
    <n v="780.47"/>
    <x v="1"/>
    <n v="38"/>
    <x v="2"/>
  </r>
  <r>
    <n v="686"/>
    <d v="2023-12-22T00:00:00"/>
    <x v="2"/>
    <x v="2"/>
    <x v="5"/>
    <x v="0"/>
    <s v="Bread"/>
    <n v="15"/>
    <n v="305.24"/>
    <n v="4578.6000000000004"/>
    <n v="3259.45"/>
    <n v="1319.15"/>
    <x v="0"/>
    <n v="56"/>
    <x v="1"/>
  </r>
  <r>
    <n v="687"/>
    <d v="2022-10-08T00:00:00"/>
    <x v="10"/>
    <x v="0"/>
    <x v="0"/>
    <x v="2"/>
    <s v="Shoes"/>
    <n v="7"/>
    <n v="112.87"/>
    <n v="790.09"/>
    <n v="557.79"/>
    <n v="232.3"/>
    <x v="0"/>
    <n v="36"/>
    <x v="2"/>
  </r>
  <r>
    <n v="688"/>
    <d v="2023-10-23T00:00:00"/>
    <x v="10"/>
    <x v="2"/>
    <x v="3"/>
    <x v="0"/>
    <s v="Bread"/>
    <n v="1"/>
    <n v="344.81"/>
    <n v="344.81"/>
    <n v="265.16000000000003"/>
    <n v="79.650000000000006"/>
    <x v="0"/>
    <n v="46"/>
    <x v="1"/>
  </r>
  <r>
    <n v="689"/>
    <d v="2024-01-12T00:00:00"/>
    <x v="6"/>
    <x v="1"/>
    <x v="5"/>
    <x v="0"/>
    <s v="Juice"/>
    <n v="12"/>
    <n v="193.58"/>
    <n v="2322.96"/>
    <n v="1735.92"/>
    <n v="587.04"/>
    <x v="1"/>
    <n v="45"/>
    <x v="1"/>
  </r>
  <r>
    <n v="690"/>
    <d v="2022-09-24T00:00:00"/>
    <x v="5"/>
    <x v="0"/>
    <x v="2"/>
    <x v="0"/>
    <s v="Juice"/>
    <n v="12"/>
    <n v="118.14"/>
    <n v="1417.68"/>
    <n v="1006.52"/>
    <n v="411.16"/>
    <x v="1"/>
    <n v="28"/>
    <x v="0"/>
  </r>
  <r>
    <n v="691"/>
    <d v="2024-02-18T00:00:00"/>
    <x v="9"/>
    <x v="1"/>
    <x v="6"/>
    <x v="2"/>
    <s v="Jeans"/>
    <n v="2"/>
    <n v="489.68"/>
    <n v="979.36"/>
    <n v="694.73"/>
    <n v="284.63"/>
    <x v="0"/>
    <n v="23"/>
    <x v="0"/>
  </r>
  <r>
    <n v="692"/>
    <d v="2023-04-09T00:00:00"/>
    <x v="7"/>
    <x v="2"/>
    <x v="6"/>
    <x v="1"/>
    <s v="Laptop"/>
    <n v="9"/>
    <n v="44.23"/>
    <n v="398.07"/>
    <n v="350.14"/>
    <n v="47.93"/>
    <x v="0"/>
    <n v="36"/>
    <x v="2"/>
  </r>
  <r>
    <n v="693"/>
    <d v="2023-06-18T00:00:00"/>
    <x v="11"/>
    <x v="2"/>
    <x v="6"/>
    <x v="0"/>
    <s v="Juice"/>
    <n v="6"/>
    <n v="118.4"/>
    <n v="710.4"/>
    <n v="492.65"/>
    <n v="217.75"/>
    <x v="0"/>
    <n v="32"/>
    <x v="2"/>
  </r>
  <r>
    <n v="694"/>
    <d v="2024-07-05T00:00:00"/>
    <x v="1"/>
    <x v="1"/>
    <x v="2"/>
    <x v="1"/>
    <s v="Smartphone"/>
    <n v="10"/>
    <n v="276.23"/>
    <n v="2762.3"/>
    <n v="2438.02"/>
    <n v="324.27999999999997"/>
    <x v="0"/>
    <n v="33"/>
    <x v="2"/>
  </r>
  <r>
    <n v="695"/>
    <d v="2024-03-12T00:00:00"/>
    <x v="4"/>
    <x v="1"/>
    <x v="5"/>
    <x v="2"/>
    <s v="Shirt"/>
    <n v="3"/>
    <n v="387.55"/>
    <n v="1162.6500000000001"/>
    <n v="791.43"/>
    <n v="371.22"/>
    <x v="0"/>
    <n v="52"/>
    <x v="1"/>
  </r>
  <r>
    <n v="696"/>
    <d v="2022-09-09T00:00:00"/>
    <x v="5"/>
    <x v="0"/>
    <x v="2"/>
    <x v="0"/>
    <s v="Juice"/>
    <n v="6"/>
    <n v="80.599999999999994"/>
    <n v="483.6"/>
    <n v="425.4"/>
    <n v="58.2"/>
    <x v="0"/>
    <n v="38"/>
    <x v="2"/>
  </r>
  <r>
    <n v="697"/>
    <d v="2022-05-19T00:00:00"/>
    <x v="0"/>
    <x v="0"/>
    <x v="6"/>
    <x v="3"/>
    <s v="Chair"/>
    <n v="17"/>
    <n v="254.73"/>
    <n v="4330.41"/>
    <n v="2672.1"/>
    <n v="1658.31"/>
    <x v="0"/>
    <n v="21"/>
    <x v="0"/>
  </r>
  <r>
    <n v="698"/>
    <d v="2023-08-11T00:00:00"/>
    <x v="3"/>
    <x v="2"/>
    <x v="1"/>
    <x v="2"/>
    <s v="Jeans"/>
    <n v="8"/>
    <n v="431.54"/>
    <n v="3452.32"/>
    <n v="2935.45"/>
    <n v="516.87"/>
    <x v="1"/>
    <n v="47"/>
    <x v="1"/>
  </r>
  <r>
    <n v="699"/>
    <d v="2023-09-13T00:00:00"/>
    <x v="5"/>
    <x v="2"/>
    <x v="3"/>
    <x v="0"/>
    <s v="Chocolate"/>
    <n v="4"/>
    <n v="358.15"/>
    <n v="1432.6"/>
    <n v="929.22"/>
    <n v="503.38"/>
    <x v="0"/>
    <n v="22"/>
    <x v="0"/>
  </r>
  <r>
    <n v="700"/>
    <d v="2023-11-25T00:00:00"/>
    <x v="8"/>
    <x v="2"/>
    <x v="0"/>
    <x v="2"/>
    <s v="Shirt"/>
    <n v="10"/>
    <n v="233.08"/>
    <n v="2330.8000000000002"/>
    <n v="1957.06"/>
    <n v="373.74"/>
    <x v="1"/>
    <n v="53"/>
    <x v="1"/>
  </r>
  <r>
    <n v="701"/>
    <d v="2023-02-19T00:00:00"/>
    <x v="9"/>
    <x v="2"/>
    <x v="0"/>
    <x v="0"/>
    <s v="Juice"/>
    <n v="20"/>
    <n v="290.85000000000002"/>
    <n v="5817"/>
    <n v="4951.9399999999996"/>
    <n v="865.06"/>
    <x v="1"/>
    <n v="51"/>
    <x v="1"/>
  </r>
  <r>
    <n v="702"/>
    <d v="2023-09-07T00:00:00"/>
    <x v="5"/>
    <x v="2"/>
    <x v="0"/>
    <x v="2"/>
    <s v="Shoes"/>
    <n v="5"/>
    <n v="403.4"/>
    <n v="2017"/>
    <n v="1335.39"/>
    <n v="681.61"/>
    <x v="1"/>
    <n v="37"/>
    <x v="2"/>
  </r>
  <r>
    <n v="703"/>
    <d v="2023-05-14T00:00:00"/>
    <x v="0"/>
    <x v="2"/>
    <x v="2"/>
    <x v="0"/>
    <s v="Bread"/>
    <n v="13"/>
    <n v="153.26"/>
    <n v="1992.38"/>
    <n v="1209.7"/>
    <n v="782.68"/>
    <x v="0"/>
    <n v="19"/>
    <x v="0"/>
  </r>
  <r>
    <n v="704"/>
    <d v="2024-02-07T00:00:00"/>
    <x v="9"/>
    <x v="1"/>
    <x v="3"/>
    <x v="0"/>
    <s v="Chocolate"/>
    <n v="15"/>
    <n v="433.27"/>
    <n v="6499.05"/>
    <n v="5440.73"/>
    <n v="1058.32"/>
    <x v="0"/>
    <n v="59"/>
    <x v="1"/>
  </r>
  <r>
    <n v="705"/>
    <d v="2023-03-26T00:00:00"/>
    <x v="4"/>
    <x v="2"/>
    <x v="7"/>
    <x v="0"/>
    <s v="Chocolate"/>
    <n v="5"/>
    <n v="13.11"/>
    <n v="65.55"/>
    <n v="43.8"/>
    <n v="21.75"/>
    <x v="1"/>
    <n v="49"/>
    <x v="1"/>
  </r>
  <r>
    <n v="706"/>
    <d v="2023-03-02T00:00:00"/>
    <x v="4"/>
    <x v="2"/>
    <x v="0"/>
    <x v="0"/>
    <s v="Bread"/>
    <n v="12"/>
    <n v="441.78"/>
    <n v="5301.36"/>
    <n v="3917.65"/>
    <n v="1383.71"/>
    <x v="0"/>
    <n v="33"/>
    <x v="2"/>
  </r>
  <r>
    <n v="707"/>
    <d v="2023-01-31T00:00:00"/>
    <x v="6"/>
    <x v="2"/>
    <x v="6"/>
    <x v="1"/>
    <s v="Tablet"/>
    <n v="12"/>
    <n v="31.29"/>
    <n v="375.48"/>
    <n v="277.68"/>
    <n v="97.8"/>
    <x v="1"/>
    <n v="22"/>
    <x v="0"/>
  </r>
  <r>
    <n v="708"/>
    <d v="2023-05-06T00:00:00"/>
    <x v="0"/>
    <x v="2"/>
    <x v="7"/>
    <x v="3"/>
    <s v="Bed"/>
    <n v="2"/>
    <n v="467.32"/>
    <n v="934.64"/>
    <n v="804.34"/>
    <n v="130.30000000000001"/>
    <x v="0"/>
    <n v="40"/>
    <x v="2"/>
  </r>
  <r>
    <n v="709"/>
    <d v="2022-05-30T00:00:00"/>
    <x v="0"/>
    <x v="0"/>
    <x v="4"/>
    <x v="2"/>
    <s v="Jacket"/>
    <n v="17"/>
    <n v="87.14"/>
    <n v="1481.38"/>
    <n v="1329.73"/>
    <n v="151.65"/>
    <x v="1"/>
    <n v="21"/>
    <x v="0"/>
  </r>
  <r>
    <n v="710"/>
    <d v="2023-09-20T00:00:00"/>
    <x v="5"/>
    <x v="2"/>
    <x v="5"/>
    <x v="2"/>
    <s v="Jacket"/>
    <n v="1"/>
    <n v="226.94"/>
    <n v="226.94"/>
    <n v="158.91"/>
    <n v="68.03"/>
    <x v="1"/>
    <n v="40"/>
    <x v="2"/>
  </r>
  <r>
    <n v="711"/>
    <d v="2024-06-23T00:00:00"/>
    <x v="11"/>
    <x v="1"/>
    <x v="4"/>
    <x v="3"/>
    <s v="Sofa"/>
    <n v="2"/>
    <n v="401.61"/>
    <n v="803.22"/>
    <n v="623.04999999999995"/>
    <n v="180.17"/>
    <x v="1"/>
    <n v="49"/>
    <x v="1"/>
  </r>
  <r>
    <n v="712"/>
    <d v="2023-11-08T00:00:00"/>
    <x v="8"/>
    <x v="2"/>
    <x v="0"/>
    <x v="1"/>
    <s v="Laptop"/>
    <n v="5"/>
    <n v="466.81"/>
    <n v="2334.0500000000002"/>
    <n v="1665.06"/>
    <n v="668.99"/>
    <x v="1"/>
    <n v="58"/>
    <x v="1"/>
  </r>
  <r>
    <n v="713"/>
    <d v="2023-02-08T00:00:00"/>
    <x v="9"/>
    <x v="2"/>
    <x v="7"/>
    <x v="2"/>
    <s v="Jeans"/>
    <n v="7"/>
    <n v="51.13"/>
    <n v="357.91"/>
    <n v="255.97"/>
    <n v="101.94"/>
    <x v="0"/>
    <n v="20"/>
    <x v="0"/>
  </r>
  <r>
    <n v="714"/>
    <d v="2023-03-04T00:00:00"/>
    <x v="4"/>
    <x v="2"/>
    <x v="5"/>
    <x v="3"/>
    <s v="Chair"/>
    <n v="5"/>
    <n v="101.27"/>
    <n v="506.35"/>
    <n v="390.29"/>
    <n v="116.06"/>
    <x v="0"/>
    <n v="45"/>
    <x v="1"/>
  </r>
  <r>
    <n v="715"/>
    <d v="2024-01-15T00:00:00"/>
    <x v="6"/>
    <x v="1"/>
    <x v="7"/>
    <x v="2"/>
    <s v="Shirt"/>
    <n v="3"/>
    <n v="85.88"/>
    <n v="257.64"/>
    <n v="157.47999999999999"/>
    <n v="100.16"/>
    <x v="1"/>
    <n v="22"/>
    <x v="0"/>
  </r>
  <r>
    <n v="716"/>
    <d v="2024-04-11T00:00:00"/>
    <x v="7"/>
    <x v="1"/>
    <x v="3"/>
    <x v="0"/>
    <s v="Chocolate"/>
    <n v="16"/>
    <n v="61.55"/>
    <n v="984.8"/>
    <n v="788.65"/>
    <n v="196.15"/>
    <x v="1"/>
    <n v="57"/>
    <x v="1"/>
  </r>
  <r>
    <n v="717"/>
    <d v="2024-04-13T00:00:00"/>
    <x v="7"/>
    <x v="1"/>
    <x v="4"/>
    <x v="0"/>
    <s v="Juice"/>
    <n v="19"/>
    <n v="281.49"/>
    <n v="5348.31"/>
    <n v="4635.6499999999996"/>
    <n v="712.66"/>
    <x v="1"/>
    <n v="58"/>
    <x v="1"/>
  </r>
  <r>
    <n v="718"/>
    <d v="2024-04-14T00:00:00"/>
    <x v="7"/>
    <x v="1"/>
    <x v="4"/>
    <x v="2"/>
    <s v="Jacket"/>
    <n v="20"/>
    <n v="390.26"/>
    <n v="7805.2"/>
    <n v="5257.5"/>
    <n v="2547.6999999999998"/>
    <x v="0"/>
    <n v="45"/>
    <x v="1"/>
  </r>
  <r>
    <n v="719"/>
    <d v="2023-02-19T00:00:00"/>
    <x v="9"/>
    <x v="2"/>
    <x v="1"/>
    <x v="3"/>
    <s v="Sofa"/>
    <n v="17"/>
    <n v="153.78"/>
    <n v="2614.2600000000002"/>
    <n v="2331.4699999999998"/>
    <n v="282.79000000000002"/>
    <x v="0"/>
    <n v="55"/>
    <x v="1"/>
  </r>
  <r>
    <n v="720"/>
    <d v="2022-08-13T00:00:00"/>
    <x v="3"/>
    <x v="0"/>
    <x v="7"/>
    <x v="3"/>
    <s v="Chair"/>
    <n v="5"/>
    <n v="279.73"/>
    <n v="1398.65"/>
    <n v="1193.53"/>
    <n v="205.12"/>
    <x v="0"/>
    <n v="47"/>
    <x v="1"/>
  </r>
  <r>
    <n v="721"/>
    <d v="2022-12-06T00:00:00"/>
    <x v="2"/>
    <x v="0"/>
    <x v="6"/>
    <x v="1"/>
    <s v="Tablet"/>
    <n v="14"/>
    <n v="372.55"/>
    <n v="5215.7"/>
    <n v="3785.49"/>
    <n v="1430.21"/>
    <x v="1"/>
    <n v="23"/>
    <x v="0"/>
  </r>
  <r>
    <n v="722"/>
    <d v="2022-02-28T00:00:00"/>
    <x v="9"/>
    <x v="0"/>
    <x v="3"/>
    <x v="2"/>
    <s v="Shoes"/>
    <n v="3"/>
    <n v="388.61"/>
    <n v="1165.83"/>
    <n v="1023.41"/>
    <n v="142.41999999999999"/>
    <x v="1"/>
    <n v="43"/>
    <x v="2"/>
  </r>
  <r>
    <n v="723"/>
    <d v="2023-01-15T00:00:00"/>
    <x v="6"/>
    <x v="2"/>
    <x v="0"/>
    <x v="2"/>
    <s v="Shoes"/>
    <n v="16"/>
    <n v="489.29"/>
    <n v="7828.64"/>
    <n v="5481.11"/>
    <n v="2347.5300000000002"/>
    <x v="0"/>
    <n v="37"/>
    <x v="2"/>
  </r>
  <r>
    <n v="724"/>
    <d v="2024-05-19T00:00:00"/>
    <x v="0"/>
    <x v="1"/>
    <x v="3"/>
    <x v="0"/>
    <s v="Bread"/>
    <n v="13"/>
    <n v="296.27"/>
    <n v="3851.51"/>
    <n v="2779.23"/>
    <n v="1072.28"/>
    <x v="0"/>
    <n v="36"/>
    <x v="2"/>
  </r>
  <r>
    <n v="725"/>
    <d v="2024-05-23T00:00:00"/>
    <x v="0"/>
    <x v="1"/>
    <x v="3"/>
    <x v="2"/>
    <s v="Jacket"/>
    <n v="6"/>
    <n v="301"/>
    <n v="1806"/>
    <n v="1405.13"/>
    <n v="400.87"/>
    <x v="0"/>
    <n v="24"/>
    <x v="0"/>
  </r>
  <r>
    <n v="726"/>
    <d v="2022-04-05T00:00:00"/>
    <x v="7"/>
    <x v="0"/>
    <x v="2"/>
    <x v="1"/>
    <s v="Laptop"/>
    <n v="5"/>
    <n v="272.48"/>
    <n v="1362.4"/>
    <n v="1018.8"/>
    <n v="343.6"/>
    <x v="0"/>
    <n v="21"/>
    <x v="0"/>
  </r>
  <r>
    <n v="727"/>
    <d v="2023-01-11T00:00:00"/>
    <x v="6"/>
    <x v="2"/>
    <x v="5"/>
    <x v="0"/>
    <s v="Chocolate"/>
    <n v="2"/>
    <n v="71.069999999999993"/>
    <n v="142.13999999999999"/>
    <n v="127.23"/>
    <n v="14.91"/>
    <x v="1"/>
    <n v="60"/>
    <x v="1"/>
  </r>
  <r>
    <n v="728"/>
    <d v="2023-08-20T00:00:00"/>
    <x v="3"/>
    <x v="2"/>
    <x v="2"/>
    <x v="1"/>
    <s v="Smartphone"/>
    <n v="10"/>
    <n v="168.42"/>
    <n v="1684.2"/>
    <n v="1030.2"/>
    <n v="654"/>
    <x v="0"/>
    <n v="20"/>
    <x v="0"/>
  </r>
  <r>
    <n v="729"/>
    <d v="2022-10-01T00:00:00"/>
    <x v="10"/>
    <x v="0"/>
    <x v="5"/>
    <x v="2"/>
    <s v="Jeans"/>
    <n v="13"/>
    <n v="412.97"/>
    <n v="5368.61"/>
    <n v="4010.93"/>
    <n v="1357.68"/>
    <x v="1"/>
    <n v="57"/>
    <x v="1"/>
  </r>
  <r>
    <n v="730"/>
    <d v="2022-06-11T00:00:00"/>
    <x v="11"/>
    <x v="0"/>
    <x v="2"/>
    <x v="3"/>
    <s v="Table"/>
    <n v="3"/>
    <n v="233.86"/>
    <n v="701.58"/>
    <n v="600.36"/>
    <n v="101.22"/>
    <x v="0"/>
    <n v="49"/>
    <x v="1"/>
  </r>
  <r>
    <n v="731"/>
    <d v="2023-12-13T00:00:00"/>
    <x v="2"/>
    <x v="2"/>
    <x v="3"/>
    <x v="3"/>
    <s v="Chair"/>
    <n v="13"/>
    <n v="426.82"/>
    <n v="5548.66"/>
    <n v="4436.17"/>
    <n v="1112.49"/>
    <x v="1"/>
    <n v="46"/>
    <x v="1"/>
  </r>
  <r>
    <n v="732"/>
    <d v="2024-03-24T00:00:00"/>
    <x v="4"/>
    <x v="1"/>
    <x v="4"/>
    <x v="3"/>
    <s v="Sofa"/>
    <n v="13"/>
    <n v="211.89"/>
    <n v="2754.57"/>
    <n v="2421.6799999999998"/>
    <n v="332.89"/>
    <x v="1"/>
    <n v="60"/>
    <x v="1"/>
  </r>
  <r>
    <n v="733"/>
    <d v="2022-03-23T00:00:00"/>
    <x v="4"/>
    <x v="0"/>
    <x v="4"/>
    <x v="2"/>
    <s v="Jeans"/>
    <n v="15"/>
    <n v="78.62"/>
    <n v="1179.3"/>
    <n v="762.49"/>
    <n v="416.81"/>
    <x v="0"/>
    <n v="55"/>
    <x v="1"/>
  </r>
  <r>
    <n v="734"/>
    <d v="2022-10-17T00:00:00"/>
    <x v="10"/>
    <x v="0"/>
    <x v="2"/>
    <x v="2"/>
    <s v="Shirt"/>
    <n v="15"/>
    <n v="67.42"/>
    <n v="1011.3"/>
    <n v="826.06"/>
    <n v="185.24"/>
    <x v="1"/>
    <n v="38"/>
    <x v="2"/>
  </r>
  <r>
    <n v="735"/>
    <d v="2024-08-23T00:00:00"/>
    <x v="3"/>
    <x v="1"/>
    <x v="3"/>
    <x v="0"/>
    <s v="Bread"/>
    <n v="14"/>
    <n v="65.7"/>
    <n v="919.8"/>
    <n v="729.67"/>
    <n v="190.13"/>
    <x v="1"/>
    <n v="31"/>
    <x v="2"/>
  </r>
  <r>
    <n v="736"/>
    <d v="2022-02-20T00:00:00"/>
    <x v="9"/>
    <x v="0"/>
    <x v="1"/>
    <x v="1"/>
    <s v="Tablet"/>
    <n v="6"/>
    <n v="198.44"/>
    <n v="1190.6400000000001"/>
    <n v="837.65"/>
    <n v="352.99"/>
    <x v="0"/>
    <n v="34"/>
    <x v="2"/>
  </r>
  <r>
    <n v="737"/>
    <d v="2023-12-28T00:00:00"/>
    <x v="2"/>
    <x v="2"/>
    <x v="0"/>
    <x v="2"/>
    <s v="Shoes"/>
    <n v="15"/>
    <n v="330.87"/>
    <n v="4963.05"/>
    <n v="3569.66"/>
    <n v="1393.39"/>
    <x v="1"/>
    <n v="46"/>
    <x v="1"/>
  </r>
  <r>
    <n v="738"/>
    <d v="2024-06-07T00:00:00"/>
    <x v="11"/>
    <x v="1"/>
    <x v="6"/>
    <x v="3"/>
    <s v="Bed"/>
    <n v="11"/>
    <n v="479.24"/>
    <n v="5271.64"/>
    <n v="4351.5"/>
    <n v="920.14"/>
    <x v="0"/>
    <n v="18"/>
    <x v="0"/>
  </r>
  <r>
    <n v="739"/>
    <d v="2022-06-01T00:00:00"/>
    <x v="11"/>
    <x v="0"/>
    <x v="6"/>
    <x v="3"/>
    <s v="Bed"/>
    <n v="3"/>
    <n v="246.01"/>
    <n v="738.03"/>
    <n v="661.65"/>
    <n v="76.38"/>
    <x v="0"/>
    <n v="26"/>
    <x v="0"/>
  </r>
  <r>
    <n v="740"/>
    <d v="2024-02-29T00:00:00"/>
    <x v="9"/>
    <x v="1"/>
    <x v="3"/>
    <x v="0"/>
    <s v="Juice"/>
    <n v="7"/>
    <n v="361.79"/>
    <n v="2532.5300000000002"/>
    <n v="1837"/>
    <n v="695.53"/>
    <x v="0"/>
    <n v="58"/>
    <x v="1"/>
  </r>
  <r>
    <n v="741"/>
    <d v="2024-04-24T00:00:00"/>
    <x v="7"/>
    <x v="1"/>
    <x v="4"/>
    <x v="3"/>
    <s v="Sofa"/>
    <n v="11"/>
    <n v="6.35"/>
    <n v="69.849999999999994"/>
    <n v="52.03"/>
    <n v="17.82"/>
    <x v="0"/>
    <n v="31"/>
    <x v="2"/>
  </r>
  <r>
    <n v="742"/>
    <d v="2023-08-28T00:00:00"/>
    <x v="3"/>
    <x v="2"/>
    <x v="6"/>
    <x v="3"/>
    <s v="Sofa"/>
    <n v="17"/>
    <n v="198.39"/>
    <n v="3372.63"/>
    <n v="2558.5500000000002"/>
    <n v="814.08"/>
    <x v="0"/>
    <n v="45"/>
    <x v="1"/>
  </r>
  <r>
    <n v="743"/>
    <d v="2022-10-19T00:00:00"/>
    <x v="10"/>
    <x v="0"/>
    <x v="5"/>
    <x v="0"/>
    <s v="Juice"/>
    <n v="18"/>
    <n v="498.41"/>
    <n v="8971.3799999999992"/>
    <n v="6611.29"/>
    <n v="2360.09"/>
    <x v="1"/>
    <n v="19"/>
    <x v="0"/>
  </r>
  <r>
    <n v="744"/>
    <d v="2023-09-16T00:00:00"/>
    <x v="5"/>
    <x v="2"/>
    <x v="0"/>
    <x v="1"/>
    <s v="Headphones"/>
    <n v="14"/>
    <n v="464.88"/>
    <n v="6508.32"/>
    <n v="5689.78"/>
    <n v="818.54"/>
    <x v="0"/>
    <n v="38"/>
    <x v="2"/>
  </r>
  <r>
    <n v="745"/>
    <d v="2024-04-16T00:00:00"/>
    <x v="7"/>
    <x v="1"/>
    <x v="3"/>
    <x v="0"/>
    <s v="Juice"/>
    <n v="10"/>
    <n v="446.3"/>
    <n v="4463"/>
    <n v="3818.76"/>
    <n v="644.24"/>
    <x v="0"/>
    <n v="60"/>
    <x v="1"/>
  </r>
  <r>
    <n v="746"/>
    <d v="2024-09-01T00:00:00"/>
    <x v="5"/>
    <x v="1"/>
    <x v="7"/>
    <x v="0"/>
    <s v="Juice"/>
    <n v="1"/>
    <n v="267.72000000000003"/>
    <n v="267.72000000000003"/>
    <n v="163.89"/>
    <n v="103.83"/>
    <x v="1"/>
    <n v="33"/>
    <x v="2"/>
  </r>
  <r>
    <n v="747"/>
    <d v="2022-10-08T00:00:00"/>
    <x v="10"/>
    <x v="0"/>
    <x v="0"/>
    <x v="1"/>
    <s v="Headphones"/>
    <n v="2"/>
    <n v="479.53"/>
    <n v="959.06"/>
    <n v="806.3"/>
    <n v="152.76"/>
    <x v="1"/>
    <n v="19"/>
    <x v="0"/>
  </r>
  <r>
    <n v="748"/>
    <d v="2022-10-22T00:00:00"/>
    <x v="10"/>
    <x v="0"/>
    <x v="7"/>
    <x v="1"/>
    <s v="Headphones"/>
    <n v="19"/>
    <n v="110.64"/>
    <n v="2102.16"/>
    <n v="1678.34"/>
    <n v="423.82"/>
    <x v="0"/>
    <n v="33"/>
    <x v="2"/>
  </r>
  <r>
    <n v="749"/>
    <d v="2023-03-16T00:00:00"/>
    <x v="4"/>
    <x v="2"/>
    <x v="0"/>
    <x v="3"/>
    <s v="Table"/>
    <n v="18"/>
    <n v="329.77"/>
    <n v="5935.86"/>
    <n v="3586.82"/>
    <n v="2349.04"/>
    <x v="0"/>
    <n v="39"/>
    <x v="2"/>
  </r>
  <r>
    <n v="750"/>
    <d v="2022-09-22T00:00:00"/>
    <x v="5"/>
    <x v="0"/>
    <x v="3"/>
    <x v="0"/>
    <s v="Chips"/>
    <n v="4"/>
    <n v="69.290000000000006"/>
    <n v="277.16000000000003"/>
    <n v="228.61"/>
    <n v="48.55"/>
    <x v="0"/>
    <n v="60"/>
    <x v="1"/>
  </r>
  <r>
    <n v="751"/>
    <d v="2022-06-17T00:00:00"/>
    <x v="11"/>
    <x v="0"/>
    <x v="7"/>
    <x v="3"/>
    <s v="Bed"/>
    <n v="6"/>
    <n v="453.45"/>
    <n v="2720.7"/>
    <n v="1799"/>
    <n v="921.7"/>
    <x v="1"/>
    <n v="24"/>
    <x v="0"/>
  </r>
  <r>
    <n v="752"/>
    <d v="2024-05-23T00:00:00"/>
    <x v="0"/>
    <x v="1"/>
    <x v="7"/>
    <x v="3"/>
    <s v="Chair"/>
    <n v="3"/>
    <n v="491.49"/>
    <n v="1474.47"/>
    <n v="1270.94"/>
    <n v="203.53"/>
    <x v="0"/>
    <n v="33"/>
    <x v="2"/>
  </r>
  <r>
    <n v="753"/>
    <d v="2023-05-28T00:00:00"/>
    <x v="0"/>
    <x v="2"/>
    <x v="2"/>
    <x v="3"/>
    <s v="Table"/>
    <n v="4"/>
    <n v="383.63"/>
    <n v="1534.52"/>
    <n v="1076.0999999999999"/>
    <n v="458.42"/>
    <x v="1"/>
    <n v="50"/>
    <x v="1"/>
  </r>
  <r>
    <n v="754"/>
    <d v="2022-06-30T00:00:00"/>
    <x v="11"/>
    <x v="0"/>
    <x v="2"/>
    <x v="0"/>
    <s v="Juice"/>
    <n v="3"/>
    <n v="181.35"/>
    <n v="544.04999999999995"/>
    <n v="341.45"/>
    <n v="202.6"/>
    <x v="1"/>
    <n v="30"/>
    <x v="2"/>
  </r>
  <r>
    <n v="755"/>
    <d v="2023-06-19T00:00:00"/>
    <x v="11"/>
    <x v="2"/>
    <x v="7"/>
    <x v="1"/>
    <s v="Laptop"/>
    <n v="3"/>
    <n v="85.33"/>
    <n v="255.99"/>
    <n v="179.87"/>
    <n v="76.12"/>
    <x v="0"/>
    <n v="48"/>
    <x v="1"/>
  </r>
  <r>
    <n v="756"/>
    <d v="2024-04-06T00:00:00"/>
    <x v="7"/>
    <x v="1"/>
    <x v="4"/>
    <x v="1"/>
    <s v="Tablet"/>
    <n v="13"/>
    <n v="397.37"/>
    <n v="5165.8100000000004"/>
    <n v="3769.6"/>
    <n v="1396.21"/>
    <x v="1"/>
    <n v="31"/>
    <x v="2"/>
  </r>
  <r>
    <n v="757"/>
    <d v="2024-02-02T00:00:00"/>
    <x v="9"/>
    <x v="1"/>
    <x v="6"/>
    <x v="2"/>
    <s v="Shoes"/>
    <n v="19"/>
    <n v="375.13"/>
    <n v="7127.47"/>
    <n v="4419.53"/>
    <n v="2707.94"/>
    <x v="0"/>
    <n v="60"/>
    <x v="1"/>
  </r>
  <r>
    <n v="758"/>
    <d v="2022-02-12T00:00:00"/>
    <x v="9"/>
    <x v="0"/>
    <x v="1"/>
    <x v="0"/>
    <s v="Bread"/>
    <n v="11"/>
    <n v="323.05"/>
    <n v="3553.55"/>
    <n v="2344.4"/>
    <n v="1209.1500000000001"/>
    <x v="0"/>
    <n v="46"/>
    <x v="1"/>
  </r>
  <r>
    <n v="759"/>
    <d v="2023-10-27T00:00:00"/>
    <x v="10"/>
    <x v="2"/>
    <x v="3"/>
    <x v="1"/>
    <s v="Tablet"/>
    <n v="1"/>
    <n v="493.89"/>
    <n v="493.89"/>
    <n v="434.71"/>
    <n v="59.18"/>
    <x v="1"/>
    <n v="44"/>
    <x v="2"/>
  </r>
  <r>
    <n v="760"/>
    <d v="2023-06-18T00:00:00"/>
    <x v="11"/>
    <x v="2"/>
    <x v="5"/>
    <x v="3"/>
    <s v="Bed"/>
    <n v="3"/>
    <n v="71.37"/>
    <n v="214.11"/>
    <n v="134.63"/>
    <n v="79.48"/>
    <x v="0"/>
    <n v="55"/>
    <x v="1"/>
  </r>
  <r>
    <n v="761"/>
    <d v="2022-12-15T00:00:00"/>
    <x v="2"/>
    <x v="0"/>
    <x v="6"/>
    <x v="0"/>
    <s v="Bread"/>
    <n v="18"/>
    <n v="498.09"/>
    <n v="8965.6200000000008"/>
    <n v="7331.82"/>
    <n v="1633.8"/>
    <x v="0"/>
    <n v="57"/>
    <x v="1"/>
  </r>
  <r>
    <n v="762"/>
    <d v="2022-02-09T00:00:00"/>
    <x v="9"/>
    <x v="0"/>
    <x v="5"/>
    <x v="3"/>
    <s v="Table"/>
    <n v="10"/>
    <n v="270.86"/>
    <n v="2708.6"/>
    <n v="1971.03"/>
    <n v="737.57"/>
    <x v="0"/>
    <n v="21"/>
    <x v="0"/>
  </r>
  <r>
    <n v="763"/>
    <d v="2024-05-20T00:00:00"/>
    <x v="0"/>
    <x v="1"/>
    <x v="7"/>
    <x v="2"/>
    <s v="Jacket"/>
    <n v="13"/>
    <n v="499.64"/>
    <n v="6495.32"/>
    <n v="4444.1000000000004"/>
    <n v="2051.2199999999998"/>
    <x v="1"/>
    <n v="22"/>
    <x v="0"/>
  </r>
  <r>
    <n v="764"/>
    <d v="2022-01-27T00:00:00"/>
    <x v="6"/>
    <x v="0"/>
    <x v="4"/>
    <x v="1"/>
    <s v="Headphones"/>
    <n v="10"/>
    <n v="370.62"/>
    <n v="3706.2"/>
    <n v="2676.1"/>
    <n v="1030.0999999999999"/>
    <x v="1"/>
    <n v="38"/>
    <x v="2"/>
  </r>
  <r>
    <n v="765"/>
    <d v="2023-01-07T00:00:00"/>
    <x v="6"/>
    <x v="2"/>
    <x v="6"/>
    <x v="1"/>
    <s v="Smartphone"/>
    <n v="17"/>
    <n v="303.44"/>
    <n v="5158.4799999999996"/>
    <n v="4412.93"/>
    <n v="745.55"/>
    <x v="0"/>
    <n v="24"/>
    <x v="0"/>
  </r>
  <r>
    <n v="766"/>
    <d v="2024-03-30T00:00:00"/>
    <x v="4"/>
    <x v="1"/>
    <x v="7"/>
    <x v="3"/>
    <s v="Sofa"/>
    <n v="4"/>
    <n v="95.4"/>
    <n v="381.6"/>
    <n v="253.27"/>
    <n v="128.33000000000001"/>
    <x v="0"/>
    <n v="32"/>
    <x v="2"/>
  </r>
  <r>
    <n v="767"/>
    <d v="2022-03-23T00:00:00"/>
    <x v="4"/>
    <x v="0"/>
    <x v="5"/>
    <x v="3"/>
    <s v="Sofa"/>
    <n v="18"/>
    <n v="378.65"/>
    <n v="6815.7"/>
    <n v="5956.19"/>
    <n v="859.51"/>
    <x v="1"/>
    <n v="53"/>
    <x v="1"/>
  </r>
  <r>
    <n v="768"/>
    <d v="2022-04-06T00:00:00"/>
    <x v="7"/>
    <x v="0"/>
    <x v="7"/>
    <x v="1"/>
    <s v="Headphones"/>
    <n v="2"/>
    <n v="159.38999999999999"/>
    <n v="318.77999999999997"/>
    <n v="275.23"/>
    <n v="43.55"/>
    <x v="1"/>
    <n v="35"/>
    <x v="2"/>
  </r>
  <r>
    <n v="769"/>
    <d v="2022-04-20T00:00:00"/>
    <x v="7"/>
    <x v="0"/>
    <x v="5"/>
    <x v="2"/>
    <s v="Shirt"/>
    <n v="4"/>
    <n v="474.75"/>
    <n v="1899"/>
    <n v="1474.56"/>
    <n v="424.44"/>
    <x v="1"/>
    <n v="20"/>
    <x v="0"/>
  </r>
  <r>
    <n v="770"/>
    <d v="2024-08-20T00:00:00"/>
    <x v="3"/>
    <x v="1"/>
    <x v="1"/>
    <x v="3"/>
    <s v="Bed"/>
    <n v="18"/>
    <n v="57.91"/>
    <n v="1042.3800000000001"/>
    <n v="675.09"/>
    <n v="367.29"/>
    <x v="0"/>
    <n v="23"/>
    <x v="0"/>
  </r>
  <r>
    <n v="771"/>
    <d v="2024-04-11T00:00:00"/>
    <x v="7"/>
    <x v="1"/>
    <x v="4"/>
    <x v="2"/>
    <s v="Jeans"/>
    <n v="19"/>
    <n v="351.85"/>
    <n v="6685.15"/>
    <n v="4219.41"/>
    <n v="2465.7399999999998"/>
    <x v="0"/>
    <n v="48"/>
    <x v="1"/>
  </r>
  <r>
    <n v="772"/>
    <d v="2023-11-29T00:00:00"/>
    <x v="8"/>
    <x v="2"/>
    <x v="3"/>
    <x v="2"/>
    <s v="Jeans"/>
    <n v="17"/>
    <n v="123.1"/>
    <n v="2092.6999999999998"/>
    <n v="1511.71"/>
    <n v="580.99"/>
    <x v="1"/>
    <n v="54"/>
    <x v="1"/>
  </r>
  <r>
    <n v="773"/>
    <d v="2023-02-02T00:00:00"/>
    <x v="9"/>
    <x v="2"/>
    <x v="3"/>
    <x v="0"/>
    <s v="Chocolate"/>
    <n v="2"/>
    <n v="217.71"/>
    <n v="435.42"/>
    <n v="341.36"/>
    <n v="94.06"/>
    <x v="0"/>
    <n v="51"/>
    <x v="1"/>
  </r>
  <r>
    <n v="774"/>
    <d v="2023-08-16T00:00:00"/>
    <x v="3"/>
    <x v="2"/>
    <x v="7"/>
    <x v="3"/>
    <s v="Table"/>
    <n v="13"/>
    <n v="486.99"/>
    <n v="6330.87"/>
    <n v="4580.1499999999996"/>
    <n v="1750.72"/>
    <x v="1"/>
    <n v="35"/>
    <x v="2"/>
  </r>
  <r>
    <n v="775"/>
    <d v="2022-04-28T00:00:00"/>
    <x v="7"/>
    <x v="0"/>
    <x v="3"/>
    <x v="1"/>
    <s v="Headphones"/>
    <n v="9"/>
    <n v="325.93"/>
    <n v="2933.37"/>
    <n v="2197.98"/>
    <n v="735.39"/>
    <x v="1"/>
    <n v="55"/>
    <x v="1"/>
  </r>
  <r>
    <n v="776"/>
    <d v="2022-05-03T00:00:00"/>
    <x v="0"/>
    <x v="0"/>
    <x v="3"/>
    <x v="3"/>
    <s v="Table"/>
    <n v="19"/>
    <n v="96.26"/>
    <n v="1828.94"/>
    <n v="1448.97"/>
    <n v="379.97"/>
    <x v="0"/>
    <n v="26"/>
    <x v="0"/>
  </r>
  <r>
    <n v="777"/>
    <d v="2022-05-17T00:00:00"/>
    <x v="0"/>
    <x v="0"/>
    <x v="5"/>
    <x v="2"/>
    <s v="Jeans"/>
    <n v="2"/>
    <n v="366.97"/>
    <n v="733.94"/>
    <n v="590.98"/>
    <n v="142.96"/>
    <x v="0"/>
    <n v="35"/>
    <x v="2"/>
  </r>
  <r>
    <n v="778"/>
    <d v="2022-04-20T00:00:00"/>
    <x v="7"/>
    <x v="0"/>
    <x v="2"/>
    <x v="1"/>
    <s v="Smartphone"/>
    <n v="4"/>
    <n v="415.84"/>
    <n v="1663.36"/>
    <n v="1004.88"/>
    <n v="658.48"/>
    <x v="1"/>
    <n v="31"/>
    <x v="2"/>
  </r>
  <r>
    <n v="779"/>
    <d v="2023-02-25T00:00:00"/>
    <x v="9"/>
    <x v="2"/>
    <x v="1"/>
    <x v="2"/>
    <s v="Jeans"/>
    <n v="4"/>
    <n v="435.06"/>
    <n v="1740.24"/>
    <n v="1213.8800000000001"/>
    <n v="526.36"/>
    <x v="1"/>
    <n v="60"/>
    <x v="1"/>
  </r>
  <r>
    <n v="780"/>
    <d v="2024-06-09T00:00:00"/>
    <x v="11"/>
    <x v="1"/>
    <x v="7"/>
    <x v="0"/>
    <s v="Chocolate"/>
    <n v="5"/>
    <n v="107.36"/>
    <n v="536.79999999999995"/>
    <n v="378.96"/>
    <n v="157.84"/>
    <x v="0"/>
    <n v="49"/>
    <x v="1"/>
  </r>
  <r>
    <n v="781"/>
    <d v="2022-06-12T00:00:00"/>
    <x v="11"/>
    <x v="0"/>
    <x v="1"/>
    <x v="3"/>
    <s v="Bed"/>
    <n v="2"/>
    <n v="129.80000000000001"/>
    <n v="259.60000000000002"/>
    <n v="189.5"/>
    <n v="70.099999999999994"/>
    <x v="0"/>
    <n v="21"/>
    <x v="0"/>
  </r>
  <r>
    <n v="782"/>
    <d v="2022-10-18T00:00:00"/>
    <x v="10"/>
    <x v="0"/>
    <x v="1"/>
    <x v="3"/>
    <s v="Table"/>
    <n v="14"/>
    <n v="59.66"/>
    <n v="835.24"/>
    <n v="573.11"/>
    <n v="262.13"/>
    <x v="1"/>
    <n v="29"/>
    <x v="0"/>
  </r>
  <r>
    <n v="783"/>
    <d v="2022-11-07T00:00:00"/>
    <x v="8"/>
    <x v="0"/>
    <x v="0"/>
    <x v="1"/>
    <s v="Headphones"/>
    <n v="17"/>
    <n v="37.32"/>
    <n v="634.44000000000005"/>
    <n v="467.16"/>
    <n v="167.28"/>
    <x v="0"/>
    <n v="46"/>
    <x v="1"/>
  </r>
  <r>
    <n v="784"/>
    <d v="2023-03-25T00:00:00"/>
    <x v="4"/>
    <x v="2"/>
    <x v="3"/>
    <x v="3"/>
    <s v="Bed"/>
    <n v="13"/>
    <n v="138.47"/>
    <n v="1800.11"/>
    <n v="1339.47"/>
    <n v="460.64"/>
    <x v="0"/>
    <n v="19"/>
    <x v="0"/>
  </r>
  <r>
    <n v="785"/>
    <d v="2023-10-20T00:00:00"/>
    <x v="10"/>
    <x v="2"/>
    <x v="3"/>
    <x v="0"/>
    <s v="Bread"/>
    <n v="8"/>
    <n v="493.31"/>
    <n v="3946.48"/>
    <n v="3021.13"/>
    <n v="925.35"/>
    <x v="0"/>
    <n v="25"/>
    <x v="0"/>
  </r>
  <r>
    <n v="786"/>
    <d v="2024-03-29T00:00:00"/>
    <x v="4"/>
    <x v="1"/>
    <x v="7"/>
    <x v="3"/>
    <s v="Sofa"/>
    <n v="4"/>
    <n v="139.55000000000001"/>
    <n v="558.20000000000005"/>
    <n v="445.16"/>
    <n v="113.04"/>
    <x v="1"/>
    <n v="43"/>
    <x v="2"/>
  </r>
  <r>
    <n v="787"/>
    <d v="2022-09-08T00:00:00"/>
    <x v="5"/>
    <x v="0"/>
    <x v="5"/>
    <x v="1"/>
    <s v="Laptop"/>
    <n v="8"/>
    <n v="449.89"/>
    <n v="3599.12"/>
    <n v="2431.67"/>
    <n v="1167.45"/>
    <x v="0"/>
    <n v="58"/>
    <x v="1"/>
  </r>
  <r>
    <n v="788"/>
    <d v="2023-07-22T00:00:00"/>
    <x v="1"/>
    <x v="2"/>
    <x v="1"/>
    <x v="1"/>
    <s v="Smartphone"/>
    <n v="1"/>
    <n v="167.05"/>
    <n v="167.05"/>
    <n v="134.79"/>
    <n v="32.26"/>
    <x v="1"/>
    <n v="54"/>
    <x v="1"/>
  </r>
  <r>
    <n v="789"/>
    <d v="2024-01-09T00:00:00"/>
    <x v="6"/>
    <x v="1"/>
    <x v="4"/>
    <x v="1"/>
    <s v="Headphones"/>
    <n v="7"/>
    <n v="97.75"/>
    <n v="684.25"/>
    <n v="560.94000000000005"/>
    <n v="123.31"/>
    <x v="1"/>
    <n v="34"/>
    <x v="2"/>
  </r>
  <r>
    <n v="790"/>
    <d v="2023-01-25T00:00:00"/>
    <x v="6"/>
    <x v="2"/>
    <x v="7"/>
    <x v="2"/>
    <s v="Shoes"/>
    <n v="20"/>
    <n v="284.77999999999997"/>
    <n v="5695.6"/>
    <n v="4027.17"/>
    <n v="1668.43"/>
    <x v="1"/>
    <n v="57"/>
    <x v="1"/>
  </r>
  <r>
    <n v="791"/>
    <d v="2024-02-17T00:00:00"/>
    <x v="9"/>
    <x v="1"/>
    <x v="3"/>
    <x v="2"/>
    <s v="Jacket"/>
    <n v="2"/>
    <n v="429.61"/>
    <n v="859.22"/>
    <n v="607.52"/>
    <n v="251.7"/>
    <x v="0"/>
    <n v="52"/>
    <x v="1"/>
  </r>
  <r>
    <n v="792"/>
    <d v="2022-03-20T00:00:00"/>
    <x v="4"/>
    <x v="0"/>
    <x v="4"/>
    <x v="0"/>
    <s v="Chocolate"/>
    <n v="14"/>
    <n v="478.96"/>
    <n v="6705.44"/>
    <n v="4056.32"/>
    <n v="2649.12"/>
    <x v="0"/>
    <n v="54"/>
    <x v="1"/>
  </r>
  <r>
    <n v="793"/>
    <d v="2024-01-27T00:00:00"/>
    <x v="6"/>
    <x v="1"/>
    <x v="6"/>
    <x v="2"/>
    <s v="Shoes"/>
    <n v="2"/>
    <n v="106.45"/>
    <n v="212.9"/>
    <n v="154.08000000000001"/>
    <n v="58.82"/>
    <x v="0"/>
    <n v="24"/>
    <x v="0"/>
  </r>
  <r>
    <n v="794"/>
    <d v="2022-09-20T00:00:00"/>
    <x v="5"/>
    <x v="0"/>
    <x v="1"/>
    <x v="2"/>
    <s v="Jeans"/>
    <n v="7"/>
    <n v="113.14"/>
    <n v="791.98"/>
    <n v="498.2"/>
    <n v="293.77999999999997"/>
    <x v="0"/>
    <n v="55"/>
    <x v="1"/>
  </r>
  <r>
    <n v="795"/>
    <d v="2022-04-06T00:00:00"/>
    <x v="7"/>
    <x v="0"/>
    <x v="0"/>
    <x v="1"/>
    <s v="Tablet"/>
    <n v="19"/>
    <n v="445.45"/>
    <n v="8463.5499999999993"/>
    <n v="7345.78"/>
    <n v="1117.77"/>
    <x v="1"/>
    <n v="33"/>
    <x v="2"/>
  </r>
  <r>
    <n v="796"/>
    <d v="2024-02-19T00:00:00"/>
    <x v="9"/>
    <x v="1"/>
    <x v="2"/>
    <x v="1"/>
    <s v="Tablet"/>
    <n v="20"/>
    <n v="270.76"/>
    <n v="5415.2"/>
    <n v="4271.1400000000003"/>
    <n v="1144.06"/>
    <x v="0"/>
    <n v="20"/>
    <x v="0"/>
  </r>
  <r>
    <n v="797"/>
    <d v="2022-08-10T00:00:00"/>
    <x v="3"/>
    <x v="0"/>
    <x v="1"/>
    <x v="3"/>
    <s v="Table"/>
    <n v="1"/>
    <n v="463.48"/>
    <n v="463.48"/>
    <n v="346.16"/>
    <n v="117.32"/>
    <x v="1"/>
    <n v="39"/>
    <x v="2"/>
  </r>
  <r>
    <n v="798"/>
    <d v="2022-12-24T00:00:00"/>
    <x v="2"/>
    <x v="0"/>
    <x v="2"/>
    <x v="1"/>
    <s v="Smartphone"/>
    <n v="19"/>
    <n v="142.44999999999999"/>
    <n v="2706.55"/>
    <n v="1970.72"/>
    <n v="735.83"/>
    <x v="1"/>
    <n v="46"/>
    <x v="1"/>
  </r>
  <r>
    <n v="799"/>
    <d v="2022-06-26T00:00:00"/>
    <x v="11"/>
    <x v="0"/>
    <x v="6"/>
    <x v="1"/>
    <s v="Laptop"/>
    <n v="19"/>
    <n v="15.57"/>
    <n v="295.83"/>
    <n v="201.93"/>
    <n v="93.9"/>
    <x v="0"/>
    <n v="32"/>
    <x v="2"/>
  </r>
  <r>
    <n v="800"/>
    <d v="2022-03-04T00:00:00"/>
    <x v="4"/>
    <x v="0"/>
    <x v="5"/>
    <x v="2"/>
    <s v="Jeans"/>
    <n v="7"/>
    <n v="102.83"/>
    <n v="719.81"/>
    <n v="495.59"/>
    <n v="224.22"/>
    <x v="1"/>
    <n v="32"/>
    <x v="2"/>
  </r>
  <r>
    <n v="801"/>
    <d v="2024-02-19T00:00:00"/>
    <x v="9"/>
    <x v="1"/>
    <x v="6"/>
    <x v="1"/>
    <s v="Laptop"/>
    <n v="7"/>
    <n v="186.49"/>
    <n v="1305.43"/>
    <n v="1079.56"/>
    <n v="225.87"/>
    <x v="1"/>
    <n v="45"/>
    <x v="1"/>
  </r>
  <r>
    <n v="802"/>
    <d v="2022-02-05T00:00:00"/>
    <x v="9"/>
    <x v="0"/>
    <x v="6"/>
    <x v="1"/>
    <s v="Smartphone"/>
    <n v="16"/>
    <n v="192.15"/>
    <n v="3074.4"/>
    <n v="2002.7"/>
    <n v="1071.7"/>
    <x v="0"/>
    <n v="44"/>
    <x v="2"/>
  </r>
  <r>
    <n v="803"/>
    <d v="2023-03-22T00:00:00"/>
    <x v="4"/>
    <x v="2"/>
    <x v="2"/>
    <x v="1"/>
    <s v="Smartphone"/>
    <n v="7"/>
    <n v="41.24"/>
    <n v="288.68"/>
    <n v="209.15"/>
    <n v="79.53"/>
    <x v="0"/>
    <n v="28"/>
    <x v="0"/>
  </r>
  <r>
    <n v="804"/>
    <d v="2023-11-08T00:00:00"/>
    <x v="8"/>
    <x v="2"/>
    <x v="7"/>
    <x v="3"/>
    <s v="Bed"/>
    <n v="6"/>
    <n v="415.24"/>
    <n v="2491.44"/>
    <n v="1939.04"/>
    <n v="552.4"/>
    <x v="0"/>
    <n v="46"/>
    <x v="1"/>
  </r>
  <r>
    <n v="805"/>
    <d v="2024-08-06T00:00:00"/>
    <x v="3"/>
    <x v="1"/>
    <x v="0"/>
    <x v="2"/>
    <s v="Shoes"/>
    <n v="9"/>
    <n v="161.29"/>
    <n v="1451.61"/>
    <n v="1134.99"/>
    <n v="316.62"/>
    <x v="0"/>
    <n v="30"/>
    <x v="2"/>
  </r>
  <r>
    <n v="806"/>
    <d v="2023-08-19T00:00:00"/>
    <x v="3"/>
    <x v="2"/>
    <x v="0"/>
    <x v="3"/>
    <s v="Bed"/>
    <n v="18"/>
    <n v="235.11"/>
    <n v="4231.9799999999996"/>
    <n v="2654.75"/>
    <n v="1577.23"/>
    <x v="0"/>
    <n v="26"/>
    <x v="0"/>
  </r>
  <r>
    <n v="807"/>
    <d v="2023-08-18T00:00:00"/>
    <x v="3"/>
    <x v="2"/>
    <x v="5"/>
    <x v="2"/>
    <s v="Shirt"/>
    <n v="18"/>
    <n v="242.26"/>
    <n v="4360.68"/>
    <n v="3806"/>
    <n v="554.67999999999995"/>
    <x v="0"/>
    <n v="21"/>
    <x v="0"/>
  </r>
  <r>
    <n v="808"/>
    <d v="2023-09-14T00:00:00"/>
    <x v="5"/>
    <x v="2"/>
    <x v="6"/>
    <x v="2"/>
    <s v="Jeans"/>
    <n v="8"/>
    <n v="454.46"/>
    <n v="3635.68"/>
    <n v="2735.94"/>
    <n v="899.74"/>
    <x v="0"/>
    <n v="33"/>
    <x v="2"/>
  </r>
  <r>
    <n v="809"/>
    <d v="2024-04-27T00:00:00"/>
    <x v="7"/>
    <x v="1"/>
    <x v="2"/>
    <x v="3"/>
    <s v="Chair"/>
    <n v="9"/>
    <n v="134.26"/>
    <n v="1208.3399999999999"/>
    <n v="923.98"/>
    <n v="284.36"/>
    <x v="0"/>
    <n v="20"/>
    <x v="0"/>
  </r>
  <r>
    <n v="810"/>
    <d v="2023-10-14T00:00:00"/>
    <x v="10"/>
    <x v="2"/>
    <x v="0"/>
    <x v="0"/>
    <s v="Chocolate"/>
    <n v="5"/>
    <n v="402.42"/>
    <n v="2012.1"/>
    <n v="1340.37"/>
    <n v="671.73"/>
    <x v="0"/>
    <n v="51"/>
    <x v="1"/>
  </r>
  <r>
    <n v="811"/>
    <d v="2024-01-26T00:00:00"/>
    <x v="6"/>
    <x v="1"/>
    <x v="6"/>
    <x v="0"/>
    <s v="Chips"/>
    <n v="14"/>
    <n v="361.86"/>
    <n v="5066.04"/>
    <n v="3870.55"/>
    <n v="1195.49"/>
    <x v="1"/>
    <n v="47"/>
    <x v="1"/>
  </r>
  <r>
    <n v="812"/>
    <d v="2022-01-28T00:00:00"/>
    <x v="6"/>
    <x v="0"/>
    <x v="6"/>
    <x v="3"/>
    <s v="Sofa"/>
    <n v="1"/>
    <n v="21.39"/>
    <n v="21.39"/>
    <n v="12.91"/>
    <n v="8.48"/>
    <x v="0"/>
    <n v="19"/>
    <x v="0"/>
  </r>
  <r>
    <n v="813"/>
    <d v="2023-05-08T00:00:00"/>
    <x v="0"/>
    <x v="2"/>
    <x v="2"/>
    <x v="3"/>
    <s v="Table"/>
    <n v="19"/>
    <n v="45.13"/>
    <n v="857.47"/>
    <n v="691.45"/>
    <n v="166.02"/>
    <x v="0"/>
    <n v="46"/>
    <x v="1"/>
  </r>
  <r>
    <n v="814"/>
    <d v="2023-11-20T00:00:00"/>
    <x v="8"/>
    <x v="2"/>
    <x v="4"/>
    <x v="1"/>
    <s v="Laptop"/>
    <n v="5"/>
    <n v="494.26"/>
    <n v="2471.3000000000002"/>
    <n v="1714.72"/>
    <n v="756.58"/>
    <x v="0"/>
    <n v="50"/>
    <x v="1"/>
  </r>
  <r>
    <n v="815"/>
    <d v="2023-09-07T00:00:00"/>
    <x v="5"/>
    <x v="2"/>
    <x v="7"/>
    <x v="3"/>
    <s v="Sofa"/>
    <n v="6"/>
    <n v="47.1"/>
    <n v="282.60000000000002"/>
    <n v="238.47"/>
    <n v="44.13"/>
    <x v="1"/>
    <n v="36"/>
    <x v="2"/>
  </r>
  <r>
    <n v="816"/>
    <d v="2023-09-29T00:00:00"/>
    <x v="5"/>
    <x v="2"/>
    <x v="1"/>
    <x v="1"/>
    <s v="Smartphone"/>
    <n v="6"/>
    <n v="413.06"/>
    <n v="2478.36"/>
    <n v="1701.87"/>
    <n v="776.49"/>
    <x v="0"/>
    <n v="38"/>
    <x v="2"/>
  </r>
  <r>
    <n v="817"/>
    <d v="2023-09-06T00:00:00"/>
    <x v="5"/>
    <x v="2"/>
    <x v="0"/>
    <x v="0"/>
    <s v="Chips"/>
    <n v="17"/>
    <n v="220.17"/>
    <n v="3742.89"/>
    <n v="2275.21"/>
    <n v="1467.68"/>
    <x v="0"/>
    <n v="18"/>
    <x v="0"/>
  </r>
  <r>
    <n v="818"/>
    <d v="2024-01-12T00:00:00"/>
    <x v="6"/>
    <x v="1"/>
    <x v="7"/>
    <x v="2"/>
    <s v="Shoes"/>
    <n v="12"/>
    <n v="320.14999999999998"/>
    <n v="3841.8"/>
    <n v="2407.3000000000002"/>
    <n v="1434.5"/>
    <x v="1"/>
    <n v="51"/>
    <x v="1"/>
  </r>
  <r>
    <n v="819"/>
    <d v="2024-03-27T00:00:00"/>
    <x v="4"/>
    <x v="1"/>
    <x v="6"/>
    <x v="0"/>
    <s v="Bread"/>
    <n v="19"/>
    <n v="65.86"/>
    <n v="1251.3399999999999"/>
    <n v="905.83"/>
    <n v="345.51"/>
    <x v="1"/>
    <n v="50"/>
    <x v="1"/>
  </r>
  <r>
    <n v="820"/>
    <d v="2024-03-14T00:00:00"/>
    <x v="4"/>
    <x v="1"/>
    <x v="3"/>
    <x v="3"/>
    <s v="Sofa"/>
    <n v="2"/>
    <n v="186.27"/>
    <n v="372.54"/>
    <n v="315.35000000000002"/>
    <n v="57.19"/>
    <x v="1"/>
    <n v="20"/>
    <x v="0"/>
  </r>
  <r>
    <n v="821"/>
    <d v="2024-05-26T00:00:00"/>
    <x v="0"/>
    <x v="1"/>
    <x v="5"/>
    <x v="0"/>
    <s v="Chips"/>
    <n v="14"/>
    <n v="107.92"/>
    <n v="1510.88"/>
    <n v="1092.45"/>
    <n v="418.43"/>
    <x v="1"/>
    <n v="57"/>
    <x v="1"/>
  </r>
  <r>
    <n v="822"/>
    <d v="2022-02-18T00:00:00"/>
    <x v="9"/>
    <x v="0"/>
    <x v="4"/>
    <x v="1"/>
    <s v="Smartphone"/>
    <n v="5"/>
    <n v="36.93"/>
    <n v="184.65"/>
    <n v="125.63"/>
    <n v="59.02"/>
    <x v="0"/>
    <n v="43"/>
    <x v="2"/>
  </r>
  <r>
    <n v="823"/>
    <d v="2024-05-27T00:00:00"/>
    <x v="0"/>
    <x v="1"/>
    <x v="7"/>
    <x v="1"/>
    <s v="Laptop"/>
    <n v="9"/>
    <n v="314.66000000000003"/>
    <n v="2831.94"/>
    <n v="1918.92"/>
    <n v="913.02"/>
    <x v="0"/>
    <n v="53"/>
    <x v="1"/>
  </r>
  <r>
    <n v="824"/>
    <d v="2022-07-12T00:00:00"/>
    <x v="1"/>
    <x v="0"/>
    <x v="1"/>
    <x v="0"/>
    <s v="Chocolate"/>
    <n v="17"/>
    <n v="100.96"/>
    <n v="1716.32"/>
    <n v="1399.58"/>
    <n v="316.74"/>
    <x v="0"/>
    <n v="43"/>
    <x v="2"/>
  </r>
  <r>
    <n v="825"/>
    <d v="2023-11-26T00:00:00"/>
    <x v="8"/>
    <x v="2"/>
    <x v="7"/>
    <x v="2"/>
    <s v="Jeans"/>
    <n v="3"/>
    <n v="75.040000000000006"/>
    <n v="225.12"/>
    <n v="162.09"/>
    <n v="63.03"/>
    <x v="1"/>
    <n v="28"/>
    <x v="0"/>
  </r>
  <r>
    <n v="826"/>
    <d v="2024-02-14T00:00:00"/>
    <x v="9"/>
    <x v="1"/>
    <x v="7"/>
    <x v="0"/>
    <s v="Juice"/>
    <n v="6"/>
    <n v="15.25"/>
    <n v="91.5"/>
    <n v="79.040000000000006"/>
    <n v="12.46"/>
    <x v="0"/>
    <n v="41"/>
    <x v="2"/>
  </r>
  <r>
    <n v="827"/>
    <d v="2023-04-19T00:00:00"/>
    <x v="7"/>
    <x v="2"/>
    <x v="0"/>
    <x v="2"/>
    <s v="Shirt"/>
    <n v="10"/>
    <n v="480.58"/>
    <n v="4805.8"/>
    <n v="3246.58"/>
    <n v="1559.22"/>
    <x v="0"/>
    <n v="42"/>
    <x v="2"/>
  </r>
  <r>
    <n v="828"/>
    <d v="2022-10-25T00:00:00"/>
    <x v="10"/>
    <x v="0"/>
    <x v="7"/>
    <x v="0"/>
    <s v="Chocolate"/>
    <n v="12"/>
    <n v="473.34"/>
    <n v="5680.08"/>
    <n v="4044.78"/>
    <n v="1635.3"/>
    <x v="0"/>
    <n v="29"/>
    <x v="0"/>
  </r>
  <r>
    <n v="829"/>
    <d v="2022-07-16T00:00:00"/>
    <x v="1"/>
    <x v="0"/>
    <x v="0"/>
    <x v="2"/>
    <s v="Jacket"/>
    <n v="11"/>
    <n v="274.02"/>
    <n v="3014.22"/>
    <n v="1977.59"/>
    <n v="1036.6300000000001"/>
    <x v="0"/>
    <n v="60"/>
    <x v="1"/>
  </r>
  <r>
    <n v="830"/>
    <d v="2022-10-25T00:00:00"/>
    <x v="10"/>
    <x v="0"/>
    <x v="2"/>
    <x v="0"/>
    <s v="Bread"/>
    <n v="10"/>
    <n v="208.54"/>
    <n v="2085.4"/>
    <n v="1426.28"/>
    <n v="659.12"/>
    <x v="0"/>
    <n v="32"/>
    <x v="2"/>
  </r>
  <r>
    <n v="831"/>
    <d v="2024-04-30T00:00:00"/>
    <x v="7"/>
    <x v="1"/>
    <x v="2"/>
    <x v="3"/>
    <s v="Table"/>
    <n v="18"/>
    <n v="350.22"/>
    <n v="6303.96"/>
    <n v="4763.42"/>
    <n v="1540.54"/>
    <x v="1"/>
    <n v="39"/>
    <x v="2"/>
  </r>
  <r>
    <n v="832"/>
    <d v="2022-02-28T00:00:00"/>
    <x v="9"/>
    <x v="0"/>
    <x v="6"/>
    <x v="0"/>
    <s v="Chips"/>
    <n v="11"/>
    <n v="23.58"/>
    <n v="259.38"/>
    <n v="209.07"/>
    <n v="50.31"/>
    <x v="1"/>
    <n v="33"/>
    <x v="2"/>
  </r>
  <r>
    <n v="833"/>
    <d v="2023-08-25T00:00:00"/>
    <x v="3"/>
    <x v="2"/>
    <x v="3"/>
    <x v="2"/>
    <s v="Jeans"/>
    <n v="12"/>
    <n v="101.19"/>
    <n v="1214.28"/>
    <n v="920.26"/>
    <n v="294.02"/>
    <x v="1"/>
    <n v="25"/>
    <x v="0"/>
  </r>
  <r>
    <n v="834"/>
    <d v="2023-04-11T00:00:00"/>
    <x v="7"/>
    <x v="2"/>
    <x v="0"/>
    <x v="2"/>
    <s v="Jeans"/>
    <n v="4"/>
    <n v="49.58"/>
    <n v="198.32"/>
    <n v="161.31"/>
    <n v="37.01"/>
    <x v="1"/>
    <n v="25"/>
    <x v="0"/>
  </r>
  <r>
    <n v="835"/>
    <d v="2023-05-20T00:00:00"/>
    <x v="0"/>
    <x v="2"/>
    <x v="5"/>
    <x v="2"/>
    <s v="Jeans"/>
    <n v="19"/>
    <n v="50.25"/>
    <n v="954.75"/>
    <n v="767.27"/>
    <n v="187.48"/>
    <x v="0"/>
    <n v="26"/>
    <x v="0"/>
  </r>
  <r>
    <n v="836"/>
    <d v="2024-01-11T00:00:00"/>
    <x v="6"/>
    <x v="1"/>
    <x v="0"/>
    <x v="3"/>
    <s v="Table"/>
    <n v="2"/>
    <n v="441.78"/>
    <n v="883.56"/>
    <n v="756.72"/>
    <n v="126.84"/>
    <x v="0"/>
    <n v="23"/>
    <x v="0"/>
  </r>
  <r>
    <n v="837"/>
    <d v="2023-02-21T00:00:00"/>
    <x v="9"/>
    <x v="2"/>
    <x v="1"/>
    <x v="3"/>
    <s v="Bed"/>
    <n v="4"/>
    <n v="233.55"/>
    <n v="934.2"/>
    <n v="700.84"/>
    <n v="233.36"/>
    <x v="0"/>
    <n v="18"/>
    <x v="0"/>
  </r>
  <r>
    <n v="838"/>
    <d v="2023-03-01T00:00:00"/>
    <x v="4"/>
    <x v="2"/>
    <x v="6"/>
    <x v="2"/>
    <s v="Shirt"/>
    <n v="1"/>
    <n v="295.11"/>
    <n v="295.11"/>
    <n v="206.69"/>
    <n v="88.42"/>
    <x v="0"/>
    <n v="53"/>
    <x v="1"/>
  </r>
  <r>
    <n v="839"/>
    <d v="2023-05-25T00:00:00"/>
    <x v="0"/>
    <x v="2"/>
    <x v="6"/>
    <x v="1"/>
    <s v="Smartphone"/>
    <n v="13"/>
    <n v="170.26"/>
    <n v="2213.38"/>
    <n v="1750.89"/>
    <n v="462.49"/>
    <x v="1"/>
    <n v="36"/>
    <x v="2"/>
  </r>
  <r>
    <n v="840"/>
    <d v="2023-09-17T00:00:00"/>
    <x v="5"/>
    <x v="2"/>
    <x v="2"/>
    <x v="0"/>
    <s v="Chips"/>
    <n v="20"/>
    <n v="341.66"/>
    <n v="6833.2"/>
    <n v="4903.0200000000004"/>
    <n v="1930.18"/>
    <x v="1"/>
    <n v="26"/>
    <x v="0"/>
  </r>
  <r>
    <n v="841"/>
    <d v="2023-06-23T00:00:00"/>
    <x v="11"/>
    <x v="2"/>
    <x v="5"/>
    <x v="1"/>
    <s v="Tablet"/>
    <n v="20"/>
    <n v="40.1"/>
    <n v="802"/>
    <n v="510.84"/>
    <n v="291.16000000000003"/>
    <x v="1"/>
    <n v="24"/>
    <x v="0"/>
  </r>
  <r>
    <n v="842"/>
    <d v="2022-01-28T00:00:00"/>
    <x v="6"/>
    <x v="0"/>
    <x v="7"/>
    <x v="2"/>
    <s v="Jeans"/>
    <n v="13"/>
    <n v="267.29000000000002"/>
    <n v="3474.77"/>
    <n v="2442.36"/>
    <n v="1032.4100000000001"/>
    <x v="0"/>
    <n v="44"/>
    <x v="2"/>
  </r>
  <r>
    <n v="843"/>
    <d v="2022-03-17T00:00:00"/>
    <x v="4"/>
    <x v="0"/>
    <x v="3"/>
    <x v="2"/>
    <s v="Jeans"/>
    <n v="7"/>
    <n v="305.25"/>
    <n v="2136.75"/>
    <n v="1606.31"/>
    <n v="530.44000000000005"/>
    <x v="0"/>
    <n v="46"/>
    <x v="1"/>
  </r>
  <r>
    <n v="844"/>
    <d v="2022-02-07T00:00:00"/>
    <x v="9"/>
    <x v="0"/>
    <x v="7"/>
    <x v="3"/>
    <s v="Sofa"/>
    <n v="14"/>
    <n v="42.99"/>
    <n v="601.86"/>
    <n v="407.18"/>
    <n v="194.68"/>
    <x v="1"/>
    <n v="26"/>
    <x v="0"/>
  </r>
  <r>
    <n v="845"/>
    <d v="2023-05-20T00:00:00"/>
    <x v="0"/>
    <x v="2"/>
    <x v="0"/>
    <x v="1"/>
    <s v="Tablet"/>
    <n v="1"/>
    <n v="390.12"/>
    <n v="390.12"/>
    <n v="273.57"/>
    <n v="116.55"/>
    <x v="1"/>
    <n v="45"/>
    <x v="1"/>
  </r>
  <r>
    <n v="846"/>
    <d v="2024-05-16T00:00:00"/>
    <x v="0"/>
    <x v="1"/>
    <x v="0"/>
    <x v="1"/>
    <s v="Laptop"/>
    <n v="4"/>
    <n v="374.44"/>
    <n v="1497.76"/>
    <n v="1090.3"/>
    <n v="407.46"/>
    <x v="0"/>
    <n v="20"/>
    <x v="0"/>
  </r>
  <r>
    <n v="847"/>
    <d v="2022-04-01T00:00:00"/>
    <x v="7"/>
    <x v="0"/>
    <x v="3"/>
    <x v="1"/>
    <s v="Smartphone"/>
    <n v="12"/>
    <n v="198.34"/>
    <n v="2380.08"/>
    <n v="2059.63"/>
    <n v="320.45"/>
    <x v="0"/>
    <n v="42"/>
    <x v="2"/>
  </r>
  <r>
    <n v="848"/>
    <d v="2024-09-02T00:00:00"/>
    <x v="5"/>
    <x v="1"/>
    <x v="6"/>
    <x v="0"/>
    <s v="Chips"/>
    <n v="11"/>
    <n v="470.45"/>
    <n v="5174.95"/>
    <n v="3435.42"/>
    <n v="1739.53"/>
    <x v="0"/>
    <n v="31"/>
    <x v="2"/>
  </r>
  <r>
    <n v="849"/>
    <d v="2022-07-07T00:00:00"/>
    <x v="1"/>
    <x v="0"/>
    <x v="7"/>
    <x v="3"/>
    <s v="Sofa"/>
    <n v="2"/>
    <n v="409.61"/>
    <n v="819.22"/>
    <n v="616.65"/>
    <n v="202.57"/>
    <x v="1"/>
    <n v="54"/>
    <x v="1"/>
  </r>
  <r>
    <n v="850"/>
    <d v="2022-05-27T00:00:00"/>
    <x v="0"/>
    <x v="0"/>
    <x v="2"/>
    <x v="0"/>
    <s v="Bread"/>
    <n v="14"/>
    <n v="382.71"/>
    <n v="5357.94"/>
    <n v="4250.16"/>
    <n v="1107.78"/>
    <x v="0"/>
    <n v="51"/>
    <x v="1"/>
  </r>
  <r>
    <n v="851"/>
    <d v="2022-01-06T00:00:00"/>
    <x v="6"/>
    <x v="0"/>
    <x v="7"/>
    <x v="3"/>
    <s v="Chair"/>
    <n v="4"/>
    <n v="124.84"/>
    <n v="499.36"/>
    <n v="433.9"/>
    <n v="65.459999999999994"/>
    <x v="1"/>
    <n v="30"/>
    <x v="2"/>
  </r>
  <r>
    <n v="852"/>
    <d v="2024-01-25T00:00:00"/>
    <x v="6"/>
    <x v="1"/>
    <x v="4"/>
    <x v="3"/>
    <s v="Table"/>
    <n v="16"/>
    <n v="432.1"/>
    <n v="6913.6"/>
    <n v="6041.22"/>
    <n v="872.38"/>
    <x v="0"/>
    <n v="44"/>
    <x v="2"/>
  </r>
  <r>
    <n v="853"/>
    <d v="2022-04-15T00:00:00"/>
    <x v="7"/>
    <x v="0"/>
    <x v="5"/>
    <x v="2"/>
    <s v="Jeans"/>
    <n v="12"/>
    <n v="309.18"/>
    <n v="3710.16"/>
    <n v="2364.27"/>
    <n v="1345.89"/>
    <x v="1"/>
    <n v="46"/>
    <x v="1"/>
  </r>
  <r>
    <n v="854"/>
    <d v="2022-10-24T00:00:00"/>
    <x v="10"/>
    <x v="0"/>
    <x v="5"/>
    <x v="1"/>
    <s v="Tablet"/>
    <n v="19"/>
    <n v="292.52"/>
    <n v="5557.88"/>
    <n v="3442.84"/>
    <n v="2115.04"/>
    <x v="1"/>
    <n v="54"/>
    <x v="1"/>
  </r>
  <r>
    <n v="855"/>
    <d v="2024-02-14T00:00:00"/>
    <x v="9"/>
    <x v="1"/>
    <x v="6"/>
    <x v="1"/>
    <s v="Headphones"/>
    <n v="9"/>
    <n v="293.54000000000002"/>
    <n v="2641.86"/>
    <n v="1716.36"/>
    <n v="925.5"/>
    <x v="1"/>
    <n v="57"/>
    <x v="1"/>
  </r>
  <r>
    <n v="856"/>
    <d v="2023-07-03T00:00:00"/>
    <x v="1"/>
    <x v="2"/>
    <x v="0"/>
    <x v="3"/>
    <s v="Bed"/>
    <n v="3"/>
    <n v="445.13"/>
    <n v="1335.39"/>
    <n v="919.64"/>
    <n v="415.75"/>
    <x v="1"/>
    <n v="55"/>
    <x v="1"/>
  </r>
  <r>
    <n v="857"/>
    <d v="2024-03-01T00:00:00"/>
    <x v="4"/>
    <x v="1"/>
    <x v="0"/>
    <x v="2"/>
    <s v="Jeans"/>
    <n v="11"/>
    <n v="284.83999999999997"/>
    <n v="3133.24"/>
    <n v="2156.6799999999998"/>
    <n v="976.56"/>
    <x v="1"/>
    <n v="54"/>
    <x v="1"/>
  </r>
  <r>
    <n v="858"/>
    <d v="2024-04-19T00:00:00"/>
    <x v="7"/>
    <x v="1"/>
    <x v="3"/>
    <x v="2"/>
    <s v="Jeans"/>
    <n v="4"/>
    <n v="96.55"/>
    <n v="386.2"/>
    <n v="322.13"/>
    <n v="64.069999999999993"/>
    <x v="0"/>
    <n v="36"/>
    <x v="2"/>
  </r>
  <r>
    <n v="859"/>
    <d v="2023-02-22T00:00:00"/>
    <x v="9"/>
    <x v="2"/>
    <x v="6"/>
    <x v="0"/>
    <s v="Bread"/>
    <n v="19"/>
    <n v="282.13"/>
    <n v="5360.47"/>
    <n v="4723.96"/>
    <n v="636.51"/>
    <x v="0"/>
    <n v="53"/>
    <x v="1"/>
  </r>
  <r>
    <n v="860"/>
    <d v="2024-07-02T00:00:00"/>
    <x v="1"/>
    <x v="1"/>
    <x v="1"/>
    <x v="2"/>
    <s v="Shoes"/>
    <n v="4"/>
    <n v="231.3"/>
    <n v="925.2"/>
    <n v="671.06"/>
    <n v="254.14"/>
    <x v="0"/>
    <n v="59"/>
    <x v="1"/>
  </r>
  <r>
    <n v="861"/>
    <d v="2022-08-22T00:00:00"/>
    <x v="3"/>
    <x v="0"/>
    <x v="1"/>
    <x v="2"/>
    <s v="Jeans"/>
    <n v="10"/>
    <n v="283.02"/>
    <n v="2830.2"/>
    <n v="2542.67"/>
    <n v="287.52999999999997"/>
    <x v="0"/>
    <n v="38"/>
    <x v="2"/>
  </r>
  <r>
    <n v="862"/>
    <d v="2022-10-19T00:00:00"/>
    <x v="10"/>
    <x v="0"/>
    <x v="4"/>
    <x v="2"/>
    <s v="Jeans"/>
    <n v="18"/>
    <n v="379.72"/>
    <n v="6834.96"/>
    <n v="5815.13"/>
    <n v="1019.83"/>
    <x v="0"/>
    <n v="40"/>
    <x v="2"/>
  </r>
  <r>
    <n v="863"/>
    <d v="2023-07-17T00:00:00"/>
    <x v="1"/>
    <x v="2"/>
    <x v="0"/>
    <x v="1"/>
    <s v="Smartphone"/>
    <n v="19"/>
    <n v="306.95"/>
    <n v="5832.05"/>
    <n v="4096.4399999999996"/>
    <n v="1735.61"/>
    <x v="0"/>
    <n v="43"/>
    <x v="2"/>
  </r>
  <r>
    <n v="864"/>
    <d v="2023-08-10T00:00:00"/>
    <x v="3"/>
    <x v="2"/>
    <x v="4"/>
    <x v="2"/>
    <s v="Shoes"/>
    <n v="9"/>
    <n v="51.28"/>
    <n v="461.52"/>
    <n v="353.15"/>
    <n v="108.37"/>
    <x v="1"/>
    <n v="40"/>
    <x v="2"/>
  </r>
  <r>
    <n v="865"/>
    <d v="2022-04-11T00:00:00"/>
    <x v="7"/>
    <x v="0"/>
    <x v="0"/>
    <x v="1"/>
    <s v="Smartphone"/>
    <n v="1"/>
    <n v="283.08999999999997"/>
    <n v="283.08999999999997"/>
    <n v="238.54"/>
    <n v="44.55"/>
    <x v="0"/>
    <n v="30"/>
    <x v="2"/>
  </r>
  <r>
    <n v="866"/>
    <d v="2023-02-13T00:00:00"/>
    <x v="9"/>
    <x v="2"/>
    <x v="4"/>
    <x v="3"/>
    <s v="Chair"/>
    <n v="9"/>
    <n v="422.44"/>
    <n v="3801.96"/>
    <n v="3167.66"/>
    <n v="634.29999999999995"/>
    <x v="0"/>
    <n v="33"/>
    <x v="2"/>
  </r>
  <r>
    <n v="867"/>
    <d v="2024-02-10T00:00:00"/>
    <x v="9"/>
    <x v="1"/>
    <x v="7"/>
    <x v="3"/>
    <s v="Chair"/>
    <n v="1"/>
    <n v="417.1"/>
    <n v="417.1"/>
    <n v="270.81"/>
    <n v="146.29"/>
    <x v="0"/>
    <n v="18"/>
    <x v="0"/>
  </r>
  <r>
    <n v="868"/>
    <d v="2024-05-03T00:00:00"/>
    <x v="0"/>
    <x v="1"/>
    <x v="5"/>
    <x v="0"/>
    <s v="Bread"/>
    <n v="13"/>
    <n v="35.99"/>
    <n v="467.87"/>
    <n v="288.45999999999998"/>
    <n v="179.41"/>
    <x v="1"/>
    <n v="50"/>
    <x v="1"/>
  </r>
  <r>
    <n v="869"/>
    <d v="2024-09-19T00:00:00"/>
    <x v="5"/>
    <x v="1"/>
    <x v="3"/>
    <x v="1"/>
    <s v="Laptop"/>
    <n v="7"/>
    <n v="408.09"/>
    <n v="2856.63"/>
    <n v="2000.93"/>
    <n v="855.7"/>
    <x v="0"/>
    <n v="21"/>
    <x v="0"/>
  </r>
  <r>
    <n v="870"/>
    <d v="2023-10-07T00:00:00"/>
    <x v="10"/>
    <x v="2"/>
    <x v="2"/>
    <x v="0"/>
    <s v="Chips"/>
    <n v="20"/>
    <n v="325.89999999999998"/>
    <n v="6518"/>
    <n v="4067.44"/>
    <n v="2450.56"/>
    <x v="0"/>
    <n v="38"/>
    <x v="2"/>
  </r>
  <r>
    <n v="871"/>
    <d v="2024-06-11T00:00:00"/>
    <x v="11"/>
    <x v="1"/>
    <x v="5"/>
    <x v="0"/>
    <s v="Bread"/>
    <n v="6"/>
    <n v="432.13"/>
    <n v="2592.7800000000002"/>
    <n v="1961.55"/>
    <n v="631.23"/>
    <x v="1"/>
    <n v="59"/>
    <x v="1"/>
  </r>
  <r>
    <n v="872"/>
    <d v="2022-01-18T00:00:00"/>
    <x v="6"/>
    <x v="0"/>
    <x v="0"/>
    <x v="2"/>
    <s v="Shirt"/>
    <n v="12"/>
    <n v="114.15"/>
    <n v="1369.8"/>
    <n v="936.86"/>
    <n v="432.94"/>
    <x v="1"/>
    <n v="46"/>
    <x v="1"/>
  </r>
  <r>
    <n v="873"/>
    <d v="2024-06-25T00:00:00"/>
    <x v="11"/>
    <x v="1"/>
    <x v="1"/>
    <x v="3"/>
    <s v="Bed"/>
    <n v="6"/>
    <n v="33.799999999999997"/>
    <n v="202.8"/>
    <n v="179.05"/>
    <n v="23.75"/>
    <x v="0"/>
    <n v="43"/>
    <x v="2"/>
  </r>
  <r>
    <n v="874"/>
    <d v="2024-02-03T00:00:00"/>
    <x v="9"/>
    <x v="1"/>
    <x v="0"/>
    <x v="2"/>
    <s v="Jeans"/>
    <n v="12"/>
    <n v="14.63"/>
    <n v="175.56"/>
    <n v="147.4"/>
    <n v="28.16"/>
    <x v="1"/>
    <n v="58"/>
    <x v="1"/>
  </r>
  <r>
    <n v="875"/>
    <d v="2022-03-10T00:00:00"/>
    <x v="4"/>
    <x v="0"/>
    <x v="1"/>
    <x v="0"/>
    <s v="Chips"/>
    <n v="6"/>
    <n v="284.88"/>
    <n v="1709.28"/>
    <n v="1503.73"/>
    <n v="205.55"/>
    <x v="1"/>
    <n v="19"/>
    <x v="0"/>
  </r>
  <r>
    <n v="876"/>
    <d v="2022-04-02T00:00:00"/>
    <x v="7"/>
    <x v="0"/>
    <x v="0"/>
    <x v="3"/>
    <s v="Chair"/>
    <n v="7"/>
    <n v="103.23"/>
    <n v="722.61"/>
    <n v="531.96"/>
    <n v="190.65"/>
    <x v="0"/>
    <n v="38"/>
    <x v="2"/>
  </r>
  <r>
    <n v="877"/>
    <d v="2023-04-24T00:00:00"/>
    <x v="7"/>
    <x v="2"/>
    <x v="4"/>
    <x v="2"/>
    <s v="Jeans"/>
    <n v="12"/>
    <n v="458.33"/>
    <n v="5499.96"/>
    <n v="3962.14"/>
    <n v="1537.82"/>
    <x v="0"/>
    <n v="47"/>
    <x v="1"/>
  </r>
  <r>
    <n v="878"/>
    <d v="2023-01-24T00:00:00"/>
    <x v="6"/>
    <x v="2"/>
    <x v="5"/>
    <x v="2"/>
    <s v="Jeans"/>
    <n v="4"/>
    <n v="43.9"/>
    <n v="175.6"/>
    <n v="113.97"/>
    <n v="61.63"/>
    <x v="0"/>
    <n v="32"/>
    <x v="2"/>
  </r>
  <r>
    <n v="879"/>
    <d v="2024-09-26T00:00:00"/>
    <x v="5"/>
    <x v="1"/>
    <x v="0"/>
    <x v="2"/>
    <s v="Jacket"/>
    <n v="5"/>
    <n v="236.53"/>
    <n v="1182.6500000000001"/>
    <n v="903.35"/>
    <n v="279.3"/>
    <x v="1"/>
    <n v="42"/>
    <x v="2"/>
  </r>
  <r>
    <n v="880"/>
    <d v="2022-10-31T00:00:00"/>
    <x v="10"/>
    <x v="0"/>
    <x v="2"/>
    <x v="2"/>
    <s v="Jeans"/>
    <n v="15"/>
    <n v="41.8"/>
    <n v="627"/>
    <n v="501.83"/>
    <n v="125.17"/>
    <x v="1"/>
    <n v="34"/>
    <x v="2"/>
  </r>
  <r>
    <n v="881"/>
    <d v="2023-06-07T00:00:00"/>
    <x v="11"/>
    <x v="2"/>
    <x v="5"/>
    <x v="2"/>
    <s v="Jacket"/>
    <n v="2"/>
    <n v="74.72"/>
    <n v="149.44"/>
    <n v="107.4"/>
    <n v="42.04"/>
    <x v="0"/>
    <n v="24"/>
    <x v="0"/>
  </r>
  <r>
    <n v="882"/>
    <d v="2022-09-14T00:00:00"/>
    <x v="5"/>
    <x v="0"/>
    <x v="0"/>
    <x v="3"/>
    <s v="Sofa"/>
    <n v="2"/>
    <n v="122.07"/>
    <n v="244.14"/>
    <n v="161.49"/>
    <n v="82.65"/>
    <x v="0"/>
    <n v="43"/>
    <x v="2"/>
  </r>
  <r>
    <n v="883"/>
    <d v="2023-06-10T00:00:00"/>
    <x v="11"/>
    <x v="2"/>
    <x v="1"/>
    <x v="1"/>
    <s v="Smartphone"/>
    <n v="15"/>
    <n v="371.75"/>
    <n v="5576.25"/>
    <n v="4181.62"/>
    <n v="1394.63"/>
    <x v="0"/>
    <n v="29"/>
    <x v="0"/>
  </r>
  <r>
    <n v="884"/>
    <d v="2023-08-27T00:00:00"/>
    <x v="3"/>
    <x v="2"/>
    <x v="2"/>
    <x v="1"/>
    <s v="Smartphone"/>
    <n v="3"/>
    <n v="439.7"/>
    <n v="1319.1"/>
    <n v="1145.3499999999999"/>
    <n v="173.75"/>
    <x v="0"/>
    <n v="24"/>
    <x v="0"/>
  </r>
  <r>
    <n v="885"/>
    <d v="2024-04-29T00:00:00"/>
    <x v="7"/>
    <x v="1"/>
    <x v="3"/>
    <x v="3"/>
    <s v="Bed"/>
    <n v="6"/>
    <n v="288.39999999999998"/>
    <n v="1730.4"/>
    <n v="1214.81"/>
    <n v="515.59"/>
    <x v="1"/>
    <n v="56"/>
    <x v="1"/>
  </r>
  <r>
    <n v="886"/>
    <d v="2024-06-16T00:00:00"/>
    <x v="11"/>
    <x v="1"/>
    <x v="1"/>
    <x v="2"/>
    <s v="Shoes"/>
    <n v="8"/>
    <n v="437.99"/>
    <n v="3503.92"/>
    <n v="2669.31"/>
    <n v="834.61"/>
    <x v="0"/>
    <n v="50"/>
    <x v="1"/>
  </r>
  <r>
    <n v="887"/>
    <d v="2023-04-06T00:00:00"/>
    <x v="7"/>
    <x v="2"/>
    <x v="6"/>
    <x v="3"/>
    <s v="Bed"/>
    <n v="1"/>
    <n v="172.54"/>
    <n v="172.54"/>
    <n v="133.15"/>
    <n v="39.39"/>
    <x v="0"/>
    <n v="49"/>
    <x v="1"/>
  </r>
  <r>
    <n v="888"/>
    <d v="2024-05-31T00:00:00"/>
    <x v="0"/>
    <x v="1"/>
    <x v="0"/>
    <x v="0"/>
    <s v="Chips"/>
    <n v="15"/>
    <n v="241.77"/>
    <n v="3626.55"/>
    <n v="2242.39"/>
    <n v="1384.16"/>
    <x v="1"/>
    <n v="33"/>
    <x v="2"/>
  </r>
  <r>
    <n v="889"/>
    <d v="2022-05-28T00:00:00"/>
    <x v="0"/>
    <x v="0"/>
    <x v="0"/>
    <x v="2"/>
    <s v="Shirt"/>
    <n v="12"/>
    <n v="383.45"/>
    <n v="4601.3999999999996"/>
    <n v="3280.04"/>
    <n v="1321.36"/>
    <x v="0"/>
    <n v="60"/>
    <x v="1"/>
  </r>
  <r>
    <n v="890"/>
    <d v="2023-02-07T00:00:00"/>
    <x v="9"/>
    <x v="2"/>
    <x v="6"/>
    <x v="2"/>
    <s v="Jeans"/>
    <n v="12"/>
    <n v="167.31"/>
    <n v="2007.72"/>
    <n v="1300.53"/>
    <n v="707.19"/>
    <x v="1"/>
    <n v="18"/>
    <x v="0"/>
  </r>
  <r>
    <n v="891"/>
    <d v="2022-03-16T00:00:00"/>
    <x v="4"/>
    <x v="0"/>
    <x v="4"/>
    <x v="0"/>
    <s v="Chips"/>
    <n v="9"/>
    <n v="205.44"/>
    <n v="1848.96"/>
    <n v="1192.77"/>
    <n v="656.19"/>
    <x v="0"/>
    <n v="22"/>
    <x v="0"/>
  </r>
  <r>
    <n v="892"/>
    <d v="2023-07-25T00:00:00"/>
    <x v="1"/>
    <x v="2"/>
    <x v="6"/>
    <x v="3"/>
    <s v="Bed"/>
    <n v="15"/>
    <n v="378.71"/>
    <n v="5680.65"/>
    <n v="5035.71"/>
    <n v="644.94000000000005"/>
    <x v="1"/>
    <n v="33"/>
    <x v="2"/>
  </r>
  <r>
    <n v="893"/>
    <d v="2024-05-21T00:00:00"/>
    <x v="0"/>
    <x v="1"/>
    <x v="0"/>
    <x v="3"/>
    <s v="Chair"/>
    <n v="6"/>
    <n v="67.8"/>
    <n v="406.8"/>
    <n v="356.18"/>
    <n v="50.62"/>
    <x v="1"/>
    <n v="20"/>
    <x v="0"/>
  </r>
  <r>
    <n v="894"/>
    <d v="2022-11-02T00:00:00"/>
    <x v="8"/>
    <x v="0"/>
    <x v="3"/>
    <x v="0"/>
    <s v="Juice"/>
    <n v="17"/>
    <n v="484.69"/>
    <n v="8239.73"/>
    <n v="6546.56"/>
    <n v="1693.17"/>
    <x v="1"/>
    <n v="57"/>
    <x v="1"/>
  </r>
  <r>
    <n v="895"/>
    <d v="2023-04-14T00:00:00"/>
    <x v="7"/>
    <x v="2"/>
    <x v="2"/>
    <x v="1"/>
    <s v="Tablet"/>
    <n v="12"/>
    <n v="228.67"/>
    <n v="2744.04"/>
    <n v="2095.64"/>
    <n v="648.4"/>
    <x v="0"/>
    <n v="59"/>
    <x v="1"/>
  </r>
  <r>
    <n v="896"/>
    <d v="2023-04-04T00:00:00"/>
    <x v="7"/>
    <x v="2"/>
    <x v="1"/>
    <x v="1"/>
    <s v="Tablet"/>
    <n v="6"/>
    <n v="121.46"/>
    <n v="728.76"/>
    <n v="556.17999999999995"/>
    <n v="172.58"/>
    <x v="1"/>
    <n v="48"/>
    <x v="1"/>
  </r>
  <r>
    <n v="897"/>
    <d v="2022-03-21T00:00:00"/>
    <x v="4"/>
    <x v="0"/>
    <x v="3"/>
    <x v="2"/>
    <s v="Shirt"/>
    <n v="20"/>
    <n v="228.74"/>
    <n v="4574.8"/>
    <n v="3267.02"/>
    <n v="1307.78"/>
    <x v="0"/>
    <n v="58"/>
    <x v="1"/>
  </r>
  <r>
    <n v="898"/>
    <d v="2023-08-12T00:00:00"/>
    <x v="3"/>
    <x v="2"/>
    <x v="1"/>
    <x v="0"/>
    <s v="Bread"/>
    <n v="13"/>
    <n v="273.27999999999997"/>
    <n v="3552.64"/>
    <n v="3044.99"/>
    <n v="507.65"/>
    <x v="1"/>
    <n v="50"/>
    <x v="1"/>
  </r>
  <r>
    <n v="899"/>
    <d v="2024-02-07T00:00:00"/>
    <x v="9"/>
    <x v="1"/>
    <x v="1"/>
    <x v="2"/>
    <s v="Jeans"/>
    <n v="11"/>
    <n v="260.48"/>
    <n v="2865.28"/>
    <n v="1887.78"/>
    <n v="977.5"/>
    <x v="0"/>
    <n v="59"/>
    <x v="1"/>
  </r>
  <r>
    <n v="900"/>
    <d v="2023-01-13T00:00:00"/>
    <x v="6"/>
    <x v="2"/>
    <x v="4"/>
    <x v="1"/>
    <s v="Headphones"/>
    <n v="6"/>
    <n v="342.76"/>
    <n v="2056.56"/>
    <n v="1722.82"/>
    <n v="333.74"/>
    <x v="0"/>
    <n v="35"/>
    <x v="2"/>
  </r>
  <r>
    <n v="901"/>
    <d v="2023-04-13T00:00:00"/>
    <x v="7"/>
    <x v="2"/>
    <x v="5"/>
    <x v="3"/>
    <s v="Bed"/>
    <n v="13"/>
    <n v="365.21"/>
    <n v="4747.7299999999996"/>
    <n v="3321.34"/>
    <n v="1426.39"/>
    <x v="0"/>
    <n v="19"/>
    <x v="0"/>
  </r>
  <r>
    <n v="902"/>
    <d v="2024-05-22T00:00:00"/>
    <x v="0"/>
    <x v="1"/>
    <x v="2"/>
    <x v="2"/>
    <s v="Jacket"/>
    <n v="18"/>
    <n v="92.07"/>
    <n v="1657.26"/>
    <n v="1365.49"/>
    <n v="291.77"/>
    <x v="1"/>
    <n v="35"/>
    <x v="2"/>
  </r>
  <r>
    <n v="903"/>
    <d v="2022-12-28T00:00:00"/>
    <x v="2"/>
    <x v="0"/>
    <x v="7"/>
    <x v="2"/>
    <s v="Shoes"/>
    <n v="15"/>
    <n v="298.83"/>
    <n v="4482.45"/>
    <n v="2953.18"/>
    <n v="1529.27"/>
    <x v="1"/>
    <n v="29"/>
    <x v="0"/>
  </r>
  <r>
    <n v="904"/>
    <d v="2024-08-21T00:00:00"/>
    <x v="3"/>
    <x v="1"/>
    <x v="3"/>
    <x v="2"/>
    <s v="Jacket"/>
    <n v="13"/>
    <n v="416"/>
    <n v="5408"/>
    <n v="3605.29"/>
    <n v="1802.71"/>
    <x v="0"/>
    <n v="52"/>
    <x v="1"/>
  </r>
  <r>
    <n v="905"/>
    <d v="2024-07-26T00:00:00"/>
    <x v="1"/>
    <x v="1"/>
    <x v="2"/>
    <x v="3"/>
    <s v="Bed"/>
    <n v="6"/>
    <n v="134.06"/>
    <n v="804.36"/>
    <n v="647.78"/>
    <n v="156.58000000000001"/>
    <x v="1"/>
    <n v="29"/>
    <x v="0"/>
  </r>
  <r>
    <n v="906"/>
    <d v="2022-06-25T00:00:00"/>
    <x v="11"/>
    <x v="0"/>
    <x v="4"/>
    <x v="0"/>
    <s v="Chocolate"/>
    <n v="11"/>
    <n v="197.59"/>
    <n v="2173.4899999999998"/>
    <n v="1935.68"/>
    <n v="237.81"/>
    <x v="1"/>
    <n v="55"/>
    <x v="1"/>
  </r>
  <r>
    <n v="907"/>
    <d v="2022-04-15T00:00:00"/>
    <x v="7"/>
    <x v="0"/>
    <x v="3"/>
    <x v="2"/>
    <s v="Jacket"/>
    <n v="17"/>
    <n v="305.93"/>
    <n v="5200.8100000000004"/>
    <n v="4191.5"/>
    <n v="1009.31"/>
    <x v="0"/>
    <n v="50"/>
    <x v="1"/>
  </r>
  <r>
    <n v="908"/>
    <d v="2023-06-16T00:00:00"/>
    <x v="11"/>
    <x v="2"/>
    <x v="2"/>
    <x v="0"/>
    <s v="Juice"/>
    <n v="12"/>
    <n v="17.7"/>
    <n v="212.4"/>
    <n v="168.59"/>
    <n v="43.81"/>
    <x v="1"/>
    <n v="42"/>
    <x v="2"/>
  </r>
  <r>
    <n v="909"/>
    <d v="2022-09-25T00:00:00"/>
    <x v="5"/>
    <x v="0"/>
    <x v="4"/>
    <x v="1"/>
    <s v="Tablet"/>
    <n v="16"/>
    <n v="387.64"/>
    <n v="6202.24"/>
    <n v="4255.92"/>
    <n v="1946.32"/>
    <x v="0"/>
    <n v="18"/>
    <x v="0"/>
  </r>
  <r>
    <n v="910"/>
    <d v="2024-05-02T00:00:00"/>
    <x v="0"/>
    <x v="1"/>
    <x v="3"/>
    <x v="3"/>
    <s v="Chair"/>
    <n v="17"/>
    <n v="413.04"/>
    <n v="7021.68"/>
    <n v="4369.96"/>
    <n v="2651.72"/>
    <x v="0"/>
    <n v="48"/>
    <x v="1"/>
  </r>
  <r>
    <n v="911"/>
    <d v="2023-08-19T00:00:00"/>
    <x v="3"/>
    <x v="2"/>
    <x v="1"/>
    <x v="2"/>
    <s v="Shirt"/>
    <n v="7"/>
    <n v="263.16000000000003"/>
    <n v="1842.12"/>
    <n v="1494.71"/>
    <n v="347.41"/>
    <x v="0"/>
    <n v="35"/>
    <x v="2"/>
  </r>
  <r>
    <n v="912"/>
    <d v="2022-10-28T00:00:00"/>
    <x v="10"/>
    <x v="0"/>
    <x v="5"/>
    <x v="1"/>
    <s v="Tablet"/>
    <n v="7"/>
    <n v="200.29"/>
    <n v="1402.03"/>
    <n v="878.32"/>
    <n v="523.71"/>
    <x v="1"/>
    <n v="24"/>
    <x v="0"/>
  </r>
  <r>
    <n v="913"/>
    <d v="2023-09-27T00:00:00"/>
    <x v="5"/>
    <x v="2"/>
    <x v="4"/>
    <x v="3"/>
    <s v="Table"/>
    <n v="4"/>
    <n v="112.21"/>
    <n v="448.84"/>
    <n v="292.67"/>
    <n v="156.16999999999999"/>
    <x v="0"/>
    <n v="44"/>
    <x v="2"/>
  </r>
  <r>
    <n v="914"/>
    <d v="2022-01-17T00:00:00"/>
    <x v="6"/>
    <x v="0"/>
    <x v="1"/>
    <x v="1"/>
    <s v="Smartphone"/>
    <n v="14"/>
    <n v="226.43"/>
    <n v="3170.02"/>
    <n v="2203.79"/>
    <n v="966.23"/>
    <x v="1"/>
    <n v="27"/>
    <x v="0"/>
  </r>
  <r>
    <n v="915"/>
    <d v="2023-01-28T00:00:00"/>
    <x v="6"/>
    <x v="2"/>
    <x v="2"/>
    <x v="3"/>
    <s v="Chair"/>
    <n v="2"/>
    <n v="389.29"/>
    <n v="778.58"/>
    <n v="508.57"/>
    <n v="270.01"/>
    <x v="0"/>
    <n v="55"/>
    <x v="1"/>
  </r>
  <r>
    <n v="916"/>
    <d v="2022-08-29T00:00:00"/>
    <x v="3"/>
    <x v="0"/>
    <x v="1"/>
    <x v="1"/>
    <s v="Smartphone"/>
    <n v="16"/>
    <n v="8.33"/>
    <n v="133.28"/>
    <n v="94.4"/>
    <n v="38.880000000000003"/>
    <x v="1"/>
    <n v="43"/>
    <x v="2"/>
  </r>
  <r>
    <n v="917"/>
    <d v="2023-03-15T00:00:00"/>
    <x v="4"/>
    <x v="2"/>
    <x v="6"/>
    <x v="2"/>
    <s v="Jacket"/>
    <n v="18"/>
    <n v="405.5"/>
    <n v="7299"/>
    <n v="6151.73"/>
    <n v="1147.27"/>
    <x v="1"/>
    <n v="21"/>
    <x v="0"/>
  </r>
  <r>
    <n v="918"/>
    <d v="2022-06-21T00:00:00"/>
    <x v="11"/>
    <x v="0"/>
    <x v="4"/>
    <x v="0"/>
    <s v="Bread"/>
    <n v="18"/>
    <n v="223.89"/>
    <n v="4030.02"/>
    <n v="2779.08"/>
    <n v="1250.94"/>
    <x v="0"/>
    <n v="49"/>
    <x v="1"/>
  </r>
  <r>
    <n v="919"/>
    <d v="2023-03-09T00:00:00"/>
    <x v="4"/>
    <x v="2"/>
    <x v="4"/>
    <x v="3"/>
    <s v="Sofa"/>
    <n v="18"/>
    <n v="317.93"/>
    <n v="5722.74"/>
    <n v="4691.88"/>
    <n v="1030.8599999999999"/>
    <x v="1"/>
    <n v="38"/>
    <x v="2"/>
  </r>
  <r>
    <n v="920"/>
    <d v="2024-09-17T00:00:00"/>
    <x v="5"/>
    <x v="1"/>
    <x v="7"/>
    <x v="2"/>
    <s v="Jeans"/>
    <n v="10"/>
    <n v="479.21"/>
    <n v="4792.1000000000004"/>
    <n v="4184.2"/>
    <n v="607.9"/>
    <x v="0"/>
    <n v="45"/>
    <x v="1"/>
  </r>
  <r>
    <n v="921"/>
    <d v="2024-03-31T00:00:00"/>
    <x v="4"/>
    <x v="1"/>
    <x v="4"/>
    <x v="1"/>
    <s v="Smartphone"/>
    <n v="1"/>
    <n v="441.83"/>
    <n v="441.83"/>
    <n v="270.77999999999997"/>
    <n v="171.05"/>
    <x v="1"/>
    <n v="41"/>
    <x v="2"/>
  </r>
  <r>
    <n v="922"/>
    <d v="2024-06-23T00:00:00"/>
    <x v="11"/>
    <x v="1"/>
    <x v="3"/>
    <x v="2"/>
    <s v="Shirt"/>
    <n v="8"/>
    <n v="69.91"/>
    <n v="559.28"/>
    <n v="482.78"/>
    <n v="76.5"/>
    <x v="0"/>
    <n v="38"/>
    <x v="2"/>
  </r>
  <r>
    <n v="923"/>
    <d v="2023-06-19T00:00:00"/>
    <x v="11"/>
    <x v="2"/>
    <x v="4"/>
    <x v="1"/>
    <s v="Smartphone"/>
    <n v="1"/>
    <n v="165.37"/>
    <n v="165.37"/>
    <n v="123.06"/>
    <n v="42.31"/>
    <x v="0"/>
    <n v="58"/>
    <x v="1"/>
  </r>
  <r>
    <n v="924"/>
    <d v="2023-06-22T00:00:00"/>
    <x v="11"/>
    <x v="2"/>
    <x v="0"/>
    <x v="2"/>
    <s v="Shirt"/>
    <n v="10"/>
    <n v="155.11000000000001"/>
    <n v="1551.1"/>
    <n v="1326.71"/>
    <n v="224.39"/>
    <x v="1"/>
    <n v="42"/>
    <x v="2"/>
  </r>
  <r>
    <n v="925"/>
    <d v="2024-03-18T00:00:00"/>
    <x v="4"/>
    <x v="1"/>
    <x v="1"/>
    <x v="2"/>
    <s v="Shoes"/>
    <n v="8"/>
    <n v="214.42"/>
    <n v="1715.36"/>
    <n v="1491.78"/>
    <n v="223.58"/>
    <x v="1"/>
    <n v="36"/>
    <x v="2"/>
  </r>
  <r>
    <n v="926"/>
    <d v="2024-01-27T00:00:00"/>
    <x v="6"/>
    <x v="1"/>
    <x v="0"/>
    <x v="2"/>
    <s v="Shirt"/>
    <n v="5"/>
    <n v="186.32"/>
    <n v="931.6"/>
    <n v="702.98"/>
    <n v="228.62"/>
    <x v="0"/>
    <n v="41"/>
    <x v="2"/>
  </r>
  <r>
    <n v="927"/>
    <d v="2023-12-26T00:00:00"/>
    <x v="2"/>
    <x v="2"/>
    <x v="7"/>
    <x v="2"/>
    <s v="Shirt"/>
    <n v="17"/>
    <n v="113.13"/>
    <n v="1923.21"/>
    <n v="1623.32"/>
    <n v="299.89"/>
    <x v="0"/>
    <n v="26"/>
    <x v="0"/>
  </r>
  <r>
    <n v="928"/>
    <d v="2023-10-23T00:00:00"/>
    <x v="10"/>
    <x v="2"/>
    <x v="3"/>
    <x v="1"/>
    <s v="Smartphone"/>
    <n v="7"/>
    <n v="305.26"/>
    <n v="2136.8200000000002"/>
    <n v="1845.36"/>
    <n v="291.45999999999998"/>
    <x v="0"/>
    <n v="58"/>
    <x v="1"/>
  </r>
  <r>
    <n v="929"/>
    <d v="2023-06-17T00:00:00"/>
    <x v="11"/>
    <x v="2"/>
    <x v="7"/>
    <x v="1"/>
    <s v="Laptop"/>
    <n v="13"/>
    <n v="370.46"/>
    <n v="4815.9799999999996"/>
    <n v="4168.93"/>
    <n v="647.04999999999995"/>
    <x v="0"/>
    <n v="44"/>
    <x v="2"/>
  </r>
  <r>
    <n v="930"/>
    <d v="2022-01-25T00:00:00"/>
    <x v="6"/>
    <x v="0"/>
    <x v="7"/>
    <x v="0"/>
    <s v="Chocolate"/>
    <n v="7"/>
    <n v="360.18"/>
    <n v="2521.2600000000002"/>
    <n v="1863.1"/>
    <n v="658.16"/>
    <x v="0"/>
    <n v="48"/>
    <x v="1"/>
  </r>
  <r>
    <n v="931"/>
    <d v="2023-05-07T00:00:00"/>
    <x v="0"/>
    <x v="2"/>
    <x v="0"/>
    <x v="1"/>
    <s v="Headphones"/>
    <n v="6"/>
    <n v="394.53"/>
    <n v="2367.1799999999998"/>
    <n v="2059.34"/>
    <n v="307.83999999999997"/>
    <x v="1"/>
    <n v="38"/>
    <x v="2"/>
  </r>
  <r>
    <n v="932"/>
    <d v="2023-08-08T00:00:00"/>
    <x v="3"/>
    <x v="2"/>
    <x v="7"/>
    <x v="3"/>
    <s v="Sofa"/>
    <n v="16"/>
    <n v="72.150000000000006"/>
    <n v="1154.4000000000001"/>
    <n v="746.23"/>
    <n v="408.17"/>
    <x v="0"/>
    <n v="38"/>
    <x v="2"/>
  </r>
  <r>
    <n v="933"/>
    <d v="2024-01-18T00:00:00"/>
    <x v="6"/>
    <x v="1"/>
    <x v="6"/>
    <x v="1"/>
    <s v="Headphones"/>
    <n v="13"/>
    <n v="450.33"/>
    <n v="5854.29"/>
    <n v="4485.21"/>
    <n v="1369.08"/>
    <x v="0"/>
    <n v="43"/>
    <x v="2"/>
  </r>
  <r>
    <n v="934"/>
    <d v="2023-04-14T00:00:00"/>
    <x v="7"/>
    <x v="2"/>
    <x v="5"/>
    <x v="2"/>
    <s v="Shoes"/>
    <n v="4"/>
    <n v="324.48"/>
    <n v="1297.92"/>
    <n v="847.11"/>
    <n v="450.81"/>
    <x v="0"/>
    <n v="30"/>
    <x v="2"/>
  </r>
  <r>
    <n v="935"/>
    <d v="2023-08-14T00:00:00"/>
    <x v="3"/>
    <x v="2"/>
    <x v="1"/>
    <x v="2"/>
    <s v="Jeans"/>
    <n v="1"/>
    <n v="166.28"/>
    <n v="166.28"/>
    <n v="108.38"/>
    <n v="57.9"/>
    <x v="0"/>
    <n v="44"/>
    <x v="2"/>
  </r>
  <r>
    <n v="936"/>
    <d v="2023-10-18T00:00:00"/>
    <x v="10"/>
    <x v="2"/>
    <x v="6"/>
    <x v="1"/>
    <s v="Headphones"/>
    <n v="11"/>
    <n v="330.34"/>
    <n v="3633.74"/>
    <n v="2818.16"/>
    <n v="815.58"/>
    <x v="1"/>
    <n v="33"/>
    <x v="2"/>
  </r>
  <r>
    <n v="937"/>
    <d v="2022-09-08T00:00:00"/>
    <x v="5"/>
    <x v="0"/>
    <x v="6"/>
    <x v="2"/>
    <s v="Jeans"/>
    <n v="11"/>
    <n v="328.39"/>
    <n v="3612.29"/>
    <n v="2928.63"/>
    <n v="683.66"/>
    <x v="0"/>
    <n v="38"/>
    <x v="2"/>
  </r>
  <r>
    <n v="938"/>
    <d v="2024-01-25T00:00:00"/>
    <x v="6"/>
    <x v="1"/>
    <x v="7"/>
    <x v="3"/>
    <s v="Bed"/>
    <n v="4"/>
    <n v="247.11"/>
    <n v="988.44"/>
    <n v="784.21"/>
    <n v="204.23"/>
    <x v="1"/>
    <n v="32"/>
    <x v="2"/>
  </r>
  <r>
    <n v="939"/>
    <d v="2022-09-25T00:00:00"/>
    <x v="5"/>
    <x v="0"/>
    <x v="6"/>
    <x v="0"/>
    <s v="Juice"/>
    <n v="8"/>
    <n v="471.24"/>
    <n v="3769.92"/>
    <n v="2907.79"/>
    <n v="862.13"/>
    <x v="1"/>
    <n v="54"/>
    <x v="1"/>
  </r>
  <r>
    <n v="940"/>
    <d v="2023-08-20T00:00:00"/>
    <x v="3"/>
    <x v="2"/>
    <x v="1"/>
    <x v="1"/>
    <s v="Smartphone"/>
    <n v="15"/>
    <n v="303.79000000000002"/>
    <n v="4556.8500000000004"/>
    <n v="3893.3"/>
    <n v="663.55"/>
    <x v="1"/>
    <n v="18"/>
    <x v="0"/>
  </r>
  <r>
    <n v="941"/>
    <d v="2023-11-14T00:00:00"/>
    <x v="8"/>
    <x v="2"/>
    <x v="6"/>
    <x v="2"/>
    <s v="Shoes"/>
    <n v="3"/>
    <n v="85.23"/>
    <n v="255.69"/>
    <n v="178.81"/>
    <n v="76.88"/>
    <x v="1"/>
    <n v="51"/>
    <x v="1"/>
  </r>
  <r>
    <n v="942"/>
    <d v="2022-05-22T00:00:00"/>
    <x v="0"/>
    <x v="0"/>
    <x v="1"/>
    <x v="1"/>
    <s v="Smartphone"/>
    <n v="16"/>
    <n v="355.42"/>
    <n v="5686.72"/>
    <n v="4806.7"/>
    <n v="880.02"/>
    <x v="0"/>
    <n v="26"/>
    <x v="0"/>
  </r>
  <r>
    <n v="943"/>
    <d v="2024-03-20T00:00:00"/>
    <x v="4"/>
    <x v="1"/>
    <x v="6"/>
    <x v="1"/>
    <s v="Laptop"/>
    <n v="5"/>
    <n v="397.65"/>
    <n v="1988.25"/>
    <n v="1429.83"/>
    <n v="558.41999999999996"/>
    <x v="0"/>
    <n v="53"/>
    <x v="1"/>
  </r>
  <r>
    <n v="944"/>
    <d v="2023-09-14T00:00:00"/>
    <x v="5"/>
    <x v="2"/>
    <x v="3"/>
    <x v="2"/>
    <s v="Shirt"/>
    <n v="2"/>
    <n v="136.33000000000001"/>
    <n v="272.66000000000003"/>
    <n v="208.93"/>
    <n v="63.73"/>
    <x v="1"/>
    <n v="51"/>
    <x v="1"/>
  </r>
  <r>
    <n v="945"/>
    <d v="2022-08-31T00:00:00"/>
    <x v="3"/>
    <x v="0"/>
    <x v="1"/>
    <x v="3"/>
    <s v="Table"/>
    <n v="12"/>
    <n v="335.34"/>
    <n v="4024.08"/>
    <n v="2845.87"/>
    <n v="1178.21"/>
    <x v="1"/>
    <n v="21"/>
    <x v="0"/>
  </r>
  <r>
    <n v="946"/>
    <d v="2023-02-02T00:00:00"/>
    <x v="9"/>
    <x v="2"/>
    <x v="5"/>
    <x v="2"/>
    <s v="Shirt"/>
    <n v="9"/>
    <n v="489.1"/>
    <n v="4401.8999999999996"/>
    <n v="2953.17"/>
    <n v="1448.73"/>
    <x v="0"/>
    <n v="54"/>
    <x v="1"/>
  </r>
  <r>
    <n v="947"/>
    <d v="2024-09-03T00:00:00"/>
    <x v="5"/>
    <x v="1"/>
    <x v="4"/>
    <x v="1"/>
    <s v="Headphones"/>
    <n v="3"/>
    <n v="176.71"/>
    <n v="530.13"/>
    <n v="456.73"/>
    <n v="73.400000000000006"/>
    <x v="0"/>
    <n v="54"/>
    <x v="1"/>
  </r>
  <r>
    <n v="948"/>
    <d v="2024-08-22T00:00:00"/>
    <x v="3"/>
    <x v="1"/>
    <x v="2"/>
    <x v="1"/>
    <s v="Smartphone"/>
    <n v="19"/>
    <n v="87.9"/>
    <n v="1670.1"/>
    <n v="1466.45"/>
    <n v="203.65"/>
    <x v="1"/>
    <n v="60"/>
    <x v="1"/>
  </r>
  <r>
    <n v="949"/>
    <d v="2024-01-23T00:00:00"/>
    <x v="6"/>
    <x v="1"/>
    <x v="5"/>
    <x v="1"/>
    <s v="Tablet"/>
    <n v="7"/>
    <n v="241.59"/>
    <n v="1691.13"/>
    <n v="1346.35"/>
    <n v="344.78"/>
    <x v="0"/>
    <n v="21"/>
    <x v="0"/>
  </r>
  <r>
    <n v="950"/>
    <d v="2023-05-27T00:00:00"/>
    <x v="0"/>
    <x v="2"/>
    <x v="3"/>
    <x v="1"/>
    <s v="Headphones"/>
    <n v="16"/>
    <n v="45.91"/>
    <n v="734.56"/>
    <n v="592.08000000000004"/>
    <n v="142.47999999999999"/>
    <x v="0"/>
    <n v="56"/>
    <x v="1"/>
  </r>
  <r>
    <n v="951"/>
    <d v="2022-04-29T00:00:00"/>
    <x v="7"/>
    <x v="0"/>
    <x v="2"/>
    <x v="2"/>
    <s v="Shoes"/>
    <n v="2"/>
    <n v="318.48"/>
    <n v="636.96"/>
    <n v="522.01"/>
    <n v="114.95"/>
    <x v="0"/>
    <n v="28"/>
    <x v="0"/>
  </r>
  <r>
    <n v="952"/>
    <d v="2022-04-28T00:00:00"/>
    <x v="7"/>
    <x v="0"/>
    <x v="2"/>
    <x v="0"/>
    <s v="Bread"/>
    <n v="15"/>
    <n v="377.57"/>
    <n v="5663.55"/>
    <n v="3635.38"/>
    <n v="2028.17"/>
    <x v="0"/>
    <n v="25"/>
    <x v="0"/>
  </r>
  <r>
    <n v="953"/>
    <d v="2022-05-04T00:00:00"/>
    <x v="0"/>
    <x v="0"/>
    <x v="2"/>
    <x v="0"/>
    <s v="Bread"/>
    <n v="4"/>
    <n v="69.099999999999994"/>
    <n v="276.39999999999998"/>
    <n v="180.82"/>
    <n v="95.58"/>
    <x v="0"/>
    <n v="46"/>
    <x v="1"/>
  </r>
  <r>
    <n v="954"/>
    <d v="2024-01-18T00:00:00"/>
    <x v="6"/>
    <x v="1"/>
    <x v="6"/>
    <x v="3"/>
    <s v="Bed"/>
    <n v="8"/>
    <n v="102.99"/>
    <n v="823.92"/>
    <n v="648.34"/>
    <n v="175.58"/>
    <x v="0"/>
    <n v="20"/>
    <x v="0"/>
  </r>
  <r>
    <n v="955"/>
    <d v="2023-11-08T00:00:00"/>
    <x v="8"/>
    <x v="2"/>
    <x v="7"/>
    <x v="2"/>
    <s v="Shoes"/>
    <n v="13"/>
    <n v="171.97"/>
    <n v="2235.61"/>
    <n v="1700.95"/>
    <n v="534.66"/>
    <x v="0"/>
    <n v="47"/>
    <x v="1"/>
  </r>
  <r>
    <n v="956"/>
    <d v="2022-01-24T00:00:00"/>
    <x v="6"/>
    <x v="0"/>
    <x v="7"/>
    <x v="1"/>
    <s v="Smartphone"/>
    <n v="10"/>
    <n v="92.19"/>
    <n v="921.9"/>
    <n v="578.05999999999995"/>
    <n v="343.84"/>
    <x v="1"/>
    <n v="58"/>
    <x v="1"/>
  </r>
  <r>
    <n v="957"/>
    <d v="2022-06-03T00:00:00"/>
    <x v="11"/>
    <x v="0"/>
    <x v="6"/>
    <x v="3"/>
    <s v="Chair"/>
    <n v="19"/>
    <n v="334.14"/>
    <n v="6348.66"/>
    <n v="5679.48"/>
    <n v="669.18"/>
    <x v="1"/>
    <n v="42"/>
    <x v="2"/>
  </r>
  <r>
    <n v="958"/>
    <d v="2023-01-25T00:00:00"/>
    <x v="6"/>
    <x v="2"/>
    <x v="6"/>
    <x v="1"/>
    <s v="Smartphone"/>
    <n v="12"/>
    <n v="497.31"/>
    <n v="5967.72"/>
    <n v="4207.2"/>
    <n v="1760.52"/>
    <x v="0"/>
    <n v="59"/>
    <x v="1"/>
  </r>
  <r>
    <n v="959"/>
    <d v="2024-04-23T00:00:00"/>
    <x v="7"/>
    <x v="1"/>
    <x v="5"/>
    <x v="2"/>
    <s v="Jacket"/>
    <n v="5"/>
    <n v="390.71"/>
    <n v="1953.55"/>
    <n v="1514.07"/>
    <n v="439.48"/>
    <x v="0"/>
    <n v="24"/>
    <x v="0"/>
  </r>
  <r>
    <n v="960"/>
    <d v="2023-01-03T00:00:00"/>
    <x v="6"/>
    <x v="2"/>
    <x v="3"/>
    <x v="0"/>
    <s v="Chips"/>
    <n v="5"/>
    <n v="141.35"/>
    <n v="706.75"/>
    <n v="513.91999999999996"/>
    <n v="192.83"/>
    <x v="1"/>
    <n v="52"/>
    <x v="1"/>
  </r>
  <r>
    <n v="961"/>
    <d v="2024-08-22T00:00:00"/>
    <x v="3"/>
    <x v="1"/>
    <x v="4"/>
    <x v="0"/>
    <s v="Juice"/>
    <n v="5"/>
    <n v="109.95"/>
    <n v="549.75"/>
    <n v="334.31"/>
    <n v="215.44"/>
    <x v="0"/>
    <n v="27"/>
    <x v="0"/>
  </r>
  <r>
    <n v="962"/>
    <d v="2022-06-15T00:00:00"/>
    <x v="11"/>
    <x v="0"/>
    <x v="5"/>
    <x v="2"/>
    <s v="Shoes"/>
    <n v="2"/>
    <n v="214.12"/>
    <n v="428.24"/>
    <n v="303.43"/>
    <n v="124.81"/>
    <x v="1"/>
    <n v="32"/>
    <x v="2"/>
  </r>
  <r>
    <n v="963"/>
    <d v="2024-01-07T00:00:00"/>
    <x v="6"/>
    <x v="1"/>
    <x v="1"/>
    <x v="3"/>
    <s v="Chair"/>
    <n v="6"/>
    <n v="301.54000000000002"/>
    <n v="1809.24"/>
    <n v="1118.93"/>
    <n v="690.31"/>
    <x v="0"/>
    <n v="45"/>
    <x v="1"/>
  </r>
  <r>
    <n v="964"/>
    <d v="2023-06-28T00:00:00"/>
    <x v="11"/>
    <x v="2"/>
    <x v="0"/>
    <x v="1"/>
    <s v="Headphones"/>
    <n v="8"/>
    <n v="69.34"/>
    <n v="554.72"/>
    <n v="475.95"/>
    <n v="78.77"/>
    <x v="0"/>
    <n v="39"/>
    <x v="2"/>
  </r>
  <r>
    <n v="965"/>
    <d v="2022-10-20T00:00:00"/>
    <x v="10"/>
    <x v="0"/>
    <x v="4"/>
    <x v="3"/>
    <s v="Table"/>
    <n v="1"/>
    <n v="114.81"/>
    <n v="114.81"/>
    <n v="93.35"/>
    <n v="21.46"/>
    <x v="0"/>
    <n v="33"/>
    <x v="2"/>
  </r>
  <r>
    <n v="966"/>
    <d v="2024-09-06T00:00:00"/>
    <x v="5"/>
    <x v="1"/>
    <x v="5"/>
    <x v="1"/>
    <s v="Laptop"/>
    <n v="20"/>
    <n v="184.78"/>
    <n v="3695.6"/>
    <n v="3220.82"/>
    <n v="474.78"/>
    <x v="1"/>
    <n v="54"/>
    <x v="1"/>
  </r>
  <r>
    <n v="967"/>
    <d v="2023-08-28T00:00:00"/>
    <x v="3"/>
    <x v="2"/>
    <x v="1"/>
    <x v="3"/>
    <s v="Bed"/>
    <n v="10"/>
    <n v="313.33999999999997"/>
    <n v="3133.4"/>
    <n v="2228.6799999999998"/>
    <n v="904.72"/>
    <x v="1"/>
    <n v="41"/>
    <x v="2"/>
  </r>
  <r>
    <n v="968"/>
    <d v="2022-05-21T00:00:00"/>
    <x v="0"/>
    <x v="0"/>
    <x v="7"/>
    <x v="0"/>
    <s v="Chocolate"/>
    <n v="8"/>
    <n v="129.38"/>
    <n v="1035.04"/>
    <n v="882.34"/>
    <n v="152.69999999999999"/>
    <x v="1"/>
    <n v="47"/>
    <x v="1"/>
  </r>
  <r>
    <n v="969"/>
    <d v="2024-03-27T00:00:00"/>
    <x v="4"/>
    <x v="1"/>
    <x v="0"/>
    <x v="1"/>
    <s v="Laptop"/>
    <n v="2"/>
    <n v="279.7"/>
    <n v="559.4"/>
    <n v="464.72"/>
    <n v="94.68"/>
    <x v="0"/>
    <n v="20"/>
    <x v="0"/>
  </r>
  <r>
    <n v="970"/>
    <d v="2022-10-10T00:00:00"/>
    <x v="10"/>
    <x v="0"/>
    <x v="3"/>
    <x v="1"/>
    <s v="Headphones"/>
    <n v="18"/>
    <n v="118.78"/>
    <n v="2138.04"/>
    <n v="1571.03"/>
    <n v="567.01"/>
    <x v="0"/>
    <n v="49"/>
    <x v="1"/>
  </r>
  <r>
    <n v="971"/>
    <d v="2024-01-15T00:00:00"/>
    <x v="6"/>
    <x v="1"/>
    <x v="6"/>
    <x v="0"/>
    <s v="Chips"/>
    <n v="18"/>
    <n v="11.5"/>
    <n v="207"/>
    <n v="130.25"/>
    <n v="76.75"/>
    <x v="1"/>
    <n v="46"/>
    <x v="1"/>
  </r>
  <r>
    <n v="972"/>
    <d v="2023-04-20T00:00:00"/>
    <x v="7"/>
    <x v="2"/>
    <x v="2"/>
    <x v="2"/>
    <s v="Shirt"/>
    <n v="4"/>
    <n v="487.23"/>
    <n v="1948.92"/>
    <n v="1581.14"/>
    <n v="367.78"/>
    <x v="0"/>
    <n v="30"/>
    <x v="2"/>
  </r>
  <r>
    <n v="973"/>
    <d v="2022-08-23T00:00:00"/>
    <x v="3"/>
    <x v="0"/>
    <x v="5"/>
    <x v="0"/>
    <s v="Bread"/>
    <n v="4"/>
    <n v="127.02"/>
    <n v="508.08"/>
    <n v="375.26"/>
    <n v="132.82"/>
    <x v="1"/>
    <n v="23"/>
    <x v="0"/>
  </r>
  <r>
    <n v="974"/>
    <d v="2022-07-24T00:00:00"/>
    <x v="1"/>
    <x v="0"/>
    <x v="5"/>
    <x v="3"/>
    <s v="Sofa"/>
    <n v="17"/>
    <n v="477.17"/>
    <n v="8111.89"/>
    <n v="6064.53"/>
    <n v="2047.36"/>
    <x v="1"/>
    <n v="29"/>
    <x v="0"/>
  </r>
  <r>
    <n v="975"/>
    <d v="2023-06-29T00:00:00"/>
    <x v="11"/>
    <x v="2"/>
    <x v="2"/>
    <x v="2"/>
    <s v="Shirt"/>
    <n v="1"/>
    <n v="284.74"/>
    <n v="284.74"/>
    <n v="186.37"/>
    <n v="98.37"/>
    <x v="1"/>
    <n v="46"/>
    <x v="1"/>
  </r>
  <r>
    <n v="976"/>
    <d v="2022-01-06T00:00:00"/>
    <x v="6"/>
    <x v="0"/>
    <x v="0"/>
    <x v="0"/>
    <s v="Juice"/>
    <n v="16"/>
    <n v="19.690000000000001"/>
    <n v="315.04000000000002"/>
    <n v="200.41"/>
    <n v="114.63"/>
    <x v="1"/>
    <n v="30"/>
    <x v="2"/>
  </r>
  <r>
    <n v="977"/>
    <d v="2024-06-29T00:00:00"/>
    <x v="11"/>
    <x v="1"/>
    <x v="3"/>
    <x v="0"/>
    <s v="Chocolate"/>
    <n v="15"/>
    <n v="461.37"/>
    <n v="6920.55"/>
    <n v="5892.84"/>
    <n v="1027.71"/>
    <x v="1"/>
    <n v="45"/>
    <x v="1"/>
  </r>
  <r>
    <n v="978"/>
    <d v="2022-05-22T00:00:00"/>
    <x v="0"/>
    <x v="0"/>
    <x v="6"/>
    <x v="1"/>
    <s v="Tablet"/>
    <n v="19"/>
    <n v="36.72"/>
    <n v="697.68"/>
    <n v="468.96"/>
    <n v="228.72"/>
    <x v="1"/>
    <n v="19"/>
    <x v="0"/>
  </r>
  <r>
    <n v="979"/>
    <d v="2024-09-15T00:00:00"/>
    <x v="5"/>
    <x v="1"/>
    <x v="5"/>
    <x v="1"/>
    <s v="Tablet"/>
    <n v="13"/>
    <n v="210.33"/>
    <n v="2734.29"/>
    <n v="1722.74"/>
    <n v="1011.55"/>
    <x v="1"/>
    <n v="58"/>
    <x v="1"/>
  </r>
  <r>
    <n v="980"/>
    <d v="2023-04-24T00:00:00"/>
    <x v="7"/>
    <x v="2"/>
    <x v="5"/>
    <x v="1"/>
    <s v="Laptop"/>
    <n v="2"/>
    <n v="226.23"/>
    <n v="452.46"/>
    <n v="337.4"/>
    <n v="115.06"/>
    <x v="0"/>
    <n v="34"/>
    <x v="2"/>
  </r>
  <r>
    <n v="981"/>
    <d v="2023-07-20T00:00:00"/>
    <x v="1"/>
    <x v="2"/>
    <x v="5"/>
    <x v="1"/>
    <s v="Tablet"/>
    <n v="19"/>
    <n v="121.8"/>
    <n v="2314.1999999999998"/>
    <n v="1921.9"/>
    <n v="392.3"/>
    <x v="0"/>
    <n v="54"/>
    <x v="1"/>
  </r>
  <r>
    <n v="982"/>
    <d v="2022-11-21T00:00:00"/>
    <x v="8"/>
    <x v="0"/>
    <x v="7"/>
    <x v="1"/>
    <s v="Tablet"/>
    <n v="8"/>
    <n v="335.52"/>
    <n v="2684.16"/>
    <n v="2180.39"/>
    <n v="503.77"/>
    <x v="0"/>
    <n v="20"/>
    <x v="0"/>
  </r>
  <r>
    <n v="983"/>
    <d v="2023-02-09T00:00:00"/>
    <x v="9"/>
    <x v="2"/>
    <x v="7"/>
    <x v="1"/>
    <s v="Tablet"/>
    <n v="20"/>
    <n v="411.75"/>
    <n v="8235"/>
    <n v="7236.74"/>
    <n v="998.26"/>
    <x v="1"/>
    <n v="58"/>
    <x v="1"/>
  </r>
  <r>
    <n v="984"/>
    <d v="2024-04-13T00:00:00"/>
    <x v="7"/>
    <x v="1"/>
    <x v="3"/>
    <x v="1"/>
    <s v="Smartphone"/>
    <n v="15"/>
    <n v="297.20999999999998"/>
    <n v="4458.1499999999996"/>
    <n v="3591.25"/>
    <n v="866.9"/>
    <x v="1"/>
    <n v="42"/>
    <x v="2"/>
  </r>
  <r>
    <n v="985"/>
    <d v="2023-05-12T00:00:00"/>
    <x v="0"/>
    <x v="2"/>
    <x v="7"/>
    <x v="1"/>
    <s v="Headphones"/>
    <n v="13"/>
    <n v="477.95"/>
    <n v="6213.35"/>
    <n v="4004.7"/>
    <n v="2208.65"/>
    <x v="1"/>
    <n v="21"/>
    <x v="0"/>
  </r>
  <r>
    <n v="986"/>
    <d v="2022-11-27T00:00:00"/>
    <x v="8"/>
    <x v="0"/>
    <x v="1"/>
    <x v="0"/>
    <s v="Juice"/>
    <n v="8"/>
    <n v="120.48"/>
    <n v="963.84"/>
    <n v="628.66999999999996"/>
    <n v="335.17"/>
    <x v="1"/>
    <n v="29"/>
    <x v="0"/>
  </r>
  <r>
    <n v="987"/>
    <d v="2023-12-30T00:00:00"/>
    <x v="2"/>
    <x v="2"/>
    <x v="3"/>
    <x v="3"/>
    <s v="Chair"/>
    <n v="20"/>
    <n v="225.8"/>
    <n v="4516"/>
    <n v="2729.46"/>
    <n v="1786.54"/>
    <x v="1"/>
    <n v="28"/>
    <x v="0"/>
  </r>
  <r>
    <n v="988"/>
    <d v="2024-04-19T00:00:00"/>
    <x v="7"/>
    <x v="1"/>
    <x v="0"/>
    <x v="2"/>
    <s v="Shirt"/>
    <n v="7"/>
    <n v="236.3"/>
    <n v="1654.1"/>
    <n v="1248.3"/>
    <n v="405.8"/>
    <x v="0"/>
    <n v="24"/>
    <x v="0"/>
  </r>
  <r>
    <n v="989"/>
    <d v="2023-10-08T00:00:00"/>
    <x v="10"/>
    <x v="2"/>
    <x v="2"/>
    <x v="0"/>
    <s v="Chips"/>
    <n v="6"/>
    <n v="332.07"/>
    <n v="1992.42"/>
    <n v="1589.51"/>
    <n v="402.91"/>
    <x v="1"/>
    <n v="24"/>
    <x v="0"/>
  </r>
  <r>
    <n v="990"/>
    <d v="2024-06-25T00:00:00"/>
    <x v="11"/>
    <x v="1"/>
    <x v="2"/>
    <x v="2"/>
    <s v="Jacket"/>
    <n v="20"/>
    <n v="287.92"/>
    <n v="5758.4"/>
    <n v="4483.7299999999996"/>
    <n v="1274.67"/>
    <x v="1"/>
    <n v="27"/>
    <x v="0"/>
  </r>
  <r>
    <n v="991"/>
    <d v="2023-10-03T00:00:00"/>
    <x v="10"/>
    <x v="2"/>
    <x v="2"/>
    <x v="1"/>
    <s v="Headphones"/>
    <n v="1"/>
    <n v="366.82"/>
    <n v="366.82"/>
    <n v="279.24"/>
    <n v="87.58"/>
    <x v="1"/>
    <n v="60"/>
    <x v="1"/>
  </r>
  <r>
    <n v="992"/>
    <d v="2024-02-16T00:00:00"/>
    <x v="9"/>
    <x v="1"/>
    <x v="5"/>
    <x v="1"/>
    <s v="Headphones"/>
    <n v="9"/>
    <n v="155.54"/>
    <n v="1399.86"/>
    <n v="897.97"/>
    <n v="501.89"/>
    <x v="0"/>
    <n v="46"/>
    <x v="1"/>
  </r>
  <r>
    <n v="993"/>
    <d v="2023-07-07T00:00:00"/>
    <x v="1"/>
    <x v="2"/>
    <x v="4"/>
    <x v="2"/>
    <s v="Shoes"/>
    <n v="17"/>
    <n v="190.03"/>
    <n v="3230.51"/>
    <n v="2842.05"/>
    <n v="388.46"/>
    <x v="0"/>
    <n v="21"/>
    <x v="0"/>
  </r>
  <r>
    <n v="994"/>
    <d v="2022-04-06T00:00:00"/>
    <x v="7"/>
    <x v="0"/>
    <x v="5"/>
    <x v="3"/>
    <s v="Chair"/>
    <n v="14"/>
    <n v="239.78"/>
    <n v="3356.92"/>
    <n v="2490.7800000000002"/>
    <n v="866.14"/>
    <x v="0"/>
    <n v="30"/>
    <x v="2"/>
  </r>
  <r>
    <n v="995"/>
    <d v="2023-11-16T00:00:00"/>
    <x v="8"/>
    <x v="2"/>
    <x v="0"/>
    <x v="1"/>
    <s v="Tablet"/>
    <n v="20"/>
    <n v="204.6"/>
    <n v="4092"/>
    <n v="3393.83"/>
    <n v="698.17"/>
    <x v="0"/>
    <n v="28"/>
    <x v="0"/>
  </r>
  <r>
    <n v="996"/>
    <d v="2023-06-01T00:00:00"/>
    <x v="11"/>
    <x v="2"/>
    <x v="1"/>
    <x v="3"/>
    <s v="Table"/>
    <n v="20"/>
    <n v="336.85"/>
    <n v="6737"/>
    <n v="5173.3900000000003"/>
    <n v="1563.61"/>
    <x v="0"/>
    <n v="47"/>
    <x v="1"/>
  </r>
  <r>
    <n v="997"/>
    <d v="2024-01-01T00:00:00"/>
    <x v="6"/>
    <x v="1"/>
    <x v="0"/>
    <x v="0"/>
    <s v="Chips"/>
    <n v="9"/>
    <n v="26.35"/>
    <n v="237.15"/>
    <n v="167.52"/>
    <n v="69.63"/>
    <x v="0"/>
    <n v="34"/>
    <x v="2"/>
  </r>
  <r>
    <n v="998"/>
    <d v="2023-07-20T00:00:00"/>
    <x v="1"/>
    <x v="2"/>
    <x v="2"/>
    <x v="0"/>
    <s v="Chips"/>
    <n v="12"/>
    <n v="216.44"/>
    <n v="2597.2800000000002"/>
    <n v="1943.56"/>
    <n v="653.72"/>
    <x v="0"/>
    <n v="29"/>
    <x v="0"/>
  </r>
  <r>
    <n v="999"/>
    <d v="2024-03-08T00:00:00"/>
    <x v="4"/>
    <x v="1"/>
    <x v="1"/>
    <x v="3"/>
    <s v="Table"/>
    <n v="11"/>
    <n v="362.82"/>
    <n v="3991.02"/>
    <n v="2818.51"/>
    <n v="1172.51"/>
    <x v="1"/>
    <n v="55"/>
    <x v="1"/>
  </r>
  <r>
    <n v="1000"/>
    <d v="2023-12-20T00:00:00"/>
    <x v="2"/>
    <x v="2"/>
    <x v="0"/>
    <x v="2"/>
    <s v="Jacket"/>
    <n v="2"/>
    <n v="442.96"/>
    <n v="885.92"/>
    <n v="777.72"/>
    <n v="108.2"/>
    <x v="1"/>
    <n v="57"/>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09C5853-3447-413A-B54F-E3401C91DE75}"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3:B6" firstHeaderRow="1" firstDataRow="1" firstDataCol="1"/>
  <pivotFields count="15">
    <pivotField dataField="1" showAll="0"/>
    <pivotField numFmtId="14" showAll="0"/>
    <pivotField showAll="0">
      <items count="13">
        <item x="6"/>
        <item x="9"/>
        <item x="4"/>
        <item x="7"/>
        <item x="0"/>
        <item x="11"/>
        <item x="1"/>
        <item x="3"/>
        <item x="5"/>
        <item x="10"/>
        <item x="8"/>
        <item x="2"/>
        <item t="default"/>
      </items>
    </pivotField>
    <pivotField showAll="0">
      <items count="4">
        <item x="0"/>
        <item h="1" x="2"/>
        <item h="1" x="1"/>
        <item t="default"/>
      </items>
    </pivotField>
    <pivotField showAll="0"/>
    <pivotField showAll="0">
      <items count="5">
        <item h="1" x="2"/>
        <item h="1" x="1"/>
        <item h="1" x="0"/>
        <item x="3"/>
        <item t="default"/>
      </items>
    </pivotField>
    <pivotField showAll="0"/>
    <pivotField showAll="0"/>
    <pivotField showAll="0"/>
    <pivotField showAll="0"/>
    <pivotField showAll="0"/>
    <pivotField showAll="0"/>
    <pivotField axis="axisRow" showAll="0">
      <items count="3">
        <item x="1"/>
        <item x="0"/>
        <item t="default"/>
      </items>
    </pivotField>
    <pivotField showAll="0"/>
    <pivotField showAll="0"/>
  </pivotFields>
  <rowFields count="1">
    <field x="12"/>
  </rowFields>
  <rowItems count="3">
    <i>
      <x/>
    </i>
    <i>
      <x v="1"/>
    </i>
    <i t="grand">
      <x/>
    </i>
  </rowItems>
  <colItems count="1">
    <i/>
  </colItems>
  <dataFields count="1">
    <dataField name="Count of Order ID" fld="0" subtotal="count" baseField="0" baseItem="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2" count="1" selected="0">
            <x v="0"/>
          </reference>
        </references>
      </pivotArea>
    </chartFormat>
    <chartFormat chart="0" format="2">
      <pivotArea type="data" outline="0" fieldPosition="0">
        <references count="2">
          <reference field="4294967294" count="1" selected="0">
            <x v="0"/>
          </reference>
          <reference field="12" count="1" selected="0">
            <x v="1"/>
          </reference>
        </references>
      </pivotArea>
    </chartFormat>
    <chartFormat chart="11" format="6" series="1">
      <pivotArea type="data" outline="0" fieldPosition="0">
        <references count="1">
          <reference field="4294967294" count="1" selected="0">
            <x v="0"/>
          </reference>
        </references>
      </pivotArea>
    </chartFormat>
    <chartFormat chart="11" format="7">
      <pivotArea type="data" outline="0" fieldPosition="0">
        <references count="2">
          <reference field="4294967294" count="1" selected="0">
            <x v="0"/>
          </reference>
          <reference field="12" count="1" selected="0">
            <x v="0"/>
          </reference>
        </references>
      </pivotArea>
    </chartFormat>
    <chartFormat chart="11" format="8">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D38EBAF-E8A3-4B05-A6F7-FA6650CEE34F}"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7">
  <location ref="A3:B7" firstHeaderRow="1" firstDataRow="1" firstDataCol="1"/>
  <pivotFields count="15">
    <pivotField dataField="1" showAll="0"/>
    <pivotField numFmtId="14" showAll="0"/>
    <pivotField showAll="0">
      <items count="13">
        <item x="6"/>
        <item x="9"/>
        <item x="4"/>
        <item x="7"/>
        <item x="0"/>
        <item x="11"/>
        <item x="1"/>
        <item x="3"/>
        <item x="5"/>
        <item x="10"/>
        <item x="8"/>
        <item x="2"/>
        <item t="default"/>
      </items>
    </pivotField>
    <pivotField showAll="0">
      <items count="4">
        <item x="0"/>
        <item h="1" x="2"/>
        <item h="1" x="1"/>
        <item t="default"/>
      </items>
    </pivotField>
    <pivotField showAll="0"/>
    <pivotField showAll="0">
      <items count="5">
        <item h="1" x="2"/>
        <item h="1" x="1"/>
        <item h="1" x="0"/>
        <item x="3"/>
        <item t="default"/>
      </items>
    </pivotField>
    <pivotField showAll="0"/>
    <pivotField showAll="0"/>
    <pivotField showAll="0"/>
    <pivotField showAll="0"/>
    <pivotField showAll="0"/>
    <pivotField showAll="0"/>
    <pivotField showAll="0"/>
    <pivotField showAll="0"/>
    <pivotField axis="axisRow" showAll="0">
      <items count="4">
        <item x="0"/>
        <item x="2"/>
        <item x="1"/>
        <item t="default"/>
      </items>
    </pivotField>
  </pivotFields>
  <rowFields count="1">
    <field x="14"/>
  </rowFields>
  <rowItems count="4">
    <i>
      <x/>
    </i>
    <i>
      <x v="1"/>
    </i>
    <i>
      <x v="2"/>
    </i>
    <i t="grand">
      <x/>
    </i>
  </rowItems>
  <colItems count="1">
    <i/>
  </colItems>
  <dataFields count="1">
    <dataField name="Count of Order ID" fld="0" subtotal="count" baseField="12" baseItem="0"/>
  </dataFields>
  <chartFormats count="2">
    <chartFormat chart="0" format="0" series="1">
      <pivotArea type="data" outline="0" fieldPosition="0">
        <references count="1">
          <reference field="4294967294" count="1" selected="0">
            <x v="0"/>
          </reference>
        </references>
      </pivotArea>
    </chartFormat>
    <chartFormat chart="2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6E87415-536B-4ED0-9B36-3D2FE6A60897}"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C16" firstHeaderRow="0" firstDataRow="1" firstDataCol="1"/>
  <pivotFields count="15">
    <pivotField dataField="1" showAll="0"/>
    <pivotField numFmtId="14" showAll="0"/>
    <pivotField axis="axisRow" showAll="0">
      <items count="13">
        <item x="6"/>
        <item x="9"/>
        <item x="4"/>
        <item x="7"/>
        <item x="0"/>
        <item x="11"/>
        <item x="1"/>
        <item x="3"/>
        <item x="5"/>
        <item x="10"/>
        <item x="8"/>
        <item x="2"/>
        <item t="default"/>
      </items>
    </pivotField>
    <pivotField showAll="0">
      <items count="4">
        <item x="0"/>
        <item h="1" x="2"/>
        <item h="1" x="1"/>
        <item t="default"/>
      </items>
    </pivotField>
    <pivotField showAll="0"/>
    <pivotField showAll="0">
      <items count="5">
        <item h="1" x="2"/>
        <item h="1" x="1"/>
        <item h="1" x="0"/>
        <item x="3"/>
        <item t="default"/>
      </items>
    </pivotField>
    <pivotField showAll="0"/>
    <pivotField showAll="0"/>
    <pivotField showAll="0"/>
    <pivotField showAll="0"/>
    <pivotField showAll="0"/>
    <pivotField dataField="1" showAll="0"/>
    <pivotField showAll="0"/>
    <pivotField showAll="0"/>
    <pivotField showAll="0"/>
  </pivotFields>
  <rowFields count="1">
    <field x="2"/>
  </rowFields>
  <rowItems count="13">
    <i>
      <x/>
    </i>
    <i>
      <x v="1"/>
    </i>
    <i>
      <x v="2"/>
    </i>
    <i>
      <x v="3"/>
    </i>
    <i>
      <x v="4"/>
    </i>
    <i>
      <x v="5"/>
    </i>
    <i>
      <x v="6"/>
    </i>
    <i>
      <x v="7"/>
    </i>
    <i>
      <x v="8"/>
    </i>
    <i>
      <x v="9"/>
    </i>
    <i>
      <x v="10"/>
    </i>
    <i>
      <x v="11"/>
    </i>
    <i t="grand">
      <x/>
    </i>
  </rowItems>
  <colFields count="1">
    <field x="-2"/>
  </colFields>
  <colItems count="2">
    <i>
      <x/>
    </i>
    <i i="1">
      <x v="1"/>
    </i>
  </colItems>
  <dataFields count="2">
    <dataField name="Count of Order ID" fld="0" subtotal="count" baseField="2" baseItem="0"/>
    <dataField name="Sum of Profit" fld="11"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10" format="4" series="1">
      <pivotArea type="data" outline="0" fieldPosition="0">
        <references count="1">
          <reference field="4294967294" count="1" selected="0">
            <x v="1"/>
          </reference>
        </references>
      </pivotArea>
    </chartFormat>
    <chartFormat chart="10"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73A0039-BE94-4429-B8FE-C91099065AA9}"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12" firstHeaderRow="1" firstDataRow="1" firstDataCol="1"/>
  <pivotFields count="15">
    <pivotField dataField="1" showAll="0"/>
    <pivotField numFmtId="14" showAll="0"/>
    <pivotField showAll="0">
      <items count="13">
        <item x="6"/>
        <item x="9"/>
        <item x="4"/>
        <item x="7"/>
        <item x="0"/>
        <item x="11"/>
        <item x="1"/>
        <item x="3"/>
        <item x="5"/>
        <item x="10"/>
        <item x="8"/>
        <item x="2"/>
        <item t="default"/>
      </items>
    </pivotField>
    <pivotField showAll="0">
      <items count="4">
        <item x="0"/>
        <item h="1" x="2"/>
        <item h="1" x="1"/>
        <item t="default"/>
      </items>
    </pivotField>
    <pivotField axis="axisRow" showAll="0">
      <items count="9">
        <item x="3"/>
        <item x="6"/>
        <item x="2"/>
        <item x="5"/>
        <item x="7"/>
        <item x="4"/>
        <item x="0"/>
        <item x="1"/>
        <item t="default"/>
      </items>
    </pivotField>
    <pivotField showAll="0">
      <items count="5">
        <item h="1" x="2"/>
        <item h="1" x="1"/>
        <item h="1" x="0"/>
        <item x="3"/>
        <item t="default"/>
      </items>
    </pivotField>
    <pivotField showAll="0"/>
    <pivotField showAll="0"/>
    <pivotField showAll="0"/>
    <pivotField showAll="0"/>
    <pivotField showAll="0"/>
    <pivotField showAll="0"/>
    <pivotField showAll="0"/>
    <pivotField showAll="0"/>
    <pivotField showAll="0"/>
  </pivotFields>
  <rowFields count="1">
    <field x="4"/>
  </rowFields>
  <rowItems count="9">
    <i>
      <x/>
    </i>
    <i>
      <x v="1"/>
    </i>
    <i>
      <x v="2"/>
    </i>
    <i>
      <x v="3"/>
    </i>
    <i>
      <x v="4"/>
    </i>
    <i>
      <x v="5"/>
    </i>
    <i>
      <x v="6"/>
    </i>
    <i>
      <x v="7"/>
    </i>
    <i t="grand">
      <x/>
    </i>
  </rowItems>
  <colItems count="1">
    <i/>
  </colItems>
  <dataFields count="1">
    <dataField name="Count of Order ID" fld="0" subtotal="count" baseField="3"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EE8A5C7-13E3-44C8-9B0B-F2FC7C481F3A}"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A3:B7" firstHeaderRow="1" firstDataRow="1" firstDataCol="1"/>
  <pivotFields count="15">
    <pivotField showAll="0"/>
    <pivotField numFmtId="14" showAll="0"/>
    <pivotField showAll="0">
      <items count="13">
        <item x="6"/>
        <item x="9"/>
        <item x="4"/>
        <item x="7"/>
        <item x="0"/>
        <item x="11"/>
        <item x="1"/>
        <item x="3"/>
        <item x="5"/>
        <item x="10"/>
        <item x="8"/>
        <item x="2"/>
        <item t="default"/>
      </items>
    </pivotField>
    <pivotField axis="axisRow" showAll="0">
      <items count="4">
        <item x="0"/>
        <item x="2"/>
        <item x="1"/>
        <item t="default"/>
      </items>
    </pivotField>
    <pivotField showAll="0"/>
    <pivotField showAll="0">
      <items count="5">
        <item x="2"/>
        <item x="1"/>
        <item x="0"/>
        <item x="3"/>
        <item t="default"/>
      </items>
    </pivotField>
    <pivotField showAll="0"/>
    <pivotField showAll="0"/>
    <pivotField showAll="0"/>
    <pivotField showAll="0"/>
    <pivotField showAll="0"/>
    <pivotField dataField="1" showAll="0"/>
    <pivotField showAll="0"/>
    <pivotField showAll="0"/>
    <pivotField showAll="0"/>
  </pivotFields>
  <rowFields count="1">
    <field x="3"/>
  </rowFields>
  <rowItems count="4">
    <i>
      <x/>
    </i>
    <i>
      <x v="1"/>
    </i>
    <i>
      <x v="2"/>
    </i>
    <i t="grand">
      <x/>
    </i>
  </rowItems>
  <colItems count="1">
    <i/>
  </colItems>
  <dataFields count="1">
    <dataField name="Sum of Profit" fld="11" baseField="0" baseItem="0"/>
  </dataFields>
  <chartFormats count="8">
    <chartFormat chart="0" format="0" series="1">
      <pivotArea type="data" outline="0" fieldPosition="0">
        <references count="1">
          <reference field="4294967294" count="1" selected="0">
            <x v="0"/>
          </reference>
        </references>
      </pivotArea>
    </chartFormat>
    <chartFormat chart="0" format="2">
      <pivotArea type="data" outline="0" fieldPosition="0">
        <references count="2">
          <reference field="4294967294" count="1" selected="0">
            <x v="0"/>
          </reference>
          <reference field="3" count="1" selected="0">
            <x v="2"/>
          </reference>
        </references>
      </pivotArea>
    </chartFormat>
    <chartFormat chart="0" format="3">
      <pivotArea type="data" outline="0" fieldPosition="0">
        <references count="2">
          <reference field="4294967294" count="1" selected="0">
            <x v="0"/>
          </reference>
          <reference field="3" count="1" selected="0">
            <x v="1"/>
          </reference>
        </references>
      </pivotArea>
    </chartFormat>
    <chartFormat chart="0" format="4">
      <pivotArea type="data" outline="0" fieldPosition="0">
        <references count="2">
          <reference field="4294967294" count="1" selected="0">
            <x v="0"/>
          </reference>
          <reference field="3" count="1" selected="0">
            <x v="0"/>
          </reference>
        </references>
      </pivotArea>
    </chartFormat>
    <chartFormat chart="17" format="9" series="1">
      <pivotArea type="data" outline="0" fieldPosition="0">
        <references count="1">
          <reference field="4294967294" count="1" selected="0">
            <x v="0"/>
          </reference>
        </references>
      </pivotArea>
    </chartFormat>
    <chartFormat chart="17" format="10">
      <pivotArea type="data" outline="0" fieldPosition="0">
        <references count="2">
          <reference field="4294967294" count="1" selected="0">
            <x v="0"/>
          </reference>
          <reference field="3" count="1" selected="0">
            <x v="0"/>
          </reference>
        </references>
      </pivotArea>
    </chartFormat>
    <chartFormat chart="17" format="11">
      <pivotArea type="data" outline="0" fieldPosition="0">
        <references count="2">
          <reference field="4294967294" count="1" selected="0">
            <x v="0"/>
          </reference>
          <reference field="3" count="1" selected="0">
            <x v="1"/>
          </reference>
        </references>
      </pivotArea>
    </chartFormat>
    <chartFormat chart="17" format="12">
      <pivotArea type="data" outline="0" fieldPosition="0">
        <references count="2">
          <reference field="4294967294" count="1" selected="0">
            <x v="0"/>
          </reference>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20452DC4-2C45-49AA-A50A-9C8963A13850}" sourceName="month">
  <pivotTables>
    <pivotTable tabId="6" name="PivotTable3"/>
    <pivotTable tabId="5" name="PivotTable2"/>
    <pivotTable tabId="4" name="PivotTable1"/>
    <pivotTable tabId="7" name="PivotTable5"/>
  </pivotTables>
  <data>
    <tabular pivotCacheId="697430035">
      <items count="12">
        <i x="6" s="1"/>
        <i x="9" s="1"/>
        <i x="4" s="1"/>
        <i x="7" s="1"/>
        <i x="0" s="1"/>
        <i x="11" s="1"/>
        <i x="1" s="1"/>
        <i x="3" s="1"/>
        <i x="5" s="1"/>
        <i x="10" s="1"/>
        <i x="8"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FBEC506D-3703-46F5-A11D-F8DDC7F9C4E9}" sourceName="year">
  <pivotTables>
    <pivotTable tabId="6" name="PivotTable3"/>
    <pivotTable tabId="5" name="PivotTable2"/>
    <pivotTable tabId="4" name="PivotTable1"/>
    <pivotTable tabId="7" name="PivotTable5"/>
  </pivotTables>
  <data>
    <tabular pivotCacheId="697430035">
      <items count="3">
        <i x="0" s="1"/>
        <i x="2"/>
        <i x="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3D40BEC5-BDBD-454A-A281-272FB1434482}" sourceName="Category">
  <pivotTables>
    <pivotTable tabId="6" name="PivotTable3"/>
    <pivotTable tabId="5" name="PivotTable2"/>
    <pivotTable tabId="4" name="PivotTable1"/>
    <pivotTable tabId="7" name="PivotTable5"/>
  </pivotTables>
  <data>
    <tabular pivotCacheId="697430035">
      <items count="4">
        <i x="2"/>
        <i x="1"/>
        <i x="0"/>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0205B209-0713-4C34-89A0-F3D6C066CD69}" cache="Slicer_month" caption="month" startItem="4" style="sale and profit" rowHeight="241300"/>
  <slicer name="year" xr10:uid="{00774BB7-6A0C-43E4-B860-F567AF76FF40}" cache="Slicer_year" caption="year" style="sale and profit" rowHeight="241300"/>
  <slicer name="Category" xr10:uid="{C13813F6-7785-4FE6-96D0-7F2727E63D4D}" cache="Slicer_Category" caption="Category" style="sale and profit" rowHeight="241300"/>
</slicer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4.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54EE04-C298-4047-9D26-71B8B60213C8}">
  <dimension ref="A3:B6"/>
  <sheetViews>
    <sheetView zoomScale="99" workbookViewId="0">
      <selection activeCell="O8" sqref="O8"/>
    </sheetView>
  </sheetViews>
  <sheetFormatPr defaultRowHeight="15" x14ac:dyDescent="0.25"/>
  <cols>
    <col min="1" max="1" width="13.28515625" bestFit="1" customWidth="1"/>
    <col min="2" max="2" width="16.7109375" bestFit="1" customWidth="1"/>
  </cols>
  <sheetData>
    <row r="3" spans="1:2" x14ac:dyDescent="0.25">
      <c r="A3" s="4" t="s">
        <v>47</v>
      </c>
      <c r="B3" t="s">
        <v>46</v>
      </c>
    </row>
    <row r="4" spans="1:2" x14ac:dyDescent="0.25">
      <c r="A4" s="5" t="s">
        <v>41</v>
      </c>
      <c r="B4" s="6">
        <v>43</v>
      </c>
    </row>
    <row r="5" spans="1:2" x14ac:dyDescent="0.25">
      <c r="A5" s="5" t="s">
        <v>40</v>
      </c>
      <c r="B5" s="6">
        <v>38</v>
      </c>
    </row>
    <row r="6" spans="1:2" x14ac:dyDescent="0.25">
      <c r="A6" s="5" t="s">
        <v>48</v>
      </c>
      <c r="B6" s="6">
        <v>81</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E01751-7D9B-44F6-92EA-0C8C8B570C71}">
  <dimension ref="A3:B7"/>
  <sheetViews>
    <sheetView workbookViewId="0">
      <selection activeCell="N9" sqref="N9"/>
    </sheetView>
  </sheetViews>
  <sheetFormatPr defaultRowHeight="15" x14ac:dyDescent="0.25"/>
  <cols>
    <col min="1" max="1" width="13.140625" bestFit="1" customWidth="1"/>
    <col min="2" max="2" width="16.5703125" bestFit="1" customWidth="1"/>
  </cols>
  <sheetData>
    <row r="3" spans="1:2" x14ac:dyDescent="0.25">
      <c r="A3" s="4" t="s">
        <v>47</v>
      </c>
      <c r="B3" t="s">
        <v>46</v>
      </c>
    </row>
    <row r="4" spans="1:2" x14ac:dyDescent="0.25">
      <c r="A4" s="5" t="s">
        <v>43</v>
      </c>
      <c r="B4" s="6">
        <v>24</v>
      </c>
    </row>
    <row r="5" spans="1:2" x14ac:dyDescent="0.25">
      <c r="A5" s="5" t="s">
        <v>44</v>
      </c>
      <c r="B5" s="6">
        <v>32</v>
      </c>
    </row>
    <row r="6" spans="1:2" x14ac:dyDescent="0.25">
      <c r="A6" s="5" t="s">
        <v>45</v>
      </c>
      <c r="B6" s="6">
        <v>25</v>
      </c>
    </row>
    <row r="7" spans="1:2" x14ac:dyDescent="0.25">
      <c r="A7" s="5" t="s">
        <v>48</v>
      </c>
      <c r="B7" s="6">
        <v>81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9F6CA0-DFA1-4368-A0A3-90CEEE2996A8}">
  <dimension ref="A1"/>
  <sheetViews>
    <sheetView showGridLines="0" tabSelected="1" topLeftCell="B1" zoomScale="97" zoomScaleNormal="97" workbookViewId="0">
      <selection activeCell="W1" sqref="W1:W1048576"/>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C68E37-FC8D-490E-846A-BB05A58E013A}">
  <dimension ref="A3:C16"/>
  <sheetViews>
    <sheetView workbookViewId="0">
      <selection activeCell="M17" sqref="M17"/>
    </sheetView>
  </sheetViews>
  <sheetFormatPr defaultRowHeight="15" x14ac:dyDescent="0.25"/>
  <cols>
    <col min="1" max="1" width="13.140625" bestFit="1" customWidth="1"/>
    <col min="2" max="2" width="16.5703125" bestFit="1" customWidth="1"/>
    <col min="3" max="3" width="12.5703125" bestFit="1" customWidth="1"/>
  </cols>
  <sheetData>
    <row r="3" spans="1:3" x14ac:dyDescent="0.25">
      <c r="A3" s="4" t="s">
        <v>47</v>
      </c>
      <c r="B3" t="s">
        <v>46</v>
      </c>
      <c r="C3" t="s">
        <v>51</v>
      </c>
    </row>
    <row r="4" spans="1:3" x14ac:dyDescent="0.25">
      <c r="A4" s="5" t="s">
        <v>60</v>
      </c>
      <c r="B4" s="6">
        <v>3</v>
      </c>
      <c r="C4" s="6">
        <v>970.7</v>
      </c>
    </row>
    <row r="5" spans="1:3" x14ac:dyDescent="0.25">
      <c r="A5" s="5" t="s">
        <v>61</v>
      </c>
      <c r="B5" s="6">
        <v>5</v>
      </c>
      <c r="C5" s="6">
        <v>4123.25</v>
      </c>
    </row>
    <row r="6" spans="1:3" x14ac:dyDescent="0.25">
      <c r="A6" s="5" t="s">
        <v>50</v>
      </c>
      <c r="B6" s="6">
        <v>5</v>
      </c>
      <c r="C6" s="6">
        <v>4170.91</v>
      </c>
    </row>
    <row r="7" spans="1:3" x14ac:dyDescent="0.25">
      <c r="A7" s="5" t="s">
        <v>62</v>
      </c>
      <c r="B7" s="6">
        <v>9</v>
      </c>
      <c r="C7" s="6">
        <v>6941.15</v>
      </c>
    </row>
    <row r="8" spans="1:3" x14ac:dyDescent="0.25">
      <c r="A8" s="5" t="s">
        <v>63</v>
      </c>
      <c r="B8" s="6">
        <v>7</v>
      </c>
      <c r="C8" s="6">
        <v>8232.65</v>
      </c>
    </row>
    <row r="9" spans="1:3" x14ac:dyDescent="0.25">
      <c r="A9" s="5" t="s">
        <v>64</v>
      </c>
      <c r="B9" s="6">
        <v>10</v>
      </c>
      <c r="C9" s="6">
        <v>7173.5599999999995</v>
      </c>
    </row>
    <row r="10" spans="1:3" x14ac:dyDescent="0.25">
      <c r="A10" s="5" t="s">
        <v>65</v>
      </c>
      <c r="B10" s="6">
        <v>7</v>
      </c>
      <c r="C10" s="6">
        <v>4435.67</v>
      </c>
    </row>
    <row r="11" spans="1:3" x14ac:dyDescent="0.25">
      <c r="A11" s="5" t="s">
        <v>66</v>
      </c>
      <c r="B11" s="6">
        <v>8</v>
      </c>
      <c r="C11" s="6">
        <v>5017.3100000000004</v>
      </c>
    </row>
    <row r="12" spans="1:3" x14ac:dyDescent="0.25">
      <c r="A12" s="5" t="s">
        <v>67</v>
      </c>
      <c r="B12" s="6">
        <v>5</v>
      </c>
      <c r="C12" s="6">
        <v>2720.03</v>
      </c>
    </row>
    <row r="13" spans="1:3" x14ac:dyDescent="0.25">
      <c r="A13" s="5" t="s">
        <v>68</v>
      </c>
      <c r="B13" s="6">
        <v>10</v>
      </c>
      <c r="C13" s="6">
        <v>6485.2</v>
      </c>
    </row>
    <row r="14" spans="1:3" x14ac:dyDescent="0.25">
      <c r="A14" s="5" t="s">
        <v>69</v>
      </c>
      <c r="B14" s="6">
        <v>4</v>
      </c>
      <c r="C14" s="6">
        <v>6940.99</v>
      </c>
    </row>
    <row r="15" spans="1:3" x14ac:dyDescent="0.25">
      <c r="A15" s="5" t="s">
        <v>70</v>
      </c>
      <c r="B15" s="6">
        <v>8</v>
      </c>
      <c r="C15" s="6">
        <v>8445.83</v>
      </c>
    </row>
    <row r="16" spans="1:3" x14ac:dyDescent="0.25">
      <c r="A16" s="5" t="s">
        <v>48</v>
      </c>
      <c r="B16" s="6">
        <v>81</v>
      </c>
      <c r="C16" s="6">
        <v>65657.249999999971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39963B-9E1B-46BD-8CFB-F44F68DC7880}">
  <dimension ref="A3:B12"/>
  <sheetViews>
    <sheetView workbookViewId="0">
      <selection activeCell="N14" sqref="N14"/>
    </sheetView>
  </sheetViews>
  <sheetFormatPr defaultRowHeight="15" x14ac:dyDescent="0.25"/>
  <cols>
    <col min="1" max="1" width="13.140625" bestFit="1" customWidth="1"/>
    <col min="2" max="2" width="16.5703125" bestFit="1" customWidth="1"/>
  </cols>
  <sheetData>
    <row r="3" spans="1:2" x14ac:dyDescent="0.25">
      <c r="A3" s="4" t="s">
        <v>47</v>
      </c>
      <c r="B3" t="s">
        <v>46</v>
      </c>
    </row>
    <row r="4" spans="1:2" x14ac:dyDescent="0.25">
      <c r="A4" s="5" t="s">
        <v>15</v>
      </c>
      <c r="B4" s="6">
        <v>5</v>
      </c>
    </row>
    <row r="5" spans="1:2" x14ac:dyDescent="0.25">
      <c r="A5" s="5" t="s">
        <v>18</v>
      </c>
      <c r="B5" s="6">
        <v>11</v>
      </c>
    </row>
    <row r="6" spans="1:2" x14ac:dyDescent="0.25">
      <c r="A6" s="5" t="s">
        <v>14</v>
      </c>
      <c r="B6" s="6">
        <v>13</v>
      </c>
    </row>
    <row r="7" spans="1:2" x14ac:dyDescent="0.25">
      <c r="A7" s="5" t="s">
        <v>17</v>
      </c>
      <c r="B7" s="6">
        <v>13</v>
      </c>
    </row>
    <row r="8" spans="1:2" x14ac:dyDescent="0.25">
      <c r="A8" s="5" t="s">
        <v>19</v>
      </c>
      <c r="B8" s="6">
        <v>11</v>
      </c>
    </row>
    <row r="9" spans="1:2" x14ac:dyDescent="0.25">
      <c r="A9" s="5" t="s">
        <v>16</v>
      </c>
      <c r="B9" s="6">
        <v>7</v>
      </c>
    </row>
    <row r="10" spans="1:2" x14ac:dyDescent="0.25">
      <c r="A10" s="5" t="s">
        <v>12</v>
      </c>
      <c r="B10" s="6">
        <v>10</v>
      </c>
    </row>
    <row r="11" spans="1:2" x14ac:dyDescent="0.25">
      <c r="A11" s="5" t="s">
        <v>13</v>
      </c>
      <c r="B11" s="6">
        <v>11</v>
      </c>
    </row>
    <row r="12" spans="1:2" x14ac:dyDescent="0.25">
      <c r="A12" s="5" t="s">
        <v>48</v>
      </c>
      <c r="B12" s="6">
        <v>81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1F545B-05F8-4B44-B81A-A372506C1258}">
  <dimension ref="A3:B7"/>
  <sheetViews>
    <sheetView workbookViewId="0">
      <selection activeCell="L11" sqref="L11"/>
    </sheetView>
  </sheetViews>
  <sheetFormatPr defaultRowHeight="15" x14ac:dyDescent="0.25"/>
  <cols>
    <col min="1" max="1" width="13.140625" bestFit="1" customWidth="1"/>
    <col min="2" max="2" width="12.5703125" bestFit="1" customWidth="1"/>
    <col min="3" max="3" width="12.140625" bestFit="1" customWidth="1"/>
  </cols>
  <sheetData>
    <row r="3" spans="1:2" x14ac:dyDescent="0.25">
      <c r="A3" s="4" t="s">
        <v>47</v>
      </c>
      <c r="B3" t="s">
        <v>51</v>
      </c>
    </row>
    <row r="4" spans="1:2" x14ac:dyDescent="0.25">
      <c r="A4" s="5" t="s">
        <v>55</v>
      </c>
      <c r="B4">
        <v>241541.55999999997</v>
      </c>
    </row>
    <row r="5" spans="1:2" x14ac:dyDescent="0.25">
      <c r="A5" s="5" t="s">
        <v>56</v>
      </c>
      <c r="B5">
        <v>218510.76999999984</v>
      </c>
    </row>
    <row r="6" spans="1:2" x14ac:dyDescent="0.25">
      <c r="A6" s="5" t="s">
        <v>57</v>
      </c>
      <c r="B6">
        <v>172418.64999999997</v>
      </c>
    </row>
    <row r="7" spans="1:2" x14ac:dyDescent="0.25">
      <c r="A7" s="5" t="s">
        <v>48</v>
      </c>
      <c r="B7">
        <v>632470.97999999975</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001"/>
  <sheetViews>
    <sheetView topLeftCell="A977" workbookViewId="0">
      <selection activeCell="E1001" sqref="E1001"/>
    </sheetView>
  </sheetViews>
  <sheetFormatPr defaultRowHeight="15" x14ac:dyDescent="0.25"/>
  <cols>
    <col min="1" max="1" width="8.42578125" bestFit="1" customWidth="1"/>
    <col min="2" max="2" width="18.28515625" bestFit="1" customWidth="1"/>
    <col min="3" max="4" width="18.28515625" customWidth="1"/>
    <col min="5" max="5" width="10.85546875" bestFit="1" customWidth="1"/>
    <col min="6" max="6" width="10.5703125" bestFit="1" customWidth="1"/>
    <col min="7" max="7" width="12.140625" bestFit="1" customWidth="1"/>
    <col min="8" max="8" width="10" bestFit="1" customWidth="1"/>
    <col min="9" max="9" width="9.7109375" bestFit="1" customWidth="1"/>
    <col min="10" max="12" width="8" bestFit="1" customWidth="1"/>
    <col min="13" max="13" width="16.85546875" bestFit="1" customWidth="1"/>
    <col min="14" max="14" width="13.5703125" bestFit="1" customWidth="1"/>
  </cols>
  <sheetData>
    <row r="1" spans="1:15" x14ac:dyDescent="0.25">
      <c r="A1" s="1" t="s">
        <v>0</v>
      </c>
      <c r="B1" s="1" t="s">
        <v>1</v>
      </c>
      <c r="C1" s="1" t="s">
        <v>49</v>
      </c>
      <c r="D1" s="1" t="s">
        <v>54</v>
      </c>
      <c r="E1" s="1" t="s">
        <v>2</v>
      </c>
      <c r="F1" s="1" t="s">
        <v>3</v>
      </c>
      <c r="G1" s="1" t="s">
        <v>4</v>
      </c>
      <c r="H1" s="1" t="s">
        <v>5</v>
      </c>
      <c r="I1" s="1" t="s">
        <v>6</v>
      </c>
      <c r="J1" s="1" t="s">
        <v>7</v>
      </c>
      <c r="K1" s="1" t="s">
        <v>8</v>
      </c>
      <c r="L1" s="1" t="s">
        <v>9</v>
      </c>
      <c r="M1" s="1" t="s">
        <v>10</v>
      </c>
      <c r="N1" s="1" t="s">
        <v>11</v>
      </c>
      <c r="O1" s="2" t="s">
        <v>42</v>
      </c>
    </row>
    <row r="2" spans="1:15" x14ac:dyDescent="0.25">
      <c r="A2">
        <v>1</v>
      </c>
      <c r="B2" s="3">
        <v>44708</v>
      </c>
      <c r="C2" s="3" t="str">
        <f>TEXT(B2,"mmm")</f>
        <v>May</v>
      </c>
      <c r="D2" s="3" t="str">
        <f>TEXT(B2,"yyyy")</f>
        <v>2022</v>
      </c>
      <c r="E2" t="s">
        <v>12</v>
      </c>
      <c r="F2" t="s">
        <v>20</v>
      </c>
      <c r="G2" t="s">
        <v>24</v>
      </c>
      <c r="H2">
        <v>13</v>
      </c>
      <c r="I2">
        <v>150.46</v>
      </c>
      <c r="J2">
        <v>1955.98</v>
      </c>
      <c r="K2">
        <v>1288.06</v>
      </c>
      <c r="L2">
        <v>667.92</v>
      </c>
      <c r="M2" t="s">
        <v>40</v>
      </c>
      <c r="N2">
        <v>26</v>
      </c>
      <c r="O2" t="str">
        <f t="shared" ref="O2:O65" si="0">VLOOKUP(N2,cat,2)</f>
        <v>adult</v>
      </c>
    </row>
    <row r="3" spans="1:15" x14ac:dyDescent="0.25">
      <c r="A3">
        <v>2</v>
      </c>
      <c r="B3" s="3">
        <v>45479</v>
      </c>
      <c r="C3" s="3" t="str">
        <f t="shared" ref="C3:C66" si="1">TEXT(B3,"mmm")</f>
        <v>Jul</v>
      </c>
      <c r="D3" s="3" t="str">
        <f t="shared" ref="D3:D66" si="2">TEXT(B3,"yyyy")</f>
        <v>2024</v>
      </c>
      <c r="E3" t="s">
        <v>13</v>
      </c>
      <c r="F3" t="s">
        <v>21</v>
      </c>
      <c r="G3" t="s">
        <v>25</v>
      </c>
      <c r="H3">
        <v>18</v>
      </c>
      <c r="I3">
        <v>493.67</v>
      </c>
      <c r="J3">
        <v>8886.06</v>
      </c>
      <c r="K3">
        <v>6576.05</v>
      </c>
      <c r="L3">
        <v>2310.0100000000002</v>
      </c>
      <c r="M3" t="s">
        <v>41</v>
      </c>
      <c r="N3">
        <v>25</v>
      </c>
      <c r="O3" t="str">
        <f t="shared" si="0"/>
        <v>adult</v>
      </c>
    </row>
    <row r="4" spans="1:15" x14ac:dyDescent="0.25">
      <c r="A4">
        <v>3</v>
      </c>
      <c r="B4" s="3">
        <v>45278</v>
      </c>
      <c r="C4" s="3" t="str">
        <f t="shared" si="1"/>
        <v>Dec</v>
      </c>
      <c r="D4" s="3" t="str">
        <f t="shared" si="2"/>
        <v>2023</v>
      </c>
      <c r="E4" t="s">
        <v>13</v>
      </c>
      <c r="F4" t="s">
        <v>22</v>
      </c>
      <c r="G4" t="s">
        <v>26</v>
      </c>
      <c r="H4">
        <v>7</v>
      </c>
      <c r="I4">
        <v>89.36</v>
      </c>
      <c r="J4">
        <v>625.52</v>
      </c>
      <c r="K4">
        <v>552.5</v>
      </c>
      <c r="L4">
        <v>73.02</v>
      </c>
      <c r="M4" t="s">
        <v>40</v>
      </c>
      <c r="N4">
        <v>24</v>
      </c>
      <c r="O4" t="str">
        <f t="shared" si="0"/>
        <v>adult</v>
      </c>
    </row>
    <row r="5" spans="1:15" x14ac:dyDescent="0.25">
      <c r="A5">
        <v>4</v>
      </c>
      <c r="B5" s="3">
        <v>44787</v>
      </c>
      <c r="C5" s="3" t="str">
        <f t="shared" si="1"/>
        <v>Aug</v>
      </c>
      <c r="D5" s="3" t="str">
        <f t="shared" si="2"/>
        <v>2022</v>
      </c>
      <c r="E5" t="s">
        <v>12</v>
      </c>
      <c r="F5" t="s">
        <v>21</v>
      </c>
      <c r="G5" t="s">
        <v>27</v>
      </c>
      <c r="H5">
        <v>11</v>
      </c>
      <c r="I5">
        <v>451.81</v>
      </c>
      <c r="J5">
        <v>4969.91</v>
      </c>
      <c r="K5">
        <v>4124.49</v>
      </c>
      <c r="L5">
        <v>845.42</v>
      </c>
      <c r="M5" t="s">
        <v>41</v>
      </c>
      <c r="N5">
        <v>60</v>
      </c>
      <c r="O5" t="str">
        <f t="shared" si="0"/>
        <v>old</v>
      </c>
    </row>
    <row r="6" spans="1:15" x14ac:dyDescent="0.25">
      <c r="A6">
        <v>5</v>
      </c>
      <c r="B6" s="3">
        <v>45376</v>
      </c>
      <c r="C6" s="3" t="str">
        <f t="shared" si="1"/>
        <v>Mar</v>
      </c>
      <c r="D6" s="3" t="str">
        <f t="shared" si="2"/>
        <v>2024</v>
      </c>
      <c r="E6" t="s">
        <v>13</v>
      </c>
      <c r="F6" t="s">
        <v>21</v>
      </c>
      <c r="G6" t="s">
        <v>27</v>
      </c>
      <c r="H6">
        <v>18</v>
      </c>
      <c r="I6">
        <v>318.61</v>
      </c>
      <c r="J6">
        <v>5734.98</v>
      </c>
      <c r="K6">
        <v>4287.3999999999996</v>
      </c>
      <c r="L6">
        <v>1447.58</v>
      </c>
      <c r="M6" t="s">
        <v>41</v>
      </c>
      <c r="N6">
        <v>32</v>
      </c>
      <c r="O6" t="str">
        <f t="shared" si="0"/>
        <v xml:space="preserve">middle </v>
      </c>
    </row>
    <row r="7" spans="1:15" x14ac:dyDescent="0.25">
      <c r="A7">
        <v>6</v>
      </c>
      <c r="B7" s="3">
        <v>45551</v>
      </c>
      <c r="C7" s="3" t="str">
        <f t="shared" si="1"/>
        <v>Sep</v>
      </c>
      <c r="D7" s="3" t="str">
        <f t="shared" si="2"/>
        <v>2024</v>
      </c>
      <c r="E7" t="s">
        <v>14</v>
      </c>
      <c r="F7" t="s">
        <v>23</v>
      </c>
      <c r="G7" t="s">
        <v>28</v>
      </c>
      <c r="H7">
        <v>13</v>
      </c>
      <c r="I7">
        <v>328.69</v>
      </c>
      <c r="J7">
        <v>4272.97</v>
      </c>
      <c r="K7">
        <v>3570.17</v>
      </c>
      <c r="L7">
        <v>702.8</v>
      </c>
      <c r="M7" t="s">
        <v>41</v>
      </c>
      <c r="N7">
        <v>32</v>
      </c>
      <c r="O7" t="str">
        <f t="shared" si="0"/>
        <v xml:space="preserve">middle </v>
      </c>
    </row>
    <row r="8" spans="1:15" x14ac:dyDescent="0.25">
      <c r="A8">
        <v>7</v>
      </c>
      <c r="B8" s="3">
        <v>45320</v>
      </c>
      <c r="C8" s="3" t="str">
        <f t="shared" si="1"/>
        <v>Jan</v>
      </c>
      <c r="D8" s="3" t="str">
        <f t="shared" si="2"/>
        <v>2024</v>
      </c>
      <c r="E8" t="s">
        <v>15</v>
      </c>
      <c r="F8" t="s">
        <v>23</v>
      </c>
      <c r="G8" t="s">
        <v>29</v>
      </c>
      <c r="H8">
        <v>10</v>
      </c>
      <c r="I8">
        <v>48.4</v>
      </c>
      <c r="J8">
        <v>484</v>
      </c>
      <c r="K8">
        <v>303.33999999999997</v>
      </c>
      <c r="L8">
        <v>180.66</v>
      </c>
      <c r="M8" t="s">
        <v>40</v>
      </c>
      <c r="N8">
        <v>25</v>
      </c>
      <c r="O8" t="str">
        <f t="shared" si="0"/>
        <v>adult</v>
      </c>
    </row>
    <row r="9" spans="1:15" x14ac:dyDescent="0.25">
      <c r="A9">
        <v>8</v>
      </c>
      <c r="B9" s="3">
        <v>44625</v>
      </c>
      <c r="C9" s="3" t="str">
        <f t="shared" si="1"/>
        <v>Mar</v>
      </c>
      <c r="D9" s="3" t="str">
        <f t="shared" si="2"/>
        <v>2022</v>
      </c>
      <c r="E9" t="s">
        <v>16</v>
      </c>
      <c r="F9" t="s">
        <v>22</v>
      </c>
      <c r="G9" t="s">
        <v>30</v>
      </c>
      <c r="H9">
        <v>13</v>
      </c>
      <c r="I9">
        <v>290.57</v>
      </c>
      <c r="J9">
        <v>3777.41</v>
      </c>
      <c r="K9">
        <v>2268.35</v>
      </c>
      <c r="L9">
        <v>1509.06</v>
      </c>
      <c r="M9" t="s">
        <v>40</v>
      </c>
      <c r="N9">
        <v>42</v>
      </c>
      <c r="O9" t="str">
        <f t="shared" si="0"/>
        <v xml:space="preserve">middle </v>
      </c>
    </row>
    <row r="10" spans="1:15" x14ac:dyDescent="0.25">
      <c r="A10">
        <v>9</v>
      </c>
      <c r="B10" s="3">
        <v>44789</v>
      </c>
      <c r="C10" s="3" t="str">
        <f t="shared" si="1"/>
        <v>Aug</v>
      </c>
      <c r="D10" s="3" t="str">
        <f t="shared" si="2"/>
        <v>2022</v>
      </c>
      <c r="E10" t="s">
        <v>12</v>
      </c>
      <c r="F10" t="s">
        <v>23</v>
      </c>
      <c r="G10" t="s">
        <v>31</v>
      </c>
      <c r="H10">
        <v>5</v>
      </c>
      <c r="I10">
        <v>262.27999999999997</v>
      </c>
      <c r="J10">
        <v>1311.4</v>
      </c>
      <c r="K10">
        <v>1023.53</v>
      </c>
      <c r="L10">
        <v>287.87</v>
      </c>
      <c r="M10" t="s">
        <v>40</v>
      </c>
      <c r="N10">
        <v>43</v>
      </c>
      <c r="O10" t="str">
        <f t="shared" si="0"/>
        <v xml:space="preserve">middle </v>
      </c>
    </row>
    <row r="11" spans="1:15" x14ac:dyDescent="0.25">
      <c r="A11">
        <v>10</v>
      </c>
      <c r="B11" s="3">
        <v>44786</v>
      </c>
      <c r="C11" s="3" t="str">
        <f t="shared" si="1"/>
        <v>Aug</v>
      </c>
      <c r="D11" s="3" t="str">
        <f t="shared" si="2"/>
        <v>2022</v>
      </c>
      <c r="E11" t="s">
        <v>17</v>
      </c>
      <c r="F11" t="s">
        <v>20</v>
      </c>
      <c r="G11" t="s">
        <v>32</v>
      </c>
      <c r="H11">
        <v>5</v>
      </c>
      <c r="I11">
        <v>408.99</v>
      </c>
      <c r="J11">
        <v>2044.95</v>
      </c>
      <c r="K11">
        <v>1409.07</v>
      </c>
      <c r="L11">
        <v>635.88</v>
      </c>
      <c r="M11" t="s">
        <v>41</v>
      </c>
      <c r="N11">
        <v>47</v>
      </c>
      <c r="O11" t="str">
        <f t="shared" si="0"/>
        <v>old</v>
      </c>
    </row>
    <row r="12" spans="1:15" x14ac:dyDescent="0.25">
      <c r="A12">
        <v>11</v>
      </c>
      <c r="B12" s="3">
        <v>45267</v>
      </c>
      <c r="C12" s="3" t="str">
        <f t="shared" si="1"/>
        <v>Dec</v>
      </c>
      <c r="D12" s="3" t="str">
        <f t="shared" si="2"/>
        <v>2023</v>
      </c>
      <c r="E12" t="s">
        <v>18</v>
      </c>
      <c r="F12" t="s">
        <v>23</v>
      </c>
      <c r="G12" t="s">
        <v>33</v>
      </c>
      <c r="H12">
        <v>2</v>
      </c>
      <c r="I12">
        <v>301.45</v>
      </c>
      <c r="J12">
        <v>602.9</v>
      </c>
      <c r="K12">
        <v>417.61</v>
      </c>
      <c r="L12">
        <v>185.29</v>
      </c>
      <c r="M12" t="s">
        <v>40</v>
      </c>
      <c r="N12">
        <v>35</v>
      </c>
      <c r="O12" t="str">
        <f t="shared" si="0"/>
        <v xml:space="preserve">middle </v>
      </c>
    </row>
    <row r="13" spans="1:15" x14ac:dyDescent="0.25">
      <c r="A13">
        <v>12</v>
      </c>
      <c r="B13" s="3">
        <v>45391</v>
      </c>
      <c r="C13" s="3" t="str">
        <f t="shared" si="1"/>
        <v>Apr</v>
      </c>
      <c r="D13" s="3" t="str">
        <f t="shared" si="2"/>
        <v>2024</v>
      </c>
      <c r="E13" t="s">
        <v>13</v>
      </c>
      <c r="F13" t="s">
        <v>22</v>
      </c>
      <c r="G13" t="s">
        <v>34</v>
      </c>
      <c r="H13">
        <v>10</v>
      </c>
      <c r="I13">
        <v>353.55</v>
      </c>
      <c r="J13">
        <v>3535.5</v>
      </c>
      <c r="K13">
        <v>2520.86</v>
      </c>
      <c r="L13">
        <v>1014.64</v>
      </c>
      <c r="M13" t="s">
        <v>41</v>
      </c>
      <c r="N13">
        <v>27</v>
      </c>
      <c r="O13" t="str">
        <f t="shared" si="0"/>
        <v>adult</v>
      </c>
    </row>
    <row r="14" spans="1:15" x14ac:dyDescent="0.25">
      <c r="A14">
        <v>13</v>
      </c>
      <c r="B14" s="3">
        <v>44868</v>
      </c>
      <c r="C14" s="3" t="str">
        <f t="shared" si="1"/>
        <v>Nov</v>
      </c>
      <c r="D14" s="3" t="str">
        <f t="shared" si="2"/>
        <v>2022</v>
      </c>
      <c r="E14" t="s">
        <v>15</v>
      </c>
      <c r="F14" t="s">
        <v>22</v>
      </c>
      <c r="G14" t="s">
        <v>35</v>
      </c>
      <c r="H14">
        <v>6</v>
      </c>
      <c r="I14">
        <v>429.11</v>
      </c>
      <c r="J14">
        <v>2574.66</v>
      </c>
      <c r="K14">
        <v>2106.63</v>
      </c>
      <c r="L14">
        <v>468.03</v>
      </c>
      <c r="M14" t="s">
        <v>40</v>
      </c>
      <c r="N14">
        <v>19</v>
      </c>
      <c r="O14" t="str">
        <f t="shared" si="0"/>
        <v>adult</v>
      </c>
    </row>
    <row r="15" spans="1:15" x14ac:dyDescent="0.25">
      <c r="A15">
        <v>14</v>
      </c>
      <c r="B15" s="3">
        <v>44962</v>
      </c>
      <c r="C15" s="3" t="str">
        <f t="shared" si="1"/>
        <v>Feb</v>
      </c>
      <c r="D15" s="3" t="str">
        <f t="shared" si="2"/>
        <v>2023</v>
      </c>
      <c r="E15" t="s">
        <v>12</v>
      </c>
      <c r="F15" t="s">
        <v>23</v>
      </c>
      <c r="G15" t="s">
        <v>28</v>
      </c>
      <c r="H15">
        <v>16</v>
      </c>
      <c r="I15">
        <v>495.21</v>
      </c>
      <c r="J15">
        <v>7923.36</v>
      </c>
      <c r="K15">
        <v>6555.11</v>
      </c>
      <c r="L15">
        <v>1368.25</v>
      </c>
      <c r="M15" t="s">
        <v>40</v>
      </c>
      <c r="N15">
        <v>51</v>
      </c>
      <c r="O15" t="str">
        <f t="shared" si="0"/>
        <v>old</v>
      </c>
    </row>
    <row r="16" spans="1:15" x14ac:dyDescent="0.25">
      <c r="A16">
        <v>15</v>
      </c>
      <c r="B16" s="3">
        <v>45332</v>
      </c>
      <c r="C16" s="3" t="str">
        <f t="shared" si="1"/>
        <v>Feb</v>
      </c>
      <c r="D16" s="3" t="str">
        <f t="shared" si="2"/>
        <v>2024</v>
      </c>
      <c r="E16" t="s">
        <v>19</v>
      </c>
      <c r="F16" t="s">
        <v>23</v>
      </c>
      <c r="G16" t="s">
        <v>33</v>
      </c>
      <c r="H16">
        <v>18</v>
      </c>
      <c r="I16">
        <v>199.92</v>
      </c>
      <c r="J16">
        <v>3598.56</v>
      </c>
      <c r="K16">
        <v>2300.4499999999998</v>
      </c>
      <c r="L16">
        <v>1298.1099999999999</v>
      </c>
      <c r="M16" t="s">
        <v>40</v>
      </c>
      <c r="N16">
        <v>37</v>
      </c>
      <c r="O16" t="str">
        <f t="shared" si="0"/>
        <v xml:space="preserve">middle </v>
      </c>
    </row>
    <row r="17" spans="1:15" x14ac:dyDescent="0.25">
      <c r="A17">
        <v>16</v>
      </c>
      <c r="B17" s="3">
        <v>44710</v>
      </c>
      <c r="C17" s="3" t="str">
        <f t="shared" si="1"/>
        <v>May</v>
      </c>
      <c r="D17" s="3" t="str">
        <f t="shared" si="2"/>
        <v>2022</v>
      </c>
      <c r="E17" t="s">
        <v>13</v>
      </c>
      <c r="F17" t="s">
        <v>22</v>
      </c>
      <c r="G17" t="s">
        <v>26</v>
      </c>
      <c r="H17">
        <v>15</v>
      </c>
      <c r="I17">
        <v>349.5</v>
      </c>
      <c r="J17">
        <v>5242.5</v>
      </c>
      <c r="K17">
        <v>3603.3</v>
      </c>
      <c r="L17">
        <v>1639.2</v>
      </c>
      <c r="M17" t="s">
        <v>40</v>
      </c>
      <c r="N17">
        <v>31</v>
      </c>
      <c r="O17" t="str">
        <f t="shared" si="0"/>
        <v xml:space="preserve">middle </v>
      </c>
    </row>
    <row r="18" spans="1:15" x14ac:dyDescent="0.25">
      <c r="A18">
        <v>17</v>
      </c>
      <c r="B18" s="3">
        <v>45441</v>
      </c>
      <c r="C18" s="3" t="str">
        <f t="shared" si="1"/>
        <v>May</v>
      </c>
      <c r="D18" s="3" t="str">
        <f t="shared" si="2"/>
        <v>2024</v>
      </c>
      <c r="E18" t="s">
        <v>15</v>
      </c>
      <c r="F18" t="s">
        <v>21</v>
      </c>
      <c r="G18" t="s">
        <v>25</v>
      </c>
      <c r="H18">
        <v>19</v>
      </c>
      <c r="I18">
        <v>55.46</v>
      </c>
      <c r="J18">
        <v>1053.74</v>
      </c>
      <c r="K18">
        <v>880.56</v>
      </c>
      <c r="L18">
        <v>173.18</v>
      </c>
      <c r="M18" t="s">
        <v>40</v>
      </c>
      <c r="N18">
        <v>42</v>
      </c>
      <c r="O18" t="str">
        <f t="shared" si="0"/>
        <v xml:space="preserve">middle </v>
      </c>
    </row>
    <row r="19" spans="1:15" x14ac:dyDescent="0.25">
      <c r="A19">
        <v>18</v>
      </c>
      <c r="B19" s="3">
        <v>45529</v>
      </c>
      <c r="C19" s="3" t="str">
        <f t="shared" si="1"/>
        <v>Aug</v>
      </c>
      <c r="D19" s="3" t="str">
        <f t="shared" si="2"/>
        <v>2024</v>
      </c>
      <c r="E19" t="s">
        <v>12</v>
      </c>
      <c r="F19" t="s">
        <v>22</v>
      </c>
      <c r="G19" t="s">
        <v>35</v>
      </c>
      <c r="H19">
        <v>4</v>
      </c>
      <c r="I19">
        <v>181.01</v>
      </c>
      <c r="J19">
        <v>724.04</v>
      </c>
      <c r="K19">
        <v>537.36</v>
      </c>
      <c r="L19">
        <v>186.68</v>
      </c>
      <c r="M19" t="s">
        <v>40</v>
      </c>
      <c r="N19">
        <v>25</v>
      </c>
      <c r="O19" t="str">
        <f t="shared" si="0"/>
        <v>adult</v>
      </c>
    </row>
    <row r="20" spans="1:15" x14ac:dyDescent="0.25">
      <c r="A20">
        <v>19</v>
      </c>
      <c r="B20" s="3">
        <v>44968</v>
      </c>
      <c r="C20" s="3" t="str">
        <f t="shared" si="1"/>
        <v>Feb</v>
      </c>
      <c r="D20" s="3" t="str">
        <f t="shared" si="2"/>
        <v>2023</v>
      </c>
      <c r="E20" t="s">
        <v>16</v>
      </c>
      <c r="F20" t="s">
        <v>20</v>
      </c>
      <c r="G20" t="s">
        <v>36</v>
      </c>
      <c r="H20">
        <v>13</v>
      </c>
      <c r="I20">
        <v>126.28</v>
      </c>
      <c r="J20">
        <v>1641.64</v>
      </c>
      <c r="K20">
        <v>1043.49</v>
      </c>
      <c r="L20">
        <v>598.15</v>
      </c>
      <c r="M20" t="s">
        <v>41</v>
      </c>
      <c r="N20">
        <v>37</v>
      </c>
      <c r="O20" t="str">
        <f t="shared" si="0"/>
        <v xml:space="preserve">middle </v>
      </c>
    </row>
    <row r="21" spans="1:15" x14ac:dyDescent="0.25">
      <c r="A21">
        <v>20</v>
      </c>
      <c r="B21" s="3">
        <v>44843</v>
      </c>
      <c r="C21" s="3" t="str">
        <f t="shared" si="1"/>
        <v>Oct</v>
      </c>
      <c r="D21" s="3" t="str">
        <f t="shared" si="2"/>
        <v>2022</v>
      </c>
      <c r="E21" t="s">
        <v>18</v>
      </c>
      <c r="F21" t="s">
        <v>20</v>
      </c>
      <c r="G21" t="s">
        <v>24</v>
      </c>
      <c r="H21">
        <v>15</v>
      </c>
      <c r="I21">
        <v>433.12</v>
      </c>
      <c r="J21">
        <v>6496.8</v>
      </c>
      <c r="K21">
        <v>5165.5600000000004</v>
      </c>
      <c r="L21">
        <v>1331.24</v>
      </c>
      <c r="M21" t="s">
        <v>41</v>
      </c>
      <c r="N21">
        <v>41</v>
      </c>
      <c r="O21" t="str">
        <f t="shared" si="0"/>
        <v xml:space="preserve">middle </v>
      </c>
    </row>
    <row r="22" spans="1:15" x14ac:dyDescent="0.25">
      <c r="A22">
        <v>21</v>
      </c>
      <c r="B22" s="3">
        <v>45492</v>
      </c>
      <c r="C22" s="3" t="str">
        <f t="shared" si="1"/>
        <v>Jul</v>
      </c>
      <c r="D22" s="3" t="str">
        <f t="shared" si="2"/>
        <v>2024</v>
      </c>
      <c r="E22" t="s">
        <v>17</v>
      </c>
      <c r="F22" t="s">
        <v>21</v>
      </c>
      <c r="G22" t="s">
        <v>37</v>
      </c>
      <c r="H22">
        <v>3</v>
      </c>
      <c r="I22">
        <v>65.42</v>
      </c>
      <c r="J22">
        <v>196.26</v>
      </c>
      <c r="K22">
        <v>155.52000000000001</v>
      </c>
      <c r="L22">
        <v>40.74</v>
      </c>
      <c r="M22" t="s">
        <v>40</v>
      </c>
      <c r="N22">
        <v>19</v>
      </c>
      <c r="O22" t="str">
        <f t="shared" si="0"/>
        <v>adult</v>
      </c>
    </row>
    <row r="23" spans="1:15" x14ac:dyDescent="0.25">
      <c r="A23">
        <v>22</v>
      </c>
      <c r="B23" s="3">
        <v>45222</v>
      </c>
      <c r="C23" s="3" t="str">
        <f t="shared" si="1"/>
        <v>Oct</v>
      </c>
      <c r="D23" s="3" t="str">
        <f t="shared" si="2"/>
        <v>2023</v>
      </c>
      <c r="E23" t="s">
        <v>13</v>
      </c>
      <c r="F23" t="s">
        <v>23</v>
      </c>
      <c r="G23" t="s">
        <v>29</v>
      </c>
      <c r="H23">
        <v>19</v>
      </c>
      <c r="I23">
        <v>94.64</v>
      </c>
      <c r="J23">
        <v>1798.16</v>
      </c>
      <c r="K23">
        <v>1340.09</v>
      </c>
      <c r="L23">
        <v>458.07</v>
      </c>
      <c r="M23" t="s">
        <v>41</v>
      </c>
      <c r="N23">
        <v>37</v>
      </c>
      <c r="O23" t="str">
        <f t="shared" si="0"/>
        <v xml:space="preserve">middle </v>
      </c>
    </row>
    <row r="24" spans="1:15" x14ac:dyDescent="0.25">
      <c r="A24">
        <v>23</v>
      </c>
      <c r="B24" s="3">
        <v>45112</v>
      </c>
      <c r="C24" s="3" t="str">
        <f t="shared" si="1"/>
        <v>Jul</v>
      </c>
      <c r="D24" s="3" t="str">
        <f t="shared" si="2"/>
        <v>2023</v>
      </c>
      <c r="E24" t="s">
        <v>18</v>
      </c>
      <c r="F24" t="s">
        <v>21</v>
      </c>
      <c r="G24" t="s">
        <v>25</v>
      </c>
      <c r="H24">
        <v>3</v>
      </c>
      <c r="I24">
        <v>358.32</v>
      </c>
      <c r="J24">
        <v>1074.96</v>
      </c>
      <c r="K24">
        <v>923.03</v>
      </c>
      <c r="L24">
        <v>151.93</v>
      </c>
      <c r="M24" t="s">
        <v>40</v>
      </c>
      <c r="N24">
        <v>43</v>
      </c>
      <c r="O24" t="str">
        <f t="shared" si="0"/>
        <v xml:space="preserve">middle </v>
      </c>
    </row>
    <row r="25" spans="1:15" x14ac:dyDescent="0.25">
      <c r="A25">
        <v>24</v>
      </c>
      <c r="B25" s="3">
        <v>45292</v>
      </c>
      <c r="C25" s="3" t="str">
        <f t="shared" si="1"/>
        <v>Jan</v>
      </c>
      <c r="D25" s="3" t="str">
        <f t="shared" si="2"/>
        <v>2024</v>
      </c>
      <c r="E25" t="s">
        <v>17</v>
      </c>
      <c r="F25" t="s">
        <v>20</v>
      </c>
      <c r="G25" t="s">
        <v>38</v>
      </c>
      <c r="H25">
        <v>3</v>
      </c>
      <c r="I25">
        <v>261.86</v>
      </c>
      <c r="J25">
        <v>785.58</v>
      </c>
      <c r="K25">
        <v>609.15</v>
      </c>
      <c r="L25">
        <v>176.43</v>
      </c>
      <c r="M25" t="s">
        <v>40</v>
      </c>
      <c r="N25">
        <v>31</v>
      </c>
      <c r="O25" t="str">
        <f t="shared" si="0"/>
        <v xml:space="preserve">middle </v>
      </c>
    </row>
    <row r="26" spans="1:15" x14ac:dyDescent="0.25">
      <c r="A26">
        <v>25</v>
      </c>
      <c r="B26" s="3">
        <v>44687</v>
      </c>
      <c r="C26" s="3" t="str">
        <f t="shared" si="1"/>
        <v>May</v>
      </c>
      <c r="D26" s="3" t="str">
        <f t="shared" si="2"/>
        <v>2022</v>
      </c>
      <c r="E26" t="s">
        <v>14</v>
      </c>
      <c r="F26" t="s">
        <v>22</v>
      </c>
      <c r="G26" t="s">
        <v>26</v>
      </c>
      <c r="H26">
        <v>1</v>
      </c>
      <c r="I26">
        <v>279.58999999999997</v>
      </c>
      <c r="J26">
        <v>279.58999999999997</v>
      </c>
      <c r="K26">
        <v>234.9</v>
      </c>
      <c r="L26">
        <v>44.69</v>
      </c>
      <c r="M26" t="s">
        <v>40</v>
      </c>
      <c r="N26">
        <v>26</v>
      </c>
      <c r="O26" t="str">
        <f t="shared" si="0"/>
        <v>adult</v>
      </c>
    </row>
    <row r="27" spans="1:15" x14ac:dyDescent="0.25">
      <c r="A27">
        <v>26</v>
      </c>
      <c r="B27" s="3">
        <v>44648</v>
      </c>
      <c r="C27" s="3" t="str">
        <f t="shared" si="1"/>
        <v>Mar</v>
      </c>
      <c r="D27" s="3" t="str">
        <f t="shared" si="2"/>
        <v>2022</v>
      </c>
      <c r="E27" t="s">
        <v>15</v>
      </c>
      <c r="F27" t="s">
        <v>22</v>
      </c>
      <c r="G27" t="s">
        <v>35</v>
      </c>
      <c r="H27">
        <v>18</v>
      </c>
      <c r="I27">
        <v>132.1</v>
      </c>
      <c r="J27">
        <v>2377.8000000000002</v>
      </c>
      <c r="K27">
        <v>1963.87</v>
      </c>
      <c r="L27">
        <v>413.93</v>
      </c>
      <c r="M27" t="s">
        <v>40</v>
      </c>
      <c r="N27">
        <v>50</v>
      </c>
      <c r="O27" t="str">
        <f t="shared" si="0"/>
        <v>old</v>
      </c>
    </row>
    <row r="28" spans="1:15" x14ac:dyDescent="0.25">
      <c r="A28">
        <v>27</v>
      </c>
      <c r="B28" s="3">
        <v>44816</v>
      </c>
      <c r="C28" s="3" t="str">
        <f t="shared" si="1"/>
        <v>Sep</v>
      </c>
      <c r="D28" s="3" t="str">
        <f t="shared" si="2"/>
        <v>2022</v>
      </c>
      <c r="E28" t="s">
        <v>19</v>
      </c>
      <c r="F28" t="s">
        <v>23</v>
      </c>
      <c r="G28" t="s">
        <v>33</v>
      </c>
      <c r="H28">
        <v>14</v>
      </c>
      <c r="I28">
        <v>488.67</v>
      </c>
      <c r="J28">
        <v>6841.38</v>
      </c>
      <c r="K28">
        <v>5455.64</v>
      </c>
      <c r="L28">
        <v>1385.74</v>
      </c>
      <c r="M28" t="s">
        <v>41</v>
      </c>
      <c r="N28">
        <v>20</v>
      </c>
      <c r="O28" t="str">
        <f t="shared" si="0"/>
        <v>adult</v>
      </c>
    </row>
    <row r="29" spans="1:15" x14ac:dyDescent="0.25">
      <c r="A29">
        <v>28</v>
      </c>
      <c r="B29" s="3">
        <v>45494</v>
      </c>
      <c r="C29" s="3" t="str">
        <f t="shared" si="1"/>
        <v>Jul</v>
      </c>
      <c r="D29" s="3" t="str">
        <f t="shared" si="2"/>
        <v>2024</v>
      </c>
      <c r="E29" t="s">
        <v>19</v>
      </c>
      <c r="F29" t="s">
        <v>20</v>
      </c>
      <c r="G29" t="s">
        <v>36</v>
      </c>
      <c r="H29">
        <v>19</v>
      </c>
      <c r="I29">
        <v>247.77</v>
      </c>
      <c r="J29">
        <v>4707.63</v>
      </c>
      <c r="K29">
        <v>3266.53</v>
      </c>
      <c r="L29">
        <v>1441.1</v>
      </c>
      <c r="M29" t="s">
        <v>41</v>
      </c>
      <c r="N29">
        <v>56</v>
      </c>
      <c r="O29" t="str">
        <f t="shared" si="0"/>
        <v>old</v>
      </c>
    </row>
    <row r="30" spans="1:15" x14ac:dyDescent="0.25">
      <c r="A30">
        <v>29</v>
      </c>
      <c r="B30" s="3">
        <v>45438</v>
      </c>
      <c r="C30" s="3" t="str">
        <f t="shared" si="1"/>
        <v>May</v>
      </c>
      <c r="D30" s="3" t="str">
        <f t="shared" si="2"/>
        <v>2024</v>
      </c>
      <c r="E30" t="s">
        <v>15</v>
      </c>
      <c r="F30" t="s">
        <v>21</v>
      </c>
      <c r="G30" t="s">
        <v>37</v>
      </c>
      <c r="H30">
        <v>8</v>
      </c>
      <c r="I30">
        <v>23.18</v>
      </c>
      <c r="J30">
        <v>185.44</v>
      </c>
      <c r="K30">
        <v>119.15</v>
      </c>
      <c r="L30">
        <v>66.290000000000006</v>
      </c>
      <c r="M30" t="s">
        <v>40</v>
      </c>
      <c r="N30">
        <v>26</v>
      </c>
      <c r="O30" t="str">
        <f t="shared" si="0"/>
        <v>adult</v>
      </c>
    </row>
    <row r="31" spans="1:15" x14ac:dyDescent="0.25">
      <c r="A31">
        <v>30</v>
      </c>
      <c r="B31" s="3">
        <v>45125</v>
      </c>
      <c r="C31" s="3" t="str">
        <f t="shared" si="1"/>
        <v>Jul</v>
      </c>
      <c r="D31" s="3" t="str">
        <f t="shared" si="2"/>
        <v>2023</v>
      </c>
      <c r="E31" t="s">
        <v>15</v>
      </c>
      <c r="F31" t="s">
        <v>23</v>
      </c>
      <c r="G31" t="s">
        <v>31</v>
      </c>
      <c r="H31">
        <v>5</v>
      </c>
      <c r="I31">
        <v>365.91</v>
      </c>
      <c r="J31">
        <v>1829.55</v>
      </c>
      <c r="K31">
        <v>1329.36</v>
      </c>
      <c r="L31">
        <v>500.19</v>
      </c>
      <c r="M31" t="s">
        <v>41</v>
      </c>
      <c r="N31">
        <v>34</v>
      </c>
      <c r="O31" t="str">
        <f t="shared" si="0"/>
        <v xml:space="preserve">middle </v>
      </c>
    </row>
    <row r="32" spans="1:15" x14ac:dyDescent="0.25">
      <c r="A32">
        <v>31</v>
      </c>
      <c r="B32" s="3">
        <v>44997</v>
      </c>
      <c r="C32" s="3" t="str">
        <f t="shared" si="1"/>
        <v>Mar</v>
      </c>
      <c r="D32" s="3" t="str">
        <f t="shared" si="2"/>
        <v>2023</v>
      </c>
      <c r="E32" t="s">
        <v>12</v>
      </c>
      <c r="F32" t="s">
        <v>22</v>
      </c>
      <c r="G32" t="s">
        <v>34</v>
      </c>
      <c r="H32">
        <v>15</v>
      </c>
      <c r="I32">
        <v>46.21</v>
      </c>
      <c r="J32">
        <v>693.15</v>
      </c>
      <c r="K32">
        <v>468.75</v>
      </c>
      <c r="L32">
        <v>224.4</v>
      </c>
      <c r="M32" t="s">
        <v>40</v>
      </c>
      <c r="N32">
        <v>52</v>
      </c>
      <c r="O32" t="str">
        <f t="shared" si="0"/>
        <v>old</v>
      </c>
    </row>
    <row r="33" spans="1:15" x14ac:dyDescent="0.25">
      <c r="A33">
        <v>32</v>
      </c>
      <c r="B33" s="3">
        <v>45225</v>
      </c>
      <c r="C33" s="3" t="str">
        <f t="shared" si="1"/>
        <v>Oct</v>
      </c>
      <c r="D33" s="3" t="str">
        <f t="shared" si="2"/>
        <v>2023</v>
      </c>
      <c r="E33" t="s">
        <v>15</v>
      </c>
      <c r="F33" t="s">
        <v>21</v>
      </c>
      <c r="G33" t="s">
        <v>25</v>
      </c>
      <c r="H33">
        <v>7</v>
      </c>
      <c r="I33">
        <v>358.65</v>
      </c>
      <c r="J33">
        <v>2510.5500000000002</v>
      </c>
      <c r="K33">
        <v>1930.85</v>
      </c>
      <c r="L33">
        <v>579.70000000000005</v>
      </c>
      <c r="M33" t="s">
        <v>40</v>
      </c>
      <c r="N33">
        <v>44</v>
      </c>
      <c r="O33" t="str">
        <f t="shared" si="0"/>
        <v xml:space="preserve">middle </v>
      </c>
    </row>
    <row r="34" spans="1:15" x14ac:dyDescent="0.25">
      <c r="A34">
        <v>33</v>
      </c>
      <c r="B34" s="3">
        <v>44641</v>
      </c>
      <c r="C34" s="3" t="str">
        <f t="shared" si="1"/>
        <v>Mar</v>
      </c>
      <c r="D34" s="3" t="str">
        <f t="shared" si="2"/>
        <v>2022</v>
      </c>
      <c r="E34" t="s">
        <v>18</v>
      </c>
      <c r="F34" t="s">
        <v>23</v>
      </c>
      <c r="G34" t="s">
        <v>28</v>
      </c>
      <c r="H34">
        <v>13</v>
      </c>
      <c r="I34">
        <v>17.829999999999998</v>
      </c>
      <c r="J34">
        <v>231.79</v>
      </c>
      <c r="K34">
        <v>181.05</v>
      </c>
      <c r="L34">
        <v>50.74</v>
      </c>
      <c r="M34" t="s">
        <v>41</v>
      </c>
      <c r="N34">
        <v>25</v>
      </c>
      <c r="O34" t="str">
        <f t="shared" si="0"/>
        <v>adult</v>
      </c>
    </row>
    <row r="35" spans="1:15" x14ac:dyDescent="0.25">
      <c r="A35">
        <v>34</v>
      </c>
      <c r="B35" s="3">
        <v>44903</v>
      </c>
      <c r="C35" s="3" t="str">
        <f t="shared" si="1"/>
        <v>Dec</v>
      </c>
      <c r="D35" s="3" t="str">
        <f t="shared" si="2"/>
        <v>2022</v>
      </c>
      <c r="E35" t="s">
        <v>14</v>
      </c>
      <c r="F35" t="s">
        <v>20</v>
      </c>
      <c r="G35" t="s">
        <v>24</v>
      </c>
      <c r="H35">
        <v>11</v>
      </c>
      <c r="I35">
        <v>321.89</v>
      </c>
      <c r="J35">
        <v>3540.79</v>
      </c>
      <c r="K35">
        <v>2509.87</v>
      </c>
      <c r="L35">
        <v>1030.92</v>
      </c>
      <c r="M35" t="s">
        <v>41</v>
      </c>
      <c r="N35">
        <v>27</v>
      </c>
      <c r="O35" t="str">
        <f t="shared" si="0"/>
        <v>adult</v>
      </c>
    </row>
    <row r="36" spans="1:15" x14ac:dyDescent="0.25">
      <c r="A36">
        <v>35</v>
      </c>
      <c r="B36" s="3">
        <v>44949</v>
      </c>
      <c r="C36" s="3" t="str">
        <f t="shared" si="1"/>
        <v>Jan</v>
      </c>
      <c r="D36" s="3" t="str">
        <f t="shared" si="2"/>
        <v>2023</v>
      </c>
      <c r="E36" t="s">
        <v>15</v>
      </c>
      <c r="F36" t="s">
        <v>23</v>
      </c>
      <c r="G36" t="s">
        <v>29</v>
      </c>
      <c r="H36">
        <v>4</v>
      </c>
      <c r="I36">
        <v>191.69</v>
      </c>
      <c r="J36">
        <v>766.76</v>
      </c>
      <c r="K36">
        <v>682.9</v>
      </c>
      <c r="L36">
        <v>83.86</v>
      </c>
      <c r="M36" t="s">
        <v>40</v>
      </c>
      <c r="N36">
        <v>25</v>
      </c>
      <c r="O36" t="str">
        <f t="shared" si="0"/>
        <v>adult</v>
      </c>
    </row>
    <row r="37" spans="1:15" x14ac:dyDescent="0.25">
      <c r="A37">
        <v>36</v>
      </c>
      <c r="B37" s="3">
        <v>45448</v>
      </c>
      <c r="C37" s="3" t="str">
        <f t="shared" si="1"/>
        <v>Jun</v>
      </c>
      <c r="D37" s="3" t="str">
        <f t="shared" si="2"/>
        <v>2024</v>
      </c>
      <c r="E37" t="s">
        <v>18</v>
      </c>
      <c r="F37" t="s">
        <v>23</v>
      </c>
      <c r="G37" t="s">
        <v>28</v>
      </c>
      <c r="H37">
        <v>4</v>
      </c>
      <c r="I37">
        <v>266.83999999999997</v>
      </c>
      <c r="J37">
        <v>1067.3599999999999</v>
      </c>
      <c r="K37">
        <v>864.71</v>
      </c>
      <c r="L37">
        <v>202.65</v>
      </c>
      <c r="M37" t="s">
        <v>41</v>
      </c>
      <c r="N37">
        <v>53</v>
      </c>
      <c r="O37" t="str">
        <f t="shared" si="0"/>
        <v>old</v>
      </c>
    </row>
    <row r="38" spans="1:15" x14ac:dyDescent="0.25">
      <c r="A38">
        <v>37</v>
      </c>
      <c r="B38" s="3">
        <v>44747</v>
      </c>
      <c r="C38" s="3" t="str">
        <f t="shared" si="1"/>
        <v>Jul</v>
      </c>
      <c r="D38" s="3" t="str">
        <f t="shared" si="2"/>
        <v>2022</v>
      </c>
      <c r="E38" t="s">
        <v>19</v>
      </c>
      <c r="F38" t="s">
        <v>21</v>
      </c>
      <c r="G38" t="s">
        <v>37</v>
      </c>
      <c r="H38">
        <v>6</v>
      </c>
      <c r="I38">
        <v>162.41</v>
      </c>
      <c r="J38">
        <v>974.46</v>
      </c>
      <c r="K38">
        <v>804.48</v>
      </c>
      <c r="L38">
        <v>169.98</v>
      </c>
      <c r="M38" t="s">
        <v>41</v>
      </c>
      <c r="N38">
        <v>52</v>
      </c>
      <c r="O38" t="str">
        <f t="shared" si="0"/>
        <v>old</v>
      </c>
    </row>
    <row r="39" spans="1:15" x14ac:dyDescent="0.25">
      <c r="A39">
        <v>38</v>
      </c>
      <c r="B39" s="3">
        <v>44721</v>
      </c>
      <c r="C39" s="3" t="str">
        <f t="shared" si="1"/>
        <v>Jun</v>
      </c>
      <c r="D39" s="3" t="str">
        <f t="shared" si="2"/>
        <v>2022</v>
      </c>
      <c r="E39" t="s">
        <v>12</v>
      </c>
      <c r="F39" t="s">
        <v>20</v>
      </c>
      <c r="G39" t="s">
        <v>36</v>
      </c>
      <c r="H39">
        <v>9</v>
      </c>
      <c r="I39">
        <v>9.6999999999999993</v>
      </c>
      <c r="J39">
        <v>87.3</v>
      </c>
      <c r="K39">
        <v>65.83</v>
      </c>
      <c r="L39">
        <v>21.47</v>
      </c>
      <c r="M39" t="s">
        <v>40</v>
      </c>
      <c r="N39">
        <v>27</v>
      </c>
      <c r="O39" t="str">
        <f t="shared" si="0"/>
        <v>adult</v>
      </c>
    </row>
    <row r="40" spans="1:15" x14ac:dyDescent="0.25">
      <c r="A40">
        <v>39</v>
      </c>
      <c r="B40" s="3">
        <v>45185</v>
      </c>
      <c r="C40" s="3" t="str">
        <f t="shared" si="1"/>
        <v>Sep</v>
      </c>
      <c r="D40" s="3" t="str">
        <f t="shared" si="2"/>
        <v>2023</v>
      </c>
      <c r="E40" t="s">
        <v>12</v>
      </c>
      <c r="F40" t="s">
        <v>23</v>
      </c>
      <c r="G40" t="s">
        <v>29</v>
      </c>
      <c r="H40">
        <v>12</v>
      </c>
      <c r="I40">
        <v>355.21</v>
      </c>
      <c r="J40">
        <v>4262.5200000000004</v>
      </c>
      <c r="K40">
        <v>2876.06</v>
      </c>
      <c r="L40">
        <v>1386.46</v>
      </c>
      <c r="M40" t="s">
        <v>41</v>
      </c>
      <c r="N40">
        <v>47</v>
      </c>
      <c r="O40" t="str">
        <f t="shared" si="0"/>
        <v>old</v>
      </c>
    </row>
    <row r="41" spans="1:15" x14ac:dyDescent="0.25">
      <c r="A41">
        <v>40</v>
      </c>
      <c r="B41" s="3">
        <v>45000</v>
      </c>
      <c r="C41" s="3" t="str">
        <f t="shared" si="1"/>
        <v>Mar</v>
      </c>
      <c r="D41" s="3" t="str">
        <f t="shared" si="2"/>
        <v>2023</v>
      </c>
      <c r="E41" t="s">
        <v>18</v>
      </c>
      <c r="F41" t="s">
        <v>20</v>
      </c>
      <c r="G41" t="s">
        <v>32</v>
      </c>
      <c r="H41">
        <v>15</v>
      </c>
      <c r="I41">
        <v>253.6</v>
      </c>
      <c r="J41">
        <v>3804</v>
      </c>
      <c r="K41">
        <v>2597.17</v>
      </c>
      <c r="L41">
        <v>1206.83</v>
      </c>
      <c r="M41" t="s">
        <v>40</v>
      </c>
      <c r="N41">
        <v>37</v>
      </c>
      <c r="O41" t="str">
        <f t="shared" si="0"/>
        <v xml:space="preserve">middle </v>
      </c>
    </row>
    <row r="42" spans="1:15" x14ac:dyDescent="0.25">
      <c r="A42">
        <v>41</v>
      </c>
      <c r="B42" s="3">
        <v>44640</v>
      </c>
      <c r="C42" s="3" t="str">
        <f t="shared" si="1"/>
        <v>Mar</v>
      </c>
      <c r="D42" s="3" t="str">
        <f t="shared" si="2"/>
        <v>2022</v>
      </c>
      <c r="E42" t="s">
        <v>14</v>
      </c>
      <c r="F42" t="s">
        <v>23</v>
      </c>
      <c r="G42" t="s">
        <v>28</v>
      </c>
      <c r="H42">
        <v>11</v>
      </c>
      <c r="I42">
        <v>423.4</v>
      </c>
      <c r="J42">
        <v>4657.3999999999996</v>
      </c>
      <c r="K42">
        <v>3681.22</v>
      </c>
      <c r="L42">
        <v>976.18</v>
      </c>
      <c r="M42" t="s">
        <v>40</v>
      </c>
      <c r="N42">
        <v>23</v>
      </c>
      <c r="O42" t="str">
        <f t="shared" si="0"/>
        <v>adult</v>
      </c>
    </row>
    <row r="43" spans="1:15" x14ac:dyDescent="0.25">
      <c r="A43">
        <v>42</v>
      </c>
      <c r="B43" s="3">
        <v>45457</v>
      </c>
      <c r="C43" s="3" t="str">
        <f t="shared" si="1"/>
        <v>Jun</v>
      </c>
      <c r="D43" s="3" t="str">
        <f t="shared" si="2"/>
        <v>2024</v>
      </c>
      <c r="E43" t="s">
        <v>18</v>
      </c>
      <c r="F43" t="s">
        <v>21</v>
      </c>
      <c r="G43" t="s">
        <v>37</v>
      </c>
      <c r="H43">
        <v>10</v>
      </c>
      <c r="I43">
        <v>279.31</v>
      </c>
      <c r="J43">
        <v>2793.1</v>
      </c>
      <c r="K43">
        <v>2088.83</v>
      </c>
      <c r="L43">
        <v>704.27</v>
      </c>
      <c r="M43" t="s">
        <v>40</v>
      </c>
      <c r="N43">
        <v>45</v>
      </c>
      <c r="O43" t="str">
        <f t="shared" si="0"/>
        <v>old</v>
      </c>
    </row>
    <row r="44" spans="1:15" x14ac:dyDescent="0.25">
      <c r="A44">
        <v>43</v>
      </c>
      <c r="B44" s="3">
        <v>45107</v>
      </c>
      <c r="C44" s="3" t="str">
        <f t="shared" si="1"/>
        <v>Jun</v>
      </c>
      <c r="D44" s="3" t="str">
        <f t="shared" si="2"/>
        <v>2023</v>
      </c>
      <c r="E44" t="s">
        <v>18</v>
      </c>
      <c r="F44" t="s">
        <v>20</v>
      </c>
      <c r="G44" t="s">
        <v>38</v>
      </c>
      <c r="H44">
        <v>17</v>
      </c>
      <c r="I44">
        <v>344.14</v>
      </c>
      <c r="J44">
        <v>5850.38</v>
      </c>
      <c r="K44">
        <v>4698.04</v>
      </c>
      <c r="L44">
        <v>1152.3399999999999</v>
      </c>
      <c r="M44" t="s">
        <v>40</v>
      </c>
      <c r="N44">
        <v>43</v>
      </c>
      <c r="O44" t="str">
        <f t="shared" si="0"/>
        <v xml:space="preserve">middle </v>
      </c>
    </row>
    <row r="45" spans="1:15" x14ac:dyDescent="0.25">
      <c r="A45">
        <v>44</v>
      </c>
      <c r="B45" s="3">
        <v>44812</v>
      </c>
      <c r="C45" s="3" t="str">
        <f t="shared" si="1"/>
        <v>Sep</v>
      </c>
      <c r="D45" s="3" t="str">
        <f t="shared" si="2"/>
        <v>2022</v>
      </c>
      <c r="E45" t="s">
        <v>17</v>
      </c>
      <c r="F45" t="s">
        <v>22</v>
      </c>
      <c r="G45" t="s">
        <v>35</v>
      </c>
      <c r="H45">
        <v>14</v>
      </c>
      <c r="I45">
        <v>352.78</v>
      </c>
      <c r="J45">
        <v>4938.92</v>
      </c>
      <c r="K45">
        <v>4074.12</v>
      </c>
      <c r="L45">
        <v>864.8</v>
      </c>
      <c r="M45" t="s">
        <v>40</v>
      </c>
      <c r="N45">
        <v>56</v>
      </c>
      <c r="O45" t="str">
        <f t="shared" si="0"/>
        <v>old</v>
      </c>
    </row>
    <row r="46" spans="1:15" x14ac:dyDescent="0.25">
      <c r="A46">
        <v>45</v>
      </c>
      <c r="B46" s="3">
        <v>45088</v>
      </c>
      <c r="C46" s="3" t="str">
        <f t="shared" si="1"/>
        <v>Jun</v>
      </c>
      <c r="D46" s="3" t="str">
        <f t="shared" si="2"/>
        <v>2023</v>
      </c>
      <c r="E46" t="s">
        <v>13</v>
      </c>
      <c r="F46" t="s">
        <v>22</v>
      </c>
      <c r="G46" t="s">
        <v>26</v>
      </c>
      <c r="H46">
        <v>6</v>
      </c>
      <c r="I46">
        <v>42.19</v>
      </c>
      <c r="J46">
        <v>253.14</v>
      </c>
      <c r="K46">
        <v>215.63</v>
      </c>
      <c r="L46">
        <v>37.51</v>
      </c>
      <c r="M46" t="s">
        <v>41</v>
      </c>
      <c r="N46">
        <v>21</v>
      </c>
      <c r="O46" t="str">
        <f t="shared" si="0"/>
        <v>adult</v>
      </c>
    </row>
    <row r="47" spans="1:15" x14ac:dyDescent="0.25">
      <c r="A47">
        <v>46</v>
      </c>
      <c r="B47" s="3">
        <v>45497</v>
      </c>
      <c r="C47" s="3" t="str">
        <f t="shared" si="1"/>
        <v>Jul</v>
      </c>
      <c r="D47" s="3" t="str">
        <f t="shared" si="2"/>
        <v>2024</v>
      </c>
      <c r="E47" t="s">
        <v>12</v>
      </c>
      <c r="F47" t="s">
        <v>20</v>
      </c>
      <c r="G47" t="s">
        <v>38</v>
      </c>
      <c r="H47">
        <v>6</v>
      </c>
      <c r="I47">
        <v>189.78</v>
      </c>
      <c r="J47">
        <v>1138.68</v>
      </c>
      <c r="K47">
        <v>721.89</v>
      </c>
      <c r="L47">
        <v>416.79</v>
      </c>
      <c r="M47" t="s">
        <v>40</v>
      </c>
      <c r="N47">
        <v>52</v>
      </c>
      <c r="O47" t="str">
        <f t="shared" si="0"/>
        <v>old</v>
      </c>
    </row>
    <row r="48" spans="1:15" x14ac:dyDescent="0.25">
      <c r="A48">
        <v>47</v>
      </c>
      <c r="B48" s="3">
        <v>45317</v>
      </c>
      <c r="C48" s="3" t="str">
        <f t="shared" si="1"/>
        <v>Jan</v>
      </c>
      <c r="D48" s="3" t="str">
        <f t="shared" si="2"/>
        <v>2024</v>
      </c>
      <c r="E48" t="s">
        <v>14</v>
      </c>
      <c r="F48" t="s">
        <v>23</v>
      </c>
      <c r="G48" t="s">
        <v>31</v>
      </c>
      <c r="H48">
        <v>16</v>
      </c>
      <c r="I48">
        <v>150.30000000000001</v>
      </c>
      <c r="J48">
        <v>2404.8000000000002</v>
      </c>
      <c r="K48">
        <v>1596.59</v>
      </c>
      <c r="L48">
        <v>808.21</v>
      </c>
      <c r="M48" t="s">
        <v>41</v>
      </c>
      <c r="N48">
        <v>31</v>
      </c>
      <c r="O48" t="str">
        <f t="shared" si="0"/>
        <v xml:space="preserve">middle </v>
      </c>
    </row>
    <row r="49" spans="1:15" x14ac:dyDescent="0.25">
      <c r="A49">
        <v>48</v>
      </c>
      <c r="B49" s="3">
        <v>44568</v>
      </c>
      <c r="C49" s="3" t="str">
        <f t="shared" si="1"/>
        <v>Jan</v>
      </c>
      <c r="D49" s="3" t="str">
        <f t="shared" si="2"/>
        <v>2022</v>
      </c>
      <c r="E49" t="s">
        <v>19</v>
      </c>
      <c r="F49" t="s">
        <v>21</v>
      </c>
      <c r="G49" t="s">
        <v>39</v>
      </c>
      <c r="H49">
        <v>20</v>
      </c>
      <c r="I49">
        <v>424.93</v>
      </c>
      <c r="J49">
        <v>8498.6</v>
      </c>
      <c r="K49">
        <v>5245.75</v>
      </c>
      <c r="L49">
        <v>3252.85</v>
      </c>
      <c r="M49" t="s">
        <v>41</v>
      </c>
      <c r="N49">
        <v>39</v>
      </c>
      <c r="O49" t="str">
        <f t="shared" si="0"/>
        <v xml:space="preserve">middle </v>
      </c>
    </row>
    <row r="50" spans="1:15" x14ac:dyDescent="0.25">
      <c r="A50">
        <v>49</v>
      </c>
      <c r="B50" s="3">
        <v>44973</v>
      </c>
      <c r="C50" s="3" t="str">
        <f t="shared" si="1"/>
        <v>Feb</v>
      </c>
      <c r="D50" s="3" t="str">
        <f t="shared" si="2"/>
        <v>2023</v>
      </c>
      <c r="E50" t="s">
        <v>19</v>
      </c>
      <c r="F50" t="s">
        <v>23</v>
      </c>
      <c r="G50" t="s">
        <v>29</v>
      </c>
      <c r="H50">
        <v>1</v>
      </c>
      <c r="I50">
        <v>178.11</v>
      </c>
      <c r="J50">
        <v>178.11</v>
      </c>
      <c r="K50">
        <v>145.47</v>
      </c>
      <c r="L50">
        <v>32.64</v>
      </c>
      <c r="M50" t="s">
        <v>41</v>
      </c>
      <c r="N50">
        <v>18</v>
      </c>
      <c r="O50" t="str">
        <f t="shared" si="0"/>
        <v>adult</v>
      </c>
    </row>
    <row r="51" spans="1:15" x14ac:dyDescent="0.25">
      <c r="A51">
        <v>50</v>
      </c>
      <c r="B51" s="3">
        <v>44719</v>
      </c>
      <c r="C51" s="3" t="str">
        <f t="shared" si="1"/>
        <v>Jun</v>
      </c>
      <c r="D51" s="3" t="str">
        <f t="shared" si="2"/>
        <v>2022</v>
      </c>
      <c r="E51" t="s">
        <v>14</v>
      </c>
      <c r="F51" t="s">
        <v>20</v>
      </c>
      <c r="G51" t="s">
        <v>38</v>
      </c>
      <c r="H51">
        <v>7</v>
      </c>
      <c r="I51">
        <v>46.95</v>
      </c>
      <c r="J51">
        <v>328.65</v>
      </c>
      <c r="K51">
        <v>247.9</v>
      </c>
      <c r="L51">
        <v>80.75</v>
      </c>
      <c r="M51" t="s">
        <v>41</v>
      </c>
      <c r="N51">
        <v>25</v>
      </c>
      <c r="O51" t="str">
        <f t="shared" si="0"/>
        <v>adult</v>
      </c>
    </row>
    <row r="52" spans="1:15" x14ac:dyDescent="0.25">
      <c r="A52">
        <v>51</v>
      </c>
      <c r="B52" s="3">
        <v>44868</v>
      </c>
      <c r="C52" s="3" t="str">
        <f t="shared" si="1"/>
        <v>Nov</v>
      </c>
      <c r="D52" s="3" t="str">
        <f t="shared" si="2"/>
        <v>2022</v>
      </c>
      <c r="E52" t="s">
        <v>13</v>
      </c>
      <c r="F52" t="s">
        <v>21</v>
      </c>
      <c r="G52" t="s">
        <v>27</v>
      </c>
      <c r="H52">
        <v>9</v>
      </c>
      <c r="I52">
        <v>116.92</v>
      </c>
      <c r="J52">
        <v>1052.28</v>
      </c>
      <c r="K52">
        <v>756.18</v>
      </c>
      <c r="L52">
        <v>296.10000000000002</v>
      </c>
      <c r="M52" t="s">
        <v>41</v>
      </c>
      <c r="N52">
        <v>45</v>
      </c>
      <c r="O52" t="str">
        <f t="shared" si="0"/>
        <v>old</v>
      </c>
    </row>
    <row r="53" spans="1:15" x14ac:dyDescent="0.25">
      <c r="A53">
        <v>52</v>
      </c>
      <c r="B53" s="3">
        <v>44705</v>
      </c>
      <c r="C53" s="3" t="str">
        <f t="shared" si="1"/>
        <v>May</v>
      </c>
      <c r="D53" s="3" t="str">
        <f t="shared" si="2"/>
        <v>2022</v>
      </c>
      <c r="E53" t="s">
        <v>18</v>
      </c>
      <c r="F53" t="s">
        <v>23</v>
      </c>
      <c r="G53" t="s">
        <v>29</v>
      </c>
      <c r="H53">
        <v>15</v>
      </c>
      <c r="I53">
        <v>329.86</v>
      </c>
      <c r="J53">
        <v>4947.8999999999996</v>
      </c>
      <c r="K53">
        <v>3620.91</v>
      </c>
      <c r="L53">
        <v>1326.99</v>
      </c>
      <c r="M53" t="s">
        <v>41</v>
      </c>
      <c r="N53">
        <v>45</v>
      </c>
      <c r="O53" t="str">
        <f t="shared" si="0"/>
        <v>old</v>
      </c>
    </row>
    <row r="54" spans="1:15" x14ac:dyDescent="0.25">
      <c r="A54">
        <v>53</v>
      </c>
      <c r="B54" s="3">
        <v>44966</v>
      </c>
      <c r="C54" s="3" t="str">
        <f t="shared" si="1"/>
        <v>Feb</v>
      </c>
      <c r="D54" s="3" t="str">
        <f t="shared" si="2"/>
        <v>2023</v>
      </c>
      <c r="E54" t="s">
        <v>17</v>
      </c>
      <c r="F54" t="s">
        <v>23</v>
      </c>
      <c r="G54" t="s">
        <v>33</v>
      </c>
      <c r="H54">
        <v>4</v>
      </c>
      <c r="I54">
        <v>98.84</v>
      </c>
      <c r="J54">
        <v>395.36</v>
      </c>
      <c r="K54">
        <v>241.99</v>
      </c>
      <c r="L54">
        <v>153.37</v>
      </c>
      <c r="M54" t="s">
        <v>41</v>
      </c>
      <c r="N54">
        <v>39</v>
      </c>
      <c r="O54" t="str">
        <f t="shared" si="0"/>
        <v xml:space="preserve">middle </v>
      </c>
    </row>
    <row r="55" spans="1:15" x14ac:dyDescent="0.25">
      <c r="A55">
        <v>54</v>
      </c>
      <c r="B55" s="3">
        <v>44683</v>
      </c>
      <c r="C55" s="3" t="str">
        <f t="shared" si="1"/>
        <v>May</v>
      </c>
      <c r="D55" s="3" t="str">
        <f t="shared" si="2"/>
        <v>2022</v>
      </c>
      <c r="E55" t="s">
        <v>17</v>
      </c>
      <c r="F55" t="s">
        <v>22</v>
      </c>
      <c r="G55" t="s">
        <v>26</v>
      </c>
      <c r="H55">
        <v>16</v>
      </c>
      <c r="I55">
        <v>480.05</v>
      </c>
      <c r="J55">
        <v>7680.8</v>
      </c>
      <c r="K55">
        <v>6873.38</v>
      </c>
      <c r="L55">
        <v>807.42</v>
      </c>
      <c r="M55" t="s">
        <v>41</v>
      </c>
      <c r="N55">
        <v>49</v>
      </c>
      <c r="O55" t="str">
        <f t="shared" si="0"/>
        <v>old</v>
      </c>
    </row>
    <row r="56" spans="1:15" x14ac:dyDescent="0.25">
      <c r="A56">
        <v>55</v>
      </c>
      <c r="B56" s="3">
        <v>45425</v>
      </c>
      <c r="C56" s="3" t="str">
        <f t="shared" si="1"/>
        <v>May</v>
      </c>
      <c r="D56" s="3" t="str">
        <f t="shared" si="2"/>
        <v>2024</v>
      </c>
      <c r="E56" t="s">
        <v>13</v>
      </c>
      <c r="F56" t="s">
        <v>22</v>
      </c>
      <c r="G56" t="s">
        <v>30</v>
      </c>
      <c r="H56">
        <v>13</v>
      </c>
      <c r="I56">
        <v>253.42</v>
      </c>
      <c r="J56">
        <v>3294.46</v>
      </c>
      <c r="K56">
        <v>2889.47</v>
      </c>
      <c r="L56">
        <v>404.99</v>
      </c>
      <c r="M56" t="s">
        <v>41</v>
      </c>
      <c r="N56">
        <v>26</v>
      </c>
      <c r="O56" t="str">
        <f t="shared" si="0"/>
        <v>adult</v>
      </c>
    </row>
    <row r="57" spans="1:15" x14ac:dyDescent="0.25">
      <c r="A57">
        <v>56</v>
      </c>
      <c r="B57" s="3">
        <v>45347</v>
      </c>
      <c r="C57" s="3" t="str">
        <f t="shared" si="1"/>
        <v>Feb</v>
      </c>
      <c r="D57" s="3" t="str">
        <f t="shared" si="2"/>
        <v>2024</v>
      </c>
      <c r="E57" t="s">
        <v>14</v>
      </c>
      <c r="F57" t="s">
        <v>21</v>
      </c>
      <c r="G57" t="s">
        <v>37</v>
      </c>
      <c r="H57">
        <v>5</v>
      </c>
      <c r="I57">
        <v>81.99</v>
      </c>
      <c r="J57">
        <v>409.95</v>
      </c>
      <c r="K57">
        <v>307.45999999999998</v>
      </c>
      <c r="L57">
        <v>102.49</v>
      </c>
      <c r="M57" t="s">
        <v>40</v>
      </c>
      <c r="N57">
        <v>21</v>
      </c>
      <c r="O57" t="str">
        <f t="shared" si="0"/>
        <v>adult</v>
      </c>
    </row>
    <row r="58" spans="1:15" x14ac:dyDescent="0.25">
      <c r="A58">
        <v>57</v>
      </c>
      <c r="B58" s="3">
        <v>44646</v>
      </c>
      <c r="C58" s="3" t="str">
        <f t="shared" si="1"/>
        <v>Mar</v>
      </c>
      <c r="D58" s="3" t="str">
        <f t="shared" si="2"/>
        <v>2022</v>
      </c>
      <c r="E58" t="s">
        <v>16</v>
      </c>
      <c r="F58" t="s">
        <v>20</v>
      </c>
      <c r="G58" t="s">
        <v>24</v>
      </c>
      <c r="H58">
        <v>14</v>
      </c>
      <c r="I58">
        <v>242.7</v>
      </c>
      <c r="J58">
        <v>3397.8</v>
      </c>
      <c r="K58">
        <v>2326.36</v>
      </c>
      <c r="L58">
        <v>1071.44</v>
      </c>
      <c r="M58" t="s">
        <v>41</v>
      </c>
      <c r="N58">
        <v>33</v>
      </c>
      <c r="O58" t="str">
        <f t="shared" si="0"/>
        <v xml:space="preserve">middle </v>
      </c>
    </row>
    <row r="59" spans="1:15" x14ac:dyDescent="0.25">
      <c r="A59">
        <v>58</v>
      </c>
      <c r="B59" s="3">
        <v>45279</v>
      </c>
      <c r="C59" s="3" t="str">
        <f t="shared" si="1"/>
        <v>Dec</v>
      </c>
      <c r="D59" s="3" t="str">
        <f t="shared" si="2"/>
        <v>2023</v>
      </c>
      <c r="E59" t="s">
        <v>18</v>
      </c>
      <c r="F59" t="s">
        <v>22</v>
      </c>
      <c r="G59" t="s">
        <v>26</v>
      </c>
      <c r="H59">
        <v>9</v>
      </c>
      <c r="I59">
        <v>384.53</v>
      </c>
      <c r="J59">
        <v>3460.77</v>
      </c>
      <c r="K59">
        <v>2973.67</v>
      </c>
      <c r="L59">
        <v>487.1</v>
      </c>
      <c r="M59" t="s">
        <v>40</v>
      </c>
      <c r="N59">
        <v>60</v>
      </c>
      <c r="O59" t="str">
        <f t="shared" si="0"/>
        <v>old</v>
      </c>
    </row>
    <row r="60" spans="1:15" x14ac:dyDescent="0.25">
      <c r="A60">
        <v>59</v>
      </c>
      <c r="B60" s="3">
        <v>44747</v>
      </c>
      <c r="C60" s="3" t="str">
        <f t="shared" si="1"/>
        <v>Jul</v>
      </c>
      <c r="D60" s="3" t="str">
        <f t="shared" si="2"/>
        <v>2022</v>
      </c>
      <c r="E60" t="s">
        <v>12</v>
      </c>
      <c r="F60" t="s">
        <v>22</v>
      </c>
      <c r="G60" t="s">
        <v>34</v>
      </c>
      <c r="H60">
        <v>4</v>
      </c>
      <c r="I60">
        <v>352.07</v>
      </c>
      <c r="J60">
        <v>1408.28</v>
      </c>
      <c r="K60">
        <v>1057.2</v>
      </c>
      <c r="L60">
        <v>351.08</v>
      </c>
      <c r="M60" t="s">
        <v>40</v>
      </c>
      <c r="N60">
        <v>55</v>
      </c>
      <c r="O60" t="str">
        <f t="shared" si="0"/>
        <v>old</v>
      </c>
    </row>
    <row r="61" spans="1:15" x14ac:dyDescent="0.25">
      <c r="A61">
        <v>60</v>
      </c>
      <c r="B61" s="3">
        <v>44758</v>
      </c>
      <c r="C61" s="3" t="str">
        <f t="shared" si="1"/>
        <v>Jul</v>
      </c>
      <c r="D61" s="3" t="str">
        <f t="shared" si="2"/>
        <v>2022</v>
      </c>
      <c r="E61" t="s">
        <v>18</v>
      </c>
      <c r="F61" t="s">
        <v>22</v>
      </c>
      <c r="G61" t="s">
        <v>35</v>
      </c>
      <c r="H61">
        <v>5</v>
      </c>
      <c r="I61">
        <v>203.64</v>
      </c>
      <c r="J61">
        <v>1018.2</v>
      </c>
      <c r="K61">
        <v>694.57</v>
      </c>
      <c r="L61">
        <v>323.63</v>
      </c>
      <c r="M61" t="s">
        <v>40</v>
      </c>
      <c r="N61">
        <v>45</v>
      </c>
      <c r="O61" t="str">
        <f t="shared" si="0"/>
        <v>old</v>
      </c>
    </row>
    <row r="62" spans="1:15" x14ac:dyDescent="0.25">
      <c r="A62">
        <v>61</v>
      </c>
      <c r="B62" s="3">
        <v>45278</v>
      </c>
      <c r="C62" s="3" t="str">
        <f t="shared" si="1"/>
        <v>Dec</v>
      </c>
      <c r="D62" s="3" t="str">
        <f t="shared" si="2"/>
        <v>2023</v>
      </c>
      <c r="E62" t="s">
        <v>17</v>
      </c>
      <c r="F62" t="s">
        <v>22</v>
      </c>
      <c r="G62" t="s">
        <v>35</v>
      </c>
      <c r="H62">
        <v>2</v>
      </c>
      <c r="I62">
        <v>193.27</v>
      </c>
      <c r="J62">
        <v>386.54</v>
      </c>
      <c r="K62">
        <v>292.8</v>
      </c>
      <c r="L62">
        <v>93.74</v>
      </c>
      <c r="M62" t="s">
        <v>40</v>
      </c>
      <c r="N62">
        <v>32</v>
      </c>
      <c r="O62" t="str">
        <f t="shared" si="0"/>
        <v xml:space="preserve">middle </v>
      </c>
    </row>
    <row r="63" spans="1:15" x14ac:dyDescent="0.25">
      <c r="A63">
        <v>62</v>
      </c>
      <c r="B63" s="3">
        <v>44873</v>
      </c>
      <c r="C63" s="3" t="str">
        <f t="shared" si="1"/>
        <v>Nov</v>
      </c>
      <c r="D63" s="3" t="str">
        <f t="shared" si="2"/>
        <v>2022</v>
      </c>
      <c r="E63" t="s">
        <v>16</v>
      </c>
      <c r="F63" t="s">
        <v>20</v>
      </c>
      <c r="G63" t="s">
        <v>38</v>
      </c>
      <c r="H63">
        <v>2</v>
      </c>
      <c r="I63">
        <v>257.38</v>
      </c>
      <c r="J63">
        <v>514.76</v>
      </c>
      <c r="K63">
        <v>408.29</v>
      </c>
      <c r="L63">
        <v>106.47</v>
      </c>
      <c r="M63" t="s">
        <v>40</v>
      </c>
      <c r="N63">
        <v>35</v>
      </c>
      <c r="O63" t="str">
        <f t="shared" si="0"/>
        <v xml:space="preserve">middle </v>
      </c>
    </row>
    <row r="64" spans="1:15" x14ac:dyDescent="0.25">
      <c r="A64">
        <v>63</v>
      </c>
      <c r="B64" s="3">
        <v>44748</v>
      </c>
      <c r="C64" s="3" t="str">
        <f t="shared" si="1"/>
        <v>Jul</v>
      </c>
      <c r="D64" s="3" t="str">
        <f t="shared" si="2"/>
        <v>2022</v>
      </c>
      <c r="E64" t="s">
        <v>16</v>
      </c>
      <c r="F64" t="s">
        <v>23</v>
      </c>
      <c r="G64" t="s">
        <v>31</v>
      </c>
      <c r="H64">
        <v>14</v>
      </c>
      <c r="I64">
        <v>127.25</v>
      </c>
      <c r="J64">
        <v>1781.5</v>
      </c>
      <c r="K64">
        <v>1547.29</v>
      </c>
      <c r="L64">
        <v>234.21</v>
      </c>
      <c r="M64" t="s">
        <v>40</v>
      </c>
      <c r="N64">
        <v>18</v>
      </c>
      <c r="O64" t="str">
        <f t="shared" si="0"/>
        <v>adult</v>
      </c>
    </row>
    <row r="65" spans="1:15" x14ac:dyDescent="0.25">
      <c r="A65">
        <v>64</v>
      </c>
      <c r="B65" s="3">
        <v>44665</v>
      </c>
      <c r="C65" s="3" t="str">
        <f t="shared" si="1"/>
        <v>Apr</v>
      </c>
      <c r="D65" s="3" t="str">
        <f t="shared" si="2"/>
        <v>2022</v>
      </c>
      <c r="E65" t="s">
        <v>17</v>
      </c>
      <c r="F65" t="s">
        <v>23</v>
      </c>
      <c r="G65" t="s">
        <v>33</v>
      </c>
      <c r="H65">
        <v>10</v>
      </c>
      <c r="I65">
        <v>238.67</v>
      </c>
      <c r="J65">
        <v>2386.6999999999998</v>
      </c>
      <c r="K65">
        <v>2082.5</v>
      </c>
      <c r="L65">
        <v>304.2</v>
      </c>
      <c r="M65" t="s">
        <v>41</v>
      </c>
      <c r="N65">
        <v>29</v>
      </c>
      <c r="O65" t="str">
        <f t="shared" si="0"/>
        <v>adult</v>
      </c>
    </row>
    <row r="66" spans="1:15" x14ac:dyDescent="0.25">
      <c r="A66">
        <v>65</v>
      </c>
      <c r="B66" s="3">
        <v>44575</v>
      </c>
      <c r="C66" s="3" t="str">
        <f t="shared" si="1"/>
        <v>Jan</v>
      </c>
      <c r="D66" s="3" t="str">
        <f t="shared" si="2"/>
        <v>2022</v>
      </c>
      <c r="E66" t="s">
        <v>19</v>
      </c>
      <c r="F66" t="s">
        <v>20</v>
      </c>
      <c r="G66" t="s">
        <v>32</v>
      </c>
      <c r="H66">
        <v>11</v>
      </c>
      <c r="I66">
        <v>155.66</v>
      </c>
      <c r="J66">
        <v>1712.26</v>
      </c>
      <c r="K66">
        <v>1077.1199999999999</v>
      </c>
      <c r="L66">
        <v>635.14</v>
      </c>
      <c r="M66" t="s">
        <v>40</v>
      </c>
      <c r="N66">
        <v>39</v>
      </c>
      <c r="O66" t="str">
        <f t="shared" ref="O66:O129" si="3">VLOOKUP(N66,cat,2)</f>
        <v xml:space="preserve">middle </v>
      </c>
    </row>
    <row r="67" spans="1:15" x14ac:dyDescent="0.25">
      <c r="A67">
        <v>66</v>
      </c>
      <c r="B67" s="3">
        <v>44955</v>
      </c>
      <c r="C67" s="3" t="str">
        <f t="shared" ref="C67:C130" si="4">TEXT(B67,"mmm")</f>
        <v>Jan</v>
      </c>
      <c r="D67" s="3" t="str">
        <f t="shared" ref="D67:D130" si="5">TEXT(B67,"yyyy")</f>
        <v>2023</v>
      </c>
      <c r="E67" t="s">
        <v>16</v>
      </c>
      <c r="F67" t="s">
        <v>23</v>
      </c>
      <c r="G67" t="s">
        <v>31</v>
      </c>
      <c r="H67">
        <v>8</v>
      </c>
      <c r="I67">
        <v>326.87</v>
      </c>
      <c r="J67">
        <v>2614.96</v>
      </c>
      <c r="K67">
        <v>1733.74</v>
      </c>
      <c r="L67">
        <v>881.22</v>
      </c>
      <c r="M67" t="s">
        <v>40</v>
      </c>
      <c r="N67">
        <v>24</v>
      </c>
      <c r="O67" t="str">
        <f t="shared" si="3"/>
        <v>adult</v>
      </c>
    </row>
    <row r="68" spans="1:15" x14ac:dyDescent="0.25">
      <c r="A68">
        <v>67</v>
      </c>
      <c r="B68" s="3">
        <v>45399</v>
      </c>
      <c r="C68" s="3" t="str">
        <f t="shared" si="4"/>
        <v>Apr</v>
      </c>
      <c r="D68" s="3" t="str">
        <f t="shared" si="5"/>
        <v>2024</v>
      </c>
      <c r="E68" t="s">
        <v>18</v>
      </c>
      <c r="F68" t="s">
        <v>21</v>
      </c>
      <c r="G68" t="s">
        <v>37</v>
      </c>
      <c r="H68">
        <v>19</v>
      </c>
      <c r="I68">
        <v>484.32</v>
      </c>
      <c r="J68">
        <v>9202.08</v>
      </c>
      <c r="K68">
        <v>7961.75</v>
      </c>
      <c r="L68">
        <v>1240.33</v>
      </c>
      <c r="M68" t="s">
        <v>40</v>
      </c>
      <c r="N68">
        <v>30</v>
      </c>
      <c r="O68" t="str">
        <f t="shared" si="3"/>
        <v xml:space="preserve">middle </v>
      </c>
    </row>
    <row r="69" spans="1:15" x14ac:dyDescent="0.25">
      <c r="A69">
        <v>68</v>
      </c>
      <c r="B69" s="3">
        <v>45047</v>
      </c>
      <c r="C69" s="3" t="str">
        <f t="shared" si="4"/>
        <v>May</v>
      </c>
      <c r="D69" s="3" t="str">
        <f t="shared" si="5"/>
        <v>2023</v>
      </c>
      <c r="E69" t="s">
        <v>13</v>
      </c>
      <c r="F69" t="s">
        <v>21</v>
      </c>
      <c r="G69" t="s">
        <v>37</v>
      </c>
      <c r="H69">
        <v>18</v>
      </c>
      <c r="I69">
        <v>311.41000000000003</v>
      </c>
      <c r="J69">
        <v>5605.38</v>
      </c>
      <c r="K69">
        <v>3870.19</v>
      </c>
      <c r="L69">
        <v>1735.19</v>
      </c>
      <c r="M69" t="s">
        <v>40</v>
      </c>
      <c r="N69">
        <v>52</v>
      </c>
      <c r="O69" t="str">
        <f t="shared" si="3"/>
        <v>old</v>
      </c>
    </row>
    <row r="70" spans="1:15" x14ac:dyDescent="0.25">
      <c r="A70">
        <v>69</v>
      </c>
      <c r="B70" s="3">
        <v>45474</v>
      </c>
      <c r="C70" s="3" t="str">
        <f t="shared" si="4"/>
        <v>Jul</v>
      </c>
      <c r="D70" s="3" t="str">
        <f t="shared" si="5"/>
        <v>2024</v>
      </c>
      <c r="E70" t="s">
        <v>18</v>
      </c>
      <c r="F70" t="s">
        <v>21</v>
      </c>
      <c r="G70" t="s">
        <v>27</v>
      </c>
      <c r="H70">
        <v>7</v>
      </c>
      <c r="I70">
        <v>212.02</v>
      </c>
      <c r="J70">
        <v>1484.14</v>
      </c>
      <c r="K70">
        <v>1207.32</v>
      </c>
      <c r="L70">
        <v>276.82</v>
      </c>
      <c r="M70" t="s">
        <v>41</v>
      </c>
      <c r="N70">
        <v>41</v>
      </c>
      <c r="O70" t="str">
        <f t="shared" si="3"/>
        <v xml:space="preserve">middle </v>
      </c>
    </row>
    <row r="71" spans="1:15" x14ac:dyDescent="0.25">
      <c r="A71">
        <v>70</v>
      </c>
      <c r="B71" s="3">
        <v>45537</v>
      </c>
      <c r="C71" s="3" t="str">
        <f t="shared" si="4"/>
        <v>Sep</v>
      </c>
      <c r="D71" s="3" t="str">
        <f t="shared" si="5"/>
        <v>2024</v>
      </c>
      <c r="E71" t="s">
        <v>13</v>
      </c>
      <c r="F71" t="s">
        <v>21</v>
      </c>
      <c r="G71" t="s">
        <v>39</v>
      </c>
      <c r="H71">
        <v>3</v>
      </c>
      <c r="I71">
        <v>244</v>
      </c>
      <c r="J71">
        <v>732</v>
      </c>
      <c r="K71">
        <v>554.22</v>
      </c>
      <c r="L71">
        <v>177.78</v>
      </c>
      <c r="M71" t="s">
        <v>40</v>
      </c>
      <c r="N71">
        <v>28</v>
      </c>
      <c r="O71" t="str">
        <f t="shared" si="3"/>
        <v>adult</v>
      </c>
    </row>
    <row r="72" spans="1:15" x14ac:dyDescent="0.25">
      <c r="A72">
        <v>71</v>
      </c>
      <c r="B72" s="3">
        <v>45557</v>
      </c>
      <c r="C72" s="3" t="str">
        <f t="shared" si="4"/>
        <v>Sep</v>
      </c>
      <c r="D72" s="3" t="str">
        <f t="shared" si="5"/>
        <v>2024</v>
      </c>
      <c r="E72" t="s">
        <v>19</v>
      </c>
      <c r="F72" t="s">
        <v>22</v>
      </c>
      <c r="G72" t="s">
        <v>30</v>
      </c>
      <c r="H72">
        <v>2</v>
      </c>
      <c r="I72">
        <v>478.12</v>
      </c>
      <c r="J72">
        <v>956.24</v>
      </c>
      <c r="K72">
        <v>591.17999999999995</v>
      </c>
      <c r="L72">
        <v>365.06</v>
      </c>
      <c r="M72" t="s">
        <v>40</v>
      </c>
      <c r="N72">
        <v>43</v>
      </c>
      <c r="O72" t="str">
        <f t="shared" si="3"/>
        <v xml:space="preserve">middle </v>
      </c>
    </row>
    <row r="73" spans="1:15" x14ac:dyDescent="0.25">
      <c r="A73">
        <v>72</v>
      </c>
      <c r="B73" s="3">
        <v>45360</v>
      </c>
      <c r="C73" s="3" t="str">
        <f t="shared" si="4"/>
        <v>Mar</v>
      </c>
      <c r="D73" s="3" t="str">
        <f t="shared" si="5"/>
        <v>2024</v>
      </c>
      <c r="E73" t="s">
        <v>13</v>
      </c>
      <c r="F73" t="s">
        <v>21</v>
      </c>
      <c r="G73" t="s">
        <v>27</v>
      </c>
      <c r="H73">
        <v>15</v>
      </c>
      <c r="I73">
        <v>376.61</v>
      </c>
      <c r="J73">
        <v>5649.15</v>
      </c>
      <c r="K73">
        <v>4040.53</v>
      </c>
      <c r="L73">
        <v>1608.62</v>
      </c>
      <c r="M73" t="s">
        <v>41</v>
      </c>
      <c r="N73">
        <v>43</v>
      </c>
      <c r="O73" t="str">
        <f t="shared" si="3"/>
        <v xml:space="preserve">middle </v>
      </c>
    </row>
    <row r="74" spans="1:15" x14ac:dyDescent="0.25">
      <c r="A74">
        <v>73</v>
      </c>
      <c r="B74" s="3">
        <v>45275</v>
      </c>
      <c r="C74" s="3" t="str">
        <f t="shared" si="4"/>
        <v>Dec</v>
      </c>
      <c r="D74" s="3" t="str">
        <f t="shared" si="5"/>
        <v>2023</v>
      </c>
      <c r="E74" t="s">
        <v>19</v>
      </c>
      <c r="F74" t="s">
        <v>22</v>
      </c>
      <c r="G74" t="s">
        <v>26</v>
      </c>
      <c r="H74">
        <v>1</v>
      </c>
      <c r="I74">
        <v>84.2</v>
      </c>
      <c r="J74">
        <v>84.2</v>
      </c>
      <c r="K74">
        <v>56.02</v>
      </c>
      <c r="L74">
        <v>28.18</v>
      </c>
      <c r="M74" t="s">
        <v>40</v>
      </c>
      <c r="N74">
        <v>50</v>
      </c>
      <c r="O74" t="str">
        <f t="shared" si="3"/>
        <v>old</v>
      </c>
    </row>
    <row r="75" spans="1:15" x14ac:dyDescent="0.25">
      <c r="A75">
        <v>74</v>
      </c>
      <c r="B75" s="3">
        <v>44683</v>
      </c>
      <c r="C75" s="3" t="str">
        <f t="shared" si="4"/>
        <v>May</v>
      </c>
      <c r="D75" s="3" t="str">
        <f t="shared" si="5"/>
        <v>2022</v>
      </c>
      <c r="E75" t="s">
        <v>13</v>
      </c>
      <c r="F75" t="s">
        <v>23</v>
      </c>
      <c r="G75" t="s">
        <v>31</v>
      </c>
      <c r="H75">
        <v>8</v>
      </c>
      <c r="I75">
        <v>151.69999999999999</v>
      </c>
      <c r="J75">
        <v>1213.5999999999999</v>
      </c>
      <c r="K75">
        <v>825.92</v>
      </c>
      <c r="L75">
        <v>387.68</v>
      </c>
      <c r="M75" t="s">
        <v>40</v>
      </c>
      <c r="N75">
        <v>32</v>
      </c>
      <c r="O75" t="str">
        <f t="shared" si="3"/>
        <v xml:space="preserve">middle </v>
      </c>
    </row>
    <row r="76" spans="1:15" x14ac:dyDescent="0.25">
      <c r="A76">
        <v>75</v>
      </c>
      <c r="B76" s="3">
        <v>44846</v>
      </c>
      <c r="C76" s="3" t="str">
        <f t="shared" si="4"/>
        <v>Oct</v>
      </c>
      <c r="D76" s="3" t="str">
        <f t="shared" si="5"/>
        <v>2022</v>
      </c>
      <c r="E76" t="s">
        <v>17</v>
      </c>
      <c r="F76" t="s">
        <v>22</v>
      </c>
      <c r="G76" t="s">
        <v>30</v>
      </c>
      <c r="H76">
        <v>2</v>
      </c>
      <c r="I76">
        <v>321.61</v>
      </c>
      <c r="J76">
        <v>643.22</v>
      </c>
      <c r="K76">
        <v>567.71</v>
      </c>
      <c r="L76">
        <v>75.510000000000005</v>
      </c>
      <c r="M76" t="s">
        <v>40</v>
      </c>
      <c r="N76">
        <v>35</v>
      </c>
      <c r="O76" t="str">
        <f t="shared" si="3"/>
        <v xml:space="preserve">middle </v>
      </c>
    </row>
    <row r="77" spans="1:15" x14ac:dyDescent="0.25">
      <c r="A77">
        <v>76</v>
      </c>
      <c r="B77" s="3">
        <v>45209</v>
      </c>
      <c r="C77" s="3" t="str">
        <f t="shared" si="4"/>
        <v>Oct</v>
      </c>
      <c r="D77" s="3" t="str">
        <f t="shared" si="5"/>
        <v>2023</v>
      </c>
      <c r="E77" t="s">
        <v>17</v>
      </c>
      <c r="F77" t="s">
        <v>22</v>
      </c>
      <c r="G77" t="s">
        <v>26</v>
      </c>
      <c r="H77">
        <v>18</v>
      </c>
      <c r="I77">
        <v>62.51</v>
      </c>
      <c r="J77">
        <v>1125.18</v>
      </c>
      <c r="K77">
        <v>894.06</v>
      </c>
      <c r="L77">
        <v>231.12</v>
      </c>
      <c r="M77" t="s">
        <v>41</v>
      </c>
      <c r="N77">
        <v>38</v>
      </c>
      <c r="O77" t="str">
        <f t="shared" si="3"/>
        <v xml:space="preserve">middle </v>
      </c>
    </row>
    <row r="78" spans="1:15" x14ac:dyDescent="0.25">
      <c r="A78">
        <v>77</v>
      </c>
      <c r="B78" s="3">
        <v>44620</v>
      </c>
      <c r="C78" s="3" t="str">
        <f t="shared" si="4"/>
        <v>Feb</v>
      </c>
      <c r="D78" s="3" t="str">
        <f t="shared" si="5"/>
        <v>2022</v>
      </c>
      <c r="E78" t="s">
        <v>14</v>
      </c>
      <c r="F78" t="s">
        <v>23</v>
      </c>
      <c r="G78" t="s">
        <v>33</v>
      </c>
      <c r="H78">
        <v>14</v>
      </c>
      <c r="I78">
        <v>449.68</v>
      </c>
      <c r="J78">
        <v>6295.52</v>
      </c>
      <c r="K78">
        <v>4334.2700000000004</v>
      </c>
      <c r="L78">
        <v>1961.25</v>
      </c>
      <c r="M78" t="s">
        <v>40</v>
      </c>
      <c r="N78">
        <v>40</v>
      </c>
      <c r="O78" t="str">
        <f t="shared" si="3"/>
        <v xml:space="preserve">middle </v>
      </c>
    </row>
    <row r="79" spans="1:15" x14ac:dyDescent="0.25">
      <c r="A79">
        <v>78</v>
      </c>
      <c r="B79" s="3">
        <v>45450</v>
      </c>
      <c r="C79" s="3" t="str">
        <f t="shared" si="4"/>
        <v>Jun</v>
      </c>
      <c r="D79" s="3" t="str">
        <f t="shared" si="5"/>
        <v>2024</v>
      </c>
      <c r="E79" t="s">
        <v>15</v>
      </c>
      <c r="F79" t="s">
        <v>23</v>
      </c>
      <c r="G79" t="s">
        <v>33</v>
      </c>
      <c r="H79">
        <v>9</v>
      </c>
      <c r="I79">
        <v>485.94</v>
      </c>
      <c r="J79">
        <v>4373.46</v>
      </c>
      <c r="K79">
        <v>3329.15</v>
      </c>
      <c r="L79">
        <v>1044.31</v>
      </c>
      <c r="M79" t="s">
        <v>40</v>
      </c>
      <c r="N79">
        <v>42</v>
      </c>
      <c r="O79" t="str">
        <f t="shared" si="3"/>
        <v xml:space="preserve">middle </v>
      </c>
    </row>
    <row r="80" spans="1:15" x14ac:dyDescent="0.25">
      <c r="A80">
        <v>79</v>
      </c>
      <c r="B80" s="3">
        <v>45206</v>
      </c>
      <c r="C80" s="3" t="str">
        <f t="shared" si="4"/>
        <v>Oct</v>
      </c>
      <c r="D80" s="3" t="str">
        <f t="shared" si="5"/>
        <v>2023</v>
      </c>
      <c r="E80" t="s">
        <v>19</v>
      </c>
      <c r="F80" t="s">
        <v>22</v>
      </c>
      <c r="G80" t="s">
        <v>34</v>
      </c>
      <c r="H80">
        <v>8</v>
      </c>
      <c r="I80">
        <v>165.51</v>
      </c>
      <c r="J80">
        <v>1324.08</v>
      </c>
      <c r="K80">
        <v>875.45</v>
      </c>
      <c r="L80">
        <v>448.63</v>
      </c>
      <c r="M80" t="s">
        <v>41</v>
      </c>
      <c r="N80">
        <v>27</v>
      </c>
      <c r="O80" t="str">
        <f t="shared" si="3"/>
        <v>adult</v>
      </c>
    </row>
    <row r="81" spans="1:15" x14ac:dyDescent="0.25">
      <c r="A81">
        <v>80</v>
      </c>
      <c r="B81" s="3">
        <v>45069</v>
      </c>
      <c r="C81" s="3" t="str">
        <f t="shared" si="4"/>
        <v>May</v>
      </c>
      <c r="D81" s="3" t="str">
        <f t="shared" si="5"/>
        <v>2023</v>
      </c>
      <c r="E81" t="s">
        <v>13</v>
      </c>
      <c r="F81" t="s">
        <v>22</v>
      </c>
      <c r="G81" t="s">
        <v>34</v>
      </c>
      <c r="H81">
        <v>12</v>
      </c>
      <c r="I81">
        <v>78.430000000000007</v>
      </c>
      <c r="J81">
        <v>941.16</v>
      </c>
      <c r="K81">
        <v>699.94</v>
      </c>
      <c r="L81">
        <v>241.22</v>
      </c>
      <c r="M81" t="s">
        <v>40</v>
      </c>
      <c r="N81">
        <v>47</v>
      </c>
      <c r="O81" t="str">
        <f t="shared" si="3"/>
        <v>old</v>
      </c>
    </row>
    <row r="82" spans="1:15" x14ac:dyDescent="0.25">
      <c r="A82">
        <v>81</v>
      </c>
      <c r="B82" s="3">
        <v>45225</v>
      </c>
      <c r="C82" s="3" t="str">
        <f t="shared" si="4"/>
        <v>Oct</v>
      </c>
      <c r="D82" s="3" t="str">
        <f t="shared" si="5"/>
        <v>2023</v>
      </c>
      <c r="E82" t="s">
        <v>18</v>
      </c>
      <c r="F82" t="s">
        <v>22</v>
      </c>
      <c r="G82" t="s">
        <v>26</v>
      </c>
      <c r="H82">
        <v>19</v>
      </c>
      <c r="I82">
        <v>247.81</v>
      </c>
      <c r="J82">
        <v>4708.3900000000003</v>
      </c>
      <c r="K82">
        <v>3855.44</v>
      </c>
      <c r="L82">
        <v>852.95</v>
      </c>
      <c r="M82" t="s">
        <v>41</v>
      </c>
      <c r="N82">
        <v>19</v>
      </c>
      <c r="O82" t="str">
        <f t="shared" si="3"/>
        <v>adult</v>
      </c>
    </row>
    <row r="83" spans="1:15" x14ac:dyDescent="0.25">
      <c r="A83">
        <v>82</v>
      </c>
      <c r="B83" s="3">
        <v>44708</v>
      </c>
      <c r="C83" s="3" t="str">
        <f t="shared" si="4"/>
        <v>May</v>
      </c>
      <c r="D83" s="3" t="str">
        <f t="shared" si="5"/>
        <v>2022</v>
      </c>
      <c r="E83" t="s">
        <v>19</v>
      </c>
      <c r="F83" t="s">
        <v>22</v>
      </c>
      <c r="G83" t="s">
        <v>26</v>
      </c>
      <c r="H83">
        <v>13</v>
      </c>
      <c r="I83">
        <v>345.25</v>
      </c>
      <c r="J83">
        <v>4488.25</v>
      </c>
      <c r="K83">
        <v>2945.88</v>
      </c>
      <c r="L83">
        <v>1542.37</v>
      </c>
      <c r="M83" t="s">
        <v>40</v>
      </c>
      <c r="N83">
        <v>45</v>
      </c>
      <c r="O83" t="str">
        <f t="shared" si="3"/>
        <v>old</v>
      </c>
    </row>
    <row r="84" spans="1:15" x14ac:dyDescent="0.25">
      <c r="A84">
        <v>83</v>
      </c>
      <c r="B84" s="3">
        <v>45330</v>
      </c>
      <c r="C84" s="3" t="str">
        <f t="shared" si="4"/>
        <v>Feb</v>
      </c>
      <c r="D84" s="3" t="str">
        <f t="shared" si="5"/>
        <v>2024</v>
      </c>
      <c r="E84" t="s">
        <v>15</v>
      </c>
      <c r="F84" t="s">
        <v>20</v>
      </c>
      <c r="G84" t="s">
        <v>38</v>
      </c>
      <c r="H84">
        <v>4</v>
      </c>
      <c r="I84">
        <v>363.53</v>
      </c>
      <c r="J84">
        <v>1454.12</v>
      </c>
      <c r="K84">
        <v>932.36</v>
      </c>
      <c r="L84">
        <v>521.76</v>
      </c>
      <c r="M84" t="s">
        <v>40</v>
      </c>
      <c r="N84">
        <v>56</v>
      </c>
      <c r="O84" t="str">
        <f t="shared" si="3"/>
        <v>old</v>
      </c>
    </row>
    <row r="85" spans="1:15" x14ac:dyDescent="0.25">
      <c r="A85">
        <v>84</v>
      </c>
      <c r="B85" s="3">
        <v>45412</v>
      </c>
      <c r="C85" s="3" t="str">
        <f t="shared" si="4"/>
        <v>Apr</v>
      </c>
      <c r="D85" s="3" t="str">
        <f t="shared" si="5"/>
        <v>2024</v>
      </c>
      <c r="E85" t="s">
        <v>14</v>
      </c>
      <c r="F85" t="s">
        <v>20</v>
      </c>
      <c r="G85" t="s">
        <v>38</v>
      </c>
      <c r="H85">
        <v>1</v>
      </c>
      <c r="I85">
        <v>59.47</v>
      </c>
      <c r="J85">
        <v>59.47</v>
      </c>
      <c r="K85">
        <v>35.92</v>
      </c>
      <c r="L85">
        <v>23.55</v>
      </c>
      <c r="M85" t="s">
        <v>40</v>
      </c>
      <c r="N85">
        <v>26</v>
      </c>
      <c r="O85" t="str">
        <f t="shared" si="3"/>
        <v>adult</v>
      </c>
    </row>
    <row r="86" spans="1:15" x14ac:dyDescent="0.25">
      <c r="A86">
        <v>85</v>
      </c>
      <c r="B86" s="3">
        <v>45373</v>
      </c>
      <c r="C86" s="3" t="str">
        <f t="shared" si="4"/>
        <v>Mar</v>
      </c>
      <c r="D86" s="3" t="str">
        <f t="shared" si="5"/>
        <v>2024</v>
      </c>
      <c r="E86" t="s">
        <v>15</v>
      </c>
      <c r="F86" t="s">
        <v>21</v>
      </c>
      <c r="G86" t="s">
        <v>25</v>
      </c>
      <c r="H86">
        <v>5</v>
      </c>
      <c r="I86">
        <v>469.61</v>
      </c>
      <c r="J86">
        <v>2348.0500000000002</v>
      </c>
      <c r="K86">
        <v>1831.22</v>
      </c>
      <c r="L86">
        <v>516.83000000000004</v>
      </c>
      <c r="M86" t="s">
        <v>40</v>
      </c>
      <c r="N86">
        <v>24</v>
      </c>
      <c r="O86" t="str">
        <f t="shared" si="3"/>
        <v>adult</v>
      </c>
    </row>
    <row r="87" spans="1:15" x14ac:dyDescent="0.25">
      <c r="A87">
        <v>86</v>
      </c>
      <c r="B87" s="3">
        <v>45016</v>
      </c>
      <c r="C87" s="3" t="str">
        <f t="shared" si="4"/>
        <v>Mar</v>
      </c>
      <c r="D87" s="3" t="str">
        <f t="shared" si="5"/>
        <v>2023</v>
      </c>
      <c r="E87" t="s">
        <v>16</v>
      </c>
      <c r="F87" t="s">
        <v>21</v>
      </c>
      <c r="G87" t="s">
        <v>27</v>
      </c>
      <c r="H87">
        <v>5</v>
      </c>
      <c r="I87">
        <v>242.81</v>
      </c>
      <c r="J87">
        <v>1214.05</v>
      </c>
      <c r="K87">
        <v>933.43</v>
      </c>
      <c r="L87">
        <v>280.62</v>
      </c>
      <c r="M87" t="s">
        <v>40</v>
      </c>
      <c r="N87">
        <v>37</v>
      </c>
      <c r="O87" t="str">
        <f t="shared" si="3"/>
        <v xml:space="preserve">middle </v>
      </c>
    </row>
    <row r="88" spans="1:15" x14ac:dyDescent="0.25">
      <c r="A88">
        <v>87</v>
      </c>
      <c r="B88" s="3">
        <v>45204</v>
      </c>
      <c r="C88" s="3" t="str">
        <f t="shared" si="4"/>
        <v>Oct</v>
      </c>
      <c r="D88" s="3" t="str">
        <f t="shared" si="5"/>
        <v>2023</v>
      </c>
      <c r="E88" t="s">
        <v>16</v>
      </c>
      <c r="F88" t="s">
        <v>20</v>
      </c>
      <c r="G88" t="s">
        <v>36</v>
      </c>
      <c r="H88">
        <v>8</v>
      </c>
      <c r="I88">
        <v>32.659999999999997</v>
      </c>
      <c r="J88">
        <v>261.27999999999997</v>
      </c>
      <c r="K88">
        <v>211.01</v>
      </c>
      <c r="L88">
        <v>50.27</v>
      </c>
      <c r="M88" t="s">
        <v>40</v>
      </c>
      <c r="N88">
        <v>19</v>
      </c>
      <c r="O88" t="str">
        <f t="shared" si="3"/>
        <v>adult</v>
      </c>
    </row>
    <row r="89" spans="1:15" x14ac:dyDescent="0.25">
      <c r="A89">
        <v>88</v>
      </c>
      <c r="B89" s="3">
        <v>44707</v>
      </c>
      <c r="C89" s="3" t="str">
        <f t="shared" si="4"/>
        <v>May</v>
      </c>
      <c r="D89" s="3" t="str">
        <f t="shared" si="5"/>
        <v>2022</v>
      </c>
      <c r="E89" t="s">
        <v>17</v>
      </c>
      <c r="F89" t="s">
        <v>21</v>
      </c>
      <c r="G89" t="s">
        <v>25</v>
      </c>
      <c r="H89">
        <v>4</v>
      </c>
      <c r="I89">
        <v>258.20999999999998</v>
      </c>
      <c r="J89">
        <v>1032.8399999999999</v>
      </c>
      <c r="K89">
        <v>878.89</v>
      </c>
      <c r="L89">
        <v>153.94999999999999</v>
      </c>
      <c r="M89" t="s">
        <v>40</v>
      </c>
      <c r="N89">
        <v>32</v>
      </c>
      <c r="O89" t="str">
        <f t="shared" si="3"/>
        <v xml:space="preserve">middle </v>
      </c>
    </row>
    <row r="90" spans="1:15" x14ac:dyDescent="0.25">
      <c r="A90">
        <v>89</v>
      </c>
      <c r="B90" s="3">
        <v>44793</v>
      </c>
      <c r="C90" s="3" t="str">
        <f t="shared" si="4"/>
        <v>Aug</v>
      </c>
      <c r="D90" s="3" t="str">
        <f t="shared" si="5"/>
        <v>2022</v>
      </c>
      <c r="E90" t="s">
        <v>17</v>
      </c>
      <c r="F90" t="s">
        <v>22</v>
      </c>
      <c r="G90" t="s">
        <v>34</v>
      </c>
      <c r="H90">
        <v>13</v>
      </c>
      <c r="I90">
        <v>77.95</v>
      </c>
      <c r="J90">
        <v>1013.35</v>
      </c>
      <c r="K90">
        <v>807.24</v>
      </c>
      <c r="L90">
        <v>206.11</v>
      </c>
      <c r="M90" t="s">
        <v>41</v>
      </c>
      <c r="N90">
        <v>25</v>
      </c>
      <c r="O90" t="str">
        <f t="shared" si="3"/>
        <v>adult</v>
      </c>
    </row>
    <row r="91" spans="1:15" x14ac:dyDescent="0.25">
      <c r="A91">
        <v>90</v>
      </c>
      <c r="B91" s="3">
        <v>44927</v>
      </c>
      <c r="C91" s="3" t="str">
        <f t="shared" si="4"/>
        <v>Jan</v>
      </c>
      <c r="D91" s="3" t="str">
        <f t="shared" si="5"/>
        <v>2023</v>
      </c>
      <c r="E91" t="s">
        <v>13</v>
      </c>
      <c r="F91" t="s">
        <v>22</v>
      </c>
      <c r="G91" t="s">
        <v>35</v>
      </c>
      <c r="H91">
        <v>8</v>
      </c>
      <c r="I91">
        <v>55.36</v>
      </c>
      <c r="J91">
        <v>442.88</v>
      </c>
      <c r="K91">
        <v>392.73</v>
      </c>
      <c r="L91">
        <v>50.15</v>
      </c>
      <c r="M91" t="s">
        <v>40</v>
      </c>
      <c r="N91">
        <v>57</v>
      </c>
      <c r="O91" t="str">
        <f t="shared" si="3"/>
        <v>old</v>
      </c>
    </row>
    <row r="92" spans="1:15" x14ac:dyDescent="0.25">
      <c r="A92">
        <v>91</v>
      </c>
      <c r="B92" s="3">
        <v>44744</v>
      </c>
      <c r="C92" s="3" t="str">
        <f t="shared" si="4"/>
        <v>Jul</v>
      </c>
      <c r="D92" s="3" t="str">
        <f t="shared" si="5"/>
        <v>2022</v>
      </c>
      <c r="E92" t="s">
        <v>16</v>
      </c>
      <c r="F92" t="s">
        <v>21</v>
      </c>
      <c r="G92" t="s">
        <v>25</v>
      </c>
      <c r="H92">
        <v>3</v>
      </c>
      <c r="I92">
        <v>448.32</v>
      </c>
      <c r="J92">
        <v>1344.96</v>
      </c>
      <c r="K92">
        <v>1050.8900000000001</v>
      </c>
      <c r="L92">
        <v>294.07</v>
      </c>
      <c r="M92" t="s">
        <v>41</v>
      </c>
      <c r="N92">
        <v>51</v>
      </c>
      <c r="O92" t="str">
        <f t="shared" si="3"/>
        <v>old</v>
      </c>
    </row>
    <row r="93" spans="1:15" x14ac:dyDescent="0.25">
      <c r="A93">
        <v>92</v>
      </c>
      <c r="B93" s="3">
        <v>45201</v>
      </c>
      <c r="C93" s="3" t="str">
        <f t="shared" si="4"/>
        <v>Oct</v>
      </c>
      <c r="D93" s="3" t="str">
        <f t="shared" si="5"/>
        <v>2023</v>
      </c>
      <c r="E93" t="s">
        <v>16</v>
      </c>
      <c r="F93" t="s">
        <v>22</v>
      </c>
      <c r="G93" t="s">
        <v>34</v>
      </c>
      <c r="H93">
        <v>5</v>
      </c>
      <c r="I93">
        <v>447.09</v>
      </c>
      <c r="J93">
        <v>2235.4499999999998</v>
      </c>
      <c r="K93">
        <v>1802.1</v>
      </c>
      <c r="L93">
        <v>433.35</v>
      </c>
      <c r="M93" t="s">
        <v>41</v>
      </c>
      <c r="N93">
        <v>40</v>
      </c>
      <c r="O93" t="str">
        <f t="shared" si="3"/>
        <v xml:space="preserve">middle </v>
      </c>
    </row>
    <row r="94" spans="1:15" x14ac:dyDescent="0.25">
      <c r="A94">
        <v>93</v>
      </c>
      <c r="B94" s="3">
        <v>45290</v>
      </c>
      <c r="C94" s="3" t="str">
        <f t="shared" si="4"/>
        <v>Dec</v>
      </c>
      <c r="D94" s="3" t="str">
        <f t="shared" si="5"/>
        <v>2023</v>
      </c>
      <c r="E94" t="s">
        <v>14</v>
      </c>
      <c r="F94" t="s">
        <v>23</v>
      </c>
      <c r="G94" t="s">
        <v>28</v>
      </c>
      <c r="H94">
        <v>12</v>
      </c>
      <c r="I94">
        <v>466.78</v>
      </c>
      <c r="J94">
        <v>5601.36</v>
      </c>
      <c r="K94">
        <v>4723.16</v>
      </c>
      <c r="L94">
        <v>878.2</v>
      </c>
      <c r="M94" t="s">
        <v>40</v>
      </c>
      <c r="N94">
        <v>18</v>
      </c>
      <c r="O94" t="str">
        <f t="shared" si="3"/>
        <v>adult</v>
      </c>
    </row>
    <row r="95" spans="1:15" x14ac:dyDescent="0.25">
      <c r="A95">
        <v>94</v>
      </c>
      <c r="B95" s="3">
        <v>45366</v>
      </c>
      <c r="C95" s="3" t="str">
        <f t="shared" si="4"/>
        <v>Mar</v>
      </c>
      <c r="D95" s="3" t="str">
        <f t="shared" si="5"/>
        <v>2024</v>
      </c>
      <c r="E95" t="s">
        <v>18</v>
      </c>
      <c r="F95" t="s">
        <v>22</v>
      </c>
      <c r="G95" t="s">
        <v>30</v>
      </c>
      <c r="H95">
        <v>5</v>
      </c>
      <c r="I95">
        <v>198.35</v>
      </c>
      <c r="J95">
        <v>991.75</v>
      </c>
      <c r="K95">
        <v>809.67</v>
      </c>
      <c r="L95">
        <v>182.08</v>
      </c>
      <c r="M95" t="s">
        <v>41</v>
      </c>
      <c r="N95">
        <v>22</v>
      </c>
      <c r="O95" t="str">
        <f t="shared" si="3"/>
        <v>adult</v>
      </c>
    </row>
    <row r="96" spans="1:15" x14ac:dyDescent="0.25">
      <c r="A96">
        <v>95</v>
      </c>
      <c r="B96" s="3">
        <v>44748</v>
      </c>
      <c r="C96" s="3" t="str">
        <f t="shared" si="4"/>
        <v>Jul</v>
      </c>
      <c r="D96" s="3" t="str">
        <f t="shared" si="5"/>
        <v>2022</v>
      </c>
      <c r="E96" t="s">
        <v>14</v>
      </c>
      <c r="F96" t="s">
        <v>20</v>
      </c>
      <c r="G96" t="s">
        <v>32</v>
      </c>
      <c r="H96">
        <v>5</v>
      </c>
      <c r="I96">
        <v>49.77</v>
      </c>
      <c r="J96">
        <v>248.85</v>
      </c>
      <c r="K96">
        <v>223.57</v>
      </c>
      <c r="L96">
        <v>25.28</v>
      </c>
      <c r="M96" t="s">
        <v>41</v>
      </c>
      <c r="N96">
        <v>40</v>
      </c>
      <c r="O96" t="str">
        <f t="shared" si="3"/>
        <v xml:space="preserve">middle </v>
      </c>
    </row>
    <row r="97" spans="1:15" x14ac:dyDescent="0.25">
      <c r="A97">
        <v>96</v>
      </c>
      <c r="B97" s="3">
        <v>45374</v>
      </c>
      <c r="C97" s="3" t="str">
        <f t="shared" si="4"/>
        <v>Mar</v>
      </c>
      <c r="D97" s="3" t="str">
        <f t="shared" si="5"/>
        <v>2024</v>
      </c>
      <c r="E97" t="s">
        <v>16</v>
      </c>
      <c r="F97" t="s">
        <v>20</v>
      </c>
      <c r="G97" t="s">
        <v>38</v>
      </c>
      <c r="H97">
        <v>16</v>
      </c>
      <c r="I97">
        <v>348.24</v>
      </c>
      <c r="J97">
        <v>5571.84</v>
      </c>
      <c r="K97">
        <v>4035.03</v>
      </c>
      <c r="L97">
        <v>1536.81</v>
      </c>
      <c r="M97" t="s">
        <v>41</v>
      </c>
      <c r="N97">
        <v>26</v>
      </c>
      <c r="O97" t="str">
        <f t="shared" si="3"/>
        <v>adult</v>
      </c>
    </row>
    <row r="98" spans="1:15" x14ac:dyDescent="0.25">
      <c r="A98">
        <v>97</v>
      </c>
      <c r="B98" s="3">
        <v>45107</v>
      </c>
      <c r="C98" s="3" t="str">
        <f t="shared" si="4"/>
        <v>Jun</v>
      </c>
      <c r="D98" s="3" t="str">
        <f t="shared" si="5"/>
        <v>2023</v>
      </c>
      <c r="E98" t="s">
        <v>15</v>
      </c>
      <c r="F98" t="s">
        <v>20</v>
      </c>
      <c r="G98" t="s">
        <v>38</v>
      </c>
      <c r="H98">
        <v>18</v>
      </c>
      <c r="I98">
        <v>251.07</v>
      </c>
      <c r="J98">
        <v>4519.26</v>
      </c>
      <c r="K98">
        <v>3435.23</v>
      </c>
      <c r="L98">
        <v>1084.03</v>
      </c>
      <c r="M98" t="s">
        <v>40</v>
      </c>
      <c r="N98">
        <v>42</v>
      </c>
      <c r="O98" t="str">
        <f t="shared" si="3"/>
        <v xml:space="preserve">middle </v>
      </c>
    </row>
    <row r="99" spans="1:15" x14ac:dyDescent="0.25">
      <c r="A99">
        <v>98</v>
      </c>
      <c r="B99" s="3">
        <v>45433</v>
      </c>
      <c r="C99" s="3" t="str">
        <f t="shared" si="4"/>
        <v>May</v>
      </c>
      <c r="D99" s="3" t="str">
        <f t="shared" si="5"/>
        <v>2024</v>
      </c>
      <c r="E99" t="s">
        <v>14</v>
      </c>
      <c r="F99" t="s">
        <v>20</v>
      </c>
      <c r="G99" t="s">
        <v>36</v>
      </c>
      <c r="H99">
        <v>3</v>
      </c>
      <c r="I99">
        <v>121.42</v>
      </c>
      <c r="J99">
        <v>364.26</v>
      </c>
      <c r="K99">
        <v>218.87</v>
      </c>
      <c r="L99">
        <v>145.38999999999999</v>
      </c>
      <c r="M99" t="s">
        <v>40</v>
      </c>
      <c r="N99">
        <v>41</v>
      </c>
      <c r="O99" t="str">
        <f t="shared" si="3"/>
        <v xml:space="preserve">middle </v>
      </c>
    </row>
    <row r="100" spans="1:15" x14ac:dyDescent="0.25">
      <c r="A100">
        <v>99</v>
      </c>
      <c r="B100" s="3">
        <v>45431</v>
      </c>
      <c r="C100" s="3" t="str">
        <f t="shared" si="4"/>
        <v>May</v>
      </c>
      <c r="D100" s="3" t="str">
        <f t="shared" si="5"/>
        <v>2024</v>
      </c>
      <c r="E100" t="s">
        <v>13</v>
      </c>
      <c r="F100" t="s">
        <v>22</v>
      </c>
      <c r="G100" t="s">
        <v>35</v>
      </c>
      <c r="H100">
        <v>2</v>
      </c>
      <c r="I100">
        <v>456.12</v>
      </c>
      <c r="J100">
        <v>912.24</v>
      </c>
      <c r="K100">
        <v>646.1</v>
      </c>
      <c r="L100">
        <v>266.14</v>
      </c>
      <c r="M100" t="s">
        <v>40</v>
      </c>
      <c r="N100">
        <v>36</v>
      </c>
      <c r="O100" t="str">
        <f t="shared" si="3"/>
        <v xml:space="preserve">middle </v>
      </c>
    </row>
    <row r="101" spans="1:15" x14ac:dyDescent="0.25">
      <c r="A101">
        <v>100</v>
      </c>
      <c r="B101" s="3">
        <v>45326</v>
      </c>
      <c r="C101" s="3" t="str">
        <f t="shared" si="4"/>
        <v>Feb</v>
      </c>
      <c r="D101" s="3" t="str">
        <f t="shared" si="5"/>
        <v>2024</v>
      </c>
      <c r="E101" t="s">
        <v>13</v>
      </c>
      <c r="F101" t="s">
        <v>22</v>
      </c>
      <c r="G101" t="s">
        <v>34</v>
      </c>
      <c r="H101">
        <v>8</v>
      </c>
      <c r="I101">
        <v>109.31</v>
      </c>
      <c r="J101">
        <v>874.48</v>
      </c>
      <c r="K101">
        <v>583.61</v>
      </c>
      <c r="L101">
        <v>290.87</v>
      </c>
      <c r="M101" t="s">
        <v>40</v>
      </c>
      <c r="N101">
        <v>25</v>
      </c>
      <c r="O101" t="str">
        <f t="shared" si="3"/>
        <v>adult</v>
      </c>
    </row>
    <row r="102" spans="1:15" x14ac:dyDescent="0.25">
      <c r="A102">
        <v>101</v>
      </c>
      <c r="B102" s="3">
        <v>45240</v>
      </c>
      <c r="C102" s="3" t="str">
        <f t="shared" si="4"/>
        <v>Nov</v>
      </c>
      <c r="D102" s="3" t="str">
        <f t="shared" si="5"/>
        <v>2023</v>
      </c>
      <c r="E102" t="s">
        <v>18</v>
      </c>
      <c r="F102" t="s">
        <v>20</v>
      </c>
      <c r="G102" t="s">
        <v>24</v>
      </c>
      <c r="H102">
        <v>14</v>
      </c>
      <c r="I102">
        <v>188.98</v>
      </c>
      <c r="J102">
        <v>2645.72</v>
      </c>
      <c r="K102">
        <v>2144.15</v>
      </c>
      <c r="L102">
        <v>501.57</v>
      </c>
      <c r="M102" t="s">
        <v>40</v>
      </c>
      <c r="N102">
        <v>48</v>
      </c>
      <c r="O102" t="str">
        <f t="shared" si="3"/>
        <v>old</v>
      </c>
    </row>
    <row r="103" spans="1:15" x14ac:dyDescent="0.25">
      <c r="A103">
        <v>102</v>
      </c>
      <c r="B103" s="3">
        <v>44574</v>
      </c>
      <c r="C103" s="3" t="str">
        <f t="shared" si="4"/>
        <v>Jan</v>
      </c>
      <c r="D103" s="3" t="str">
        <f t="shared" si="5"/>
        <v>2022</v>
      </c>
      <c r="E103" t="s">
        <v>18</v>
      </c>
      <c r="F103" t="s">
        <v>21</v>
      </c>
      <c r="G103" t="s">
        <v>27</v>
      </c>
      <c r="H103">
        <v>12</v>
      </c>
      <c r="I103">
        <v>74.930000000000007</v>
      </c>
      <c r="J103">
        <v>899.16</v>
      </c>
      <c r="K103">
        <v>605.6</v>
      </c>
      <c r="L103">
        <v>293.56</v>
      </c>
      <c r="M103" t="s">
        <v>41</v>
      </c>
      <c r="N103">
        <v>27</v>
      </c>
      <c r="O103" t="str">
        <f t="shared" si="3"/>
        <v>adult</v>
      </c>
    </row>
    <row r="104" spans="1:15" x14ac:dyDescent="0.25">
      <c r="A104">
        <v>103</v>
      </c>
      <c r="B104" s="3">
        <v>44983</v>
      </c>
      <c r="C104" s="3" t="str">
        <f t="shared" si="4"/>
        <v>Feb</v>
      </c>
      <c r="D104" s="3" t="str">
        <f t="shared" si="5"/>
        <v>2023</v>
      </c>
      <c r="E104" t="s">
        <v>18</v>
      </c>
      <c r="F104" t="s">
        <v>20</v>
      </c>
      <c r="G104" t="s">
        <v>36</v>
      </c>
      <c r="H104">
        <v>17</v>
      </c>
      <c r="I104">
        <v>350.79</v>
      </c>
      <c r="J104">
        <v>5963.43</v>
      </c>
      <c r="K104">
        <v>4113.8900000000003</v>
      </c>
      <c r="L104">
        <v>1849.54</v>
      </c>
      <c r="M104" t="s">
        <v>41</v>
      </c>
      <c r="N104">
        <v>46</v>
      </c>
      <c r="O104" t="str">
        <f t="shared" si="3"/>
        <v>old</v>
      </c>
    </row>
    <row r="105" spans="1:15" x14ac:dyDescent="0.25">
      <c r="A105">
        <v>104</v>
      </c>
      <c r="B105" s="3">
        <v>45180</v>
      </c>
      <c r="C105" s="3" t="str">
        <f t="shared" si="4"/>
        <v>Sep</v>
      </c>
      <c r="D105" s="3" t="str">
        <f t="shared" si="5"/>
        <v>2023</v>
      </c>
      <c r="E105" t="s">
        <v>17</v>
      </c>
      <c r="F105" t="s">
        <v>23</v>
      </c>
      <c r="G105" t="s">
        <v>29</v>
      </c>
      <c r="H105">
        <v>5</v>
      </c>
      <c r="I105">
        <v>34.700000000000003</v>
      </c>
      <c r="J105">
        <v>173.5</v>
      </c>
      <c r="K105">
        <v>137.54</v>
      </c>
      <c r="L105">
        <v>35.96</v>
      </c>
      <c r="M105" t="s">
        <v>40</v>
      </c>
      <c r="N105">
        <v>50</v>
      </c>
      <c r="O105" t="str">
        <f t="shared" si="3"/>
        <v>old</v>
      </c>
    </row>
    <row r="106" spans="1:15" x14ac:dyDescent="0.25">
      <c r="A106">
        <v>105</v>
      </c>
      <c r="B106" s="3">
        <v>45129</v>
      </c>
      <c r="C106" s="3" t="str">
        <f t="shared" si="4"/>
        <v>Jul</v>
      </c>
      <c r="D106" s="3" t="str">
        <f t="shared" si="5"/>
        <v>2023</v>
      </c>
      <c r="E106" t="s">
        <v>18</v>
      </c>
      <c r="F106" t="s">
        <v>21</v>
      </c>
      <c r="G106" t="s">
        <v>39</v>
      </c>
      <c r="H106">
        <v>14</v>
      </c>
      <c r="I106">
        <v>341.55</v>
      </c>
      <c r="J106">
        <v>4781.7</v>
      </c>
      <c r="K106">
        <v>4125.62</v>
      </c>
      <c r="L106">
        <v>656.08</v>
      </c>
      <c r="M106" t="s">
        <v>41</v>
      </c>
      <c r="N106">
        <v>54</v>
      </c>
      <c r="O106" t="str">
        <f t="shared" si="3"/>
        <v>old</v>
      </c>
    </row>
    <row r="107" spans="1:15" x14ac:dyDescent="0.25">
      <c r="A107">
        <v>106</v>
      </c>
      <c r="B107" s="3">
        <v>44948</v>
      </c>
      <c r="C107" s="3" t="str">
        <f t="shared" si="4"/>
        <v>Jan</v>
      </c>
      <c r="D107" s="3" t="str">
        <f t="shared" si="5"/>
        <v>2023</v>
      </c>
      <c r="E107" t="s">
        <v>19</v>
      </c>
      <c r="F107" t="s">
        <v>22</v>
      </c>
      <c r="G107" t="s">
        <v>34</v>
      </c>
      <c r="H107">
        <v>6</v>
      </c>
      <c r="I107">
        <v>139.55000000000001</v>
      </c>
      <c r="J107">
        <v>837.3</v>
      </c>
      <c r="K107">
        <v>525.47</v>
      </c>
      <c r="L107">
        <v>311.83</v>
      </c>
      <c r="M107" t="s">
        <v>40</v>
      </c>
      <c r="N107">
        <v>31</v>
      </c>
      <c r="O107" t="str">
        <f t="shared" si="3"/>
        <v xml:space="preserve">middle </v>
      </c>
    </row>
    <row r="108" spans="1:15" x14ac:dyDescent="0.25">
      <c r="A108">
        <v>107</v>
      </c>
      <c r="B108" s="3">
        <v>45134</v>
      </c>
      <c r="C108" s="3" t="str">
        <f t="shared" si="4"/>
        <v>Jul</v>
      </c>
      <c r="D108" s="3" t="str">
        <f t="shared" si="5"/>
        <v>2023</v>
      </c>
      <c r="E108" t="s">
        <v>12</v>
      </c>
      <c r="F108" t="s">
        <v>21</v>
      </c>
      <c r="G108" t="s">
        <v>27</v>
      </c>
      <c r="H108">
        <v>13</v>
      </c>
      <c r="I108">
        <v>95.93</v>
      </c>
      <c r="J108">
        <v>1247.0899999999999</v>
      </c>
      <c r="K108">
        <v>1027.3499999999999</v>
      </c>
      <c r="L108">
        <v>219.74</v>
      </c>
      <c r="M108" t="s">
        <v>40</v>
      </c>
      <c r="N108">
        <v>47</v>
      </c>
      <c r="O108" t="str">
        <f t="shared" si="3"/>
        <v>old</v>
      </c>
    </row>
    <row r="109" spans="1:15" x14ac:dyDescent="0.25">
      <c r="A109">
        <v>108</v>
      </c>
      <c r="B109" s="3">
        <v>45224</v>
      </c>
      <c r="C109" s="3" t="str">
        <f t="shared" si="4"/>
        <v>Oct</v>
      </c>
      <c r="D109" s="3" t="str">
        <f t="shared" si="5"/>
        <v>2023</v>
      </c>
      <c r="E109" t="s">
        <v>13</v>
      </c>
      <c r="F109" t="s">
        <v>23</v>
      </c>
      <c r="G109" t="s">
        <v>28</v>
      </c>
      <c r="H109">
        <v>13</v>
      </c>
      <c r="I109">
        <v>86.59</v>
      </c>
      <c r="J109">
        <v>1125.67</v>
      </c>
      <c r="K109">
        <v>946.69</v>
      </c>
      <c r="L109">
        <v>178.98</v>
      </c>
      <c r="M109" t="s">
        <v>41</v>
      </c>
      <c r="N109">
        <v>30</v>
      </c>
      <c r="O109" t="str">
        <f t="shared" si="3"/>
        <v xml:space="preserve">middle </v>
      </c>
    </row>
    <row r="110" spans="1:15" x14ac:dyDescent="0.25">
      <c r="A110">
        <v>109</v>
      </c>
      <c r="B110" s="3">
        <v>44905</v>
      </c>
      <c r="C110" s="3" t="str">
        <f t="shared" si="4"/>
        <v>Dec</v>
      </c>
      <c r="D110" s="3" t="str">
        <f t="shared" si="5"/>
        <v>2022</v>
      </c>
      <c r="E110" t="s">
        <v>19</v>
      </c>
      <c r="F110" t="s">
        <v>21</v>
      </c>
      <c r="G110" t="s">
        <v>37</v>
      </c>
      <c r="H110">
        <v>3</v>
      </c>
      <c r="I110">
        <v>184.54</v>
      </c>
      <c r="J110">
        <v>553.62</v>
      </c>
      <c r="K110">
        <v>461.52</v>
      </c>
      <c r="L110">
        <v>92.1</v>
      </c>
      <c r="M110" t="s">
        <v>40</v>
      </c>
      <c r="N110">
        <v>33</v>
      </c>
      <c r="O110" t="str">
        <f t="shared" si="3"/>
        <v xml:space="preserve">middle </v>
      </c>
    </row>
    <row r="111" spans="1:15" x14ac:dyDescent="0.25">
      <c r="A111">
        <v>110</v>
      </c>
      <c r="B111" s="3">
        <v>45493</v>
      </c>
      <c r="C111" s="3" t="str">
        <f t="shared" si="4"/>
        <v>Jul</v>
      </c>
      <c r="D111" s="3" t="str">
        <f t="shared" si="5"/>
        <v>2024</v>
      </c>
      <c r="E111" t="s">
        <v>19</v>
      </c>
      <c r="F111" t="s">
        <v>22</v>
      </c>
      <c r="G111" t="s">
        <v>35</v>
      </c>
      <c r="H111">
        <v>3</v>
      </c>
      <c r="I111">
        <v>109.9</v>
      </c>
      <c r="J111">
        <v>329.7</v>
      </c>
      <c r="K111">
        <v>198.91</v>
      </c>
      <c r="L111">
        <v>130.79</v>
      </c>
      <c r="M111" t="s">
        <v>41</v>
      </c>
      <c r="N111">
        <v>30</v>
      </c>
      <c r="O111" t="str">
        <f t="shared" si="3"/>
        <v xml:space="preserve">middle </v>
      </c>
    </row>
    <row r="112" spans="1:15" x14ac:dyDescent="0.25">
      <c r="A112">
        <v>111</v>
      </c>
      <c r="B112" s="3">
        <v>44607</v>
      </c>
      <c r="C112" s="3" t="str">
        <f t="shared" si="4"/>
        <v>Feb</v>
      </c>
      <c r="D112" s="3" t="str">
        <f t="shared" si="5"/>
        <v>2022</v>
      </c>
      <c r="E112" t="s">
        <v>15</v>
      </c>
      <c r="F112" t="s">
        <v>21</v>
      </c>
      <c r="G112" t="s">
        <v>27</v>
      </c>
      <c r="H112">
        <v>9</v>
      </c>
      <c r="I112">
        <v>47.09</v>
      </c>
      <c r="J112">
        <v>423.81</v>
      </c>
      <c r="K112">
        <v>326.77</v>
      </c>
      <c r="L112">
        <v>97.04</v>
      </c>
      <c r="M112" t="s">
        <v>41</v>
      </c>
      <c r="N112">
        <v>20</v>
      </c>
      <c r="O112" t="str">
        <f t="shared" si="3"/>
        <v>adult</v>
      </c>
    </row>
    <row r="113" spans="1:15" x14ac:dyDescent="0.25">
      <c r="A113">
        <v>112</v>
      </c>
      <c r="B113" s="3">
        <v>44851</v>
      </c>
      <c r="C113" s="3" t="str">
        <f t="shared" si="4"/>
        <v>Oct</v>
      </c>
      <c r="D113" s="3" t="str">
        <f t="shared" si="5"/>
        <v>2022</v>
      </c>
      <c r="E113" t="s">
        <v>17</v>
      </c>
      <c r="F113" t="s">
        <v>23</v>
      </c>
      <c r="G113" t="s">
        <v>29</v>
      </c>
      <c r="H113">
        <v>10</v>
      </c>
      <c r="I113">
        <v>9.1999999999999993</v>
      </c>
      <c r="J113">
        <v>92</v>
      </c>
      <c r="K113">
        <v>65.040000000000006</v>
      </c>
      <c r="L113">
        <v>26.96</v>
      </c>
      <c r="M113" t="s">
        <v>41</v>
      </c>
      <c r="N113">
        <v>50</v>
      </c>
      <c r="O113" t="str">
        <f t="shared" si="3"/>
        <v>old</v>
      </c>
    </row>
    <row r="114" spans="1:15" x14ac:dyDescent="0.25">
      <c r="A114">
        <v>113</v>
      </c>
      <c r="B114" s="3">
        <v>44661</v>
      </c>
      <c r="C114" s="3" t="str">
        <f t="shared" si="4"/>
        <v>Apr</v>
      </c>
      <c r="D114" s="3" t="str">
        <f t="shared" si="5"/>
        <v>2022</v>
      </c>
      <c r="E114" t="s">
        <v>15</v>
      </c>
      <c r="F114" t="s">
        <v>23</v>
      </c>
      <c r="G114" t="s">
        <v>28</v>
      </c>
      <c r="H114">
        <v>12</v>
      </c>
      <c r="I114">
        <v>487.06</v>
      </c>
      <c r="J114">
        <v>5844.72</v>
      </c>
      <c r="K114">
        <v>4738.88</v>
      </c>
      <c r="L114">
        <v>1105.8399999999999</v>
      </c>
      <c r="M114" t="s">
        <v>41</v>
      </c>
      <c r="N114">
        <v>44</v>
      </c>
      <c r="O114" t="str">
        <f t="shared" si="3"/>
        <v xml:space="preserve">middle </v>
      </c>
    </row>
    <row r="115" spans="1:15" x14ac:dyDescent="0.25">
      <c r="A115">
        <v>114</v>
      </c>
      <c r="B115" s="3">
        <v>45451</v>
      </c>
      <c r="C115" s="3" t="str">
        <f t="shared" si="4"/>
        <v>Jun</v>
      </c>
      <c r="D115" s="3" t="str">
        <f t="shared" si="5"/>
        <v>2024</v>
      </c>
      <c r="E115" t="s">
        <v>14</v>
      </c>
      <c r="F115" t="s">
        <v>22</v>
      </c>
      <c r="G115" t="s">
        <v>35</v>
      </c>
      <c r="H115">
        <v>19</v>
      </c>
      <c r="I115">
        <v>399.05</v>
      </c>
      <c r="J115">
        <v>7581.95</v>
      </c>
      <c r="K115">
        <v>5634.04</v>
      </c>
      <c r="L115">
        <v>1947.91</v>
      </c>
      <c r="M115" t="s">
        <v>40</v>
      </c>
      <c r="N115">
        <v>36</v>
      </c>
      <c r="O115" t="str">
        <f t="shared" si="3"/>
        <v xml:space="preserve">middle </v>
      </c>
    </row>
    <row r="116" spans="1:15" x14ac:dyDescent="0.25">
      <c r="A116">
        <v>115</v>
      </c>
      <c r="B116" s="3">
        <v>45297</v>
      </c>
      <c r="C116" s="3" t="str">
        <f t="shared" si="4"/>
        <v>Jan</v>
      </c>
      <c r="D116" s="3" t="str">
        <f t="shared" si="5"/>
        <v>2024</v>
      </c>
      <c r="E116" t="s">
        <v>18</v>
      </c>
      <c r="F116" t="s">
        <v>22</v>
      </c>
      <c r="G116" t="s">
        <v>34</v>
      </c>
      <c r="H116">
        <v>3</v>
      </c>
      <c r="I116">
        <v>443.18</v>
      </c>
      <c r="J116">
        <v>1329.54</v>
      </c>
      <c r="K116">
        <v>834.93</v>
      </c>
      <c r="L116">
        <v>494.61</v>
      </c>
      <c r="M116" t="s">
        <v>40</v>
      </c>
      <c r="N116">
        <v>31</v>
      </c>
      <c r="O116" t="str">
        <f t="shared" si="3"/>
        <v xml:space="preserve">middle </v>
      </c>
    </row>
    <row r="117" spans="1:15" x14ac:dyDescent="0.25">
      <c r="A117">
        <v>116</v>
      </c>
      <c r="B117" s="3">
        <v>44930</v>
      </c>
      <c r="C117" s="3" t="str">
        <f t="shared" si="4"/>
        <v>Jan</v>
      </c>
      <c r="D117" s="3" t="str">
        <f t="shared" si="5"/>
        <v>2023</v>
      </c>
      <c r="E117" t="s">
        <v>18</v>
      </c>
      <c r="F117" t="s">
        <v>22</v>
      </c>
      <c r="G117" t="s">
        <v>30</v>
      </c>
      <c r="H117">
        <v>15</v>
      </c>
      <c r="I117">
        <v>393.75</v>
      </c>
      <c r="J117">
        <v>5906.25</v>
      </c>
      <c r="K117">
        <v>4144.45</v>
      </c>
      <c r="L117">
        <v>1761.8</v>
      </c>
      <c r="M117" t="s">
        <v>41</v>
      </c>
      <c r="N117">
        <v>20</v>
      </c>
      <c r="O117" t="str">
        <f t="shared" si="3"/>
        <v>adult</v>
      </c>
    </row>
    <row r="118" spans="1:15" x14ac:dyDescent="0.25">
      <c r="A118">
        <v>117</v>
      </c>
      <c r="B118" s="3">
        <v>45142</v>
      </c>
      <c r="C118" s="3" t="str">
        <f t="shared" si="4"/>
        <v>Aug</v>
      </c>
      <c r="D118" s="3" t="str">
        <f t="shared" si="5"/>
        <v>2023</v>
      </c>
      <c r="E118" t="s">
        <v>12</v>
      </c>
      <c r="F118" t="s">
        <v>22</v>
      </c>
      <c r="G118" t="s">
        <v>26</v>
      </c>
      <c r="H118">
        <v>20</v>
      </c>
      <c r="I118">
        <v>305.39999999999998</v>
      </c>
      <c r="J118">
        <v>6108</v>
      </c>
      <c r="K118">
        <v>5420.27</v>
      </c>
      <c r="L118">
        <v>687.73</v>
      </c>
      <c r="M118" t="s">
        <v>41</v>
      </c>
      <c r="N118">
        <v>24</v>
      </c>
      <c r="O118" t="str">
        <f t="shared" si="3"/>
        <v>adult</v>
      </c>
    </row>
    <row r="119" spans="1:15" x14ac:dyDescent="0.25">
      <c r="A119">
        <v>118</v>
      </c>
      <c r="B119" s="3">
        <v>45478</v>
      </c>
      <c r="C119" s="3" t="str">
        <f t="shared" si="4"/>
        <v>Jul</v>
      </c>
      <c r="D119" s="3" t="str">
        <f t="shared" si="5"/>
        <v>2024</v>
      </c>
      <c r="E119" t="s">
        <v>17</v>
      </c>
      <c r="F119" t="s">
        <v>22</v>
      </c>
      <c r="G119" t="s">
        <v>30</v>
      </c>
      <c r="H119">
        <v>18</v>
      </c>
      <c r="I119">
        <v>434.43</v>
      </c>
      <c r="J119">
        <v>7819.74</v>
      </c>
      <c r="K119">
        <v>6562.44</v>
      </c>
      <c r="L119">
        <v>1257.3</v>
      </c>
      <c r="M119" t="s">
        <v>40</v>
      </c>
      <c r="N119">
        <v>49</v>
      </c>
      <c r="O119" t="str">
        <f t="shared" si="3"/>
        <v>old</v>
      </c>
    </row>
    <row r="120" spans="1:15" x14ac:dyDescent="0.25">
      <c r="A120">
        <v>119</v>
      </c>
      <c r="B120" s="3">
        <v>44848</v>
      </c>
      <c r="C120" s="3" t="str">
        <f t="shared" si="4"/>
        <v>Oct</v>
      </c>
      <c r="D120" s="3" t="str">
        <f t="shared" si="5"/>
        <v>2022</v>
      </c>
      <c r="E120" t="s">
        <v>14</v>
      </c>
      <c r="F120" t="s">
        <v>20</v>
      </c>
      <c r="G120" t="s">
        <v>32</v>
      </c>
      <c r="H120">
        <v>6</v>
      </c>
      <c r="I120">
        <v>467.36</v>
      </c>
      <c r="J120">
        <v>2804.16</v>
      </c>
      <c r="K120">
        <v>1818.33</v>
      </c>
      <c r="L120">
        <v>985.83</v>
      </c>
      <c r="M120" t="s">
        <v>41</v>
      </c>
      <c r="N120">
        <v>40</v>
      </c>
      <c r="O120" t="str">
        <f t="shared" si="3"/>
        <v xml:space="preserve">middle </v>
      </c>
    </row>
    <row r="121" spans="1:15" x14ac:dyDescent="0.25">
      <c r="A121">
        <v>120</v>
      </c>
      <c r="B121" s="3">
        <v>44824</v>
      </c>
      <c r="C121" s="3" t="str">
        <f t="shared" si="4"/>
        <v>Sep</v>
      </c>
      <c r="D121" s="3" t="str">
        <f t="shared" si="5"/>
        <v>2022</v>
      </c>
      <c r="E121" t="s">
        <v>14</v>
      </c>
      <c r="F121" t="s">
        <v>21</v>
      </c>
      <c r="G121" t="s">
        <v>27</v>
      </c>
      <c r="H121">
        <v>15</v>
      </c>
      <c r="I121">
        <v>132.68</v>
      </c>
      <c r="J121">
        <v>1990.2</v>
      </c>
      <c r="K121">
        <v>1476.69</v>
      </c>
      <c r="L121">
        <v>513.51</v>
      </c>
      <c r="M121" t="s">
        <v>41</v>
      </c>
      <c r="N121">
        <v>59</v>
      </c>
      <c r="O121" t="str">
        <f t="shared" si="3"/>
        <v>old</v>
      </c>
    </row>
    <row r="122" spans="1:15" x14ac:dyDescent="0.25">
      <c r="A122">
        <v>121</v>
      </c>
      <c r="B122" s="3">
        <v>44980</v>
      </c>
      <c r="C122" s="3" t="str">
        <f t="shared" si="4"/>
        <v>Feb</v>
      </c>
      <c r="D122" s="3" t="str">
        <f t="shared" si="5"/>
        <v>2023</v>
      </c>
      <c r="E122" t="s">
        <v>18</v>
      </c>
      <c r="F122" t="s">
        <v>21</v>
      </c>
      <c r="G122" t="s">
        <v>39</v>
      </c>
      <c r="H122">
        <v>2</v>
      </c>
      <c r="I122">
        <v>184.92</v>
      </c>
      <c r="J122">
        <v>369.84</v>
      </c>
      <c r="K122">
        <v>253.71</v>
      </c>
      <c r="L122">
        <v>116.13</v>
      </c>
      <c r="M122" t="s">
        <v>40</v>
      </c>
      <c r="N122">
        <v>46</v>
      </c>
      <c r="O122" t="str">
        <f t="shared" si="3"/>
        <v>old</v>
      </c>
    </row>
    <row r="123" spans="1:15" x14ac:dyDescent="0.25">
      <c r="A123">
        <v>122</v>
      </c>
      <c r="B123" s="3">
        <v>44831</v>
      </c>
      <c r="C123" s="3" t="str">
        <f t="shared" si="4"/>
        <v>Sep</v>
      </c>
      <c r="D123" s="3" t="str">
        <f t="shared" si="5"/>
        <v>2022</v>
      </c>
      <c r="E123" t="s">
        <v>16</v>
      </c>
      <c r="F123" t="s">
        <v>23</v>
      </c>
      <c r="G123" t="s">
        <v>31</v>
      </c>
      <c r="H123">
        <v>3</v>
      </c>
      <c r="I123">
        <v>342.69</v>
      </c>
      <c r="J123">
        <v>1028.07</v>
      </c>
      <c r="K123">
        <v>772.89</v>
      </c>
      <c r="L123">
        <v>255.18</v>
      </c>
      <c r="M123" t="s">
        <v>40</v>
      </c>
      <c r="N123">
        <v>57</v>
      </c>
      <c r="O123" t="str">
        <f t="shared" si="3"/>
        <v>old</v>
      </c>
    </row>
    <row r="124" spans="1:15" x14ac:dyDescent="0.25">
      <c r="A124">
        <v>123</v>
      </c>
      <c r="B124" s="3">
        <v>44724</v>
      </c>
      <c r="C124" s="3" t="str">
        <f t="shared" si="4"/>
        <v>Jun</v>
      </c>
      <c r="D124" s="3" t="str">
        <f t="shared" si="5"/>
        <v>2022</v>
      </c>
      <c r="E124" t="s">
        <v>17</v>
      </c>
      <c r="F124" t="s">
        <v>22</v>
      </c>
      <c r="G124" t="s">
        <v>35</v>
      </c>
      <c r="H124">
        <v>5</v>
      </c>
      <c r="I124">
        <v>427.26</v>
      </c>
      <c r="J124">
        <v>2136.3000000000002</v>
      </c>
      <c r="K124">
        <v>1468.06</v>
      </c>
      <c r="L124">
        <v>668.24</v>
      </c>
      <c r="M124" t="s">
        <v>41</v>
      </c>
      <c r="N124">
        <v>22</v>
      </c>
      <c r="O124" t="str">
        <f t="shared" si="3"/>
        <v>adult</v>
      </c>
    </row>
    <row r="125" spans="1:15" x14ac:dyDescent="0.25">
      <c r="A125">
        <v>124</v>
      </c>
      <c r="B125" s="3">
        <v>45109</v>
      </c>
      <c r="C125" s="3" t="str">
        <f t="shared" si="4"/>
        <v>Jul</v>
      </c>
      <c r="D125" s="3" t="str">
        <f t="shared" si="5"/>
        <v>2023</v>
      </c>
      <c r="E125" t="s">
        <v>15</v>
      </c>
      <c r="F125" t="s">
        <v>20</v>
      </c>
      <c r="G125" t="s">
        <v>38</v>
      </c>
      <c r="H125">
        <v>3</v>
      </c>
      <c r="I125">
        <v>177.72</v>
      </c>
      <c r="J125">
        <v>533.16</v>
      </c>
      <c r="K125">
        <v>394.83</v>
      </c>
      <c r="L125">
        <v>138.33000000000001</v>
      </c>
      <c r="M125" t="s">
        <v>41</v>
      </c>
      <c r="N125">
        <v>24</v>
      </c>
      <c r="O125" t="str">
        <f t="shared" si="3"/>
        <v>adult</v>
      </c>
    </row>
    <row r="126" spans="1:15" x14ac:dyDescent="0.25">
      <c r="A126">
        <v>125</v>
      </c>
      <c r="B126" s="3">
        <v>44898</v>
      </c>
      <c r="C126" s="3" t="str">
        <f t="shared" si="4"/>
        <v>Dec</v>
      </c>
      <c r="D126" s="3" t="str">
        <f t="shared" si="5"/>
        <v>2022</v>
      </c>
      <c r="E126" t="s">
        <v>14</v>
      </c>
      <c r="F126" t="s">
        <v>22</v>
      </c>
      <c r="G126" t="s">
        <v>35</v>
      </c>
      <c r="H126">
        <v>13</v>
      </c>
      <c r="I126">
        <v>385.27</v>
      </c>
      <c r="J126">
        <v>5008.51</v>
      </c>
      <c r="K126">
        <v>3304.82</v>
      </c>
      <c r="L126">
        <v>1703.69</v>
      </c>
      <c r="M126" t="s">
        <v>40</v>
      </c>
      <c r="N126">
        <v>38</v>
      </c>
      <c r="O126" t="str">
        <f t="shared" si="3"/>
        <v xml:space="preserve">middle </v>
      </c>
    </row>
    <row r="127" spans="1:15" x14ac:dyDescent="0.25">
      <c r="A127">
        <v>126</v>
      </c>
      <c r="B127" s="3">
        <v>45120</v>
      </c>
      <c r="C127" s="3" t="str">
        <f t="shared" si="4"/>
        <v>Jul</v>
      </c>
      <c r="D127" s="3" t="str">
        <f t="shared" si="5"/>
        <v>2023</v>
      </c>
      <c r="E127" t="s">
        <v>16</v>
      </c>
      <c r="F127" t="s">
        <v>20</v>
      </c>
      <c r="G127" t="s">
        <v>36</v>
      </c>
      <c r="H127">
        <v>16</v>
      </c>
      <c r="I127">
        <v>61.59</v>
      </c>
      <c r="J127">
        <v>985.44</v>
      </c>
      <c r="K127">
        <v>725.65</v>
      </c>
      <c r="L127">
        <v>259.79000000000002</v>
      </c>
      <c r="M127" t="s">
        <v>40</v>
      </c>
      <c r="N127">
        <v>48</v>
      </c>
      <c r="O127" t="str">
        <f t="shared" si="3"/>
        <v>old</v>
      </c>
    </row>
    <row r="128" spans="1:15" x14ac:dyDescent="0.25">
      <c r="A128">
        <v>127</v>
      </c>
      <c r="B128" s="3">
        <v>44951</v>
      </c>
      <c r="C128" s="3" t="str">
        <f t="shared" si="4"/>
        <v>Jan</v>
      </c>
      <c r="D128" s="3" t="str">
        <f t="shared" si="5"/>
        <v>2023</v>
      </c>
      <c r="E128" t="s">
        <v>18</v>
      </c>
      <c r="F128" t="s">
        <v>22</v>
      </c>
      <c r="G128" t="s">
        <v>30</v>
      </c>
      <c r="H128">
        <v>19</v>
      </c>
      <c r="I128">
        <v>20.51</v>
      </c>
      <c r="J128">
        <v>389.69</v>
      </c>
      <c r="K128">
        <v>304.08</v>
      </c>
      <c r="L128">
        <v>85.61</v>
      </c>
      <c r="M128" t="s">
        <v>40</v>
      </c>
      <c r="N128">
        <v>41</v>
      </c>
      <c r="O128" t="str">
        <f t="shared" si="3"/>
        <v xml:space="preserve">middle </v>
      </c>
    </row>
    <row r="129" spans="1:15" x14ac:dyDescent="0.25">
      <c r="A129">
        <v>128</v>
      </c>
      <c r="B129" s="3">
        <v>45338</v>
      </c>
      <c r="C129" s="3" t="str">
        <f t="shared" si="4"/>
        <v>Feb</v>
      </c>
      <c r="D129" s="3" t="str">
        <f t="shared" si="5"/>
        <v>2024</v>
      </c>
      <c r="E129" t="s">
        <v>12</v>
      </c>
      <c r="F129" t="s">
        <v>20</v>
      </c>
      <c r="G129" t="s">
        <v>36</v>
      </c>
      <c r="H129">
        <v>2</v>
      </c>
      <c r="I129">
        <v>109.69</v>
      </c>
      <c r="J129">
        <v>219.38</v>
      </c>
      <c r="K129">
        <v>133.13999999999999</v>
      </c>
      <c r="L129">
        <v>86.24</v>
      </c>
      <c r="M129" t="s">
        <v>41</v>
      </c>
      <c r="N129">
        <v>35</v>
      </c>
      <c r="O129" t="str">
        <f t="shared" si="3"/>
        <v xml:space="preserve">middle </v>
      </c>
    </row>
    <row r="130" spans="1:15" x14ac:dyDescent="0.25">
      <c r="A130">
        <v>129</v>
      </c>
      <c r="B130" s="3">
        <v>44867</v>
      </c>
      <c r="C130" s="3" t="str">
        <f t="shared" si="4"/>
        <v>Nov</v>
      </c>
      <c r="D130" s="3" t="str">
        <f t="shared" si="5"/>
        <v>2022</v>
      </c>
      <c r="E130" t="s">
        <v>19</v>
      </c>
      <c r="F130" t="s">
        <v>22</v>
      </c>
      <c r="G130" t="s">
        <v>35</v>
      </c>
      <c r="H130">
        <v>5</v>
      </c>
      <c r="I130">
        <v>39.28</v>
      </c>
      <c r="J130">
        <v>196.4</v>
      </c>
      <c r="K130">
        <v>141.71</v>
      </c>
      <c r="L130">
        <v>54.69</v>
      </c>
      <c r="M130" t="s">
        <v>41</v>
      </c>
      <c r="N130">
        <v>44</v>
      </c>
      <c r="O130" t="str">
        <f t="shared" ref="O130:O193" si="6">VLOOKUP(N130,cat,2)</f>
        <v xml:space="preserve">middle </v>
      </c>
    </row>
    <row r="131" spans="1:15" x14ac:dyDescent="0.25">
      <c r="A131">
        <v>130</v>
      </c>
      <c r="B131" s="3">
        <v>44912</v>
      </c>
      <c r="C131" s="3" t="str">
        <f t="shared" ref="C131:C194" si="7">TEXT(B131,"mmm")</f>
        <v>Dec</v>
      </c>
      <c r="D131" s="3" t="str">
        <f t="shared" ref="D131:D194" si="8">TEXT(B131,"yyyy")</f>
        <v>2022</v>
      </c>
      <c r="E131" t="s">
        <v>15</v>
      </c>
      <c r="F131" t="s">
        <v>23</v>
      </c>
      <c r="G131" t="s">
        <v>33</v>
      </c>
      <c r="H131">
        <v>2</v>
      </c>
      <c r="I131">
        <v>50.76</v>
      </c>
      <c r="J131">
        <v>101.52</v>
      </c>
      <c r="K131">
        <v>88.37</v>
      </c>
      <c r="L131">
        <v>13.15</v>
      </c>
      <c r="M131" t="s">
        <v>41</v>
      </c>
      <c r="N131">
        <v>28</v>
      </c>
      <c r="O131" t="str">
        <f t="shared" si="6"/>
        <v>adult</v>
      </c>
    </row>
    <row r="132" spans="1:15" x14ac:dyDescent="0.25">
      <c r="A132">
        <v>131</v>
      </c>
      <c r="B132" s="3">
        <v>44726</v>
      </c>
      <c r="C132" s="3" t="str">
        <f t="shared" si="7"/>
        <v>Jun</v>
      </c>
      <c r="D132" s="3" t="str">
        <f t="shared" si="8"/>
        <v>2022</v>
      </c>
      <c r="E132" t="s">
        <v>15</v>
      </c>
      <c r="F132" t="s">
        <v>23</v>
      </c>
      <c r="G132" t="s">
        <v>28</v>
      </c>
      <c r="H132">
        <v>16</v>
      </c>
      <c r="I132">
        <v>240.37</v>
      </c>
      <c r="J132">
        <v>3845.92</v>
      </c>
      <c r="K132">
        <v>3102.31</v>
      </c>
      <c r="L132">
        <v>743.61</v>
      </c>
      <c r="M132" t="s">
        <v>41</v>
      </c>
      <c r="N132">
        <v>40</v>
      </c>
      <c r="O132" t="str">
        <f t="shared" si="6"/>
        <v xml:space="preserve">middle </v>
      </c>
    </row>
    <row r="133" spans="1:15" x14ac:dyDescent="0.25">
      <c r="A133">
        <v>132</v>
      </c>
      <c r="B133" s="3">
        <v>44710</v>
      </c>
      <c r="C133" s="3" t="str">
        <f t="shared" si="7"/>
        <v>May</v>
      </c>
      <c r="D133" s="3" t="str">
        <f t="shared" si="8"/>
        <v>2022</v>
      </c>
      <c r="E133" t="s">
        <v>12</v>
      </c>
      <c r="F133" t="s">
        <v>21</v>
      </c>
      <c r="G133" t="s">
        <v>27</v>
      </c>
      <c r="H133">
        <v>3</v>
      </c>
      <c r="I133">
        <v>362.75</v>
      </c>
      <c r="J133">
        <v>1088.25</v>
      </c>
      <c r="K133">
        <v>841.81</v>
      </c>
      <c r="L133">
        <v>246.44</v>
      </c>
      <c r="M133" t="s">
        <v>41</v>
      </c>
      <c r="N133">
        <v>60</v>
      </c>
      <c r="O133" t="str">
        <f t="shared" si="6"/>
        <v>old</v>
      </c>
    </row>
    <row r="134" spans="1:15" x14ac:dyDescent="0.25">
      <c r="A134">
        <v>133</v>
      </c>
      <c r="B134" s="3">
        <v>44886</v>
      </c>
      <c r="C134" s="3" t="str">
        <f t="shared" si="7"/>
        <v>Nov</v>
      </c>
      <c r="D134" s="3" t="str">
        <f t="shared" si="8"/>
        <v>2022</v>
      </c>
      <c r="E134" t="s">
        <v>16</v>
      </c>
      <c r="F134" t="s">
        <v>21</v>
      </c>
      <c r="G134" t="s">
        <v>27</v>
      </c>
      <c r="H134">
        <v>15</v>
      </c>
      <c r="I134">
        <v>467.24</v>
      </c>
      <c r="J134">
        <v>7008.6</v>
      </c>
      <c r="K134">
        <v>5255.28</v>
      </c>
      <c r="L134">
        <v>1753.32</v>
      </c>
      <c r="M134" t="s">
        <v>40</v>
      </c>
      <c r="N134">
        <v>44</v>
      </c>
      <c r="O134" t="str">
        <f t="shared" si="6"/>
        <v xml:space="preserve">middle </v>
      </c>
    </row>
    <row r="135" spans="1:15" x14ac:dyDescent="0.25">
      <c r="A135">
        <v>134</v>
      </c>
      <c r="B135" s="3">
        <v>45154</v>
      </c>
      <c r="C135" s="3" t="str">
        <f t="shared" si="7"/>
        <v>Aug</v>
      </c>
      <c r="D135" s="3" t="str">
        <f t="shared" si="8"/>
        <v>2023</v>
      </c>
      <c r="E135" t="s">
        <v>19</v>
      </c>
      <c r="F135" t="s">
        <v>21</v>
      </c>
      <c r="G135" t="s">
        <v>39</v>
      </c>
      <c r="H135">
        <v>5</v>
      </c>
      <c r="I135">
        <v>318.98</v>
      </c>
      <c r="J135">
        <v>1594.9</v>
      </c>
      <c r="K135">
        <v>1262.6400000000001</v>
      </c>
      <c r="L135">
        <v>332.26</v>
      </c>
      <c r="M135" t="s">
        <v>40</v>
      </c>
      <c r="N135">
        <v>20</v>
      </c>
      <c r="O135" t="str">
        <f t="shared" si="6"/>
        <v>adult</v>
      </c>
    </row>
    <row r="136" spans="1:15" x14ac:dyDescent="0.25">
      <c r="A136">
        <v>135</v>
      </c>
      <c r="B136" s="3">
        <v>44783</v>
      </c>
      <c r="C136" s="3" t="str">
        <f t="shared" si="7"/>
        <v>Aug</v>
      </c>
      <c r="D136" s="3" t="str">
        <f t="shared" si="8"/>
        <v>2022</v>
      </c>
      <c r="E136" t="s">
        <v>15</v>
      </c>
      <c r="F136" t="s">
        <v>22</v>
      </c>
      <c r="G136" t="s">
        <v>34</v>
      </c>
      <c r="H136">
        <v>18</v>
      </c>
      <c r="I136">
        <v>388.32</v>
      </c>
      <c r="J136">
        <v>6989.76</v>
      </c>
      <c r="K136">
        <v>5453.99</v>
      </c>
      <c r="L136">
        <v>1535.77</v>
      </c>
      <c r="M136" t="s">
        <v>41</v>
      </c>
      <c r="N136">
        <v>31</v>
      </c>
      <c r="O136" t="str">
        <f t="shared" si="6"/>
        <v xml:space="preserve">middle </v>
      </c>
    </row>
    <row r="137" spans="1:15" x14ac:dyDescent="0.25">
      <c r="A137">
        <v>136</v>
      </c>
      <c r="B137" s="3">
        <v>45076</v>
      </c>
      <c r="C137" s="3" t="str">
        <f t="shared" si="7"/>
        <v>May</v>
      </c>
      <c r="D137" s="3" t="str">
        <f t="shared" si="8"/>
        <v>2023</v>
      </c>
      <c r="E137" t="s">
        <v>15</v>
      </c>
      <c r="F137" t="s">
        <v>21</v>
      </c>
      <c r="G137" t="s">
        <v>25</v>
      </c>
      <c r="H137">
        <v>12</v>
      </c>
      <c r="I137">
        <v>13.01</v>
      </c>
      <c r="J137">
        <v>156.12</v>
      </c>
      <c r="K137">
        <v>135.66999999999999</v>
      </c>
      <c r="L137">
        <v>20.45</v>
      </c>
      <c r="M137" t="s">
        <v>40</v>
      </c>
      <c r="N137">
        <v>49</v>
      </c>
      <c r="O137" t="str">
        <f t="shared" si="6"/>
        <v>old</v>
      </c>
    </row>
    <row r="138" spans="1:15" x14ac:dyDescent="0.25">
      <c r="A138">
        <v>137</v>
      </c>
      <c r="B138" s="3">
        <v>45097</v>
      </c>
      <c r="C138" s="3" t="str">
        <f t="shared" si="7"/>
        <v>Jun</v>
      </c>
      <c r="D138" s="3" t="str">
        <f t="shared" si="8"/>
        <v>2023</v>
      </c>
      <c r="E138" t="s">
        <v>13</v>
      </c>
      <c r="F138" t="s">
        <v>20</v>
      </c>
      <c r="G138" t="s">
        <v>38</v>
      </c>
      <c r="H138">
        <v>12</v>
      </c>
      <c r="I138">
        <v>179.34</v>
      </c>
      <c r="J138">
        <v>2152.08</v>
      </c>
      <c r="K138">
        <v>1641.48</v>
      </c>
      <c r="L138">
        <v>510.6</v>
      </c>
      <c r="M138" t="s">
        <v>41</v>
      </c>
      <c r="N138">
        <v>25</v>
      </c>
      <c r="O138" t="str">
        <f t="shared" si="6"/>
        <v>adult</v>
      </c>
    </row>
    <row r="139" spans="1:15" x14ac:dyDescent="0.25">
      <c r="A139">
        <v>138</v>
      </c>
      <c r="B139" s="3">
        <v>45117</v>
      </c>
      <c r="C139" s="3" t="str">
        <f t="shared" si="7"/>
        <v>Jul</v>
      </c>
      <c r="D139" s="3" t="str">
        <f t="shared" si="8"/>
        <v>2023</v>
      </c>
      <c r="E139" t="s">
        <v>18</v>
      </c>
      <c r="F139" t="s">
        <v>20</v>
      </c>
      <c r="G139" t="s">
        <v>38</v>
      </c>
      <c r="H139">
        <v>12</v>
      </c>
      <c r="I139">
        <v>92.56</v>
      </c>
      <c r="J139">
        <v>1110.72</v>
      </c>
      <c r="K139">
        <v>864.66</v>
      </c>
      <c r="L139">
        <v>246.06</v>
      </c>
      <c r="M139" t="s">
        <v>41</v>
      </c>
      <c r="N139">
        <v>42</v>
      </c>
      <c r="O139" t="str">
        <f t="shared" si="6"/>
        <v xml:space="preserve">middle </v>
      </c>
    </row>
    <row r="140" spans="1:15" x14ac:dyDescent="0.25">
      <c r="A140">
        <v>139</v>
      </c>
      <c r="B140" s="3">
        <v>44663</v>
      </c>
      <c r="C140" s="3" t="str">
        <f t="shared" si="7"/>
        <v>Apr</v>
      </c>
      <c r="D140" s="3" t="str">
        <f t="shared" si="8"/>
        <v>2022</v>
      </c>
      <c r="E140" t="s">
        <v>19</v>
      </c>
      <c r="F140" t="s">
        <v>20</v>
      </c>
      <c r="G140" t="s">
        <v>32</v>
      </c>
      <c r="H140">
        <v>20</v>
      </c>
      <c r="I140">
        <v>469.26</v>
      </c>
      <c r="J140">
        <v>9385.2000000000007</v>
      </c>
      <c r="K140">
        <v>8181.69</v>
      </c>
      <c r="L140">
        <v>1203.51</v>
      </c>
      <c r="M140" t="s">
        <v>40</v>
      </c>
      <c r="N140">
        <v>24</v>
      </c>
      <c r="O140" t="str">
        <f t="shared" si="6"/>
        <v>adult</v>
      </c>
    </row>
    <row r="141" spans="1:15" x14ac:dyDescent="0.25">
      <c r="A141">
        <v>140</v>
      </c>
      <c r="B141" s="3">
        <v>45511</v>
      </c>
      <c r="C141" s="3" t="str">
        <f t="shared" si="7"/>
        <v>Aug</v>
      </c>
      <c r="D141" s="3" t="str">
        <f t="shared" si="8"/>
        <v>2024</v>
      </c>
      <c r="E141" t="s">
        <v>14</v>
      </c>
      <c r="F141" t="s">
        <v>21</v>
      </c>
      <c r="G141" t="s">
        <v>39</v>
      </c>
      <c r="H141">
        <v>4</v>
      </c>
      <c r="I141">
        <v>250.72</v>
      </c>
      <c r="J141">
        <v>1002.88</v>
      </c>
      <c r="K141">
        <v>827.9</v>
      </c>
      <c r="L141">
        <v>174.98</v>
      </c>
      <c r="M141" t="s">
        <v>40</v>
      </c>
      <c r="N141">
        <v>58</v>
      </c>
      <c r="O141" t="str">
        <f t="shared" si="6"/>
        <v>old</v>
      </c>
    </row>
    <row r="142" spans="1:15" x14ac:dyDescent="0.25">
      <c r="A142">
        <v>141</v>
      </c>
      <c r="B142" s="3">
        <v>45126</v>
      </c>
      <c r="C142" s="3" t="str">
        <f t="shared" si="7"/>
        <v>Jul</v>
      </c>
      <c r="D142" s="3" t="str">
        <f t="shared" si="8"/>
        <v>2023</v>
      </c>
      <c r="E142" t="s">
        <v>13</v>
      </c>
      <c r="F142" t="s">
        <v>21</v>
      </c>
      <c r="G142" t="s">
        <v>25</v>
      </c>
      <c r="H142">
        <v>14</v>
      </c>
      <c r="I142">
        <v>109.88</v>
      </c>
      <c r="J142">
        <v>1538.32</v>
      </c>
      <c r="K142">
        <v>1281.52</v>
      </c>
      <c r="L142">
        <v>256.8</v>
      </c>
      <c r="M142" t="s">
        <v>41</v>
      </c>
      <c r="N142">
        <v>25</v>
      </c>
      <c r="O142" t="str">
        <f t="shared" si="6"/>
        <v>adult</v>
      </c>
    </row>
    <row r="143" spans="1:15" x14ac:dyDescent="0.25">
      <c r="A143">
        <v>142</v>
      </c>
      <c r="B143" s="3">
        <v>44984</v>
      </c>
      <c r="C143" s="3" t="str">
        <f t="shared" si="7"/>
        <v>Feb</v>
      </c>
      <c r="D143" s="3" t="str">
        <f t="shared" si="8"/>
        <v>2023</v>
      </c>
      <c r="E143" t="s">
        <v>15</v>
      </c>
      <c r="F143" t="s">
        <v>20</v>
      </c>
      <c r="G143" t="s">
        <v>24</v>
      </c>
      <c r="H143">
        <v>12</v>
      </c>
      <c r="I143">
        <v>483.97</v>
      </c>
      <c r="J143">
        <v>5807.64</v>
      </c>
      <c r="K143">
        <v>5077.09</v>
      </c>
      <c r="L143">
        <v>730.55</v>
      </c>
      <c r="M143" t="s">
        <v>41</v>
      </c>
      <c r="N143">
        <v>18</v>
      </c>
      <c r="O143" t="str">
        <f t="shared" si="6"/>
        <v>adult</v>
      </c>
    </row>
    <row r="144" spans="1:15" x14ac:dyDescent="0.25">
      <c r="A144">
        <v>143</v>
      </c>
      <c r="B144" s="3">
        <v>45420</v>
      </c>
      <c r="C144" s="3" t="str">
        <f t="shared" si="7"/>
        <v>May</v>
      </c>
      <c r="D144" s="3" t="str">
        <f t="shared" si="8"/>
        <v>2024</v>
      </c>
      <c r="E144" t="s">
        <v>16</v>
      </c>
      <c r="F144" t="s">
        <v>22</v>
      </c>
      <c r="G144" t="s">
        <v>30</v>
      </c>
      <c r="H144">
        <v>9</v>
      </c>
      <c r="I144">
        <v>440.41</v>
      </c>
      <c r="J144">
        <v>3963.69</v>
      </c>
      <c r="K144">
        <v>2692.73</v>
      </c>
      <c r="L144">
        <v>1270.96</v>
      </c>
      <c r="M144" t="s">
        <v>41</v>
      </c>
      <c r="N144">
        <v>33</v>
      </c>
      <c r="O144" t="str">
        <f t="shared" si="6"/>
        <v xml:space="preserve">middle </v>
      </c>
    </row>
    <row r="145" spans="1:15" x14ac:dyDescent="0.25">
      <c r="A145">
        <v>144</v>
      </c>
      <c r="B145" s="3">
        <v>45422</v>
      </c>
      <c r="C145" s="3" t="str">
        <f t="shared" si="7"/>
        <v>May</v>
      </c>
      <c r="D145" s="3" t="str">
        <f t="shared" si="8"/>
        <v>2024</v>
      </c>
      <c r="E145" t="s">
        <v>17</v>
      </c>
      <c r="F145" t="s">
        <v>20</v>
      </c>
      <c r="G145" t="s">
        <v>24</v>
      </c>
      <c r="H145">
        <v>1</v>
      </c>
      <c r="I145">
        <v>17.989999999999998</v>
      </c>
      <c r="J145">
        <v>17.989999999999998</v>
      </c>
      <c r="K145">
        <v>15.06</v>
      </c>
      <c r="L145">
        <v>2.93</v>
      </c>
      <c r="M145" t="s">
        <v>41</v>
      </c>
      <c r="N145">
        <v>39</v>
      </c>
      <c r="O145" t="str">
        <f t="shared" si="6"/>
        <v xml:space="preserve">middle </v>
      </c>
    </row>
    <row r="146" spans="1:15" x14ac:dyDescent="0.25">
      <c r="A146">
        <v>145</v>
      </c>
      <c r="B146" s="3">
        <v>45221</v>
      </c>
      <c r="C146" s="3" t="str">
        <f t="shared" si="7"/>
        <v>Oct</v>
      </c>
      <c r="D146" s="3" t="str">
        <f t="shared" si="8"/>
        <v>2023</v>
      </c>
      <c r="E146" t="s">
        <v>18</v>
      </c>
      <c r="F146" t="s">
        <v>20</v>
      </c>
      <c r="G146" t="s">
        <v>36</v>
      </c>
      <c r="H146">
        <v>18</v>
      </c>
      <c r="I146">
        <v>486.88</v>
      </c>
      <c r="J146">
        <v>8763.84</v>
      </c>
      <c r="K146">
        <v>5764.84</v>
      </c>
      <c r="L146">
        <v>2999</v>
      </c>
      <c r="M146" t="s">
        <v>41</v>
      </c>
      <c r="N146">
        <v>21</v>
      </c>
      <c r="O146" t="str">
        <f t="shared" si="6"/>
        <v>adult</v>
      </c>
    </row>
    <row r="147" spans="1:15" x14ac:dyDescent="0.25">
      <c r="A147">
        <v>146</v>
      </c>
      <c r="B147" s="3">
        <v>44724</v>
      </c>
      <c r="C147" s="3" t="str">
        <f t="shared" si="7"/>
        <v>Jun</v>
      </c>
      <c r="D147" s="3" t="str">
        <f t="shared" si="8"/>
        <v>2022</v>
      </c>
      <c r="E147" t="s">
        <v>12</v>
      </c>
      <c r="F147" t="s">
        <v>22</v>
      </c>
      <c r="G147" t="s">
        <v>34</v>
      </c>
      <c r="H147">
        <v>6</v>
      </c>
      <c r="I147">
        <v>204.54</v>
      </c>
      <c r="J147">
        <v>1227.24</v>
      </c>
      <c r="K147">
        <v>853.47</v>
      </c>
      <c r="L147">
        <v>373.77</v>
      </c>
      <c r="M147" t="s">
        <v>41</v>
      </c>
      <c r="N147">
        <v>32</v>
      </c>
      <c r="O147" t="str">
        <f t="shared" si="6"/>
        <v xml:space="preserve">middle </v>
      </c>
    </row>
    <row r="148" spans="1:15" x14ac:dyDescent="0.25">
      <c r="A148">
        <v>147</v>
      </c>
      <c r="B148" s="3">
        <v>45204</v>
      </c>
      <c r="C148" s="3" t="str">
        <f t="shared" si="7"/>
        <v>Oct</v>
      </c>
      <c r="D148" s="3" t="str">
        <f t="shared" si="8"/>
        <v>2023</v>
      </c>
      <c r="E148" t="s">
        <v>14</v>
      </c>
      <c r="F148" t="s">
        <v>22</v>
      </c>
      <c r="G148" t="s">
        <v>35</v>
      </c>
      <c r="H148">
        <v>19</v>
      </c>
      <c r="I148">
        <v>393.22</v>
      </c>
      <c r="J148">
        <v>7471.18</v>
      </c>
      <c r="K148">
        <v>6372.24</v>
      </c>
      <c r="L148">
        <v>1098.94</v>
      </c>
      <c r="M148" t="s">
        <v>41</v>
      </c>
      <c r="N148">
        <v>53</v>
      </c>
      <c r="O148" t="str">
        <f t="shared" si="6"/>
        <v>old</v>
      </c>
    </row>
    <row r="149" spans="1:15" x14ac:dyDescent="0.25">
      <c r="A149">
        <v>148</v>
      </c>
      <c r="B149" s="3">
        <v>45205</v>
      </c>
      <c r="C149" s="3" t="str">
        <f t="shared" si="7"/>
        <v>Oct</v>
      </c>
      <c r="D149" s="3" t="str">
        <f t="shared" si="8"/>
        <v>2023</v>
      </c>
      <c r="E149" t="s">
        <v>18</v>
      </c>
      <c r="F149" t="s">
        <v>23</v>
      </c>
      <c r="G149" t="s">
        <v>33</v>
      </c>
      <c r="H149">
        <v>3</v>
      </c>
      <c r="I149">
        <v>51.17</v>
      </c>
      <c r="J149">
        <v>153.51</v>
      </c>
      <c r="K149">
        <v>112.25</v>
      </c>
      <c r="L149">
        <v>41.26</v>
      </c>
      <c r="M149" t="s">
        <v>40</v>
      </c>
      <c r="N149">
        <v>19</v>
      </c>
      <c r="O149" t="str">
        <f t="shared" si="6"/>
        <v>adult</v>
      </c>
    </row>
    <row r="150" spans="1:15" x14ac:dyDescent="0.25">
      <c r="A150">
        <v>149</v>
      </c>
      <c r="B150" s="3">
        <v>45358</v>
      </c>
      <c r="C150" s="3" t="str">
        <f t="shared" si="7"/>
        <v>Mar</v>
      </c>
      <c r="D150" s="3" t="str">
        <f t="shared" si="8"/>
        <v>2024</v>
      </c>
      <c r="E150" t="s">
        <v>14</v>
      </c>
      <c r="F150" t="s">
        <v>20</v>
      </c>
      <c r="G150" t="s">
        <v>24</v>
      </c>
      <c r="H150">
        <v>5</v>
      </c>
      <c r="I150">
        <v>491.79</v>
      </c>
      <c r="J150">
        <v>2458.9499999999998</v>
      </c>
      <c r="K150">
        <v>1943.4</v>
      </c>
      <c r="L150">
        <v>515.54999999999995</v>
      </c>
      <c r="M150" t="s">
        <v>41</v>
      </c>
      <c r="N150">
        <v>29</v>
      </c>
      <c r="O150" t="str">
        <f t="shared" si="6"/>
        <v>adult</v>
      </c>
    </row>
    <row r="151" spans="1:15" x14ac:dyDescent="0.25">
      <c r="A151">
        <v>150</v>
      </c>
      <c r="B151" s="3">
        <v>45360</v>
      </c>
      <c r="C151" s="3" t="str">
        <f t="shared" si="7"/>
        <v>Mar</v>
      </c>
      <c r="D151" s="3" t="str">
        <f t="shared" si="8"/>
        <v>2024</v>
      </c>
      <c r="E151" t="s">
        <v>15</v>
      </c>
      <c r="F151" t="s">
        <v>22</v>
      </c>
      <c r="G151" t="s">
        <v>30</v>
      </c>
      <c r="H151">
        <v>7</v>
      </c>
      <c r="I151">
        <v>270.02999999999997</v>
      </c>
      <c r="J151">
        <v>1890.21</v>
      </c>
      <c r="K151">
        <v>1273.2</v>
      </c>
      <c r="L151">
        <v>617.01</v>
      </c>
      <c r="M151" t="s">
        <v>41</v>
      </c>
      <c r="N151">
        <v>34</v>
      </c>
      <c r="O151" t="str">
        <f t="shared" si="6"/>
        <v xml:space="preserve">middle </v>
      </c>
    </row>
    <row r="152" spans="1:15" x14ac:dyDescent="0.25">
      <c r="A152">
        <v>151</v>
      </c>
      <c r="B152" s="3">
        <v>45155</v>
      </c>
      <c r="C152" s="3" t="str">
        <f t="shared" si="7"/>
        <v>Aug</v>
      </c>
      <c r="D152" s="3" t="str">
        <f t="shared" si="8"/>
        <v>2023</v>
      </c>
      <c r="E152" t="s">
        <v>17</v>
      </c>
      <c r="F152" t="s">
        <v>23</v>
      </c>
      <c r="G152" t="s">
        <v>29</v>
      </c>
      <c r="H152">
        <v>5</v>
      </c>
      <c r="I152">
        <v>315.58</v>
      </c>
      <c r="J152">
        <v>1577.9</v>
      </c>
      <c r="K152">
        <v>1248.93</v>
      </c>
      <c r="L152">
        <v>328.97</v>
      </c>
      <c r="M152" t="s">
        <v>40</v>
      </c>
      <c r="N152">
        <v>25</v>
      </c>
      <c r="O152" t="str">
        <f t="shared" si="6"/>
        <v>adult</v>
      </c>
    </row>
    <row r="153" spans="1:15" x14ac:dyDescent="0.25">
      <c r="A153">
        <v>152</v>
      </c>
      <c r="B153" s="3">
        <v>44657</v>
      </c>
      <c r="C153" s="3" t="str">
        <f t="shared" si="7"/>
        <v>Apr</v>
      </c>
      <c r="D153" s="3" t="str">
        <f t="shared" si="8"/>
        <v>2022</v>
      </c>
      <c r="E153" t="s">
        <v>13</v>
      </c>
      <c r="F153" t="s">
        <v>21</v>
      </c>
      <c r="G153" t="s">
        <v>37</v>
      </c>
      <c r="H153">
        <v>5</v>
      </c>
      <c r="I153">
        <v>144.82</v>
      </c>
      <c r="J153">
        <v>724.1</v>
      </c>
      <c r="K153">
        <v>628.79</v>
      </c>
      <c r="L153">
        <v>95.31</v>
      </c>
      <c r="M153" t="s">
        <v>40</v>
      </c>
      <c r="N153">
        <v>49</v>
      </c>
      <c r="O153" t="str">
        <f t="shared" si="6"/>
        <v>old</v>
      </c>
    </row>
    <row r="154" spans="1:15" x14ac:dyDescent="0.25">
      <c r="A154">
        <v>153</v>
      </c>
      <c r="B154" s="3">
        <v>44637</v>
      </c>
      <c r="C154" s="3" t="str">
        <f t="shared" si="7"/>
        <v>Mar</v>
      </c>
      <c r="D154" s="3" t="str">
        <f t="shared" si="8"/>
        <v>2022</v>
      </c>
      <c r="E154" t="s">
        <v>16</v>
      </c>
      <c r="F154" t="s">
        <v>22</v>
      </c>
      <c r="G154" t="s">
        <v>34</v>
      </c>
      <c r="H154">
        <v>4</v>
      </c>
      <c r="I154">
        <v>248.06</v>
      </c>
      <c r="J154">
        <v>992.24</v>
      </c>
      <c r="K154">
        <v>601.88</v>
      </c>
      <c r="L154">
        <v>390.36</v>
      </c>
      <c r="M154" t="s">
        <v>41</v>
      </c>
      <c r="N154">
        <v>58</v>
      </c>
      <c r="O154" t="str">
        <f t="shared" si="6"/>
        <v>old</v>
      </c>
    </row>
    <row r="155" spans="1:15" x14ac:dyDescent="0.25">
      <c r="A155">
        <v>154</v>
      </c>
      <c r="B155" s="3">
        <v>45023</v>
      </c>
      <c r="C155" s="3" t="str">
        <f t="shared" si="7"/>
        <v>Apr</v>
      </c>
      <c r="D155" s="3" t="str">
        <f t="shared" si="8"/>
        <v>2023</v>
      </c>
      <c r="E155" t="s">
        <v>14</v>
      </c>
      <c r="F155" t="s">
        <v>22</v>
      </c>
      <c r="G155" t="s">
        <v>34</v>
      </c>
      <c r="H155">
        <v>13</v>
      </c>
      <c r="I155">
        <v>445.41</v>
      </c>
      <c r="J155">
        <v>5790.33</v>
      </c>
      <c r="K155">
        <v>4574.74</v>
      </c>
      <c r="L155">
        <v>1215.5899999999999</v>
      </c>
      <c r="M155" t="s">
        <v>40</v>
      </c>
      <c r="N155">
        <v>29</v>
      </c>
      <c r="O155" t="str">
        <f t="shared" si="6"/>
        <v>adult</v>
      </c>
    </row>
    <row r="156" spans="1:15" x14ac:dyDescent="0.25">
      <c r="A156">
        <v>155</v>
      </c>
      <c r="B156" s="3">
        <v>44682</v>
      </c>
      <c r="C156" s="3" t="str">
        <f t="shared" si="7"/>
        <v>May</v>
      </c>
      <c r="D156" s="3" t="str">
        <f t="shared" si="8"/>
        <v>2022</v>
      </c>
      <c r="E156" t="s">
        <v>19</v>
      </c>
      <c r="F156" t="s">
        <v>21</v>
      </c>
      <c r="G156" t="s">
        <v>27</v>
      </c>
      <c r="H156">
        <v>19</v>
      </c>
      <c r="I156">
        <v>317.45</v>
      </c>
      <c r="J156">
        <v>6031.55</v>
      </c>
      <c r="K156">
        <v>5165.68</v>
      </c>
      <c r="L156">
        <v>865.87</v>
      </c>
      <c r="M156" t="s">
        <v>41</v>
      </c>
      <c r="N156">
        <v>40</v>
      </c>
      <c r="O156" t="str">
        <f t="shared" si="6"/>
        <v xml:space="preserve">middle </v>
      </c>
    </row>
    <row r="157" spans="1:15" x14ac:dyDescent="0.25">
      <c r="A157">
        <v>156</v>
      </c>
      <c r="B157" s="3">
        <v>44759</v>
      </c>
      <c r="C157" s="3" t="str">
        <f t="shared" si="7"/>
        <v>Jul</v>
      </c>
      <c r="D157" s="3" t="str">
        <f t="shared" si="8"/>
        <v>2022</v>
      </c>
      <c r="E157" t="s">
        <v>13</v>
      </c>
      <c r="F157" t="s">
        <v>21</v>
      </c>
      <c r="G157" t="s">
        <v>27</v>
      </c>
      <c r="H157">
        <v>17</v>
      </c>
      <c r="I157">
        <v>372.14</v>
      </c>
      <c r="J157">
        <v>6326.38</v>
      </c>
      <c r="K157">
        <v>5554.4</v>
      </c>
      <c r="L157">
        <v>771.98</v>
      </c>
      <c r="M157" t="s">
        <v>40</v>
      </c>
      <c r="N157">
        <v>52</v>
      </c>
      <c r="O157" t="str">
        <f t="shared" si="6"/>
        <v>old</v>
      </c>
    </row>
    <row r="158" spans="1:15" x14ac:dyDescent="0.25">
      <c r="A158">
        <v>157</v>
      </c>
      <c r="B158" s="3">
        <v>44897</v>
      </c>
      <c r="C158" s="3" t="str">
        <f t="shared" si="7"/>
        <v>Dec</v>
      </c>
      <c r="D158" s="3" t="str">
        <f t="shared" si="8"/>
        <v>2022</v>
      </c>
      <c r="E158" t="s">
        <v>17</v>
      </c>
      <c r="F158" t="s">
        <v>22</v>
      </c>
      <c r="G158" t="s">
        <v>26</v>
      </c>
      <c r="H158">
        <v>12</v>
      </c>
      <c r="I158">
        <v>61.82</v>
      </c>
      <c r="J158">
        <v>741.84</v>
      </c>
      <c r="K158">
        <v>493.39</v>
      </c>
      <c r="L158">
        <v>248.45</v>
      </c>
      <c r="M158" t="s">
        <v>40</v>
      </c>
      <c r="N158">
        <v>32</v>
      </c>
      <c r="O158" t="str">
        <f t="shared" si="6"/>
        <v xml:space="preserve">middle </v>
      </c>
    </row>
    <row r="159" spans="1:15" x14ac:dyDescent="0.25">
      <c r="A159">
        <v>158</v>
      </c>
      <c r="B159" s="3">
        <v>44918</v>
      </c>
      <c r="C159" s="3" t="str">
        <f t="shared" si="7"/>
        <v>Dec</v>
      </c>
      <c r="D159" s="3" t="str">
        <f t="shared" si="8"/>
        <v>2022</v>
      </c>
      <c r="E159" t="s">
        <v>14</v>
      </c>
      <c r="F159" t="s">
        <v>22</v>
      </c>
      <c r="G159" t="s">
        <v>30</v>
      </c>
      <c r="H159">
        <v>9</v>
      </c>
      <c r="I159">
        <v>243.38</v>
      </c>
      <c r="J159">
        <v>2190.42</v>
      </c>
      <c r="K159">
        <v>1940.64</v>
      </c>
      <c r="L159">
        <v>249.78</v>
      </c>
      <c r="M159" t="s">
        <v>41</v>
      </c>
      <c r="N159">
        <v>47</v>
      </c>
      <c r="O159" t="str">
        <f t="shared" si="6"/>
        <v>old</v>
      </c>
    </row>
    <row r="160" spans="1:15" x14ac:dyDescent="0.25">
      <c r="A160">
        <v>159</v>
      </c>
      <c r="B160" s="3">
        <v>45428</v>
      </c>
      <c r="C160" s="3" t="str">
        <f t="shared" si="7"/>
        <v>May</v>
      </c>
      <c r="D160" s="3" t="str">
        <f t="shared" si="8"/>
        <v>2024</v>
      </c>
      <c r="E160" t="s">
        <v>13</v>
      </c>
      <c r="F160" t="s">
        <v>20</v>
      </c>
      <c r="G160" t="s">
        <v>38</v>
      </c>
      <c r="H160">
        <v>7</v>
      </c>
      <c r="I160">
        <v>128.80000000000001</v>
      </c>
      <c r="J160">
        <v>901.6</v>
      </c>
      <c r="K160">
        <v>594.48</v>
      </c>
      <c r="L160">
        <v>307.12</v>
      </c>
      <c r="M160" t="s">
        <v>41</v>
      </c>
      <c r="N160">
        <v>43</v>
      </c>
      <c r="O160" t="str">
        <f t="shared" si="6"/>
        <v xml:space="preserve">middle </v>
      </c>
    </row>
    <row r="161" spans="1:15" x14ac:dyDescent="0.25">
      <c r="A161">
        <v>160</v>
      </c>
      <c r="B161" s="3">
        <v>45466</v>
      </c>
      <c r="C161" s="3" t="str">
        <f t="shared" si="7"/>
        <v>Jun</v>
      </c>
      <c r="D161" s="3" t="str">
        <f t="shared" si="8"/>
        <v>2024</v>
      </c>
      <c r="E161" t="s">
        <v>14</v>
      </c>
      <c r="F161" t="s">
        <v>23</v>
      </c>
      <c r="G161" t="s">
        <v>33</v>
      </c>
      <c r="H161">
        <v>7</v>
      </c>
      <c r="I161">
        <v>477.11</v>
      </c>
      <c r="J161">
        <v>3339.77</v>
      </c>
      <c r="K161">
        <v>2492.64</v>
      </c>
      <c r="L161">
        <v>847.13</v>
      </c>
      <c r="M161" t="s">
        <v>41</v>
      </c>
      <c r="N161">
        <v>45</v>
      </c>
      <c r="O161" t="str">
        <f t="shared" si="6"/>
        <v>old</v>
      </c>
    </row>
    <row r="162" spans="1:15" x14ac:dyDescent="0.25">
      <c r="A162">
        <v>161</v>
      </c>
      <c r="B162" s="3">
        <v>44923</v>
      </c>
      <c r="C162" s="3" t="str">
        <f t="shared" si="7"/>
        <v>Dec</v>
      </c>
      <c r="D162" s="3" t="str">
        <f t="shared" si="8"/>
        <v>2022</v>
      </c>
      <c r="E162" t="s">
        <v>19</v>
      </c>
      <c r="F162" t="s">
        <v>23</v>
      </c>
      <c r="G162" t="s">
        <v>29</v>
      </c>
      <c r="H162">
        <v>20</v>
      </c>
      <c r="I162">
        <v>194.61</v>
      </c>
      <c r="J162">
        <v>3892.2</v>
      </c>
      <c r="K162">
        <v>2568.5300000000002</v>
      </c>
      <c r="L162">
        <v>1323.67</v>
      </c>
      <c r="M162" t="s">
        <v>41</v>
      </c>
      <c r="N162">
        <v>58</v>
      </c>
      <c r="O162" t="str">
        <f t="shared" si="6"/>
        <v>old</v>
      </c>
    </row>
    <row r="163" spans="1:15" x14ac:dyDescent="0.25">
      <c r="A163">
        <v>162</v>
      </c>
      <c r="B163" s="3">
        <v>44981</v>
      </c>
      <c r="C163" s="3" t="str">
        <f t="shared" si="7"/>
        <v>Feb</v>
      </c>
      <c r="D163" s="3" t="str">
        <f t="shared" si="8"/>
        <v>2023</v>
      </c>
      <c r="E163" t="s">
        <v>14</v>
      </c>
      <c r="F163" t="s">
        <v>20</v>
      </c>
      <c r="G163" t="s">
        <v>36</v>
      </c>
      <c r="H163">
        <v>2</v>
      </c>
      <c r="I163">
        <v>479.26</v>
      </c>
      <c r="J163">
        <v>958.52</v>
      </c>
      <c r="K163">
        <v>647.88</v>
      </c>
      <c r="L163">
        <v>310.64</v>
      </c>
      <c r="M163" t="s">
        <v>41</v>
      </c>
      <c r="N163">
        <v>56</v>
      </c>
      <c r="O163" t="str">
        <f t="shared" si="6"/>
        <v>old</v>
      </c>
    </row>
    <row r="164" spans="1:15" x14ac:dyDescent="0.25">
      <c r="A164">
        <v>163</v>
      </c>
      <c r="B164" s="3">
        <v>45371</v>
      </c>
      <c r="C164" s="3" t="str">
        <f t="shared" si="7"/>
        <v>Mar</v>
      </c>
      <c r="D164" s="3" t="str">
        <f t="shared" si="8"/>
        <v>2024</v>
      </c>
      <c r="E164" t="s">
        <v>16</v>
      </c>
      <c r="F164" t="s">
        <v>20</v>
      </c>
      <c r="G164" t="s">
        <v>24</v>
      </c>
      <c r="H164">
        <v>4</v>
      </c>
      <c r="I164">
        <v>94.05</v>
      </c>
      <c r="J164">
        <v>376.2</v>
      </c>
      <c r="K164">
        <v>262.14</v>
      </c>
      <c r="L164">
        <v>114.06</v>
      </c>
      <c r="M164" t="s">
        <v>40</v>
      </c>
      <c r="N164">
        <v>40</v>
      </c>
      <c r="O164" t="str">
        <f t="shared" si="6"/>
        <v xml:space="preserve">middle </v>
      </c>
    </row>
    <row r="165" spans="1:15" x14ac:dyDescent="0.25">
      <c r="A165">
        <v>164</v>
      </c>
      <c r="B165" s="3">
        <v>44687</v>
      </c>
      <c r="C165" s="3" t="str">
        <f t="shared" si="7"/>
        <v>May</v>
      </c>
      <c r="D165" s="3" t="str">
        <f t="shared" si="8"/>
        <v>2022</v>
      </c>
      <c r="E165" t="s">
        <v>15</v>
      </c>
      <c r="F165" t="s">
        <v>21</v>
      </c>
      <c r="G165" t="s">
        <v>27</v>
      </c>
      <c r="H165">
        <v>12</v>
      </c>
      <c r="I165">
        <v>189.12</v>
      </c>
      <c r="J165">
        <v>2269.44</v>
      </c>
      <c r="K165">
        <v>1892.38</v>
      </c>
      <c r="L165">
        <v>377.06</v>
      </c>
      <c r="M165" t="s">
        <v>40</v>
      </c>
      <c r="N165">
        <v>38</v>
      </c>
      <c r="O165" t="str">
        <f t="shared" si="6"/>
        <v xml:space="preserve">middle </v>
      </c>
    </row>
    <row r="166" spans="1:15" x14ac:dyDescent="0.25">
      <c r="A166">
        <v>165</v>
      </c>
      <c r="B166" s="3">
        <v>44800</v>
      </c>
      <c r="C166" s="3" t="str">
        <f t="shared" si="7"/>
        <v>Aug</v>
      </c>
      <c r="D166" s="3" t="str">
        <f t="shared" si="8"/>
        <v>2022</v>
      </c>
      <c r="E166" t="s">
        <v>17</v>
      </c>
      <c r="F166" t="s">
        <v>23</v>
      </c>
      <c r="G166" t="s">
        <v>33</v>
      </c>
      <c r="H166">
        <v>15</v>
      </c>
      <c r="I166">
        <v>285.89999999999998</v>
      </c>
      <c r="J166">
        <v>4288.5</v>
      </c>
      <c r="K166">
        <v>2986.8</v>
      </c>
      <c r="L166">
        <v>1301.7</v>
      </c>
      <c r="M166" t="s">
        <v>40</v>
      </c>
      <c r="N166">
        <v>42</v>
      </c>
      <c r="O166" t="str">
        <f t="shared" si="6"/>
        <v xml:space="preserve">middle </v>
      </c>
    </row>
    <row r="167" spans="1:15" x14ac:dyDescent="0.25">
      <c r="A167">
        <v>166</v>
      </c>
      <c r="B167" s="3">
        <v>45530</v>
      </c>
      <c r="C167" s="3" t="str">
        <f t="shared" si="7"/>
        <v>Aug</v>
      </c>
      <c r="D167" s="3" t="str">
        <f t="shared" si="8"/>
        <v>2024</v>
      </c>
      <c r="E167" t="s">
        <v>19</v>
      </c>
      <c r="F167" t="s">
        <v>22</v>
      </c>
      <c r="G167" t="s">
        <v>26</v>
      </c>
      <c r="H167">
        <v>4</v>
      </c>
      <c r="I167">
        <v>282.67</v>
      </c>
      <c r="J167">
        <v>1130.68</v>
      </c>
      <c r="K167">
        <v>921.37</v>
      </c>
      <c r="L167">
        <v>209.31</v>
      </c>
      <c r="M167" t="s">
        <v>40</v>
      </c>
      <c r="N167">
        <v>54</v>
      </c>
      <c r="O167" t="str">
        <f t="shared" si="6"/>
        <v>old</v>
      </c>
    </row>
    <row r="168" spans="1:15" x14ac:dyDescent="0.25">
      <c r="A168">
        <v>167</v>
      </c>
      <c r="B168" s="3">
        <v>45067</v>
      </c>
      <c r="C168" s="3" t="str">
        <f t="shared" si="7"/>
        <v>May</v>
      </c>
      <c r="D168" s="3" t="str">
        <f t="shared" si="8"/>
        <v>2023</v>
      </c>
      <c r="E168" t="s">
        <v>12</v>
      </c>
      <c r="F168" t="s">
        <v>20</v>
      </c>
      <c r="G168" t="s">
        <v>32</v>
      </c>
      <c r="H168">
        <v>11</v>
      </c>
      <c r="I168">
        <v>103.08</v>
      </c>
      <c r="J168">
        <v>1133.8800000000001</v>
      </c>
      <c r="K168">
        <v>697.22</v>
      </c>
      <c r="L168">
        <v>436.66</v>
      </c>
      <c r="M168" t="s">
        <v>41</v>
      </c>
      <c r="N168">
        <v>20</v>
      </c>
      <c r="O168" t="str">
        <f t="shared" si="6"/>
        <v>adult</v>
      </c>
    </row>
    <row r="169" spans="1:15" x14ac:dyDescent="0.25">
      <c r="A169">
        <v>168</v>
      </c>
      <c r="B169" s="3">
        <v>45167</v>
      </c>
      <c r="C169" s="3" t="str">
        <f t="shared" si="7"/>
        <v>Aug</v>
      </c>
      <c r="D169" s="3" t="str">
        <f t="shared" si="8"/>
        <v>2023</v>
      </c>
      <c r="E169" t="s">
        <v>19</v>
      </c>
      <c r="F169" t="s">
        <v>20</v>
      </c>
      <c r="G169" t="s">
        <v>24</v>
      </c>
      <c r="H169">
        <v>4</v>
      </c>
      <c r="I169">
        <v>229.13</v>
      </c>
      <c r="J169">
        <v>916.52</v>
      </c>
      <c r="K169">
        <v>715.28</v>
      </c>
      <c r="L169">
        <v>201.24</v>
      </c>
      <c r="M169" t="s">
        <v>41</v>
      </c>
      <c r="N169">
        <v>33</v>
      </c>
      <c r="O169" t="str">
        <f t="shared" si="6"/>
        <v xml:space="preserve">middle </v>
      </c>
    </row>
    <row r="170" spans="1:15" x14ac:dyDescent="0.25">
      <c r="A170">
        <v>169</v>
      </c>
      <c r="B170" s="3">
        <v>44853</v>
      </c>
      <c r="C170" s="3" t="str">
        <f t="shared" si="7"/>
        <v>Oct</v>
      </c>
      <c r="D170" s="3" t="str">
        <f t="shared" si="8"/>
        <v>2022</v>
      </c>
      <c r="E170" t="s">
        <v>17</v>
      </c>
      <c r="F170" t="s">
        <v>23</v>
      </c>
      <c r="G170" t="s">
        <v>29</v>
      </c>
      <c r="H170">
        <v>19</v>
      </c>
      <c r="I170">
        <v>494.04</v>
      </c>
      <c r="J170">
        <v>9386.76</v>
      </c>
      <c r="K170">
        <v>8199.27</v>
      </c>
      <c r="L170">
        <v>1187.49</v>
      </c>
      <c r="M170" t="s">
        <v>40</v>
      </c>
      <c r="N170">
        <v>43</v>
      </c>
      <c r="O170" t="str">
        <f t="shared" si="6"/>
        <v xml:space="preserve">middle </v>
      </c>
    </row>
    <row r="171" spans="1:15" x14ac:dyDescent="0.25">
      <c r="A171">
        <v>170</v>
      </c>
      <c r="B171" s="3">
        <v>45383</v>
      </c>
      <c r="C171" s="3" t="str">
        <f t="shared" si="7"/>
        <v>Apr</v>
      </c>
      <c r="D171" s="3" t="str">
        <f t="shared" si="8"/>
        <v>2024</v>
      </c>
      <c r="E171" t="s">
        <v>17</v>
      </c>
      <c r="F171" t="s">
        <v>21</v>
      </c>
      <c r="G171" t="s">
        <v>25</v>
      </c>
      <c r="H171">
        <v>1</v>
      </c>
      <c r="I171">
        <v>39.380000000000003</v>
      </c>
      <c r="J171">
        <v>39.380000000000003</v>
      </c>
      <c r="K171">
        <v>24.75</v>
      </c>
      <c r="L171">
        <v>14.63</v>
      </c>
      <c r="M171" t="s">
        <v>41</v>
      </c>
      <c r="N171">
        <v>37</v>
      </c>
      <c r="O171" t="str">
        <f t="shared" si="6"/>
        <v xml:space="preserve">middle </v>
      </c>
    </row>
    <row r="172" spans="1:15" x14ac:dyDescent="0.25">
      <c r="A172">
        <v>171</v>
      </c>
      <c r="B172" s="3">
        <v>45067</v>
      </c>
      <c r="C172" s="3" t="str">
        <f t="shared" si="7"/>
        <v>May</v>
      </c>
      <c r="D172" s="3" t="str">
        <f t="shared" si="8"/>
        <v>2023</v>
      </c>
      <c r="E172" t="s">
        <v>19</v>
      </c>
      <c r="F172" t="s">
        <v>23</v>
      </c>
      <c r="G172" t="s">
        <v>31</v>
      </c>
      <c r="H172">
        <v>13</v>
      </c>
      <c r="I172">
        <v>44.48</v>
      </c>
      <c r="J172">
        <v>578.24</v>
      </c>
      <c r="K172">
        <v>481.32</v>
      </c>
      <c r="L172">
        <v>96.92</v>
      </c>
      <c r="M172" t="s">
        <v>40</v>
      </c>
      <c r="N172">
        <v>43</v>
      </c>
      <c r="O172" t="str">
        <f t="shared" si="6"/>
        <v xml:space="preserve">middle </v>
      </c>
    </row>
    <row r="173" spans="1:15" x14ac:dyDescent="0.25">
      <c r="A173">
        <v>172</v>
      </c>
      <c r="B173" s="3">
        <v>44667</v>
      </c>
      <c r="C173" s="3" t="str">
        <f t="shared" si="7"/>
        <v>Apr</v>
      </c>
      <c r="D173" s="3" t="str">
        <f t="shared" si="8"/>
        <v>2022</v>
      </c>
      <c r="E173" t="s">
        <v>19</v>
      </c>
      <c r="F173" t="s">
        <v>20</v>
      </c>
      <c r="G173" t="s">
        <v>38</v>
      </c>
      <c r="H173">
        <v>4</v>
      </c>
      <c r="I173">
        <v>422.32</v>
      </c>
      <c r="J173">
        <v>1689.28</v>
      </c>
      <c r="K173">
        <v>1488.78</v>
      </c>
      <c r="L173">
        <v>200.5</v>
      </c>
      <c r="M173" t="s">
        <v>40</v>
      </c>
      <c r="N173">
        <v>32</v>
      </c>
      <c r="O173" t="str">
        <f t="shared" si="6"/>
        <v xml:space="preserve">middle </v>
      </c>
    </row>
    <row r="174" spans="1:15" x14ac:dyDescent="0.25">
      <c r="A174">
        <v>173</v>
      </c>
      <c r="B174" s="3">
        <v>45303</v>
      </c>
      <c r="C174" s="3" t="str">
        <f t="shared" si="7"/>
        <v>Jan</v>
      </c>
      <c r="D174" s="3" t="str">
        <f t="shared" si="8"/>
        <v>2024</v>
      </c>
      <c r="E174" t="s">
        <v>17</v>
      </c>
      <c r="F174" t="s">
        <v>21</v>
      </c>
      <c r="G174" t="s">
        <v>27</v>
      </c>
      <c r="H174">
        <v>4</v>
      </c>
      <c r="I174">
        <v>496.8</v>
      </c>
      <c r="J174">
        <v>1987.2</v>
      </c>
      <c r="K174">
        <v>1705.85</v>
      </c>
      <c r="L174">
        <v>281.35000000000002</v>
      </c>
      <c r="M174" t="s">
        <v>41</v>
      </c>
      <c r="N174">
        <v>32</v>
      </c>
      <c r="O174" t="str">
        <f t="shared" si="6"/>
        <v xml:space="preserve">middle </v>
      </c>
    </row>
    <row r="175" spans="1:15" x14ac:dyDescent="0.25">
      <c r="A175">
        <v>174</v>
      </c>
      <c r="B175" s="3">
        <v>44567</v>
      </c>
      <c r="C175" s="3" t="str">
        <f t="shared" si="7"/>
        <v>Jan</v>
      </c>
      <c r="D175" s="3" t="str">
        <f t="shared" si="8"/>
        <v>2022</v>
      </c>
      <c r="E175" t="s">
        <v>18</v>
      </c>
      <c r="F175" t="s">
        <v>21</v>
      </c>
      <c r="G175" t="s">
        <v>27</v>
      </c>
      <c r="H175">
        <v>12</v>
      </c>
      <c r="I175">
        <v>408.99</v>
      </c>
      <c r="J175">
        <v>4907.88</v>
      </c>
      <c r="K175">
        <v>3736.21</v>
      </c>
      <c r="L175">
        <v>1171.67</v>
      </c>
      <c r="M175" t="s">
        <v>40</v>
      </c>
      <c r="N175">
        <v>34</v>
      </c>
      <c r="O175" t="str">
        <f t="shared" si="6"/>
        <v xml:space="preserve">middle </v>
      </c>
    </row>
    <row r="176" spans="1:15" x14ac:dyDescent="0.25">
      <c r="A176">
        <v>175</v>
      </c>
      <c r="B176" s="3">
        <v>45189</v>
      </c>
      <c r="C176" s="3" t="str">
        <f t="shared" si="7"/>
        <v>Sep</v>
      </c>
      <c r="D176" s="3" t="str">
        <f t="shared" si="8"/>
        <v>2023</v>
      </c>
      <c r="E176" t="s">
        <v>17</v>
      </c>
      <c r="F176" t="s">
        <v>21</v>
      </c>
      <c r="G176" t="s">
        <v>37</v>
      </c>
      <c r="H176">
        <v>10</v>
      </c>
      <c r="I176">
        <v>42.15</v>
      </c>
      <c r="J176">
        <v>421.5</v>
      </c>
      <c r="K176">
        <v>294.54000000000002</v>
      </c>
      <c r="L176">
        <v>126.96</v>
      </c>
      <c r="M176" t="s">
        <v>41</v>
      </c>
      <c r="N176">
        <v>35</v>
      </c>
      <c r="O176" t="str">
        <f t="shared" si="6"/>
        <v xml:space="preserve">middle </v>
      </c>
    </row>
    <row r="177" spans="1:15" x14ac:dyDescent="0.25">
      <c r="A177">
        <v>176</v>
      </c>
      <c r="B177" s="3">
        <v>45333</v>
      </c>
      <c r="C177" s="3" t="str">
        <f t="shared" si="7"/>
        <v>Feb</v>
      </c>
      <c r="D177" s="3" t="str">
        <f t="shared" si="8"/>
        <v>2024</v>
      </c>
      <c r="E177" t="s">
        <v>18</v>
      </c>
      <c r="F177" t="s">
        <v>22</v>
      </c>
      <c r="G177" t="s">
        <v>34</v>
      </c>
      <c r="H177">
        <v>4</v>
      </c>
      <c r="I177">
        <v>67.510000000000005</v>
      </c>
      <c r="J177">
        <v>270.04000000000002</v>
      </c>
      <c r="K177">
        <v>231.85</v>
      </c>
      <c r="L177">
        <v>38.19</v>
      </c>
      <c r="M177" t="s">
        <v>41</v>
      </c>
      <c r="N177">
        <v>58</v>
      </c>
      <c r="O177" t="str">
        <f t="shared" si="6"/>
        <v>old</v>
      </c>
    </row>
    <row r="178" spans="1:15" x14ac:dyDescent="0.25">
      <c r="A178">
        <v>177</v>
      </c>
      <c r="B178" s="3">
        <v>44849</v>
      </c>
      <c r="C178" s="3" t="str">
        <f t="shared" si="7"/>
        <v>Oct</v>
      </c>
      <c r="D178" s="3" t="str">
        <f t="shared" si="8"/>
        <v>2022</v>
      </c>
      <c r="E178" t="s">
        <v>13</v>
      </c>
      <c r="F178" t="s">
        <v>21</v>
      </c>
      <c r="G178" t="s">
        <v>27</v>
      </c>
      <c r="H178">
        <v>19</v>
      </c>
      <c r="I178">
        <v>241.57</v>
      </c>
      <c r="J178">
        <v>4589.83</v>
      </c>
      <c r="K178">
        <v>3428.75</v>
      </c>
      <c r="L178">
        <v>1161.08</v>
      </c>
      <c r="M178" t="s">
        <v>41</v>
      </c>
      <c r="N178">
        <v>48</v>
      </c>
      <c r="O178" t="str">
        <f t="shared" si="6"/>
        <v>old</v>
      </c>
    </row>
    <row r="179" spans="1:15" x14ac:dyDescent="0.25">
      <c r="A179">
        <v>178</v>
      </c>
      <c r="B179" s="3">
        <v>45417</v>
      </c>
      <c r="C179" s="3" t="str">
        <f t="shared" si="7"/>
        <v>May</v>
      </c>
      <c r="D179" s="3" t="str">
        <f t="shared" si="8"/>
        <v>2024</v>
      </c>
      <c r="E179" t="s">
        <v>15</v>
      </c>
      <c r="F179" t="s">
        <v>21</v>
      </c>
      <c r="G179" t="s">
        <v>25</v>
      </c>
      <c r="H179">
        <v>10</v>
      </c>
      <c r="I179">
        <v>357.13</v>
      </c>
      <c r="J179">
        <v>3571.3</v>
      </c>
      <c r="K179">
        <v>2520.9899999999998</v>
      </c>
      <c r="L179">
        <v>1050.31</v>
      </c>
      <c r="M179" t="s">
        <v>40</v>
      </c>
      <c r="N179">
        <v>60</v>
      </c>
      <c r="O179" t="str">
        <f t="shared" si="6"/>
        <v>old</v>
      </c>
    </row>
    <row r="180" spans="1:15" x14ac:dyDescent="0.25">
      <c r="A180">
        <v>179</v>
      </c>
      <c r="B180" s="3">
        <v>44783</v>
      </c>
      <c r="C180" s="3" t="str">
        <f t="shared" si="7"/>
        <v>Aug</v>
      </c>
      <c r="D180" s="3" t="str">
        <f t="shared" si="8"/>
        <v>2022</v>
      </c>
      <c r="E180" t="s">
        <v>15</v>
      </c>
      <c r="F180" t="s">
        <v>21</v>
      </c>
      <c r="G180" t="s">
        <v>37</v>
      </c>
      <c r="H180">
        <v>16</v>
      </c>
      <c r="I180">
        <v>34.83</v>
      </c>
      <c r="J180">
        <v>557.28</v>
      </c>
      <c r="K180">
        <v>336.56</v>
      </c>
      <c r="L180">
        <v>220.72</v>
      </c>
      <c r="M180" t="s">
        <v>41</v>
      </c>
      <c r="N180">
        <v>42</v>
      </c>
      <c r="O180" t="str">
        <f t="shared" si="6"/>
        <v xml:space="preserve">middle </v>
      </c>
    </row>
    <row r="181" spans="1:15" x14ac:dyDescent="0.25">
      <c r="A181">
        <v>180</v>
      </c>
      <c r="B181" s="3">
        <v>45102</v>
      </c>
      <c r="C181" s="3" t="str">
        <f t="shared" si="7"/>
        <v>Jun</v>
      </c>
      <c r="D181" s="3" t="str">
        <f t="shared" si="8"/>
        <v>2023</v>
      </c>
      <c r="E181" t="s">
        <v>15</v>
      </c>
      <c r="F181" t="s">
        <v>20</v>
      </c>
      <c r="G181" t="s">
        <v>24</v>
      </c>
      <c r="H181">
        <v>11</v>
      </c>
      <c r="I181">
        <v>108.29</v>
      </c>
      <c r="J181">
        <v>1191.19</v>
      </c>
      <c r="K181">
        <v>925.74</v>
      </c>
      <c r="L181">
        <v>265.45</v>
      </c>
      <c r="M181" t="s">
        <v>41</v>
      </c>
      <c r="N181">
        <v>37</v>
      </c>
      <c r="O181" t="str">
        <f t="shared" si="6"/>
        <v xml:space="preserve">middle </v>
      </c>
    </row>
    <row r="182" spans="1:15" x14ac:dyDescent="0.25">
      <c r="A182">
        <v>181</v>
      </c>
      <c r="B182" s="3">
        <v>45560</v>
      </c>
      <c r="C182" s="3" t="str">
        <f t="shared" si="7"/>
        <v>Sep</v>
      </c>
      <c r="D182" s="3" t="str">
        <f t="shared" si="8"/>
        <v>2024</v>
      </c>
      <c r="E182" t="s">
        <v>13</v>
      </c>
      <c r="F182" t="s">
        <v>22</v>
      </c>
      <c r="G182" t="s">
        <v>35</v>
      </c>
      <c r="H182">
        <v>5</v>
      </c>
      <c r="I182">
        <v>113.3</v>
      </c>
      <c r="J182">
        <v>566.5</v>
      </c>
      <c r="K182">
        <v>401.7</v>
      </c>
      <c r="L182">
        <v>164.8</v>
      </c>
      <c r="M182" t="s">
        <v>41</v>
      </c>
      <c r="N182">
        <v>57</v>
      </c>
      <c r="O182" t="str">
        <f t="shared" si="6"/>
        <v>old</v>
      </c>
    </row>
    <row r="183" spans="1:15" x14ac:dyDescent="0.25">
      <c r="A183">
        <v>182</v>
      </c>
      <c r="B183" s="3">
        <v>44876</v>
      </c>
      <c r="C183" s="3" t="str">
        <f t="shared" si="7"/>
        <v>Nov</v>
      </c>
      <c r="D183" s="3" t="str">
        <f t="shared" si="8"/>
        <v>2022</v>
      </c>
      <c r="E183" t="s">
        <v>15</v>
      </c>
      <c r="F183" t="s">
        <v>20</v>
      </c>
      <c r="G183" t="s">
        <v>36</v>
      </c>
      <c r="H183">
        <v>3</v>
      </c>
      <c r="I183">
        <v>142.53</v>
      </c>
      <c r="J183">
        <v>427.59</v>
      </c>
      <c r="K183">
        <v>277.62</v>
      </c>
      <c r="L183">
        <v>149.97</v>
      </c>
      <c r="M183" t="s">
        <v>40</v>
      </c>
      <c r="N183">
        <v>27</v>
      </c>
      <c r="O183" t="str">
        <f t="shared" si="6"/>
        <v>adult</v>
      </c>
    </row>
    <row r="184" spans="1:15" x14ac:dyDescent="0.25">
      <c r="A184">
        <v>183</v>
      </c>
      <c r="B184" s="3">
        <v>44835</v>
      </c>
      <c r="C184" s="3" t="str">
        <f t="shared" si="7"/>
        <v>Oct</v>
      </c>
      <c r="D184" s="3" t="str">
        <f t="shared" si="8"/>
        <v>2022</v>
      </c>
      <c r="E184" t="s">
        <v>13</v>
      </c>
      <c r="F184" t="s">
        <v>21</v>
      </c>
      <c r="G184" t="s">
        <v>37</v>
      </c>
      <c r="H184">
        <v>8</v>
      </c>
      <c r="I184">
        <v>13.21</v>
      </c>
      <c r="J184">
        <v>105.68</v>
      </c>
      <c r="K184">
        <v>78.02</v>
      </c>
      <c r="L184">
        <v>27.66</v>
      </c>
      <c r="M184" t="s">
        <v>40</v>
      </c>
      <c r="N184">
        <v>48</v>
      </c>
      <c r="O184" t="str">
        <f t="shared" si="6"/>
        <v>old</v>
      </c>
    </row>
    <row r="185" spans="1:15" x14ac:dyDescent="0.25">
      <c r="A185">
        <v>184</v>
      </c>
      <c r="B185" s="3">
        <v>45003</v>
      </c>
      <c r="C185" s="3" t="str">
        <f t="shared" si="7"/>
        <v>Mar</v>
      </c>
      <c r="D185" s="3" t="str">
        <f t="shared" si="8"/>
        <v>2023</v>
      </c>
      <c r="E185" t="s">
        <v>13</v>
      </c>
      <c r="F185" t="s">
        <v>23</v>
      </c>
      <c r="G185" t="s">
        <v>31</v>
      </c>
      <c r="H185">
        <v>4</v>
      </c>
      <c r="I185">
        <v>463.83</v>
      </c>
      <c r="J185">
        <v>1855.32</v>
      </c>
      <c r="K185">
        <v>1159.98</v>
      </c>
      <c r="L185">
        <v>695.34</v>
      </c>
      <c r="M185" t="s">
        <v>40</v>
      </c>
      <c r="N185">
        <v>27</v>
      </c>
      <c r="O185" t="str">
        <f t="shared" si="6"/>
        <v>adult</v>
      </c>
    </row>
    <row r="186" spans="1:15" x14ac:dyDescent="0.25">
      <c r="A186">
        <v>185</v>
      </c>
      <c r="B186" s="3">
        <v>44612</v>
      </c>
      <c r="C186" s="3" t="str">
        <f t="shared" si="7"/>
        <v>Feb</v>
      </c>
      <c r="D186" s="3" t="str">
        <f t="shared" si="8"/>
        <v>2022</v>
      </c>
      <c r="E186" t="s">
        <v>12</v>
      </c>
      <c r="F186" t="s">
        <v>20</v>
      </c>
      <c r="G186" t="s">
        <v>32</v>
      </c>
      <c r="H186">
        <v>2</v>
      </c>
      <c r="I186">
        <v>223.46</v>
      </c>
      <c r="J186">
        <v>446.92</v>
      </c>
      <c r="K186">
        <v>317.73</v>
      </c>
      <c r="L186">
        <v>129.19</v>
      </c>
      <c r="M186" t="s">
        <v>41</v>
      </c>
      <c r="N186">
        <v>45</v>
      </c>
      <c r="O186" t="str">
        <f t="shared" si="6"/>
        <v>old</v>
      </c>
    </row>
    <row r="187" spans="1:15" x14ac:dyDescent="0.25">
      <c r="A187">
        <v>186</v>
      </c>
      <c r="B187" s="3">
        <v>45184</v>
      </c>
      <c r="C187" s="3" t="str">
        <f t="shared" si="7"/>
        <v>Sep</v>
      </c>
      <c r="D187" s="3" t="str">
        <f t="shared" si="8"/>
        <v>2023</v>
      </c>
      <c r="E187" t="s">
        <v>15</v>
      </c>
      <c r="F187" t="s">
        <v>23</v>
      </c>
      <c r="G187" t="s">
        <v>33</v>
      </c>
      <c r="H187">
        <v>13</v>
      </c>
      <c r="I187">
        <v>92.44</v>
      </c>
      <c r="J187">
        <v>1201.72</v>
      </c>
      <c r="K187">
        <v>820.51</v>
      </c>
      <c r="L187">
        <v>381.21</v>
      </c>
      <c r="M187" t="s">
        <v>41</v>
      </c>
      <c r="N187">
        <v>51</v>
      </c>
      <c r="O187" t="str">
        <f t="shared" si="6"/>
        <v>old</v>
      </c>
    </row>
    <row r="188" spans="1:15" x14ac:dyDescent="0.25">
      <c r="A188">
        <v>187</v>
      </c>
      <c r="B188" s="3">
        <v>44616</v>
      </c>
      <c r="C188" s="3" t="str">
        <f t="shared" si="7"/>
        <v>Feb</v>
      </c>
      <c r="D188" s="3" t="str">
        <f t="shared" si="8"/>
        <v>2022</v>
      </c>
      <c r="E188" t="s">
        <v>12</v>
      </c>
      <c r="F188" t="s">
        <v>21</v>
      </c>
      <c r="G188" t="s">
        <v>37</v>
      </c>
      <c r="H188">
        <v>8</v>
      </c>
      <c r="I188">
        <v>479.69</v>
      </c>
      <c r="J188">
        <v>3837.52</v>
      </c>
      <c r="K188">
        <v>2555.3000000000002</v>
      </c>
      <c r="L188">
        <v>1282.22</v>
      </c>
      <c r="M188" t="s">
        <v>40</v>
      </c>
      <c r="N188">
        <v>54</v>
      </c>
      <c r="O188" t="str">
        <f t="shared" si="6"/>
        <v>old</v>
      </c>
    </row>
    <row r="189" spans="1:15" x14ac:dyDescent="0.25">
      <c r="A189">
        <v>188</v>
      </c>
      <c r="B189" s="3">
        <v>45197</v>
      </c>
      <c r="C189" s="3" t="str">
        <f t="shared" si="7"/>
        <v>Sep</v>
      </c>
      <c r="D189" s="3" t="str">
        <f t="shared" si="8"/>
        <v>2023</v>
      </c>
      <c r="E189" t="s">
        <v>19</v>
      </c>
      <c r="F189" t="s">
        <v>22</v>
      </c>
      <c r="G189" t="s">
        <v>35</v>
      </c>
      <c r="H189">
        <v>18</v>
      </c>
      <c r="I189">
        <v>55.01</v>
      </c>
      <c r="J189">
        <v>990.18</v>
      </c>
      <c r="K189">
        <v>661.38</v>
      </c>
      <c r="L189">
        <v>328.8</v>
      </c>
      <c r="M189" t="s">
        <v>41</v>
      </c>
      <c r="N189">
        <v>43</v>
      </c>
      <c r="O189" t="str">
        <f t="shared" si="6"/>
        <v xml:space="preserve">middle </v>
      </c>
    </row>
    <row r="190" spans="1:15" x14ac:dyDescent="0.25">
      <c r="A190">
        <v>189</v>
      </c>
      <c r="B190" s="3">
        <v>44770</v>
      </c>
      <c r="C190" s="3" t="str">
        <f t="shared" si="7"/>
        <v>Jul</v>
      </c>
      <c r="D190" s="3" t="str">
        <f t="shared" si="8"/>
        <v>2022</v>
      </c>
      <c r="E190" t="s">
        <v>12</v>
      </c>
      <c r="F190" t="s">
        <v>21</v>
      </c>
      <c r="G190" t="s">
        <v>27</v>
      </c>
      <c r="H190">
        <v>9</v>
      </c>
      <c r="I190">
        <v>250.11</v>
      </c>
      <c r="J190">
        <v>2250.9899999999998</v>
      </c>
      <c r="K190">
        <v>1466.09</v>
      </c>
      <c r="L190">
        <v>784.9</v>
      </c>
      <c r="M190" t="s">
        <v>41</v>
      </c>
      <c r="N190">
        <v>58</v>
      </c>
      <c r="O190" t="str">
        <f t="shared" si="6"/>
        <v>old</v>
      </c>
    </row>
    <row r="191" spans="1:15" x14ac:dyDescent="0.25">
      <c r="A191">
        <v>190</v>
      </c>
      <c r="B191" s="3">
        <v>45199</v>
      </c>
      <c r="C191" s="3" t="str">
        <f t="shared" si="7"/>
        <v>Sep</v>
      </c>
      <c r="D191" s="3" t="str">
        <f t="shared" si="8"/>
        <v>2023</v>
      </c>
      <c r="E191" t="s">
        <v>19</v>
      </c>
      <c r="F191" t="s">
        <v>23</v>
      </c>
      <c r="G191" t="s">
        <v>29</v>
      </c>
      <c r="H191">
        <v>4</v>
      </c>
      <c r="I191">
        <v>96.61</v>
      </c>
      <c r="J191">
        <v>386.44</v>
      </c>
      <c r="K191">
        <v>337.11</v>
      </c>
      <c r="L191">
        <v>49.33</v>
      </c>
      <c r="M191" t="s">
        <v>41</v>
      </c>
      <c r="N191">
        <v>37</v>
      </c>
      <c r="O191" t="str">
        <f t="shared" si="6"/>
        <v xml:space="preserve">middle </v>
      </c>
    </row>
    <row r="192" spans="1:15" x14ac:dyDescent="0.25">
      <c r="A192">
        <v>191</v>
      </c>
      <c r="B192" s="3">
        <v>45028</v>
      </c>
      <c r="C192" s="3" t="str">
        <f t="shared" si="7"/>
        <v>Apr</v>
      </c>
      <c r="D192" s="3" t="str">
        <f t="shared" si="8"/>
        <v>2023</v>
      </c>
      <c r="E192" t="s">
        <v>15</v>
      </c>
      <c r="F192" t="s">
        <v>22</v>
      </c>
      <c r="G192" t="s">
        <v>30</v>
      </c>
      <c r="H192">
        <v>3</v>
      </c>
      <c r="I192">
        <v>87.49</v>
      </c>
      <c r="J192">
        <v>262.47000000000003</v>
      </c>
      <c r="K192">
        <v>183.64</v>
      </c>
      <c r="L192">
        <v>78.83</v>
      </c>
      <c r="M192" t="s">
        <v>40</v>
      </c>
      <c r="N192">
        <v>18</v>
      </c>
      <c r="O192" t="str">
        <f t="shared" si="6"/>
        <v>adult</v>
      </c>
    </row>
    <row r="193" spans="1:15" x14ac:dyDescent="0.25">
      <c r="A193">
        <v>192</v>
      </c>
      <c r="B193" s="3">
        <v>44640</v>
      </c>
      <c r="C193" s="3" t="str">
        <f t="shared" si="7"/>
        <v>Mar</v>
      </c>
      <c r="D193" s="3" t="str">
        <f t="shared" si="8"/>
        <v>2022</v>
      </c>
      <c r="E193" t="s">
        <v>13</v>
      </c>
      <c r="F193" t="s">
        <v>20</v>
      </c>
      <c r="G193" t="s">
        <v>32</v>
      </c>
      <c r="H193">
        <v>1</v>
      </c>
      <c r="I193">
        <v>92.87</v>
      </c>
      <c r="J193">
        <v>92.87</v>
      </c>
      <c r="K193">
        <v>63.07</v>
      </c>
      <c r="L193">
        <v>29.8</v>
      </c>
      <c r="M193" t="s">
        <v>40</v>
      </c>
      <c r="N193">
        <v>18</v>
      </c>
      <c r="O193" t="str">
        <f t="shared" si="6"/>
        <v>adult</v>
      </c>
    </row>
    <row r="194" spans="1:15" x14ac:dyDescent="0.25">
      <c r="A194">
        <v>193</v>
      </c>
      <c r="B194" s="3">
        <v>44608</v>
      </c>
      <c r="C194" s="3" t="str">
        <f t="shared" si="7"/>
        <v>Feb</v>
      </c>
      <c r="D194" s="3" t="str">
        <f t="shared" si="8"/>
        <v>2022</v>
      </c>
      <c r="E194" t="s">
        <v>16</v>
      </c>
      <c r="F194" t="s">
        <v>20</v>
      </c>
      <c r="G194" t="s">
        <v>24</v>
      </c>
      <c r="H194">
        <v>16</v>
      </c>
      <c r="I194">
        <v>437.24</v>
      </c>
      <c r="J194">
        <v>6995.84</v>
      </c>
      <c r="K194">
        <v>5189.3100000000004</v>
      </c>
      <c r="L194">
        <v>1806.53</v>
      </c>
      <c r="M194" t="s">
        <v>40</v>
      </c>
      <c r="N194">
        <v>54</v>
      </c>
      <c r="O194" t="str">
        <f t="shared" ref="O194:O257" si="9">VLOOKUP(N194,cat,2)</f>
        <v>old</v>
      </c>
    </row>
    <row r="195" spans="1:15" x14ac:dyDescent="0.25">
      <c r="A195">
        <v>194</v>
      </c>
      <c r="B195" s="3">
        <v>45385</v>
      </c>
      <c r="C195" s="3" t="str">
        <f t="shared" ref="C195:C258" si="10">TEXT(B195,"mmm")</f>
        <v>Apr</v>
      </c>
      <c r="D195" s="3" t="str">
        <f t="shared" ref="D195:D258" si="11">TEXT(B195,"yyyy")</f>
        <v>2024</v>
      </c>
      <c r="E195" t="s">
        <v>19</v>
      </c>
      <c r="F195" t="s">
        <v>22</v>
      </c>
      <c r="G195" t="s">
        <v>26</v>
      </c>
      <c r="H195">
        <v>5</v>
      </c>
      <c r="I195">
        <v>388.75</v>
      </c>
      <c r="J195">
        <v>1943.75</v>
      </c>
      <c r="K195">
        <v>1224.56</v>
      </c>
      <c r="L195">
        <v>719.19</v>
      </c>
      <c r="M195" t="s">
        <v>41</v>
      </c>
      <c r="N195">
        <v>46</v>
      </c>
      <c r="O195" t="str">
        <f t="shared" si="9"/>
        <v>old</v>
      </c>
    </row>
    <row r="196" spans="1:15" x14ac:dyDescent="0.25">
      <c r="A196">
        <v>195</v>
      </c>
      <c r="B196" s="3">
        <v>45409</v>
      </c>
      <c r="C196" s="3" t="str">
        <f t="shared" si="10"/>
        <v>Apr</v>
      </c>
      <c r="D196" s="3" t="str">
        <f t="shared" si="11"/>
        <v>2024</v>
      </c>
      <c r="E196" t="s">
        <v>13</v>
      </c>
      <c r="F196" t="s">
        <v>23</v>
      </c>
      <c r="G196" t="s">
        <v>31</v>
      </c>
      <c r="H196">
        <v>16</v>
      </c>
      <c r="I196">
        <v>130.5</v>
      </c>
      <c r="J196">
        <v>2088</v>
      </c>
      <c r="K196">
        <v>1540.16</v>
      </c>
      <c r="L196">
        <v>547.84</v>
      </c>
      <c r="M196" t="s">
        <v>41</v>
      </c>
      <c r="N196">
        <v>37</v>
      </c>
      <c r="O196" t="str">
        <f t="shared" si="9"/>
        <v xml:space="preserve">middle </v>
      </c>
    </row>
    <row r="197" spans="1:15" x14ac:dyDescent="0.25">
      <c r="A197">
        <v>196</v>
      </c>
      <c r="B197" s="3">
        <v>44583</v>
      </c>
      <c r="C197" s="3" t="str">
        <f t="shared" si="10"/>
        <v>Jan</v>
      </c>
      <c r="D197" s="3" t="str">
        <f t="shared" si="11"/>
        <v>2022</v>
      </c>
      <c r="E197" t="s">
        <v>16</v>
      </c>
      <c r="F197" t="s">
        <v>20</v>
      </c>
      <c r="G197" t="s">
        <v>24</v>
      </c>
      <c r="H197">
        <v>9</v>
      </c>
      <c r="I197">
        <v>344.46</v>
      </c>
      <c r="J197">
        <v>3100.14</v>
      </c>
      <c r="K197">
        <v>2537.36</v>
      </c>
      <c r="L197">
        <v>562.78</v>
      </c>
      <c r="M197" t="s">
        <v>40</v>
      </c>
      <c r="N197">
        <v>44</v>
      </c>
      <c r="O197" t="str">
        <f t="shared" si="9"/>
        <v xml:space="preserve">middle </v>
      </c>
    </row>
    <row r="198" spans="1:15" x14ac:dyDescent="0.25">
      <c r="A198">
        <v>197</v>
      </c>
      <c r="B198" s="3">
        <v>45274</v>
      </c>
      <c r="C198" s="3" t="str">
        <f t="shared" si="10"/>
        <v>Dec</v>
      </c>
      <c r="D198" s="3" t="str">
        <f t="shared" si="11"/>
        <v>2023</v>
      </c>
      <c r="E198" t="s">
        <v>15</v>
      </c>
      <c r="F198" t="s">
        <v>22</v>
      </c>
      <c r="G198" t="s">
        <v>30</v>
      </c>
      <c r="H198">
        <v>16</v>
      </c>
      <c r="I198">
        <v>20.3</v>
      </c>
      <c r="J198">
        <v>324.8</v>
      </c>
      <c r="K198">
        <v>251.16</v>
      </c>
      <c r="L198">
        <v>73.64</v>
      </c>
      <c r="M198" t="s">
        <v>41</v>
      </c>
      <c r="N198">
        <v>41</v>
      </c>
      <c r="O198" t="str">
        <f t="shared" si="9"/>
        <v xml:space="preserve">middle </v>
      </c>
    </row>
    <row r="199" spans="1:15" x14ac:dyDescent="0.25">
      <c r="A199">
        <v>198</v>
      </c>
      <c r="B199" s="3">
        <v>45460</v>
      </c>
      <c r="C199" s="3" t="str">
        <f t="shared" si="10"/>
        <v>Jun</v>
      </c>
      <c r="D199" s="3" t="str">
        <f t="shared" si="11"/>
        <v>2024</v>
      </c>
      <c r="E199" t="s">
        <v>15</v>
      </c>
      <c r="F199" t="s">
        <v>21</v>
      </c>
      <c r="G199" t="s">
        <v>27</v>
      </c>
      <c r="H199">
        <v>13</v>
      </c>
      <c r="I199">
        <v>321.17</v>
      </c>
      <c r="J199">
        <v>4175.21</v>
      </c>
      <c r="K199">
        <v>3714.42</v>
      </c>
      <c r="L199">
        <v>460.79</v>
      </c>
      <c r="M199" t="s">
        <v>41</v>
      </c>
      <c r="N199">
        <v>51</v>
      </c>
      <c r="O199" t="str">
        <f t="shared" si="9"/>
        <v>old</v>
      </c>
    </row>
    <row r="200" spans="1:15" x14ac:dyDescent="0.25">
      <c r="A200">
        <v>199</v>
      </c>
      <c r="B200" s="3">
        <v>44844</v>
      </c>
      <c r="C200" s="3" t="str">
        <f t="shared" si="10"/>
        <v>Oct</v>
      </c>
      <c r="D200" s="3" t="str">
        <f t="shared" si="11"/>
        <v>2022</v>
      </c>
      <c r="E200" t="s">
        <v>18</v>
      </c>
      <c r="F200" t="s">
        <v>23</v>
      </c>
      <c r="G200" t="s">
        <v>31</v>
      </c>
      <c r="H200">
        <v>11</v>
      </c>
      <c r="I200">
        <v>198.56</v>
      </c>
      <c r="J200">
        <v>2184.16</v>
      </c>
      <c r="K200">
        <v>1583.93</v>
      </c>
      <c r="L200">
        <v>600.23</v>
      </c>
      <c r="M200" t="s">
        <v>41</v>
      </c>
      <c r="N200">
        <v>30</v>
      </c>
      <c r="O200" t="str">
        <f t="shared" si="9"/>
        <v xml:space="preserve">middle </v>
      </c>
    </row>
    <row r="201" spans="1:15" x14ac:dyDescent="0.25">
      <c r="A201">
        <v>200</v>
      </c>
      <c r="B201" s="3">
        <v>45373</v>
      </c>
      <c r="C201" s="3" t="str">
        <f t="shared" si="10"/>
        <v>Mar</v>
      </c>
      <c r="D201" s="3" t="str">
        <f t="shared" si="11"/>
        <v>2024</v>
      </c>
      <c r="E201" t="s">
        <v>17</v>
      </c>
      <c r="F201" t="s">
        <v>23</v>
      </c>
      <c r="G201" t="s">
        <v>29</v>
      </c>
      <c r="H201">
        <v>14</v>
      </c>
      <c r="I201">
        <v>398.69</v>
      </c>
      <c r="J201">
        <v>5581.66</v>
      </c>
      <c r="K201">
        <v>4297.87</v>
      </c>
      <c r="L201">
        <v>1283.79</v>
      </c>
      <c r="M201" t="s">
        <v>41</v>
      </c>
      <c r="N201">
        <v>36</v>
      </c>
      <c r="O201" t="str">
        <f t="shared" si="9"/>
        <v xml:space="preserve">middle </v>
      </c>
    </row>
    <row r="202" spans="1:15" x14ac:dyDescent="0.25">
      <c r="A202">
        <v>201</v>
      </c>
      <c r="B202" s="3">
        <v>45551</v>
      </c>
      <c r="C202" s="3" t="str">
        <f t="shared" si="10"/>
        <v>Sep</v>
      </c>
      <c r="D202" s="3" t="str">
        <f t="shared" si="11"/>
        <v>2024</v>
      </c>
      <c r="E202" t="s">
        <v>14</v>
      </c>
      <c r="F202" t="s">
        <v>21</v>
      </c>
      <c r="G202" t="s">
        <v>39</v>
      </c>
      <c r="H202">
        <v>5</v>
      </c>
      <c r="I202">
        <v>235.83</v>
      </c>
      <c r="J202">
        <v>1179.1500000000001</v>
      </c>
      <c r="K202">
        <v>760.63</v>
      </c>
      <c r="L202">
        <v>418.52</v>
      </c>
      <c r="M202" t="s">
        <v>41</v>
      </c>
      <c r="N202">
        <v>57</v>
      </c>
      <c r="O202" t="str">
        <f t="shared" si="9"/>
        <v>old</v>
      </c>
    </row>
    <row r="203" spans="1:15" x14ac:dyDescent="0.25">
      <c r="A203">
        <v>202</v>
      </c>
      <c r="B203" s="3">
        <v>45026</v>
      </c>
      <c r="C203" s="3" t="str">
        <f t="shared" si="10"/>
        <v>Apr</v>
      </c>
      <c r="D203" s="3" t="str">
        <f t="shared" si="11"/>
        <v>2023</v>
      </c>
      <c r="E203" t="s">
        <v>18</v>
      </c>
      <c r="F203" t="s">
        <v>23</v>
      </c>
      <c r="G203" t="s">
        <v>28</v>
      </c>
      <c r="H203">
        <v>10</v>
      </c>
      <c r="I203">
        <v>36.99</v>
      </c>
      <c r="J203">
        <v>369.9</v>
      </c>
      <c r="K203">
        <v>254.65</v>
      </c>
      <c r="L203">
        <v>115.25</v>
      </c>
      <c r="M203" t="s">
        <v>40</v>
      </c>
      <c r="N203">
        <v>31</v>
      </c>
      <c r="O203" t="str">
        <f t="shared" si="9"/>
        <v xml:space="preserve">middle </v>
      </c>
    </row>
    <row r="204" spans="1:15" x14ac:dyDescent="0.25">
      <c r="A204">
        <v>203</v>
      </c>
      <c r="B204" s="3">
        <v>45238</v>
      </c>
      <c r="C204" s="3" t="str">
        <f t="shared" si="10"/>
        <v>Nov</v>
      </c>
      <c r="D204" s="3" t="str">
        <f t="shared" si="11"/>
        <v>2023</v>
      </c>
      <c r="E204" t="s">
        <v>19</v>
      </c>
      <c r="F204" t="s">
        <v>21</v>
      </c>
      <c r="G204" t="s">
        <v>37</v>
      </c>
      <c r="H204">
        <v>16</v>
      </c>
      <c r="I204">
        <v>156.38</v>
      </c>
      <c r="J204">
        <v>2502.08</v>
      </c>
      <c r="K204">
        <v>1824.26</v>
      </c>
      <c r="L204">
        <v>677.82</v>
      </c>
      <c r="M204" t="s">
        <v>40</v>
      </c>
      <c r="N204">
        <v>21</v>
      </c>
      <c r="O204" t="str">
        <f t="shared" si="9"/>
        <v>adult</v>
      </c>
    </row>
    <row r="205" spans="1:15" x14ac:dyDescent="0.25">
      <c r="A205">
        <v>204</v>
      </c>
      <c r="B205" s="3">
        <v>45543</v>
      </c>
      <c r="C205" s="3" t="str">
        <f t="shared" si="10"/>
        <v>Sep</v>
      </c>
      <c r="D205" s="3" t="str">
        <f t="shared" si="11"/>
        <v>2024</v>
      </c>
      <c r="E205" t="s">
        <v>19</v>
      </c>
      <c r="F205" t="s">
        <v>22</v>
      </c>
      <c r="G205" t="s">
        <v>30</v>
      </c>
      <c r="H205">
        <v>10</v>
      </c>
      <c r="I205">
        <v>393.71</v>
      </c>
      <c r="J205">
        <v>3937.1</v>
      </c>
      <c r="K205">
        <v>2955.18</v>
      </c>
      <c r="L205">
        <v>981.92</v>
      </c>
      <c r="M205" t="s">
        <v>40</v>
      </c>
      <c r="N205">
        <v>23</v>
      </c>
      <c r="O205" t="str">
        <f t="shared" si="9"/>
        <v>adult</v>
      </c>
    </row>
    <row r="206" spans="1:15" x14ac:dyDescent="0.25">
      <c r="A206">
        <v>205</v>
      </c>
      <c r="B206" s="3">
        <v>44786</v>
      </c>
      <c r="C206" s="3" t="str">
        <f t="shared" si="10"/>
        <v>Aug</v>
      </c>
      <c r="D206" s="3" t="str">
        <f t="shared" si="11"/>
        <v>2022</v>
      </c>
      <c r="E206" t="s">
        <v>19</v>
      </c>
      <c r="F206" t="s">
        <v>22</v>
      </c>
      <c r="G206" t="s">
        <v>26</v>
      </c>
      <c r="H206">
        <v>14</v>
      </c>
      <c r="I206">
        <v>294.69</v>
      </c>
      <c r="J206">
        <v>4125.66</v>
      </c>
      <c r="K206">
        <v>2575.3000000000002</v>
      </c>
      <c r="L206">
        <v>1550.36</v>
      </c>
      <c r="M206" t="s">
        <v>40</v>
      </c>
      <c r="N206">
        <v>48</v>
      </c>
      <c r="O206" t="str">
        <f t="shared" si="9"/>
        <v>old</v>
      </c>
    </row>
    <row r="207" spans="1:15" x14ac:dyDescent="0.25">
      <c r="A207">
        <v>206</v>
      </c>
      <c r="B207" s="3">
        <v>45476</v>
      </c>
      <c r="C207" s="3" t="str">
        <f t="shared" si="10"/>
        <v>Jul</v>
      </c>
      <c r="D207" s="3" t="str">
        <f t="shared" si="11"/>
        <v>2024</v>
      </c>
      <c r="E207" t="s">
        <v>16</v>
      </c>
      <c r="F207" t="s">
        <v>22</v>
      </c>
      <c r="G207" t="s">
        <v>34</v>
      </c>
      <c r="H207">
        <v>14</v>
      </c>
      <c r="I207">
        <v>202.56</v>
      </c>
      <c r="J207">
        <v>2835.84</v>
      </c>
      <c r="K207">
        <v>2470.7199999999998</v>
      </c>
      <c r="L207">
        <v>365.12</v>
      </c>
      <c r="M207" t="s">
        <v>41</v>
      </c>
      <c r="N207">
        <v>37</v>
      </c>
      <c r="O207" t="str">
        <f t="shared" si="9"/>
        <v xml:space="preserve">middle </v>
      </c>
    </row>
    <row r="208" spans="1:15" x14ac:dyDescent="0.25">
      <c r="A208">
        <v>207</v>
      </c>
      <c r="B208" s="3">
        <v>45348</v>
      </c>
      <c r="C208" s="3" t="str">
        <f t="shared" si="10"/>
        <v>Feb</v>
      </c>
      <c r="D208" s="3" t="str">
        <f t="shared" si="11"/>
        <v>2024</v>
      </c>
      <c r="E208" t="s">
        <v>19</v>
      </c>
      <c r="F208" t="s">
        <v>22</v>
      </c>
      <c r="G208" t="s">
        <v>34</v>
      </c>
      <c r="H208">
        <v>11</v>
      </c>
      <c r="I208">
        <v>403.17</v>
      </c>
      <c r="J208">
        <v>4434.87</v>
      </c>
      <c r="K208">
        <v>2846.09</v>
      </c>
      <c r="L208">
        <v>1588.78</v>
      </c>
      <c r="M208" t="s">
        <v>40</v>
      </c>
      <c r="N208">
        <v>34</v>
      </c>
      <c r="O208" t="str">
        <f t="shared" si="9"/>
        <v xml:space="preserve">middle </v>
      </c>
    </row>
    <row r="209" spans="1:15" x14ac:dyDescent="0.25">
      <c r="A209">
        <v>208</v>
      </c>
      <c r="B209" s="3">
        <v>45511</v>
      </c>
      <c r="C209" s="3" t="str">
        <f t="shared" si="10"/>
        <v>Aug</v>
      </c>
      <c r="D209" s="3" t="str">
        <f t="shared" si="11"/>
        <v>2024</v>
      </c>
      <c r="E209" t="s">
        <v>18</v>
      </c>
      <c r="F209" t="s">
        <v>20</v>
      </c>
      <c r="G209" t="s">
        <v>36</v>
      </c>
      <c r="H209">
        <v>10</v>
      </c>
      <c r="I209">
        <v>155.97</v>
      </c>
      <c r="J209">
        <v>1559.7</v>
      </c>
      <c r="K209">
        <v>1074.95</v>
      </c>
      <c r="L209">
        <v>484.75</v>
      </c>
      <c r="M209" t="s">
        <v>41</v>
      </c>
      <c r="N209">
        <v>52</v>
      </c>
      <c r="O209" t="str">
        <f t="shared" si="9"/>
        <v>old</v>
      </c>
    </row>
    <row r="210" spans="1:15" x14ac:dyDescent="0.25">
      <c r="A210">
        <v>209</v>
      </c>
      <c r="B210" s="3">
        <v>44882</v>
      </c>
      <c r="C210" s="3" t="str">
        <f t="shared" si="10"/>
        <v>Nov</v>
      </c>
      <c r="D210" s="3" t="str">
        <f t="shared" si="11"/>
        <v>2022</v>
      </c>
      <c r="E210" t="s">
        <v>18</v>
      </c>
      <c r="F210" t="s">
        <v>20</v>
      </c>
      <c r="G210" t="s">
        <v>38</v>
      </c>
      <c r="H210">
        <v>4</v>
      </c>
      <c r="I210">
        <v>73.61</v>
      </c>
      <c r="J210">
        <v>294.44</v>
      </c>
      <c r="K210">
        <v>215.7</v>
      </c>
      <c r="L210">
        <v>78.739999999999995</v>
      </c>
      <c r="M210" t="s">
        <v>41</v>
      </c>
      <c r="N210">
        <v>47</v>
      </c>
      <c r="O210" t="str">
        <f t="shared" si="9"/>
        <v>old</v>
      </c>
    </row>
    <row r="211" spans="1:15" x14ac:dyDescent="0.25">
      <c r="A211">
        <v>210</v>
      </c>
      <c r="B211" s="3">
        <v>45496</v>
      </c>
      <c r="C211" s="3" t="str">
        <f t="shared" si="10"/>
        <v>Jul</v>
      </c>
      <c r="D211" s="3" t="str">
        <f t="shared" si="11"/>
        <v>2024</v>
      </c>
      <c r="E211" t="s">
        <v>16</v>
      </c>
      <c r="F211" t="s">
        <v>20</v>
      </c>
      <c r="G211" t="s">
        <v>38</v>
      </c>
      <c r="H211">
        <v>14</v>
      </c>
      <c r="I211">
        <v>480.92</v>
      </c>
      <c r="J211">
        <v>6732.88</v>
      </c>
      <c r="K211">
        <v>4971.46</v>
      </c>
      <c r="L211">
        <v>1761.42</v>
      </c>
      <c r="M211" t="s">
        <v>40</v>
      </c>
      <c r="N211">
        <v>44</v>
      </c>
      <c r="O211" t="str">
        <f t="shared" si="9"/>
        <v xml:space="preserve">middle </v>
      </c>
    </row>
    <row r="212" spans="1:15" x14ac:dyDescent="0.25">
      <c r="A212">
        <v>211</v>
      </c>
      <c r="B212" s="3">
        <v>45197</v>
      </c>
      <c r="C212" s="3" t="str">
        <f t="shared" si="10"/>
        <v>Sep</v>
      </c>
      <c r="D212" s="3" t="str">
        <f t="shared" si="11"/>
        <v>2023</v>
      </c>
      <c r="E212" t="s">
        <v>14</v>
      </c>
      <c r="F212" t="s">
        <v>22</v>
      </c>
      <c r="G212" t="s">
        <v>30</v>
      </c>
      <c r="H212">
        <v>8</v>
      </c>
      <c r="I212">
        <v>292.26</v>
      </c>
      <c r="J212">
        <v>2338.08</v>
      </c>
      <c r="K212">
        <v>1664.56</v>
      </c>
      <c r="L212">
        <v>673.52</v>
      </c>
      <c r="M212" t="s">
        <v>41</v>
      </c>
      <c r="N212">
        <v>21</v>
      </c>
      <c r="O212" t="str">
        <f t="shared" si="9"/>
        <v>adult</v>
      </c>
    </row>
    <row r="213" spans="1:15" x14ac:dyDescent="0.25">
      <c r="A213">
        <v>212</v>
      </c>
      <c r="B213" s="3">
        <v>45092</v>
      </c>
      <c r="C213" s="3" t="str">
        <f t="shared" si="10"/>
        <v>Jun</v>
      </c>
      <c r="D213" s="3" t="str">
        <f t="shared" si="11"/>
        <v>2023</v>
      </c>
      <c r="E213" t="s">
        <v>12</v>
      </c>
      <c r="F213" t="s">
        <v>22</v>
      </c>
      <c r="G213" t="s">
        <v>34</v>
      </c>
      <c r="H213">
        <v>1</v>
      </c>
      <c r="I213">
        <v>234.09</v>
      </c>
      <c r="J213">
        <v>234.09</v>
      </c>
      <c r="K213">
        <v>194.04</v>
      </c>
      <c r="L213">
        <v>40.049999999999997</v>
      </c>
      <c r="M213" t="s">
        <v>41</v>
      </c>
      <c r="N213">
        <v>21</v>
      </c>
      <c r="O213" t="str">
        <f t="shared" si="9"/>
        <v>adult</v>
      </c>
    </row>
    <row r="214" spans="1:15" x14ac:dyDescent="0.25">
      <c r="A214">
        <v>213</v>
      </c>
      <c r="B214" s="3">
        <v>44859</v>
      </c>
      <c r="C214" s="3" t="str">
        <f t="shared" si="10"/>
        <v>Oct</v>
      </c>
      <c r="D214" s="3" t="str">
        <f t="shared" si="11"/>
        <v>2022</v>
      </c>
      <c r="E214" t="s">
        <v>14</v>
      </c>
      <c r="F214" t="s">
        <v>21</v>
      </c>
      <c r="G214" t="s">
        <v>25</v>
      </c>
      <c r="H214">
        <v>4</v>
      </c>
      <c r="I214">
        <v>170.07</v>
      </c>
      <c r="J214">
        <v>680.28</v>
      </c>
      <c r="K214">
        <v>428.05</v>
      </c>
      <c r="L214">
        <v>252.23</v>
      </c>
      <c r="M214" t="s">
        <v>41</v>
      </c>
      <c r="N214">
        <v>39</v>
      </c>
      <c r="O214" t="str">
        <f t="shared" si="9"/>
        <v xml:space="preserve">middle </v>
      </c>
    </row>
    <row r="215" spans="1:15" x14ac:dyDescent="0.25">
      <c r="A215">
        <v>214</v>
      </c>
      <c r="B215" s="3">
        <v>45552</v>
      </c>
      <c r="C215" s="3" t="str">
        <f t="shared" si="10"/>
        <v>Sep</v>
      </c>
      <c r="D215" s="3" t="str">
        <f t="shared" si="11"/>
        <v>2024</v>
      </c>
      <c r="E215" t="s">
        <v>17</v>
      </c>
      <c r="F215" t="s">
        <v>21</v>
      </c>
      <c r="G215" t="s">
        <v>37</v>
      </c>
      <c r="H215">
        <v>7</v>
      </c>
      <c r="I215">
        <v>260.55</v>
      </c>
      <c r="J215">
        <v>1823.85</v>
      </c>
      <c r="K215">
        <v>1401.84</v>
      </c>
      <c r="L215">
        <v>422.01</v>
      </c>
      <c r="M215" t="s">
        <v>41</v>
      </c>
      <c r="N215">
        <v>26</v>
      </c>
      <c r="O215" t="str">
        <f t="shared" si="9"/>
        <v>adult</v>
      </c>
    </row>
    <row r="216" spans="1:15" x14ac:dyDescent="0.25">
      <c r="A216">
        <v>215</v>
      </c>
      <c r="B216" s="3">
        <v>45386</v>
      </c>
      <c r="C216" s="3" t="str">
        <f t="shared" si="10"/>
        <v>Apr</v>
      </c>
      <c r="D216" s="3" t="str">
        <f t="shared" si="11"/>
        <v>2024</v>
      </c>
      <c r="E216" t="s">
        <v>15</v>
      </c>
      <c r="F216" t="s">
        <v>22</v>
      </c>
      <c r="G216" t="s">
        <v>30</v>
      </c>
      <c r="H216">
        <v>10</v>
      </c>
      <c r="I216">
        <v>360.98</v>
      </c>
      <c r="J216">
        <v>3609.8</v>
      </c>
      <c r="K216">
        <v>3180.09</v>
      </c>
      <c r="L216">
        <v>429.71</v>
      </c>
      <c r="M216" t="s">
        <v>41</v>
      </c>
      <c r="N216">
        <v>57</v>
      </c>
      <c r="O216" t="str">
        <f t="shared" si="9"/>
        <v>old</v>
      </c>
    </row>
    <row r="217" spans="1:15" x14ac:dyDescent="0.25">
      <c r="A217">
        <v>216</v>
      </c>
      <c r="B217" s="3">
        <v>45094</v>
      </c>
      <c r="C217" s="3" t="str">
        <f t="shared" si="10"/>
        <v>Jun</v>
      </c>
      <c r="D217" s="3" t="str">
        <f t="shared" si="11"/>
        <v>2023</v>
      </c>
      <c r="E217" t="s">
        <v>15</v>
      </c>
      <c r="F217" t="s">
        <v>21</v>
      </c>
      <c r="G217" t="s">
        <v>37</v>
      </c>
      <c r="H217">
        <v>1</v>
      </c>
      <c r="I217">
        <v>80.75</v>
      </c>
      <c r="J217">
        <v>80.75</v>
      </c>
      <c r="K217">
        <v>69.77</v>
      </c>
      <c r="L217">
        <v>10.98</v>
      </c>
      <c r="M217" t="s">
        <v>40</v>
      </c>
      <c r="N217">
        <v>33</v>
      </c>
      <c r="O217" t="str">
        <f t="shared" si="9"/>
        <v xml:space="preserve">middle </v>
      </c>
    </row>
    <row r="218" spans="1:15" x14ac:dyDescent="0.25">
      <c r="A218">
        <v>217</v>
      </c>
      <c r="B218" s="3">
        <v>44618</v>
      </c>
      <c r="C218" s="3" t="str">
        <f t="shared" si="10"/>
        <v>Feb</v>
      </c>
      <c r="D218" s="3" t="str">
        <f t="shared" si="11"/>
        <v>2022</v>
      </c>
      <c r="E218" t="s">
        <v>15</v>
      </c>
      <c r="F218" t="s">
        <v>21</v>
      </c>
      <c r="G218" t="s">
        <v>39</v>
      </c>
      <c r="H218">
        <v>1</v>
      </c>
      <c r="I218">
        <v>417.2</v>
      </c>
      <c r="J218">
        <v>417.2</v>
      </c>
      <c r="K218">
        <v>305.87</v>
      </c>
      <c r="L218">
        <v>111.33</v>
      </c>
      <c r="M218" t="s">
        <v>40</v>
      </c>
      <c r="N218">
        <v>37</v>
      </c>
      <c r="O218" t="str">
        <f t="shared" si="9"/>
        <v xml:space="preserve">middle </v>
      </c>
    </row>
    <row r="219" spans="1:15" x14ac:dyDescent="0.25">
      <c r="A219">
        <v>218</v>
      </c>
      <c r="B219" s="3">
        <v>45403</v>
      </c>
      <c r="C219" s="3" t="str">
        <f t="shared" si="10"/>
        <v>Apr</v>
      </c>
      <c r="D219" s="3" t="str">
        <f t="shared" si="11"/>
        <v>2024</v>
      </c>
      <c r="E219" t="s">
        <v>12</v>
      </c>
      <c r="F219" t="s">
        <v>20</v>
      </c>
      <c r="G219" t="s">
        <v>36</v>
      </c>
      <c r="H219">
        <v>8</v>
      </c>
      <c r="I219">
        <v>421.65</v>
      </c>
      <c r="J219">
        <v>3373.2</v>
      </c>
      <c r="K219">
        <v>2577.1799999999998</v>
      </c>
      <c r="L219">
        <v>796.02</v>
      </c>
      <c r="M219" t="s">
        <v>41</v>
      </c>
      <c r="N219">
        <v>60</v>
      </c>
      <c r="O219" t="str">
        <f t="shared" si="9"/>
        <v>old</v>
      </c>
    </row>
    <row r="220" spans="1:15" x14ac:dyDescent="0.25">
      <c r="A220">
        <v>219</v>
      </c>
      <c r="B220" s="3">
        <v>45235</v>
      </c>
      <c r="C220" s="3" t="str">
        <f t="shared" si="10"/>
        <v>Nov</v>
      </c>
      <c r="D220" s="3" t="str">
        <f t="shared" si="11"/>
        <v>2023</v>
      </c>
      <c r="E220" t="s">
        <v>14</v>
      </c>
      <c r="F220" t="s">
        <v>20</v>
      </c>
      <c r="G220" t="s">
        <v>36</v>
      </c>
      <c r="H220">
        <v>1</v>
      </c>
      <c r="I220">
        <v>96.48</v>
      </c>
      <c r="J220">
        <v>96.48</v>
      </c>
      <c r="K220">
        <v>81.58</v>
      </c>
      <c r="L220">
        <v>14.9</v>
      </c>
      <c r="M220" t="s">
        <v>40</v>
      </c>
      <c r="N220">
        <v>28</v>
      </c>
      <c r="O220" t="str">
        <f t="shared" si="9"/>
        <v>adult</v>
      </c>
    </row>
    <row r="221" spans="1:15" x14ac:dyDescent="0.25">
      <c r="A221">
        <v>220</v>
      </c>
      <c r="B221" s="3">
        <v>45164</v>
      </c>
      <c r="C221" s="3" t="str">
        <f t="shared" si="10"/>
        <v>Aug</v>
      </c>
      <c r="D221" s="3" t="str">
        <f t="shared" si="11"/>
        <v>2023</v>
      </c>
      <c r="E221" t="s">
        <v>15</v>
      </c>
      <c r="F221" t="s">
        <v>20</v>
      </c>
      <c r="G221" t="s">
        <v>38</v>
      </c>
      <c r="H221">
        <v>10</v>
      </c>
      <c r="I221">
        <v>148.28</v>
      </c>
      <c r="J221">
        <v>1482.8</v>
      </c>
      <c r="K221">
        <v>934.17</v>
      </c>
      <c r="L221">
        <v>548.63</v>
      </c>
      <c r="M221" t="s">
        <v>41</v>
      </c>
      <c r="N221">
        <v>41</v>
      </c>
      <c r="O221" t="str">
        <f t="shared" si="9"/>
        <v xml:space="preserve">middle </v>
      </c>
    </row>
    <row r="222" spans="1:15" x14ac:dyDescent="0.25">
      <c r="A222">
        <v>221</v>
      </c>
      <c r="B222" s="3">
        <v>44713</v>
      </c>
      <c r="C222" s="3" t="str">
        <f t="shared" si="10"/>
        <v>Jun</v>
      </c>
      <c r="D222" s="3" t="str">
        <f t="shared" si="11"/>
        <v>2022</v>
      </c>
      <c r="E222" t="s">
        <v>19</v>
      </c>
      <c r="F222" t="s">
        <v>20</v>
      </c>
      <c r="G222" t="s">
        <v>38</v>
      </c>
      <c r="H222">
        <v>4</v>
      </c>
      <c r="I222">
        <v>234.66</v>
      </c>
      <c r="J222">
        <v>938.64</v>
      </c>
      <c r="K222">
        <v>792.26</v>
      </c>
      <c r="L222">
        <v>146.38</v>
      </c>
      <c r="M222" t="s">
        <v>40</v>
      </c>
      <c r="N222">
        <v>36</v>
      </c>
      <c r="O222" t="str">
        <f t="shared" si="9"/>
        <v xml:space="preserve">middle </v>
      </c>
    </row>
    <row r="223" spans="1:15" x14ac:dyDescent="0.25">
      <c r="A223">
        <v>222</v>
      </c>
      <c r="B223" s="3">
        <v>45228</v>
      </c>
      <c r="C223" s="3" t="str">
        <f t="shared" si="10"/>
        <v>Oct</v>
      </c>
      <c r="D223" s="3" t="str">
        <f t="shared" si="11"/>
        <v>2023</v>
      </c>
      <c r="E223" t="s">
        <v>13</v>
      </c>
      <c r="F223" t="s">
        <v>21</v>
      </c>
      <c r="G223" t="s">
        <v>39</v>
      </c>
      <c r="H223">
        <v>1</v>
      </c>
      <c r="I223">
        <v>292.37</v>
      </c>
      <c r="J223">
        <v>292.37</v>
      </c>
      <c r="K223">
        <v>178.41</v>
      </c>
      <c r="L223">
        <v>113.96</v>
      </c>
      <c r="M223" t="s">
        <v>41</v>
      </c>
      <c r="N223">
        <v>20</v>
      </c>
      <c r="O223" t="str">
        <f t="shared" si="9"/>
        <v>adult</v>
      </c>
    </row>
    <row r="224" spans="1:15" x14ac:dyDescent="0.25">
      <c r="A224">
        <v>223</v>
      </c>
      <c r="B224" s="3">
        <v>44928</v>
      </c>
      <c r="C224" s="3" t="str">
        <f t="shared" si="10"/>
        <v>Jan</v>
      </c>
      <c r="D224" s="3" t="str">
        <f t="shared" si="11"/>
        <v>2023</v>
      </c>
      <c r="E224" t="s">
        <v>16</v>
      </c>
      <c r="F224" t="s">
        <v>22</v>
      </c>
      <c r="G224" t="s">
        <v>34</v>
      </c>
      <c r="H224">
        <v>15</v>
      </c>
      <c r="I224">
        <v>142.07</v>
      </c>
      <c r="J224">
        <v>2131.0500000000002</v>
      </c>
      <c r="K224">
        <v>1906.28</v>
      </c>
      <c r="L224">
        <v>224.77</v>
      </c>
      <c r="M224" t="s">
        <v>40</v>
      </c>
      <c r="N224">
        <v>40</v>
      </c>
      <c r="O224" t="str">
        <f t="shared" si="9"/>
        <v xml:space="preserve">middle </v>
      </c>
    </row>
    <row r="225" spans="1:15" x14ac:dyDescent="0.25">
      <c r="A225">
        <v>224</v>
      </c>
      <c r="B225" s="3">
        <v>44909</v>
      </c>
      <c r="C225" s="3" t="str">
        <f t="shared" si="10"/>
        <v>Dec</v>
      </c>
      <c r="D225" s="3" t="str">
        <f t="shared" si="11"/>
        <v>2022</v>
      </c>
      <c r="E225" t="s">
        <v>12</v>
      </c>
      <c r="F225" t="s">
        <v>21</v>
      </c>
      <c r="G225" t="s">
        <v>27</v>
      </c>
      <c r="H225">
        <v>5</v>
      </c>
      <c r="I225">
        <v>179.17</v>
      </c>
      <c r="J225">
        <v>895.85</v>
      </c>
      <c r="K225">
        <v>730.8</v>
      </c>
      <c r="L225">
        <v>165.05</v>
      </c>
      <c r="M225" t="s">
        <v>41</v>
      </c>
      <c r="N225">
        <v>26</v>
      </c>
      <c r="O225" t="str">
        <f t="shared" si="9"/>
        <v>adult</v>
      </c>
    </row>
    <row r="226" spans="1:15" x14ac:dyDescent="0.25">
      <c r="A226">
        <v>225</v>
      </c>
      <c r="B226" s="3">
        <v>44947</v>
      </c>
      <c r="C226" s="3" t="str">
        <f t="shared" si="10"/>
        <v>Jan</v>
      </c>
      <c r="D226" s="3" t="str">
        <f t="shared" si="11"/>
        <v>2023</v>
      </c>
      <c r="E226" t="s">
        <v>19</v>
      </c>
      <c r="F226" t="s">
        <v>23</v>
      </c>
      <c r="G226" t="s">
        <v>28</v>
      </c>
      <c r="H226">
        <v>3</v>
      </c>
      <c r="I226">
        <v>458.5</v>
      </c>
      <c r="J226">
        <v>1375.5</v>
      </c>
      <c r="K226">
        <v>1091.51</v>
      </c>
      <c r="L226">
        <v>283.99</v>
      </c>
      <c r="M226" t="s">
        <v>41</v>
      </c>
      <c r="N226">
        <v>56</v>
      </c>
      <c r="O226" t="str">
        <f t="shared" si="9"/>
        <v>old</v>
      </c>
    </row>
    <row r="227" spans="1:15" x14ac:dyDescent="0.25">
      <c r="A227">
        <v>226</v>
      </c>
      <c r="B227" s="3">
        <v>45160</v>
      </c>
      <c r="C227" s="3" t="str">
        <f t="shared" si="10"/>
        <v>Aug</v>
      </c>
      <c r="D227" s="3" t="str">
        <f t="shared" si="11"/>
        <v>2023</v>
      </c>
      <c r="E227" t="s">
        <v>18</v>
      </c>
      <c r="F227" t="s">
        <v>23</v>
      </c>
      <c r="G227" t="s">
        <v>33</v>
      </c>
      <c r="H227">
        <v>11</v>
      </c>
      <c r="I227">
        <v>296.48</v>
      </c>
      <c r="J227">
        <v>3261.28</v>
      </c>
      <c r="K227">
        <v>2524.94</v>
      </c>
      <c r="L227">
        <v>736.34</v>
      </c>
      <c r="M227" t="s">
        <v>41</v>
      </c>
      <c r="N227">
        <v>22</v>
      </c>
      <c r="O227" t="str">
        <f t="shared" si="9"/>
        <v>adult</v>
      </c>
    </row>
    <row r="228" spans="1:15" x14ac:dyDescent="0.25">
      <c r="A228">
        <v>227</v>
      </c>
      <c r="B228" s="3">
        <v>45518</v>
      </c>
      <c r="C228" s="3" t="str">
        <f t="shared" si="10"/>
        <v>Aug</v>
      </c>
      <c r="D228" s="3" t="str">
        <f t="shared" si="11"/>
        <v>2024</v>
      </c>
      <c r="E228" t="s">
        <v>17</v>
      </c>
      <c r="F228" t="s">
        <v>21</v>
      </c>
      <c r="G228" t="s">
        <v>27</v>
      </c>
      <c r="H228">
        <v>8</v>
      </c>
      <c r="I228">
        <v>52.79</v>
      </c>
      <c r="J228">
        <v>422.32</v>
      </c>
      <c r="K228">
        <v>266.85000000000002</v>
      </c>
      <c r="L228">
        <v>155.47</v>
      </c>
      <c r="M228" t="s">
        <v>41</v>
      </c>
      <c r="N228">
        <v>38</v>
      </c>
      <c r="O228" t="str">
        <f t="shared" si="9"/>
        <v xml:space="preserve">middle </v>
      </c>
    </row>
    <row r="229" spans="1:15" x14ac:dyDescent="0.25">
      <c r="A229">
        <v>228</v>
      </c>
      <c r="B229" s="3">
        <v>45558</v>
      </c>
      <c r="C229" s="3" t="str">
        <f t="shared" si="10"/>
        <v>Sep</v>
      </c>
      <c r="D229" s="3" t="str">
        <f t="shared" si="11"/>
        <v>2024</v>
      </c>
      <c r="E229" t="s">
        <v>15</v>
      </c>
      <c r="F229" t="s">
        <v>22</v>
      </c>
      <c r="G229" t="s">
        <v>35</v>
      </c>
      <c r="H229">
        <v>6</v>
      </c>
      <c r="I229">
        <v>365.44</v>
      </c>
      <c r="J229">
        <v>2192.64</v>
      </c>
      <c r="K229">
        <v>1568.23</v>
      </c>
      <c r="L229">
        <v>624.41</v>
      </c>
      <c r="M229" t="s">
        <v>41</v>
      </c>
      <c r="N229">
        <v>22</v>
      </c>
      <c r="O229" t="str">
        <f t="shared" si="9"/>
        <v>adult</v>
      </c>
    </row>
    <row r="230" spans="1:15" x14ac:dyDescent="0.25">
      <c r="A230">
        <v>229</v>
      </c>
      <c r="B230" s="3">
        <v>45343</v>
      </c>
      <c r="C230" s="3" t="str">
        <f t="shared" si="10"/>
        <v>Feb</v>
      </c>
      <c r="D230" s="3" t="str">
        <f t="shared" si="11"/>
        <v>2024</v>
      </c>
      <c r="E230" t="s">
        <v>17</v>
      </c>
      <c r="F230" t="s">
        <v>23</v>
      </c>
      <c r="G230" t="s">
        <v>29</v>
      </c>
      <c r="H230">
        <v>2</v>
      </c>
      <c r="I230">
        <v>424.17</v>
      </c>
      <c r="J230">
        <v>848.34</v>
      </c>
      <c r="K230">
        <v>527.54999999999995</v>
      </c>
      <c r="L230">
        <v>320.79000000000002</v>
      </c>
      <c r="M230" t="s">
        <v>41</v>
      </c>
      <c r="N230">
        <v>56</v>
      </c>
      <c r="O230" t="str">
        <f t="shared" si="9"/>
        <v>old</v>
      </c>
    </row>
    <row r="231" spans="1:15" x14ac:dyDescent="0.25">
      <c r="A231">
        <v>230</v>
      </c>
      <c r="B231" s="3">
        <v>45214</v>
      </c>
      <c r="C231" s="3" t="str">
        <f t="shared" si="10"/>
        <v>Oct</v>
      </c>
      <c r="D231" s="3" t="str">
        <f t="shared" si="11"/>
        <v>2023</v>
      </c>
      <c r="E231" t="s">
        <v>17</v>
      </c>
      <c r="F231" t="s">
        <v>22</v>
      </c>
      <c r="G231" t="s">
        <v>30</v>
      </c>
      <c r="H231">
        <v>4</v>
      </c>
      <c r="I231">
        <v>350.87</v>
      </c>
      <c r="J231">
        <v>1403.48</v>
      </c>
      <c r="K231">
        <v>1001.09</v>
      </c>
      <c r="L231">
        <v>402.39</v>
      </c>
      <c r="M231" t="s">
        <v>40</v>
      </c>
      <c r="N231">
        <v>30</v>
      </c>
      <c r="O231" t="str">
        <f t="shared" si="9"/>
        <v xml:space="preserve">middle </v>
      </c>
    </row>
    <row r="232" spans="1:15" x14ac:dyDescent="0.25">
      <c r="A232">
        <v>231</v>
      </c>
      <c r="B232" s="3">
        <v>45006</v>
      </c>
      <c r="C232" s="3" t="str">
        <f t="shared" si="10"/>
        <v>Mar</v>
      </c>
      <c r="D232" s="3" t="str">
        <f t="shared" si="11"/>
        <v>2023</v>
      </c>
      <c r="E232" t="s">
        <v>19</v>
      </c>
      <c r="F232" t="s">
        <v>20</v>
      </c>
      <c r="G232" t="s">
        <v>38</v>
      </c>
      <c r="H232">
        <v>10</v>
      </c>
      <c r="I232">
        <v>116.62</v>
      </c>
      <c r="J232">
        <v>1166.2</v>
      </c>
      <c r="K232">
        <v>959.37</v>
      </c>
      <c r="L232">
        <v>206.83</v>
      </c>
      <c r="M232" t="s">
        <v>40</v>
      </c>
      <c r="N232">
        <v>23</v>
      </c>
      <c r="O232" t="str">
        <f t="shared" si="9"/>
        <v>adult</v>
      </c>
    </row>
    <row r="233" spans="1:15" x14ac:dyDescent="0.25">
      <c r="A233">
        <v>232</v>
      </c>
      <c r="B233" s="3">
        <v>44930</v>
      </c>
      <c r="C233" s="3" t="str">
        <f t="shared" si="10"/>
        <v>Jan</v>
      </c>
      <c r="D233" s="3" t="str">
        <f t="shared" si="11"/>
        <v>2023</v>
      </c>
      <c r="E233" t="s">
        <v>17</v>
      </c>
      <c r="F233" t="s">
        <v>21</v>
      </c>
      <c r="G233" t="s">
        <v>27</v>
      </c>
      <c r="H233">
        <v>2</v>
      </c>
      <c r="I233">
        <v>405.95</v>
      </c>
      <c r="J233">
        <v>811.9</v>
      </c>
      <c r="K233">
        <v>704.72</v>
      </c>
      <c r="L233">
        <v>107.18</v>
      </c>
      <c r="M233" t="s">
        <v>41</v>
      </c>
      <c r="N233">
        <v>54</v>
      </c>
      <c r="O233" t="str">
        <f t="shared" si="9"/>
        <v>old</v>
      </c>
    </row>
    <row r="234" spans="1:15" x14ac:dyDescent="0.25">
      <c r="A234">
        <v>233</v>
      </c>
      <c r="B234" s="3">
        <v>45146</v>
      </c>
      <c r="C234" s="3" t="str">
        <f t="shared" si="10"/>
        <v>Aug</v>
      </c>
      <c r="D234" s="3" t="str">
        <f t="shared" si="11"/>
        <v>2023</v>
      </c>
      <c r="E234" t="s">
        <v>14</v>
      </c>
      <c r="F234" t="s">
        <v>23</v>
      </c>
      <c r="G234" t="s">
        <v>33</v>
      </c>
      <c r="H234">
        <v>17</v>
      </c>
      <c r="I234">
        <v>250.61</v>
      </c>
      <c r="J234">
        <v>4260.37</v>
      </c>
      <c r="K234">
        <v>3620.13</v>
      </c>
      <c r="L234">
        <v>640.24</v>
      </c>
      <c r="M234" t="s">
        <v>41</v>
      </c>
      <c r="N234">
        <v>50</v>
      </c>
      <c r="O234" t="str">
        <f t="shared" si="9"/>
        <v>old</v>
      </c>
    </row>
    <row r="235" spans="1:15" x14ac:dyDescent="0.25">
      <c r="A235">
        <v>234</v>
      </c>
      <c r="B235" s="3">
        <v>45456</v>
      </c>
      <c r="C235" s="3" t="str">
        <f t="shared" si="10"/>
        <v>Jun</v>
      </c>
      <c r="D235" s="3" t="str">
        <f t="shared" si="11"/>
        <v>2024</v>
      </c>
      <c r="E235" t="s">
        <v>16</v>
      </c>
      <c r="F235" t="s">
        <v>23</v>
      </c>
      <c r="G235" t="s">
        <v>33</v>
      </c>
      <c r="H235">
        <v>3</v>
      </c>
      <c r="I235">
        <v>222.24</v>
      </c>
      <c r="J235">
        <v>666.72</v>
      </c>
      <c r="K235">
        <v>525.14</v>
      </c>
      <c r="L235">
        <v>141.58000000000001</v>
      </c>
      <c r="M235" t="s">
        <v>40</v>
      </c>
      <c r="N235">
        <v>54</v>
      </c>
      <c r="O235" t="str">
        <f t="shared" si="9"/>
        <v>old</v>
      </c>
    </row>
    <row r="236" spans="1:15" x14ac:dyDescent="0.25">
      <c r="A236">
        <v>235</v>
      </c>
      <c r="B236" s="3">
        <v>45177</v>
      </c>
      <c r="C236" s="3" t="str">
        <f t="shared" si="10"/>
        <v>Sep</v>
      </c>
      <c r="D236" s="3" t="str">
        <f t="shared" si="11"/>
        <v>2023</v>
      </c>
      <c r="E236" t="s">
        <v>14</v>
      </c>
      <c r="F236" t="s">
        <v>22</v>
      </c>
      <c r="G236" t="s">
        <v>30</v>
      </c>
      <c r="H236">
        <v>4</v>
      </c>
      <c r="I236">
        <v>63.37</v>
      </c>
      <c r="J236">
        <v>253.48</v>
      </c>
      <c r="K236">
        <v>169.62</v>
      </c>
      <c r="L236">
        <v>83.86</v>
      </c>
      <c r="M236" t="s">
        <v>41</v>
      </c>
      <c r="N236">
        <v>19</v>
      </c>
      <c r="O236" t="str">
        <f t="shared" si="9"/>
        <v>adult</v>
      </c>
    </row>
    <row r="237" spans="1:15" x14ac:dyDescent="0.25">
      <c r="A237">
        <v>236</v>
      </c>
      <c r="B237" s="3">
        <v>45454</v>
      </c>
      <c r="C237" s="3" t="str">
        <f t="shared" si="10"/>
        <v>Jun</v>
      </c>
      <c r="D237" s="3" t="str">
        <f t="shared" si="11"/>
        <v>2024</v>
      </c>
      <c r="E237" t="s">
        <v>15</v>
      </c>
      <c r="F237" t="s">
        <v>23</v>
      </c>
      <c r="G237" t="s">
        <v>31</v>
      </c>
      <c r="H237">
        <v>13</v>
      </c>
      <c r="I237">
        <v>353.12</v>
      </c>
      <c r="J237">
        <v>4590.5600000000004</v>
      </c>
      <c r="K237">
        <v>2847.92</v>
      </c>
      <c r="L237">
        <v>1742.64</v>
      </c>
      <c r="M237" t="s">
        <v>40</v>
      </c>
      <c r="N237">
        <v>36</v>
      </c>
      <c r="O237" t="str">
        <f t="shared" si="9"/>
        <v xml:space="preserve">middle </v>
      </c>
    </row>
    <row r="238" spans="1:15" x14ac:dyDescent="0.25">
      <c r="A238">
        <v>237</v>
      </c>
      <c r="B238" s="3">
        <v>45475</v>
      </c>
      <c r="C238" s="3" t="str">
        <f t="shared" si="10"/>
        <v>Jul</v>
      </c>
      <c r="D238" s="3" t="str">
        <f t="shared" si="11"/>
        <v>2024</v>
      </c>
      <c r="E238" t="s">
        <v>14</v>
      </c>
      <c r="F238" t="s">
        <v>22</v>
      </c>
      <c r="G238" t="s">
        <v>30</v>
      </c>
      <c r="H238">
        <v>13</v>
      </c>
      <c r="I238">
        <v>311.23</v>
      </c>
      <c r="J238">
        <v>4045.99</v>
      </c>
      <c r="K238">
        <v>3090.26</v>
      </c>
      <c r="L238">
        <v>955.73</v>
      </c>
      <c r="M238" t="s">
        <v>40</v>
      </c>
      <c r="N238">
        <v>55</v>
      </c>
      <c r="O238" t="str">
        <f t="shared" si="9"/>
        <v>old</v>
      </c>
    </row>
    <row r="239" spans="1:15" x14ac:dyDescent="0.25">
      <c r="A239">
        <v>238</v>
      </c>
      <c r="B239" s="3">
        <v>44904</v>
      </c>
      <c r="C239" s="3" t="str">
        <f t="shared" si="10"/>
        <v>Dec</v>
      </c>
      <c r="D239" s="3" t="str">
        <f t="shared" si="11"/>
        <v>2022</v>
      </c>
      <c r="E239" t="s">
        <v>13</v>
      </c>
      <c r="F239" t="s">
        <v>23</v>
      </c>
      <c r="G239" t="s">
        <v>29</v>
      </c>
      <c r="H239">
        <v>2</v>
      </c>
      <c r="I239">
        <v>172.33</v>
      </c>
      <c r="J239">
        <v>344.66</v>
      </c>
      <c r="K239">
        <v>233.77</v>
      </c>
      <c r="L239">
        <v>110.89</v>
      </c>
      <c r="M239" t="s">
        <v>40</v>
      </c>
      <c r="N239">
        <v>26</v>
      </c>
      <c r="O239" t="str">
        <f t="shared" si="9"/>
        <v>adult</v>
      </c>
    </row>
    <row r="240" spans="1:15" x14ac:dyDescent="0.25">
      <c r="A240">
        <v>239</v>
      </c>
      <c r="B240" s="3">
        <v>45139</v>
      </c>
      <c r="C240" s="3" t="str">
        <f t="shared" si="10"/>
        <v>Aug</v>
      </c>
      <c r="D240" s="3" t="str">
        <f t="shared" si="11"/>
        <v>2023</v>
      </c>
      <c r="E240" t="s">
        <v>15</v>
      </c>
      <c r="F240" t="s">
        <v>23</v>
      </c>
      <c r="G240" t="s">
        <v>29</v>
      </c>
      <c r="H240">
        <v>8</v>
      </c>
      <c r="I240">
        <v>249.31</v>
      </c>
      <c r="J240">
        <v>1994.48</v>
      </c>
      <c r="K240">
        <v>1678.75</v>
      </c>
      <c r="L240">
        <v>315.73</v>
      </c>
      <c r="M240" t="s">
        <v>40</v>
      </c>
      <c r="N240">
        <v>40</v>
      </c>
      <c r="O240" t="str">
        <f t="shared" si="9"/>
        <v xml:space="preserve">middle </v>
      </c>
    </row>
    <row r="241" spans="1:15" x14ac:dyDescent="0.25">
      <c r="A241">
        <v>240</v>
      </c>
      <c r="B241" s="3">
        <v>45302</v>
      </c>
      <c r="C241" s="3" t="str">
        <f t="shared" si="10"/>
        <v>Jan</v>
      </c>
      <c r="D241" s="3" t="str">
        <f t="shared" si="11"/>
        <v>2024</v>
      </c>
      <c r="E241" t="s">
        <v>14</v>
      </c>
      <c r="F241" t="s">
        <v>20</v>
      </c>
      <c r="G241" t="s">
        <v>24</v>
      </c>
      <c r="H241">
        <v>18</v>
      </c>
      <c r="I241">
        <v>241.99</v>
      </c>
      <c r="J241">
        <v>4355.82</v>
      </c>
      <c r="K241">
        <v>2782.67</v>
      </c>
      <c r="L241">
        <v>1573.15</v>
      </c>
      <c r="M241" t="s">
        <v>40</v>
      </c>
      <c r="N241">
        <v>24</v>
      </c>
      <c r="O241" t="str">
        <f t="shared" si="9"/>
        <v>adult</v>
      </c>
    </row>
    <row r="242" spans="1:15" x14ac:dyDescent="0.25">
      <c r="A242">
        <v>241</v>
      </c>
      <c r="B242" s="3">
        <v>45432</v>
      </c>
      <c r="C242" s="3" t="str">
        <f t="shared" si="10"/>
        <v>May</v>
      </c>
      <c r="D242" s="3" t="str">
        <f t="shared" si="11"/>
        <v>2024</v>
      </c>
      <c r="E242" t="s">
        <v>17</v>
      </c>
      <c r="F242" t="s">
        <v>20</v>
      </c>
      <c r="G242" t="s">
        <v>36</v>
      </c>
      <c r="H242">
        <v>12</v>
      </c>
      <c r="I242">
        <v>218.6</v>
      </c>
      <c r="J242">
        <v>2623.2</v>
      </c>
      <c r="K242">
        <v>1812.7</v>
      </c>
      <c r="L242">
        <v>810.5</v>
      </c>
      <c r="M242" t="s">
        <v>40</v>
      </c>
      <c r="N242">
        <v>19</v>
      </c>
      <c r="O242" t="str">
        <f t="shared" si="9"/>
        <v>adult</v>
      </c>
    </row>
    <row r="243" spans="1:15" x14ac:dyDescent="0.25">
      <c r="A243">
        <v>242</v>
      </c>
      <c r="B243" s="3">
        <v>45262</v>
      </c>
      <c r="C243" s="3" t="str">
        <f t="shared" si="10"/>
        <v>Dec</v>
      </c>
      <c r="D243" s="3" t="str">
        <f t="shared" si="11"/>
        <v>2023</v>
      </c>
      <c r="E243" t="s">
        <v>17</v>
      </c>
      <c r="F243" t="s">
        <v>21</v>
      </c>
      <c r="G243" t="s">
        <v>27</v>
      </c>
      <c r="H243">
        <v>18</v>
      </c>
      <c r="I243">
        <v>306.02999999999997</v>
      </c>
      <c r="J243">
        <v>5508.54</v>
      </c>
      <c r="K243">
        <v>3932.09</v>
      </c>
      <c r="L243">
        <v>1576.45</v>
      </c>
      <c r="M243" t="s">
        <v>40</v>
      </c>
      <c r="N243">
        <v>53</v>
      </c>
      <c r="O243" t="str">
        <f t="shared" si="9"/>
        <v>old</v>
      </c>
    </row>
    <row r="244" spans="1:15" x14ac:dyDescent="0.25">
      <c r="A244">
        <v>243</v>
      </c>
      <c r="B244" s="3">
        <v>44999</v>
      </c>
      <c r="C244" s="3" t="str">
        <f t="shared" si="10"/>
        <v>Mar</v>
      </c>
      <c r="D244" s="3" t="str">
        <f t="shared" si="11"/>
        <v>2023</v>
      </c>
      <c r="E244" t="s">
        <v>13</v>
      </c>
      <c r="F244" t="s">
        <v>21</v>
      </c>
      <c r="G244" t="s">
        <v>39</v>
      </c>
      <c r="H244">
        <v>13</v>
      </c>
      <c r="I244">
        <v>349.24</v>
      </c>
      <c r="J244">
        <v>4540.12</v>
      </c>
      <c r="K244">
        <v>3309.36</v>
      </c>
      <c r="L244">
        <v>1230.76</v>
      </c>
      <c r="M244" t="s">
        <v>40</v>
      </c>
      <c r="N244">
        <v>25</v>
      </c>
      <c r="O244" t="str">
        <f t="shared" si="9"/>
        <v>adult</v>
      </c>
    </row>
    <row r="245" spans="1:15" x14ac:dyDescent="0.25">
      <c r="A245">
        <v>244</v>
      </c>
      <c r="B245" s="3">
        <v>44621</v>
      </c>
      <c r="C245" s="3" t="str">
        <f t="shared" si="10"/>
        <v>Mar</v>
      </c>
      <c r="D245" s="3" t="str">
        <f t="shared" si="11"/>
        <v>2022</v>
      </c>
      <c r="E245" t="s">
        <v>13</v>
      </c>
      <c r="F245" t="s">
        <v>21</v>
      </c>
      <c r="G245" t="s">
        <v>25</v>
      </c>
      <c r="H245">
        <v>12</v>
      </c>
      <c r="I245">
        <v>100.85</v>
      </c>
      <c r="J245">
        <v>1210.2</v>
      </c>
      <c r="K245">
        <v>884.6</v>
      </c>
      <c r="L245">
        <v>325.60000000000002</v>
      </c>
      <c r="M245" t="s">
        <v>40</v>
      </c>
      <c r="N245">
        <v>32</v>
      </c>
      <c r="O245" t="str">
        <f t="shared" si="9"/>
        <v xml:space="preserve">middle </v>
      </c>
    </row>
    <row r="246" spans="1:15" x14ac:dyDescent="0.25">
      <c r="A246">
        <v>245</v>
      </c>
      <c r="B246" s="3">
        <v>45374</v>
      </c>
      <c r="C246" s="3" t="str">
        <f t="shared" si="10"/>
        <v>Mar</v>
      </c>
      <c r="D246" s="3" t="str">
        <f t="shared" si="11"/>
        <v>2024</v>
      </c>
      <c r="E246" t="s">
        <v>14</v>
      </c>
      <c r="F246" t="s">
        <v>21</v>
      </c>
      <c r="G246" t="s">
        <v>27</v>
      </c>
      <c r="H246">
        <v>14</v>
      </c>
      <c r="I246">
        <v>375</v>
      </c>
      <c r="J246">
        <v>5250</v>
      </c>
      <c r="K246">
        <v>4549.13</v>
      </c>
      <c r="L246">
        <v>700.87</v>
      </c>
      <c r="M246" t="s">
        <v>40</v>
      </c>
      <c r="N246">
        <v>18</v>
      </c>
      <c r="O246" t="str">
        <f t="shared" si="9"/>
        <v>adult</v>
      </c>
    </row>
    <row r="247" spans="1:15" x14ac:dyDescent="0.25">
      <c r="A247">
        <v>246</v>
      </c>
      <c r="B247" s="3">
        <v>44606</v>
      </c>
      <c r="C247" s="3" t="str">
        <f t="shared" si="10"/>
        <v>Feb</v>
      </c>
      <c r="D247" s="3" t="str">
        <f t="shared" si="11"/>
        <v>2022</v>
      </c>
      <c r="E247" t="s">
        <v>15</v>
      </c>
      <c r="F247" t="s">
        <v>21</v>
      </c>
      <c r="G247" t="s">
        <v>37</v>
      </c>
      <c r="H247">
        <v>2</v>
      </c>
      <c r="I247">
        <v>67.72</v>
      </c>
      <c r="J247">
        <v>135.44</v>
      </c>
      <c r="K247">
        <v>88.6</v>
      </c>
      <c r="L247">
        <v>46.84</v>
      </c>
      <c r="M247" t="s">
        <v>41</v>
      </c>
      <c r="N247">
        <v>40</v>
      </c>
      <c r="O247" t="str">
        <f t="shared" si="9"/>
        <v xml:space="preserve">middle </v>
      </c>
    </row>
    <row r="248" spans="1:15" x14ac:dyDescent="0.25">
      <c r="A248">
        <v>247</v>
      </c>
      <c r="B248" s="3">
        <v>45234</v>
      </c>
      <c r="C248" s="3" t="str">
        <f t="shared" si="10"/>
        <v>Nov</v>
      </c>
      <c r="D248" s="3" t="str">
        <f t="shared" si="11"/>
        <v>2023</v>
      </c>
      <c r="E248" t="s">
        <v>15</v>
      </c>
      <c r="F248" t="s">
        <v>23</v>
      </c>
      <c r="G248" t="s">
        <v>33</v>
      </c>
      <c r="H248">
        <v>20</v>
      </c>
      <c r="I248">
        <v>201.92</v>
      </c>
      <c r="J248">
        <v>4038.4</v>
      </c>
      <c r="K248">
        <v>3219.71</v>
      </c>
      <c r="L248">
        <v>818.69</v>
      </c>
      <c r="M248" t="s">
        <v>40</v>
      </c>
      <c r="N248">
        <v>22</v>
      </c>
      <c r="O248" t="str">
        <f t="shared" si="9"/>
        <v>adult</v>
      </c>
    </row>
    <row r="249" spans="1:15" x14ac:dyDescent="0.25">
      <c r="A249">
        <v>248</v>
      </c>
      <c r="B249" s="3">
        <v>45016</v>
      </c>
      <c r="C249" s="3" t="str">
        <f t="shared" si="10"/>
        <v>Mar</v>
      </c>
      <c r="D249" s="3" t="str">
        <f t="shared" si="11"/>
        <v>2023</v>
      </c>
      <c r="E249" t="s">
        <v>19</v>
      </c>
      <c r="F249" t="s">
        <v>22</v>
      </c>
      <c r="G249" t="s">
        <v>34</v>
      </c>
      <c r="H249">
        <v>12</v>
      </c>
      <c r="I249">
        <v>449.33</v>
      </c>
      <c r="J249">
        <v>5391.96</v>
      </c>
      <c r="K249">
        <v>4624.3</v>
      </c>
      <c r="L249">
        <v>767.66</v>
      </c>
      <c r="M249" t="s">
        <v>41</v>
      </c>
      <c r="N249">
        <v>41</v>
      </c>
      <c r="O249" t="str">
        <f t="shared" si="9"/>
        <v xml:space="preserve">middle </v>
      </c>
    </row>
    <row r="250" spans="1:15" x14ac:dyDescent="0.25">
      <c r="A250">
        <v>249</v>
      </c>
      <c r="B250" s="3">
        <v>44617</v>
      </c>
      <c r="C250" s="3" t="str">
        <f t="shared" si="10"/>
        <v>Feb</v>
      </c>
      <c r="D250" s="3" t="str">
        <f t="shared" si="11"/>
        <v>2022</v>
      </c>
      <c r="E250" t="s">
        <v>19</v>
      </c>
      <c r="F250" t="s">
        <v>22</v>
      </c>
      <c r="G250" t="s">
        <v>30</v>
      </c>
      <c r="H250">
        <v>11</v>
      </c>
      <c r="I250">
        <v>350.4</v>
      </c>
      <c r="J250">
        <v>3854.4</v>
      </c>
      <c r="K250">
        <v>2894.78</v>
      </c>
      <c r="L250">
        <v>959.62</v>
      </c>
      <c r="M250" t="s">
        <v>41</v>
      </c>
      <c r="N250">
        <v>44</v>
      </c>
      <c r="O250" t="str">
        <f t="shared" si="9"/>
        <v xml:space="preserve">middle </v>
      </c>
    </row>
    <row r="251" spans="1:15" x14ac:dyDescent="0.25">
      <c r="A251">
        <v>250</v>
      </c>
      <c r="B251" s="3">
        <v>45095</v>
      </c>
      <c r="C251" s="3" t="str">
        <f t="shared" si="10"/>
        <v>Jun</v>
      </c>
      <c r="D251" s="3" t="str">
        <f t="shared" si="11"/>
        <v>2023</v>
      </c>
      <c r="E251" t="s">
        <v>13</v>
      </c>
      <c r="F251" t="s">
        <v>23</v>
      </c>
      <c r="G251" t="s">
        <v>29</v>
      </c>
      <c r="H251">
        <v>7</v>
      </c>
      <c r="I251">
        <v>456.46</v>
      </c>
      <c r="J251">
        <v>3195.22</v>
      </c>
      <c r="K251">
        <v>2723.69</v>
      </c>
      <c r="L251">
        <v>471.53</v>
      </c>
      <c r="M251" t="s">
        <v>40</v>
      </c>
      <c r="N251">
        <v>37</v>
      </c>
      <c r="O251" t="str">
        <f t="shared" si="9"/>
        <v xml:space="preserve">middle </v>
      </c>
    </row>
    <row r="252" spans="1:15" x14ac:dyDescent="0.25">
      <c r="A252">
        <v>251</v>
      </c>
      <c r="B252" s="3">
        <v>45012</v>
      </c>
      <c r="C252" s="3" t="str">
        <f t="shared" si="10"/>
        <v>Mar</v>
      </c>
      <c r="D252" s="3" t="str">
        <f t="shared" si="11"/>
        <v>2023</v>
      </c>
      <c r="E252" t="s">
        <v>15</v>
      </c>
      <c r="F252" t="s">
        <v>21</v>
      </c>
      <c r="G252" t="s">
        <v>25</v>
      </c>
      <c r="H252">
        <v>5</v>
      </c>
      <c r="I252">
        <v>22.75</v>
      </c>
      <c r="J252">
        <v>113.75</v>
      </c>
      <c r="K252">
        <v>76.27</v>
      </c>
      <c r="L252">
        <v>37.479999999999997</v>
      </c>
      <c r="M252" t="s">
        <v>41</v>
      </c>
      <c r="N252">
        <v>25</v>
      </c>
      <c r="O252" t="str">
        <f t="shared" si="9"/>
        <v>adult</v>
      </c>
    </row>
    <row r="253" spans="1:15" x14ac:dyDescent="0.25">
      <c r="A253">
        <v>252</v>
      </c>
      <c r="B253" s="3">
        <v>45409</v>
      </c>
      <c r="C253" s="3" t="str">
        <f t="shared" si="10"/>
        <v>Apr</v>
      </c>
      <c r="D253" s="3" t="str">
        <f t="shared" si="11"/>
        <v>2024</v>
      </c>
      <c r="E253" t="s">
        <v>17</v>
      </c>
      <c r="F253" t="s">
        <v>20</v>
      </c>
      <c r="G253" t="s">
        <v>24</v>
      </c>
      <c r="H253">
        <v>9</v>
      </c>
      <c r="I253">
        <v>142.59</v>
      </c>
      <c r="J253">
        <v>1283.31</v>
      </c>
      <c r="K253">
        <v>917.89</v>
      </c>
      <c r="L253">
        <v>365.42</v>
      </c>
      <c r="M253" t="s">
        <v>40</v>
      </c>
      <c r="N253">
        <v>21</v>
      </c>
      <c r="O253" t="str">
        <f t="shared" si="9"/>
        <v>adult</v>
      </c>
    </row>
    <row r="254" spans="1:15" x14ac:dyDescent="0.25">
      <c r="A254">
        <v>253</v>
      </c>
      <c r="B254" s="3">
        <v>44607</v>
      </c>
      <c r="C254" s="3" t="str">
        <f t="shared" si="10"/>
        <v>Feb</v>
      </c>
      <c r="D254" s="3" t="str">
        <f t="shared" si="11"/>
        <v>2022</v>
      </c>
      <c r="E254" t="s">
        <v>19</v>
      </c>
      <c r="F254" t="s">
        <v>20</v>
      </c>
      <c r="G254" t="s">
        <v>38</v>
      </c>
      <c r="H254">
        <v>1</v>
      </c>
      <c r="I254">
        <v>432.07</v>
      </c>
      <c r="J254">
        <v>432.07</v>
      </c>
      <c r="K254">
        <v>309.10000000000002</v>
      </c>
      <c r="L254">
        <v>122.97</v>
      </c>
      <c r="M254" t="s">
        <v>40</v>
      </c>
      <c r="N254">
        <v>31</v>
      </c>
      <c r="O254" t="str">
        <f t="shared" si="9"/>
        <v xml:space="preserve">middle </v>
      </c>
    </row>
    <row r="255" spans="1:15" x14ac:dyDescent="0.25">
      <c r="A255">
        <v>254</v>
      </c>
      <c r="B255" s="3">
        <v>45116</v>
      </c>
      <c r="C255" s="3" t="str">
        <f t="shared" si="10"/>
        <v>Jul</v>
      </c>
      <c r="D255" s="3" t="str">
        <f t="shared" si="11"/>
        <v>2023</v>
      </c>
      <c r="E255" t="s">
        <v>12</v>
      </c>
      <c r="F255" t="s">
        <v>22</v>
      </c>
      <c r="G255" t="s">
        <v>34</v>
      </c>
      <c r="H255">
        <v>18</v>
      </c>
      <c r="I255">
        <v>30.87</v>
      </c>
      <c r="J255">
        <v>555.66</v>
      </c>
      <c r="K255">
        <v>384.26</v>
      </c>
      <c r="L255">
        <v>171.4</v>
      </c>
      <c r="M255" t="s">
        <v>41</v>
      </c>
      <c r="N255">
        <v>19</v>
      </c>
      <c r="O255" t="str">
        <f t="shared" si="9"/>
        <v>adult</v>
      </c>
    </row>
    <row r="256" spans="1:15" x14ac:dyDescent="0.25">
      <c r="A256">
        <v>255</v>
      </c>
      <c r="B256" s="3">
        <v>45006</v>
      </c>
      <c r="C256" s="3" t="str">
        <f t="shared" si="10"/>
        <v>Mar</v>
      </c>
      <c r="D256" s="3" t="str">
        <f t="shared" si="11"/>
        <v>2023</v>
      </c>
      <c r="E256" t="s">
        <v>16</v>
      </c>
      <c r="F256" t="s">
        <v>23</v>
      </c>
      <c r="G256" t="s">
        <v>33</v>
      </c>
      <c r="H256">
        <v>1</v>
      </c>
      <c r="I256">
        <v>173.77</v>
      </c>
      <c r="J256">
        <v>173.77</v>
      </c>
      <c r="K256">
        <v>147.49</v>
      </c>
      <c r="L256">
        <v>26.28</v>
      </c>
      <c r="M256" t="s">
        <v>41</v>
      </c>
      <c r="N256">
        <v>21</v>
      </c>
      <c r="O256" t="str">
        <f t="shared" si="9"/>
        <v>adult</v>
      </c>
    </row>
    <row r="257" spans="1:15" x14ac:dyDescent="0.25">
      <c r="A257">
        <v>256</v>
      </c>
      <c r="B257" s="3">
        <v>45143</v>
      </c>
      <c r="C257" s="3" t="str">
        <f t="shared" si="10"/>
        <v>Aug</v>
      </c>
      <c r="D257" s="3" t="str">
        <f t="shared" si="11"/>
        <v>2023</v>
      </c>
      <c r="E257" t="s">
        <v>14</v>
      </c>
      <c r="F257" t="s">
        <v>20</v>
      </c>
      <c r="G257" t="s">
        <v>32</v>
      </c>
      <c r="H257">
        <v>18</v>
      </c>
      <c r="I257">
        <v>234.43</v>
      </c>
      <c r="J257">
        <v>4219.74</v>
      </c>
      <c r="K257">
        <v>3256.71</v>
      </c>
      <c r="L257">
        <v>963.03</v>
      </c>
      <c r="M257" t="s">
        <v>41</v>
      </c>
      <c r="N257">
        <v>28</v>
      </c>
      <c r="O257" t="str">
        <f t="shared" si="9"/>
        <v>adult</v>
      </c>
    </row>
    <row r="258" spans="1:15" x14ac:dyDescent="0.25">
      <c r="A258">
        <v>257</v>
      </c>
      <c r="B258" s="3">
        <v>45260</v>
      </c>
      <c r="C258" s="3" t="str">
        <f t="shared" si="10"/>
        <v>Nov</v>
      </c>
      <c r="D258" s="3" t="str">
        <f t="shared" si="11"/>
        <v>2023</v>
      </c>
      <c r="E258" t="s">
        <v>12</v>
      </c>
      <c r="F258" t="s">
        <v>20</v>
      </c>
      <c r="G258" t="s">
        <v>36</v>
      </c>
      <c r="H258">
        <v>5</v>
      </c>
      <c r="I258">
        <v>454.32</v>
      </c>
      <c r="J258">
        <v>2271.6</v>
      </c>
      <c r="K258">
        <v>1554.25</v>
      </c>
      <c r="L258">
        <v>717.35</v>
      </c>
      <c r="M258" t="s">
        <v>41</v>
      </c>
      <c r="N258">
        <v>23</v>
      </c>
      <c r="O258" t="str">
        <f t="shared" ref="O258:O321" si="12">VLOOKUP(N258,cat,2)</f>
        <v>adult</v>
      </c>
    </row>
    <row r="259" spans="1:15" x14ac:dyDescent="0.25">
      <c r="A259">
        <v>258</v>
      </c>
      <c r="B259" s="3">
        <v>44932</v>
      </c>
      <c r="C259" s="3" t="str">
        <f t="shared" ref="C259:C322" si="13">TEXT(B259,"mmm")</f>
        <v>Jan</v>
      </c>
      <c r="D259" s="3" t="str">
        <f t="shared" ref="D259:D322" si="14">TEXT(B259,"yyyy")</f>
        <v>2023</v>
      </c>
      <c r="E259" t="s">
        <v>15</v>
      </c>
      <c r="F259" t="s">
        <v>23</v>
      </c>
      <c r="G259" t="s">
        <v>31</v>
      </c>
      <c r="H259">
        <v>19</v>
      </c>
      <c r="I259">
        <v>200.33</v>
      </c>
      <c r="J259">
        <v>3806.27</v>
      </c>
      <c r="K259">
        <v>2986.64</v>
      </c>
      <c r="L259">
        <v>819.63</v>
      </c>
      <c r="M259" t="s">
        <v>41</v>
      </c>
      <c r="N259">
        <v>60</v>
      </c>
      <c r="O259" t="str">
        <f t="shared" si="12"/>
        <v>old</v>
      </c>
    </row>
    <row r="260" spans="1:15" x14ac:dyDescent="0.25">
      <c r="A260">
        <v>259</v>
      </c>
      <c r="B260" s="3">
        <v>44832</v>
      </c>
      <c r="C260" s="3" t="str">
        <f t="shared" si="13"/>
        <v>Sep</v>
      </c>
      <c r="D260" s="3" t="str">
        <f t="shared" si="14"/>
        <v>2022</v>
      </c>
      <c r="E260" t="s">
        <v>19</v>
      </c>
      <c r="F260" t="s">
        <v>21</v>
      </c>
      <c r="G260" t="s">
        <v>37</v>
      </c>
      <c r="H260">
        <v>10</v>
      </c>
      <c r="I260">
        <v>286.38</v>
      </c>
      <c r="J260">
        <v>2863.8</v>
      </c>
      <c r="K260">
        <v>1994.05</v>
      </c>
      <c r="L260">
        <v>869.75</v>
      </c>
      <c r="M260" t="s">
        <v>40</v>
      </c>
      <c r="N260">
        <v>46</v>
      </c>
      <c r="O260" t="str">
        <f t="shared" si="12"/>
        <v>old</v>
      </c>
    </row>
    <row r="261" spans="1:15" x14ac:dyDescent="0.25">
      <c r="A261">
        <v>260</v>
      </c>
      <c r="B261" s="3">
        <v>45053</v>
      </c>
      <c r="C261" s="3" t="str">
        <f t="shared" si="13"/>
        <v>May</v>
      </c>
      <c r="D261" s="3" t="str">
        <f t="shared" si="14"/>
        <v>2023</v>
      </c>
      <c r="E261" t="s">
        <v>13</v>
      </c>
      <c r="F261" t="s">
        <v>21</v>
      </c>
      <c r="G261" t="s">
        <v>39</v>
      </c>
      <c r="H261">
        <v>1</v>
      </c>
      <c r="I261">
        <v>235.89</v>
      </c>
      <c r="J261">
        <v>235.89</v>
      </c>
      <c r="K261">
        <v>209.89</v>
      </c>
      <c r="L261">
        <v>26</v>
      </c>
      <c r="M261" t="s">
        <v>40</v>
      </c>
      <c r="N261">
        <v>44</v>
      </c>
      <c r="O261" t="str">
        <f t="shared" si="12"/>
        <v xml:space="preserve">middle </v>
      </c>
    </row>
    <row r="262" spans="1:15" x14ac:dyDescent="0.25">
      <c r="A262">
        <v>261</v>
      </c>
      <c r="B262" s="3">
        <v>45013</v>
      </c>
      <c r="C262" s="3" t="str">
        <f t="shared" si="13"/>
        <v>Mar</v>
      </c>
      <c r="D262" s="3" t="str">
        <f t="shared" si="14"/>
        <v>2023</v>
      </c>
      <c r="E262" t="s">
        <v>17</v>
      </c>
      <c r="F262" t="s">
        <v>21</v>
      </c>
      <c r="G262" t="s">
        <v>25</v>
      </c>
      <c r="H262">
        <v>20</v>
      </c>
      <c r="I262">
        <v>277.97000000000003</v>
      </c>
      <c r="J262">
        <v>5559.4</v>
      </c>
      <c r="K262">
        <v>4925.5600000000004</v>
      </c>
      <c r="L262">
        <v>633.84</v>
      </c>
      <c r="M262" t="s">
        <v>40</v>
      </c>
      <c r="N262">
        <v>34</v>
      </c>
      <c r="O262" t="str">
        <f t="shared" si="12"/>
        <v xml:space="preserve">middle </v>
      </c>
    </row>
    <row r="263" spans="1:15" x14ac:dyDescent="0.25">
      <c r="A263">
        <v>262</v>
      </c>
      <c r="B263" s="3">
        <v>45454</v>
      </c>
      <c r="C263" s="3" t="str">
        <f t="shared" si="13"/>
        <v>Jun</v>
      </c>
      <c r="D263" s="3" t="str">
        <f t="shared" si="14"/>
        <v>2024</v>
      </c>
      <c r="E263" t="s">
        <v>19</v>
      </c>
      <c r="F263" t="s">
        <v>23</v>
      </c>
      <c r="G263" t="s">
        <v>28</v>
      </c>
      <c r="H263">
        <v>5</v>
      </c>
      <c r="I263">
        <v>117.57</v>
      </c>
      <c r="J263">
        <v>587.85</v>
      </c>
      <c r="K263">
        <v>383.48</v>
      </c>
      <c r="L263">
        <v>204.37</v>
      </c>
      <c r="M263" t="s">
        <v>40</v>
      </c>
      <c r="N263">
        <v>32</v>
      </c>
      <c r="O263" t="str">
        <f t="shared" si="12"/>
        <v xml:space="preserve">middle </v>
      </c>
    </row>
    <row r="264" spans="1:15" x14ac:dyDescent="0.25">
      <c r="A264">
        <v>263</v>
      </c>
      <c r="B264" s="3">
        <v>44604</v>
      </c>
      <c r="C264" s="3" t="str">
        <f t="shared" si="13"/>
        <v>Feb</v>
      </c>
      <c r="D264" s="3" t="str">
        <f t="shared" si="14"/>
        <v>2022</v>
      </c>
      <c r="E264" t="s">
        <v>14</v>
      </c>
      <c r="F264" t="s">
        <v>21</v>
      </c>
      <c r="G264" t="s">
        <v>27</v>
      </c>
      <c r="H264">
        <v>17</v>
      </c>
      <c r="I264">
        <v>430.98</v>
      </c>
      <c r="J264">
        <v>7326.66</v>
      </c>
      <c r="K264">
        <v>5670.59</v>
      </c>
      <c r="L264">
        <v>1656.07</v>
      </c>
      <c r="M264" t="s">
        <v>40</v>
      </c>
      <c r="N264">
        <v>21</v>
      </c>
      <c r="O264" t="str">
        <f t="shared" si="12"/>
        <v>adult</v>
      </c>
    </row>
    <row r="265" spans="1:15" x14ac:dyDescent="0.25">
      <c r="A265">
        <v>264</v>
      </c>
      <c r="B265" s="3">
        <v>44802</v>
      </c>
      <c r="C265" s="3" t="str">
        <f t="shared" si="13"/>
        <v>Aug</v>
      </c>
      <c r="D265" s="3" t="str">
        <f t="shared" si="14"/>
        <v>2022</v>
      </c>
      <c r="E265" t="s">
        <v>19</v>
      </c>
      <c r="F265" t="s">
        <v>23</v>
      </c>
      <c r="G265" t="s">
        <v>29</v>
      </c>
      <c r="H265">
        <v>12</v>
      </c>
      <c r="I265">
        <v>272.52</v>
      </c>
      <c r="J265">
        <v>3270.24</v>
      </c>
      <c r="K265">
        <v>2006.03</v>
      </c>
      <c r="L265">
        <v>1264.21</v>
      </c>
      <c r="M265" t="s">
        <v>41</v>
      </c>
      <c r="N265">
        <v>24</v>
      </c>
      <c r="O265" t="str">
        <f t="shared" si="12"/>
        <v>adult</v>
      </c>
    </row>
    <row r="266" spans="1:15" x14ac:dyDescent="0.25">
      <c r="A266">
        <v>265</v>
      </c>
      <c r="B266" s="3">
        <v>45146</v>
      </c>
      <c r="C266" s="3" t="str">
        <f t="shared" si="13"/>
        <v>Aug</v>
      </c>
      <c r="D266" s="3" t="str">
        <f t="shared" si="14"/>
        <v>2023</v>
      </c>
      <c r="E266" t="s">
        <v>14</v>
      </c>
      <c r="F266" t="s">
        <v>20</v>
      </c>
      <c r="G266" t="s">
        <v>24</v>
      </c>
      <c r="H266">
        <v>17</v>
      </c>
      <c r="I266">
        <v>43.34</v>
      </c>
      <c r="J266">
        <v>736.78</v>
      </c>
      <c r="K266">
        <v>487.17</v>
      </c>
      <c r="L266">
        <v>249.61</v>
      </c>
      <c r="M266" t="s">
        <v>41</v>
      </c>
      <c r="N266">
        <v>44</v>
      </c>
      <c r="O266" t="str">
        <f t="shared" si="12"/>
        <v xml:space="preserve">middle </v>
      </c>
    </row>
    <row r="267" spans="1:15" x14ac:dyDescent="0.25">
      <c r="A267">
        <v>266</v>
      </c>
      <c r="B267" s="3">
        <v>44930</v>
      </c>
      <c r="C267" s="3" t="str">
        <f t="shared" si="13"/>
        <v>Jan</v>
      </c>
      <c r="D267" s="3" t="str">
        <f t="shared" si="14"/>
        <v>2023</v>
      </c>
      <c r="E267" t="s">
        <v>14</v>
      </c>
      <c r="F267" t="s">
        <v>20</v>
      </c>
      <c r="G267" t="s">
        <v>32</v>
      </c>
      <c r="H267">
        <v>5</v>
      </c>
      <c r="I267">
        <v>17.22</v>
      </c>
      <c r="J267">
        <v>86.1</v>
      </c>
      <c r="K267">
        <v>67.34</v>
      </c>
      <c r="L267">
        <v>18.760000000000002</v>
      </c>
      <c r="M267" t="s">
        <v>41</v>
      </c>
      <c r="N267">
        <v>44</v>
      </c>
      <c r="O267" t="str">
        <f t="shared" si="12"/>
        <v xml:space="preserve">middle </v>
      </c>
    </row>
    <row r="268" spans="1:15" x14ac:dyDescent="0.25">
      <c r="A268">
        <v>267</v>
      </c>
      <c r="B268" s="3">
        <v>44859</v>
      </c>
      <c r="C268" s="3" t="str">
        <f t="shared" si="13"/>
        <v>Oct</v>
      </c>
      <c r="D268" s="3" t="str">
        <f t="shared" si="14"/>
        <v>2022</v>
      </c>
      <c r="E268" t="s">
        <v>16</v>
      </c>
      <c r="F268" t="s">
        <v>20</v>
      </c>
      <c r="G268" t="s">
        <v>32</v>
      </c>
      <c r="H268">
        <v>20</v>
      </c>
      <c r="I268">
        <v>20.420000000000002</v>
      </c>
      <c r="J268">
        <v>408.4</v>
      </c>
      <c r="K268">
        <v>290.16000000000003</v>
      </c>
      <c r="L268">
        <v>118.24</v>
      </c>
      <c r="M268" t="s">
        <v>40</v>
      </c>
      <c r="N268">
        <v>55</v>
      </c>
      <c r="O268" t="str">
        <f t="shared" si="12"/>
        <v>old</v>
      </c>
    </row>
    <row r="269" spans="1:15" x14ac:dyDescent="0.25">
      <c r="A269">
        <v>268</v>
      </c>
      <c r="B269" s="3">
        <v>45082</v>
      </c>
      <c r="C269" s="3" t="str">
        <f t="shared" si="13"/>
        <v>Jun</v>
      </c>
      <c r="D269" s="3" t="str">
        <f t="shared" si="14"/>
        <v>2023</v>
      </c>
      <c r="E269" t="s">
        <v>17</v>
      </c>
      <c r="F269" t="s">
        <v>21</v>
      </c>
      <c r="G269" t="s">
        <v>27</v>
      </c>
      <c r="H269">
        <v>11</v>
      </c>
      <c r="I269">
        <v>257.83999999999997</v>
      </c>
      <c r="J269">
        <v>2836.24</v>
      </c>
      <c r="K269">
        <v>2366.17</v>
      </c>
      <c r="L269">
        <v>470.07</v>
      </c>
      <c r="M269" t="s">
        <v>41</v>
      </c>
      <c r="N269">
        <v>31</v>
      </c>
      <c r="O269" t="str">
        <f t="shared" si="12"/>
        <v xml:space="preserve">middle </v>
      </c>
    </row>
    <row r="270" spans="1:15" x14ac:dyDescent="0.25">
      <c r="A270">
        <v>269</v>
      </c>
      <c r="B270" s="3">
        <v>45540</v>
      </c>
      <c r="C270" s="3" t="str">
        <f t="shared" si="13"/>
        <v>Sep</v>
      </c>
      <c r="D270" s="3" t="str">
        <f t="shared" si="14"/>
        <v>2024</v>
      </c>
      <c r="E270" t="s">
        <v>12</v>
      </c>
      <c r="F270" t="s">
        <v>21</v>
      </c>
      <c r="G270" t="s">
        <v>27</v>
      </c>
      <c r="H270">
        <v>13</v>
      </c>
      <c r="I270">
        <v>382.49</v>
      </c>
      <c r="J270">
        <v>4972.37</v>
      </c>
      <c r="K270">
        <v>3951.86</v>
      </c>
      <c r="L270">
        <v>1020.51</v>
      </c>
      <c r="M270" t="s">
        <v>40</v>
      </c>
      <c r="N270">
        <v>32</v>
      </c>
      <c r="O270" t="str">
        <f t="shared" si="12"/>
        <v xml:space="preserve">middle </v>
      </c>
    </row>
    <row r="271" spans="1:15" x14ac:dyDescent="0.25">
      <c r="A271">
        <v>270</v>
      </c>
      <c r="B271" s="3">
        <v>45013</v>
      </c>
      <c r="C271" s="3" t="str">
        <f t="shared" si="13"/>
        <v>Mar</v>
      </c>
      <c r="D271" s="3" t="str">
        <f t="shared" si="14"/>
        <v>2023</v>
      </c>
      <c r="E271" t="s">
        <v>12</v>
      </c>
      <c r="F271" t="s">
        <v>21</v>
      </c>
      <c r="G271" t="s">
        <v>37</v>
      </c>
      <c r="H271">
        <v>20</v>
      </c>
      <c r="I271">
        <v>238.8</v>
      </c>
      <c r="J271">
        <v>4776</v>
      </c>
      <c r="K271">
        <v>3617.03</v>
      </c>
      <c r="L271">
        <v>1158.97</v>
      </c>
      <c r="M271" t="s">
        <v>41</v>
      </c>
      <c r="N271">
        <v>35</v>
      </c>
      <c r="O271" t="str">
        <f t="shared" si="12"/>
        <v xml:space="preserve">middle </v>
      </c>
    </row>
    <row r="272" spans="1:15" x14ac:dyDescent="0.25">
      <c r="A272">
        <v>271</v>
      </c>
      <c r="B272" s="3">
        <v>44932</v>
      </c>
      <c r="C272" s="3" t="str">
        <f t="shared" si="13"/>
        <v>Jan</v>
      </c>
      <c r="D272" s="3" t="str">
        <f t="shared" si="14"/>
        <v>2023</v>
      </c>
      <c r="E272" t="s">
        <v>15</v>
      </c>
      <c r="F272" t="s">
        <v>23</v>
      </c>
      <c r="G272" t="s">
        <v>33</v>
      </c>
      <c r="H272">
        <v>11</v>
      </c>
      <c r="I272">
        <v>125.32</v>
      </c>
      <c r="J272">
        <v>1378.52</v>
      </c>
      <c r="K272">
        <v>1144.58</v>
      </c>
      <c r="L272">
        <v>233.94</v>
      </c>
      <c r="M272" t="s">
        <v>40</v>
      </c>
      <c r="N272">
        <v>47</v>
      </c>
      <c r="O272" t="str">
        <f t="shared" si="12"/>
        <v>old</v>
      </c>
    </row>
    <row r="273" spans="1:15" x14ac:dyDescent="0.25">
      <c r="A273">
        <v>272</v>
      </c>
      <c r="B273" s="3">
        <v>44932</v>
      </c>
      <c r="C273" s="3" t="str">
        <f t="shared" si="13"/>
        <v>Jan</v>
      </c>
      <c r="D273" s="3" t="str">
        <f t="shared" si="14"/>
        <v>2023</v>
      </c>
      <c r="E273" t="s">
        <v>16</v>
      </c>
      <c r="F273" t="s">
        <v>21</v>
      </c>
      <c r="G273" t="s">
        <v>27</v>
      </c>
      <c r="H273">
        <v>15</v>
      </c>
      <c r="I273">
        <v>367.74</v>
      </c>
      <c r="J273">
        <v>5516.1</v>
      </c>
      <c r="K273">
        <v>4766.29</v>
      </c>
      <c r="L273">
        <v>749.81</v>
      </c>
      <c r="M273" t="s">
        <v>40</v>
      </c>
      <c r="N273">
        <v>40</v>
      </c>
      <c r="O273" t="str">
        <f t="shared" si="12"/>
        <v xml:space="preserve">middle </v>
      </c>
    </row>
    <row r="274" spans="1:15" x14ac:dyDescent="0.25">
      <c r="A274">
        <v>273</v>
      </c>
      <c r="B274" s="3">
        <v>44797</v>
      </c>
      <c r="C274" s="3" t="str">
        <f t="shared" si="13"/>
        <v>Aug</v>
      </c>
      <c r="D274" s="3" t="str">
        <f t="shared" si="14"/>
        <v>2022</v>
      </c>
      <c r="E274" t="s">
        <v>14</v>
      </c>
      <c r="F274" t="s">
        <v>23</v>
      </c>
      <c r="G274" t="s">
        <v>28</v>
      </c>
      <c r="H274">
        <v>20</v>
      </c>
      <c r="I274">
        <v>119.02</v>
      </c>
      <c r="J274">
        <v>2380.4</v>
      </c>
      <c r="K274">
        <v>1989.76</v>
      </c>
      <c r="L274">
        <v>390.64</v>
      </c>
      <c r="M274" t="s">
        <v>40</v>
      </c>
      <c r="N274">
        <v>52</v>
      </c>
      <c r="O274" t="str">
        <f t="shared" si="12"/>
        <v>old</v>
      </c>
    </row>
    <row r="275" spans="1:15" x14ac:dyDescent="0.25">
      <c r="A275">
        <v>274</v>
      </c>
      <c r="B275" s="3">
        <v>44883</v>
      </c>
      <c r="C275" s="3" t="str">
        <f t="shared" si="13"/>
        <v>Nov</v>
      </c>
      <c r="D275" s="3" t="str">
        <f t="shared" si="14"/>
        <v>2022</v>
      </c>
      <c r="E275" t="s">
        <v>15</v>
      </c>
      <c r="F275" t="s">
        <v>20</v>
      </c>
      <c r="G275" t="s">
        <v>36</v>
      </c>
      <c r="H275">
        <v>20</v>
      </c>
      <c r="I275">
        <v>133.84</v>
      </c>
      <c r="J275">
        <v>2676.8</v>
      </c>
      <c r="K275">
        <v>1836.46</v>
      </c>
      <c r="L275">
        <v>840.34</v>
      </c>
      <c r="M275" t="s">
        <v>40</v>
      </c>
      <c r="N275">
        <v>23</v>
      </c>
      <c r="O275" t="str">
        <f t="shared" si="12"/>
        <v>adult</v>
      </c>
    </row>
    <row r="276" spans="1:15" x14ac:dyDescent="0.25">
      <c r="A276">
        <v>275</v>
      </c>
      <c r="B276" s="3">
        <v>44764</v>
      </c>
      <c r="C276" s="3" t="str">
        <f t="shared" si="13"/>
        <v>Jul</v>
      </c>
      <c r="D276" s="3" t="str">
        <f t="shared" si="14"/>
        <v>2022</v>
      </c>
      <c r="E276" t="s">
        <v>12</v>
      </c>
      <c r="F276" t="s">
        <v>20</v>
      </c>
      <c r="G276" t="s">
        <v>36</v>
      </c>
      <c r="H276">
        <v>19</v>
      </c>
      <c r="I276">
        <v>249.63</v>
      </c>
      <c r="J276">
        <v>4742.97</v>
      </c>
      <c r="K276">
        <v>4099.9799999999996</v>
      </c>
      <c r="L276">
        <v>642.99</v>
      </c>
      <c r="M276" t="s">
        <v>40</v>
      </c>
      <c r="N276">
        <v>47</v>
      </c>
      <c r="O276" t="str">
        <f t="shared" si="12"/>
        <v>old</v>
      </c>
    </row>
    <row r="277" spans="1:15" x14ac:dyDescent="0.25">
      <c r="A277">
        <v>276</v>
      </c>
      <c r="B277" s="3">
        <v>45514</v>
      </c>
      <c r="C277" s="3" t="str">
        <f t="shared" si="13"/>
        <v>Aug</v>
      </c>
      <c r="D277" s="3" t="str">
        <f t="shared" si="14"/>
        <v>2024</v>
      </c>
      <c r="E277" t="s">
        <v>17</v>
      </c>
      <c r="F277" t="s">
        <v>22</v>
      </c>
      <c r="G277" t="s">
        <v>35</v>
      </c>
      <c r="H277">
        <v>14</v>
      </c>
      <c r="I277">
        <v>135.37</v>
      </c>
      <c r="J277">
        <v>1895.18</v>
      </c>
      <c r="K277">
        <v>1452.42</v>
      </c>
      <c r="L277">
        <v>442.76</v>
      </c>
      <c r="M277" t="s">
        <v>41</v>
      </c>
      <c r="N277">
        <v>24</v>
      </c>
      <c r="O277" t="str">
        <f t="shared" si="12"/>
        <v>adult</v>
      </c>
    </row>
    <row r="278" spans="1:15" x14ac:dyDescent="0.25">
      <c r="A278">
        <v>277</v>
      </c>
      <c r="B278" s="3">
        <v>44697</v>
      </c>
      <c r="C278" s="3" t="str">
        <f t="shared" si="13"/>
        <v>May</v>
      </c>
      <c r="D278" s="3" t="str">
        <f t="shared" si="14"/>
        <v>2022</v>
      </c>
      <c r="E278" t="s">
        <v>18</v>
      </c>
      <c r="F278" t="s">
        <v>21</v>
      </c>
      <c r="G278" t="s">
        <v>39</v>
      </c>
      <c r="H278">
        <v>1</v>
      </c>
      <c r="I278">
        <v>346.57</v>
      </c>
      <c r="J278">
        <v>346.57</v>
      </c>
      <c r="K278">
        <v>310.87</v>
      </c>
      <c r="L278">
        <v>35.700000000000003</v>
      </c>
      <c r="M278" t="s">
        <v>41</v>
      </c>
      <c r="N278">
        <v>45</v>
      </c>
      <c r="O278" t="str">
        <f t="shared" si="12"/>
        <v>old</v>
      </c>
    </row>
    <row r="279" spans="1:15" x14ac:dyDescent="0.25">
      <c r="A279">
        <v>278</v>
      </c>
      <c r="B279" s="3">
        <v>44906</v>
      </c>
      <c r="C279" s="3" t="str">
        <f t="shared" si="13"/>
        <v>Dec</v>
      </c>
      <c r="D279" s="3" t="str">
        <f t="shared" si="14"/>
        <v>2022</v>
      </c>
      <c r="E279" t="s">
        <v>16</v>
      </c>
      <c r="F279" t="s">
        <v>22</v>
      </c>
      <c r="G279" t="s">
        <v>34</v>
      </c>
      <c r="H279">
        <v>18</v>
      </c>
      <c r="I279">
        <v>124.51</v>
      </c>
      <c r="J279">
        <v>2241.1799999999998</v>
      </c>
      <c r="K279">
        <v>1541.97</v>
      </c>
      <c r="L279">
        <v>699.21</v>
      </c>
      <c r="M279" t="s">
        <v>41</v>
      </c>
      <c r="N279">
        <v>55</v>
      </c>
      <c r="O279" t="str">
        <f t="shared" si="12"/>
        <v>old</v>
      </c>
    </row>
    <row r="280" spans="1:15" x14ac:dyDescent="0.25">
      <c r="A280">
        <v>279</v>
      </c>
      <c r="B280" s="3">
        <v>45207</v>
      </c>
      <c r="C280" s="3" t="str">
        <f t="shared" si="13"/>
        <v>Oct</v>
      </c>
      <c r="D280" s="3" t="str">
        <f t="shared" si="14"/>
        <v>2023</v>
      </c>
      <c r="E280" t="s">
        <v>14</v>
      </c>
      <c r="F280" t="s">
        <v>21</v>
      </c>
      <c r="G280" t="s">
        <v>37</v>
      </c>
      <c r="H280">
        <v>12</v>
      </c>
      <c r="I280">
        <v>475.21</v>
      </c>
      <c r="J280">
        <v>5702.52</v>
      </c>
      <c r="K280">
        <v>4979.45</v>
      </c>
      <c r="L280">
        <v>723.07</v>
      </c>
      <c r="M280" t="s">
        <v>41</v>
      </c>
      <c r="N280">
        <v>45</v>
      </c>
      <c r="O280" t="str">
        <f t="shared" si="12"/>
        <v>old</v>
      </c>
    </row>
    <row r="281" spans="1:15" x14ac:dyDescent="0.25">
      <c r="A281">
        <v>280</v>
      </c>
      <c r="B281" s="3">
        <v>45401</v>
      </c>
      <c r="C281" s="3" t="str">
        <f t="shared" si="13"/>
        <v>Apr</v>
      </c>
      <c r="D281" s="3" t="str">
        <f t="shared" si="14"/>
        <v>2024</v>
      </c>
      <c r="E281" t="s">
        <v>19</v>
      </c>
      <c r="F281" t="s">
        <v>20</v>
      </c>
      <c r="G281" t="s">
        <v>36</v>
      </c>
      <c r="H281">
        <v>6</v>
      </c>
      <c r="I281">
        <v>363.24</v>
      </c>
      <c r="J281">
        <v>2179.44</v>
      </c>
      <c r="K281">
        <v>1693.14</v>
      </c>
      <c r="L281">
        <v>486.3</v>
      </c>
      <c r="M281" t="s">
        <v>40</v>
      </c>
      <c r="N281">
        <v>27</v>
      </c>
      <c r="O281" t="str">
        <f t="shared" si="12"/>
        <v>adult</v>
      </c>
    </row>
    <row r="282" spans="1:15" x14ac:dyDescent="0.25">
      <c r="A282">
        <v>281</v>
      </c>
      <c r="B282" s="3">
        <v>45301</v>
      </c>
      <c r="C282" s="3" t="str">
        <f t="shared" si="13"/>
        <v>Jan</v>
      </c>
      <c r="D282" s="3" t="str">
        <f t="shared" si="14"/>
        <v>2024</v>
      </c>
      <c r="E282" t="s">
        <v>17</v>
      </c>
      <c r="F282" t="s">
        <v>23</v>
      </c>
      <c r="G282" t="s">
        <v>28</v>
      </c>
      <c r="H282">
        <v>13</v>
      </c>
      <c r="I282">
        <v>163.62</v>
      </c>
      <c r="J282">
        <v>2127.06</v>
      </c>
      <c r="K282">
        <v>1389.01</v>
      </c>
      <c r="L282">
        <v>738.05</v>
      </c>
      <c r="M282" t="s">
        <v>41</v>
      </c>
      <c r="N282">
        <v>24</v>
      </c>
      <c r="O282" t="str">
        <f t="shared" si="12"/>
        <v>adult</v>
      </c>
    </row>
    <row r="283" spans="1:15" x14ac:dyDescent="0.25">
      <c r="A283">
        <v>282</v>
      </c>
      <c r="B283" s="3">
        <v>45099</v>
      </c>
      <c r="C283" s="3" t="str">
        <f t="shared" si="13"/>
        <v>Jun</v>
      </c>
      <c r="D283" s="3" t="str">
        <f t="shared" si="14"/>
        <v>2023</v>
      </c>
      <c r="E283" t="s">
        <v>15</v>
      </c>
      <c r="F283" t="s">
        <v>23</v>
      </c>
      <c r="G283" t="s">
        <v>28</v>
      </c>
      <c r="H283">
        <v>11</v>
      </c>
      <c r="I283">
        <v>28.9</v>
      </c>
      <c r="J283">
        <v>317.89999999999998</v>
      </c>
      <c r="K283">
        <v>240.11</v>
      </c>
      <c r="L283">
        <v>77.790000000000006</v>
      </c>
      <c r="M283" t="s">
        <v>41</v>
      </c>
      <c r="N283">
        <v>36</v>
      </c>
      <c r="O283" t="str">
        <f t="shared" si="12"/>
        <v xml:space="preserve">middle </v>
      </c>
    </row>
    <row r="284" spans="1:15" x14ac:dyDescent="0.25">
      <c r="A284">
        <v>283</v>
      </c>
      <c r="B284" s="3">
        <v>45529</v>
      </c>
      <c r="C284" s="3" t="str">
        <f t="shared" si="13"/>
        <v>Aug</v>
      </c>
      <c r="D284" s="3" t="str">
        <f t="shared" si="14"/>
        <v>2024</v>
      </c>
      <c r="E284" t="s">
        <v>16</v>
      </c>
      <c r="F284" t="s">
        <v>20</v>
      </c>
      <c r="G284" t="s">
        <v>32</v>
      </c>
      <c r="H284">
        <v>6</v>
      </c>
      <c r="I284">
        <v>476.99</v>
      </c>
      <c r="J284">
        <v>2861.94</v>
      </c>
      <c r="K284">
        <v>1753.17</v>
      </c>
      <c r="L284">
        <v>1108.77</v>
      </c>
      <c r="M284" t="s">
        <v>40</v>
      </c>
      <c r="N284">
        <v>45</v>
      </c>
      <c r="O284" t="str">
        <f t="shared" si="12"/>
        <v>old</v>
      </c>
    </row>
    <row r="285" spans="1:15" x14ac:dyDescent="0.25">
      <c r="A285">
        <v>284</v>
      </c>
      <c r="B285" s="3">
        <v>44842</v>
      </c>
      <c r="C285" s="3" t="str">
        <f t="shared" si="13"/>
        <v>Oct</v>
      </c>
      <c r="D285" s="3" t="str">
        <f t="shared" si="14"/>
        <v>2022</v>
      </c>
      <c r="E285" t="s">
        <v>19</v>
      </c>
      <c r="F285" t="s">
        <v>23</v>
      </c>
      <c r="G285" t="s">
        <v>29</v>
      </c>
      <c r="H285">
        <v>12</v>
      </c>
      <c r="I285">
        <v>145.97</v>
      </c>
      <c r="J285">
        <v>1751.64</v>
      </c>
      <c r="K285">
        <v>1113.28</v>
      </c>
      <c r="L285">
        <v>638.36</v>
      </c>
      <c r="M285" t="s">
        <v>41</v>
      </c>
      <c r="N285">
        <v>46</v>
      </c>
      <c r="O285" t="str">
        <f t="shared" si="12"/>
        <v>old</v>
      </c>
    </row>
    <row r="286" spans="1:15" x14ac:dyDescent="0.25">
      <c r="A286">
        <v>285</v>
      </c>
      <c r="B286" s="3">
        <v>45508</v>
      </c>
      <c r="C286" s="3" t="str">
        <f t="shared" si="13"/>
        <v>Aug</v>
      </c>
      <c r="D286" s="3" t="str">
        <f t="shared" si="14"/>
        <v>2024</v>
      </c>
      <c r="E286" t="s">
        <v>15</v>
      </c>
      <c r="F286" t="s">
        <v>22</v>
      </c>
      <c r="G286" t="s">
        <v>30</v>
      </c>
      <c r="H286">
        <v>9</v>
      </c>
      <c r="I286">
        <v>494.46</v>
      </c>
      <c r="J286">
        <v>4450.1400000000003</v>
      </c>
      <c r="K286">
        <v>3676</v>
      </c>
      <c r="L286">
        <v>774.14</v>
      </c>
      <c r="M286" t="s">
        <v>40</v>
      </c>
      <c r="N286">
        <v>60</v>
      </c>
      <c r="O286" t="str">
        <f t="shared" si="12"/>
        <v>old</v>
      </c>
    </row>
    <row r="287" spans="1:15" x14ac:dyDescent="0.25">
      <c r="A287">
        <v>286</v>
      </c>
      <c r="B287" s="3">
        <v>44734</v>
      </c>
      <c r="C287" s="3" t="str">
        <f t="shared" si="13"/>
        <v>Jun</v>
      </c>
      <c r="D287" s="3" t="str">
        <f t="shared" si="14"/>
        <v>2022</v>
      </c>
      <c r="E287" t="s">
        <v>19</v>
      </c>
      <c r="F287" t="s">
        <v>22</v>
      </c>
      <c r="G287" t="s">
        <v>35</v>
      </c>
      <c r="H287">
        <v>7</v>
      </c>
      <c r="I287">
        <v>278.32</v>
      </c>
      <c r="J287">
        <v>1948.24</v>
      </c>
      <c r="K287">
        <v>1466.26</v>
      </c>
      <c r="L287">
        <v>481.98</v>
      </c>
      <c r="M287" t="s">
        <v>40</v>
      </c>
      <c r="N287">
        <v>56</v>
      </c>
      <c r="O287" t="str">
        <f t="shared" si="12"/>
        <v>old</v>
      </c>
    </row>
    <row r="288" spans="1:15" x14ac:dyDescent="0.25">
      <c r="A288">
        <v>287</v>
      </c>
      <c r="B288" s="3">
        <v>44770</v>
      </c>
      <c r="C288" s="3" t="str">
        <f t="shared" si="13"/>
        <v>Jul</v>
      </c>
      <c r="D288" s="3" t="str">
        <f t="shared" si="14"/>
        <v>2022</v>
      </c>
      <c r="E288" t="s">
        <v>17</v>
      </c>
      <c r="F288" t="s">
        <v>22</v>
      </c>
      <c r="G288" t="s">
        <v>35</v>
      </c>
      <c r="H288">
        <v>16</v>
      </c>
      <c r="I288">
        <v>417.09</v>
      </c>
      <c r="J288">
        <v>6673.44</v>
      </c>
      <c r="K288">
        <v>4055.67</v>
      </c>
      <c r="L288">
        <v>2617.77</v>
      </c>
      <c r="M288" t="s">
        <v>41</v>
      </c>
      <c r="N288">
        <v>54</v>
      </c>
      <c r="O288" t="str">
        <f t="shared" si="12"/>
        <v>old</v>
      </c>
    </row>
    <row r="289" spans="1:15" x14ac:dyDescent="0.25">
      <c r="A289">
        <v>288</v>
      </c>
      <c r="B289" s="3">
        <v>45285</v>
      </c>
      <c r="C289" s="3" t="str">
        <f t="shared" si="13"/>
        <v>Dec</v>
      </c>
      <c r="D289" s="3" t="str">
        <f t="shared" si="14"/>
        <v>2023</v>
      </c>
      <c r="E289" t="s">
        <v>12</v>
      </c>
      <c r="F289" t="s">
        <v>20</v>
      </c>
      <c r="G289" t="s">
        <v>36</v>
      </c>
      <c r="H289">
        <v>15</v>
      </c>
      <c r="I289">
        <v>151</v>
      </c>
      <c r="J289">
        <v>2265</v>
      </c>
      <c r="K289">
        <v>1433.48</v>
      </c>
      <c r="L289">
        <v>831.52</v>
      </c>
      <c r="M289" t="s">
        <v>40</v>
      </c>
      <c r="N289">
        <v>46</v>
      </c>
      <c r="O289" t="str">
        <f t="shared" si="12"/>
        <v>old</v>
      </c>
    </row>
    <row r="290" spans="1:15" x14ac:dyDescent="0.25">
      <c r="A290">
        <v>289</v>
      </c>
      <c r="B290" s="3">
        <v>45311</v>
      </c>
      <c r="C290" s="3" t="str">
        <f t="shared" si="13"/>
        <v>Jan</v>
      </c>
      <c r="D290" s="3" t="str">
        <f t="shared" si="14"/>
        <v>2024</v>
      </c>
      <c r="E290" t="s">
        <v>12</v>
      </c>
      <c r="F290" t="s">
        <v>20</v>
      </c>
      <c r="G290" t="s">
        <v>32</v>
      </c>
      <c r="H290">
        <v>3</v>
      </c>
      <c r="I290">
        <v>432.93</v>
      </c>
      <c r="J290">
        <v>1298.79</v>
      </c>
      <c r="K290">
        <v>1166.21</v>
      </c>
      <c r="L290">
        <v>132.58000000000001</v>
      </c>
      <c r="M290" t="s">
        <v>40</v>
      </c>
      <c r="N290">
        <v>40</v>
      </c>
      <c r="O290" t="str">
        <f t="shared" si="12"/>
        <v xml:space="preserve">middle </v>
      </c>
    </row>
    <row r="291" spans="1:15" x14ac:dyDescent="0.25">
      <c r="A291">
        <v>290</v>
      </c>
      <c r="B291" s="3">
        <v>45026</v>
      </c>
      <c r="C291" s="3" t="str">
        <f t="shared" si="13"/>
        <v>Apr</v>
      </c>
      <c r="D291" s="3" t="str">
        <f t="shared" si="14"/>
        <v>2023</v>
      </c>
      <c r="E291" t="s">
        <v>14</v>
      </c>
      <c r="F291" t="s">
        <v>22</v>
      </c>
      <c r="G291" t="s">
        <v>35</v>
      </c>
      <c r="H291">
        <v>11</v>
      </c>
      <c r="I291">
        <v>82.58</v>
      </c>
      <c r="J291">
        <v>908.38</v>
      </c>
      <c r="K291">
        <v>636.41</v>
      </c>
      <c r="L291">
        <v>271.97000000000003</v>
      </c>
      <c r="M291" t="s">
        <v>40</v>
      </c>
      <c r="N291">
        <v>38</v>
      </c>
      <c r="O291" t="str">
        <f t="shared" si="12"/>
        <v xml:space="preserve">middle </v>
      </c>
    </row>
    <row r="292" spans="1:15" x14ac:dyDescent="0.25">
      <c r="A292">
        <v>291</v>
      </c>
      <c r="B292" s="3">
        <v>45238</v>
      </c>
      <c r="C292" s="3" t="str">
        <f t="shared" si="13"/>
        <v>Nov</v>
      </c>
      <c r="D292" s="3" t="str">
        <f t="shared" si="14"/>
        <v>2023</v>
      </c>
      <c r="E292" t="s">
        <v>17</v>
      </c>
      <c r="F292" t="s">
        <v>20</v>
      </c>
      <c r="G292" t="s">
        <v>24</v>
      </c>
      <c r="H292">
        <v>17</v>
      </c>
      <c r="I292">
        <v>162.18</v>
      </c>
      <c r="J292">
        <v>2757.06</v>
      </c>
      <c r="K292">
        <v>2350.1999999999998</v>
      </c>
      <c r="L292">
        <v>406.86</v>
      </c>
      <c r="M292" t="s">
        <v>40</v>
      </c>
      <c r="N292">
        <v>58</v>
      </c>
      <c r="O292" t="str">
        <f t="shared" si="12"/>
        <v>old</v>
      </c>
    </row>
    <row r="293" spans="1:15" x14ac:dyDescent="0.25">
      <c r="A293">
        <v>292</v>
      </c>
      <c r="B293" s="3">
        <v>45251</v>
      </c>
      <c r="C293" s="3" t="str">
        <f t="shared" si="13"/>
        <v>Nov</v>
      </c>
      <c r="D293" s="3" t="str">
        <f t="shared" si="14"/>
        <v>2023</v>
      </c>
      <c r="E293" t="s">
        <v>17</v>
      </c>
      <c r="F293" t="s">
        <v>22</v>
      </c>
      <c r="G293" t="s">
        <v>26</v>
      </c>
      <c r="H293">
        <v>19</v>
      </c>
      <c r="I293">
        <v>191.22</v>
      </c>
      <c r="J293">
        <v>3633.18</v>
      </c>
      <c r="K293">
        <v>3207.91</v>
      </c>
      <c r="L293">
        <v>425.27</v>
      </c>
      <c r="M293" t="s">
        <v>40</v>
      </c>
      <c r="N293">
        <v>34</v>
      </c>
      <c r="O293" t="str">
        <f t="shared" si="12"/>
        <v xml:space="preserve">middle </v>
      </c>
    </row>
    <row r="294" spans="1:15" x14ac:dyDescent="0.25">
      <c r="A294">
        <v>293</v>
      </c>
      <c r="B294" s="3">
        <v>44765</v>
      </c>
      <c r="C294" s="3" t="str">
        <f t="shared" si="13"/>
        <v>Jul</v>
      </c>
      <c r="D294" s="3" t="str">
        <f t="shared" si="14"/>
        <v>2022</v>
      </c>
      <c r="E294" t="s">
        <v>13</v>
      </c>
      <c r="F294" t="s">
        <v>22</v>
      </c>
      <c r="G294" t="s">
        <v>34</v>
      </c>
      <c r="H294">
        <v>6</v>
      </c>
      <c r="I294">
        <v>368.11</v>
      </c>
      <c r="J294">
        <v>2208.66</v>
      </c>
      <c r="K294">
        <v>1512.45</v>
      </c>
      <c r="L294">
        <v>696.21</v>
      </c>
      <c r="M294" t="s">
        <v>40</v>
      </c>
      <c r="N294">
        <v>51</v>
      </c>
      <c r="O294" t="str">
        <f t="shared" si="12"/>
        <v>old</v>
      </c>
    </row>
    <row r="295" spans="1:15" x14ac:dyDescent="0.25">
      <c r="A295">
        <v>294</v>
      </c>
      <c r="B295" s="3">
        <v>45289</v>
      </c>
      <c r="C295" s="3" t="str">
        <f t="shared" si="13"/>
        <v>Dec</v>
      </c>
      <c r="D295" s="3" t="str">
        <f t="shared" si="14"/>
        <v>2023</v>
      </c>
      <c r="E295" t="s">
        <v>15</v>
      </c>
      <c r="F295" t="s">
        <v>21</v>
      </c>
      <c r="G295" t="s">
        <v>39</v>
      </c>
      <c r="H295">
        <v>3</v>
      </c>
      <c r="I295">
        <v>247.89</v>
      </c>
      <c r="J295">
        <v>743.67</v>
      </c>
      <c r="K295">
        <v>582.57000000000005</v>
      </c>
      <c r="L295">
        <v>161.1</v>
      </c>
      <c r="M295" t="s">
        <v>40</v>
      </c>
      <c r="N295">
        <v>20</v>
      </c>
      <c r="O295" t="str">
        <f t="shared" si="12"/>
        <v>adult</v>
      </c>
    </row>
    <row r="296" spans="1:15" x14ac:dyDescent="0.25">
      <c r="A296">
        <v>295</v>
      </c>
      <c r="B296" s="3">
        <v>45105</v>
      </c>
      <c r="C296" s="3" t="str">
        <f t="shared" si="13"/>
        <v>Jun</v>
      </c>
      <c r="D296" s="3" t="str">
        <f t="shared" si="14"/>
        <v>2023</v>
      </c>
      <c r="E296" t="s">
        <v>12</v>
      </c>
      <c r="F296" t="s">
        <v>23</v>
      </c>
      <c r="G296" t="s">
        <v>28</v>
      </c>
      <c r="H296">
        <v>19</v>
      </c>
      <c r="I296">
        <v>121.18</v>
      </c>
      <c r="J296">
        <v>2302.42</v>
      </c>
      <c r="K296">
        <v>1622.31</v>
      </c>
      <c r="L296">
        <v>680.11</v>
      </c>
      <c r="M296" t="s">
        <v>40</v>
      </c>
      <c r="N296">
        <v>37</v>
      </c>
      <c r="O296" t="str">
        <f t="shared" si="12"/>
        <v xml:space="preserve">middle </v>
      </c>
    </row>
    <row r="297" spans="1:15" x14ac:dyDescent="0.25">
      <c r="A297">
        <v>296</v>
      </c>
      <c r="B297" s="3">
        <v>44927</v>
      </c>
      <c r="C297" s="3" t="str">
        <f t="shared" si="13"/>
        <v>Jan</v>
      </c>
      <c r="D297" s="3" t="str">
        <f t="shared" si="14"/>
        <v>2023</v>
      </c>
      <c r="E297" t="s">
        <v>15</v>
      </c>
      <c r="F297" t="s">
        <v>23</v>
      </c>
      <c r="G297" t="s">
        <v>28</v>
      </c>
      <c r="H297">
        <v>16</v>
      </c>
      <c r="I297">
        <v>399.39</v>
      </c>
      <c r="J297">
        <v>6390.24</v>
      </c>
      <c r="K297">
        <v>4586.04</v>
      </c>
      <c r="L297">
        <v>1804.2</v>
      </c>
      <c r="M297" t="s">
        <v>41</v>
      </c>
      <c r="N297">
        <v>36</v>
      </c>
      <c r="O297" t="str">
        <f t="shared" si="12"/>
        <v xml:space="preserve">middle </v>
      </c>
    </row>
    <row r="298" spans="1:15" x14ac:dyDescent="0.25">
      <c r="A298">
        <v>297</v>
      </c>
      <c r="B298" s="3">
        <v>44815</v>
      </c>
      <c r="C298" s="3" t="str">
        <f t="shared" si="13"/>
        <v>Sep</v>
      </c>
      <c r="D298" s="3" t="str">
        <f t="shared" si="14"/>
        <v>2022</v>
      </c>
      <c r="E298" t="s">
        <v>14</v>
      </c>
      <c r="F298" t="s">
        <v>22</v>
      </c>
      <c r="G298" t="s">
        <v>35</v>
      </c>
      <c r="H298">
        <v>10</v>
      </c>
      <c r="I298">
        <v>212.7</v>
      </c>
      <c r="J298">
        <v>2127</v>
      </c>
      <c r="K298">
        <v>1561.54</v>
      </c>
      <c r="L298">
        <v>565.46</v>
      </c>
      <c r="M298" t="s">
        <v>41</v>
      </c>
      <c r="N298">
        <v>25</v>
      </c>
      <c r="O298" t="str">
        <f t="shared" si="12"/>
        <v>adult</v>
      </c>
    </row>
    <row r="299" spans="1:15" x14ac:dyDescent="0.25">
      <c r="A299">
        <v>298</v>
      </c>
      <c r="B299" s="3">
        <v>44693</v>
      </c>
      <c r="C299" s="3" t="str">
        <f t="shared" si="13"/>
        <v>May</v>
      </c>
      <c r="D299" s="3" t="str">
        <f t="shared" si="14"/>
        <v>2022</v>
      </c>
      <c r="E299" t="s">
        <v>18</v>
      </c>
      <c r="F299" t="s">
        <v>20</v>
      </c>
      <c r="G299" t="s">
        <v>32</v>
      </c>
      <c r="H299">
        <v>4</v>
      </c>
      <c r="I299">
        <v>177.05</v>
      </c>
      <c r="J299">
        <v>708.2</v>
      </c>
      <c r="K299">
        <v>509.5</v>
      </c>
      <c r="L299">
        <v>198.7</v>
      </c>
      <c r="M299" t="s">
        <v>41</v>
      </c>
      <c r="N299">
        <v>49</v>
      </c>
      <c r="O299" t="str">
        <f t="shared" si="12"/>
        <v>old</v>
      </c>
    </row>
    <row r="300" spans="1:15" x14ac:dyDescent="0.25">
      <c r="A300">
        <v>299</v>
      </c>
      <c r="B300" s="3">
        <v>45433</v>
      </c>
      <c r="C300" s="3" t="str">
        <f t="shared" si="13"/>
        <v>May</v>
      </c>
      <c r="D300" s="3" t="str">
        <f t="shared" si="14"/>
        <v>2024</v>
      </c>
      <c r="E300" t="s">
        <v>12</v>
      </c>
      <c r="F300" t="s">
        <v>22</v>
      </c>
      <c r="G300" t="s">
        <v>35</v>
      </c>
      <c r="H300">
        <v>10</v>
      </c>
      <c r="I300">
        <v>137.62</v>
      </c>
      <c r="J300">
        <v>1376.2</v>
      </c>
      <c r="K300">
        <v>914.53</v>
      </c>
      <c r="L300">
        <v>461.67</v>
      </c>
      <c r="M300" t="s">
        <v>41</v>
      </c>
      <c r="N300">
        <v>21</v>
      </c>
      <c r="O300" t="str">
        <f t="shared" si="12"/>
        <v>adult</v>
      </c>
    </row>
    <row r="301" spans="1:15" x14ac:dyDescent="0.25">
      <c r="A301">
        <v>300</v>
      </c>
      <c r="B301" s="3">
        <v>44970</v>
      </c>
      <c r="C301" s="3" t="str">
        <f t="shared" si="13"/>
        <v>Feb</v>
      </c>
      <c r="D301" s="3" t="str">
        <f t="shared" si="14"/>
        <v>2023</v>
      </c>
      <c r="E301" t="s">
        <v>16</v>
      </c>
      <c r="F301" t="s">
        <v>23</v>
      </c>
      <c r="G301" t="s">
        <v>31</v>
      </c>
      <c r="H301">
        <v>14</v>
      </c>
      <c r="I301">
        <v>198.73</v>
      </c>
      <c r="J301">
        <v>2782.22</v>
      </c>
      <c r="K301">
        <v>2038.21</v>
      </c>
      <c r="L301">
        <v>744.01</v>
      </c>
      <c r="M301" t="s">
        <v>41</v>
      </c>
      <c r="N301">
        <v>21</v>
      </c>
      <c r="O301" t="str">
        <f t="shared" si="12"/>
        <v>adult</v>
      </c>
    </row>
    <row r="302" spans="1:15" x14ac:dyDescent="0.25">
      <c r="A302">
        <v>301</v>
      </c>
      <c r="B302" s="3">
        <v>45020</v>
      </c>
      <c r="C302" s="3" t="str">
        <f t="shared" si="13"/>
        <v>Apr</v>
      </c>
      <c r="D302" s="3" t="str">
        <f t="shared" si="14"/>
        <v>2023</v>
      </c>
      <c r="E302" t="s">
        <v>19</v>
      </c>
      <c r="F302" t="s">
        <v>20</v>
      </c>
      <c r="G302" t="s">
        <v>36</v>
      </c>
      <c r="H302">
        <v>11</v>
      </c>
      <c r="I302">
        <v>319.95</v>
      </c>
      <c r="J302">
        <v>3519.45</v>
      </c>
      <c r="K302">
        <v>2159.85</v>
      </c>
      <c r="L302">
        <v>1359.6</v>
      </c>
      <c r="M302" t="s">
        <v>41</v>
      </c>
      <c r="N302">
        <v>32</v>
      </c>
      <c r="O302" t="str">
        <f t="shared" si="12"/>
        <v xml:space="preserve">middle </v>
      </c>
    </row>
    <row r="303" spans="1:15" x14ac:dyDescent="0.25">
      <c r="A303">
        <v>302</v>
      </c>
      <c r="B303" s="3">
        <v>45114</v>
      </c>
      <c r="C303" s="3" t="str">
        <f t="shared" si="13"/>
        <v>Jul</v>
      </c>
      <c r="D303" s="3" t="str">
        <f t="shared" si="14"/>
        <v>2023</v>
      </c>
      <c r="E303" t="s">
        <v>18</v>
      </c>
      <c r="F303" t="s">
        <v>22</v>
      </c>
      <c r="G303" t="s">
        <v>35</v>
      </c>
      <c r="H303">
        <v>20</v>
      </c>
      <c r="I303">
        <v>307.32</v>
      </c>
      <c r="J303">
        <v>6146.4</v>
      </c>
      <c r="K303">
        <v>3926.1</v>
      </c>
      <c r="L303">
        <v>2220.3000000000002</v>
      </c>
      <c r="M303" t="s">
        <v>40</v>
      </c>
      <c r="N303">
        <v>19</v>
      </c>
      <c r="O303" t="str">
        <f t="shared" si="12"/>
        <v>adult</v>
      </c>
    </row>
    <row r="304" spans="1:15" x14ac:dyDescent="0.25">
      <c r="A304">
        <v>303</v>
      </c>
      <c r="B304" s="3">
        <v>45232</v>
      </c>
      <c r="C304" s="3" t="str">
        <f t="shared" si="13"/>
        <v>Nov</v>
      </c>
      <c r="D304" s="3" t="str">
        <f t="shared" si="14"/>
        <v>2023</v>
      </c>
      <c r="E304" t="s">
        <v>12</v>
      </c>
      <c r="F304" t="s">
        <v>21</v>
      </c>
      <c r="G304" t="s">
        <v>25</v>
      </c>
      <c r="H304">
        <v>12</v>
      </c>
      <c r="I304">
        <v>384.59</v>
      </c>
      <c r="J304">
        <v>4615.08</v>
      </c>
      <c r="K304">
        <v>3534.54</v>
      </c>
      <c r="L304">
        <v>1080.54</v>
      </c>
      <c r="M304" t="s">
        <v>40</v>
      </c>
      <c r="N304">
        <v>51</v>
      </c>
      <c r="O304" t="str">
        <f t="shared" si="12"/>
        <v>old</v>
      </c>
    </row>
    <row r="305" spans="1:15" x14ac:dyDescent="0.25">
      <c r="A305">
        <v>304</v>
      </c>
      <c r="B305" s="3">
        <v>45297</v>
      </c>
      <c r="C305" s="3" t="str">
        <f t="shared" si="13"/>
        <v>Jan</v>
      </c>
      <c r="D305" s="3" t="str">
        <f t="shared" si="14"/>
        <v>2024</v>
      </c>
      <c r="E305" t="s">
        <v>15</v>
      </c>
      <c r="F305" t="s">
        <v>23</v>
      </c>
      <c r="G305" t="s">
        <v>33</v>
      </c>
      <c r="H305">
        <v>6</v>
      </c>
      <c r="I305">
        <v>419.88</v>
      </c>
      <c r="J305">
        <v>2519.2800000000002</v>
      </c>
      <c r="K305">
        <v>1810.5</v>
      </c>
      <c r="L305">
        <v>708.78</v>
      </c>
      <c r="M305" t="s">
        <v>40</v>
      </c>
      <c r="N305">
        <v>36</v>
      </c>
      <c r="O305" t="str">
        <f t="shared" si="12"/>
        <v xml:space="preserve">middle </v>
      </c>
    </row>
    <row r="306" spans="1:15" x14ac:dyDescent="0.25">
      <c r="A306">
        <v>305</v>
      </c>
      <c r="B306" s="3">
        <v>45524</v>
      </c>
      <c r="C306" s="3" t="str">
        <f t="shared" si="13"/>
        <v>Aug</v>
      </c>
      <c r="D306" s="3" t="str">
        <f t="shared" si="14"/>
        <v>2024</v>
      </c>
      <c r="E306" t="s">
        <v>18</v>
      </c>
      <c r="F306" t="s">
        <v>23</v>
      </c>
      <c r="G306" t="s">
        <v>31</v>
      </c>
      <c r="H306">
        <v>14</v>
      </c>
      <c r="I306">
        <v>111.73</v>
      </c>
      <c r="J306">
        <v>1564.22</v>
      </c>
      <c r="K306">
        <v>1282.6600000000001</v>
      </c>
      <c r="L306">
        <v>281.56</v>
      </c>
      <c r="M306" t="s">
        <v>40</v>
      </c>
      <c r="N306">
        <v>20</v>
      </c>
      <c r="O306" t="str">
        <f t="shared" si="12"/>
        <v>adult</v>
      </c>
    </row>
    <row r="307" spans="1:15" x14ac:dyDescent="0.25">
      <c r="A307">
        <v>306</v>
      </c>
      <c r="B307" s="3">
        <v>44586</v>
      </c>
      <c r="C307" s="3" t="str">
        <f t="shared" si="13"/>
        <v>Jan</v>
      </c>
      <c r="D307" s="3" t="str">
        <f t="shared" si="14"/>
        <v>2022</v>
      </c>
      <c r="E307" t="s">
        <v>17</v>
      </c>
      <c r="F307" t="s">
        <v>21</v>
      </c>
      <c r="G307" t="s">
        <v>39</v>
      </c>
      <c r="H307">
        <v>16</v>
      </c>
      <c r="I307">
        <v>25.93</v>
      </c>
      <c r="J307">
        <v>414.88</v>
      </c>
      <c r="K307">
        <v>284.16000000000003</v>
      </c>
      <c r="L307">
        <v>130.72</v>
      </c>
      <c r="M307" t="s">
        <v>40</v>
      </c>
      <c r="N307">
        <v>58</v>
      </c>
      <c r="O307" t="str">
        <f t="shared" si="12"/>
        <v>old</v>
      </c>
    </row>
    <row r="308" spans="1:15" x14ac:dyDescent="0.25">
      <c r="A308">
        <v>307</v>
      </c>
      <c r="B308" s="3">
        <v>44972</v>
      </c>
      <c r="C308" s="3" t="str">
        <f t="shared" si="13"/>
        <v>Feb</v>
      </c>
      <c r="D308" s="3" t="str">
        <f t="shared" si="14"/>
        <v>2023</v>
      </c>
      <c r="E308" t="s">
        <v>15</v>
      </c>
      <c r="F308" t="s">
        <v>21</v>
      </c>
      <c r="G308" t="s">
        <v>25</v>
      </c>
      <c r="H308">
        <v>4</v>
      </c>
      <c r="I308">
        <v>407.43</v>
      </c>
      <c r="J308">
        <v>1629.72</v>
      </c>
      <c r="K308">
        <v>1162.57</v>
      </c>
      <c r="L308">
        <v>467.15</v>
      </c>
      <c r="M308" t="s">
        <v>40</v>
      </c>
      <c r="N308">
        <v>35</v>
      </c>
      <c r="O308" t="str">
        <f t="shared" si="12"/>
        <v xml:space="preserve">middle </v>
      </c>
    </row>
    <row r="309" spans="1:15" x14ac:dyDescent="0.25">
      <c r="A309">
        <v>308</v>
      </c>
      <c r="B309" s="3">
        <v>44987</v>
      </c>
      <c r="C309" s="3" t="str">
        <f t="shared" si="13"/>
        <v>Mar</v>
      </c>
      <c r="D309" s="3" t="str">
        <f t="shared" si="14"/>
        <v>2023</v>
      </c>
      <c r="E309" t="s">
        <v>14</v>
      </c>
      <c r="F309" t="s">
        <v>21</v>
      </c>
      <c r="G309" t="s">
        <v>37</v>
      </c>
      <c r="H309">
        <v>17</v>
      </c>
      <c r="I309">
        <v>362.45</v>
      </c>
      <c r="J309">
        <v>6161.65</v>
      </c>
      <c r="K309">
        <v>5106.26</v>
      </c>
      <c r="L309">
        <v>1055.3900000000001</v>
      </c>
      <c r="M309" t="s">
        <v>40</v>
      </c>
      <c r="N309">
        <v>18</v>
      </c>
      <c r="O309" t="str">
        <f t="shared" si="12"/>
        <v>adult</v>
      </c>
    </row>
    <row r="310" spans="1:15" x14ac:dyDescent="0.25">
      <c r="A310">
        <v>309</v>
      </c>
      <c r="B310" s="3">
        <v>45365</v>
      </c>
      <c r="C310" s="3" t="str">
        <f t="shared" si="13"/>
        <v>Mar</v>
      </c>
      <c r="D310" s="3" t="str">
        <f t="shared" si="14"/>
        <v>2024</v>
      </c>
      <c r="E310" t="s">
        <v>18</v>
      </c>
      <c r="F310" t="s">
        <v>21</v>
      </c>
      <c r="G310" t="s">
        <v>39</v>
      </c>
      <c r="H310">
        <v>7</v>
      </c>
      <c r="I310">
        <v>416.58</v>
      </c>
      <c r="J310">
        <v>2916.06</v>
      </c>
      <c r="K310">
        <v>2501.37</v>
      </c>
      <c r="L310">
        <v>414.69</v>
      </c>
      <c r="M310" t="s">
        <v>41</v>
      </c>
      <c r="N310">
        <v>45</v>
      </c>
      <c r="O310" t="str">
        <f t="shared" si="12"/>
        <v>old</v>
      </c>
    </row>
    <row r="311" spans="1:15" x14ac:dyDescent="0.25">
      <c r="A311">
        <v>310</v>
      </c>
      <c r="B311" s="3">
        <v>45233</v>
      </c>
      <c r="C311" s="3" t="str">
        <f t="shared" si="13"/>
        <v>Nov</v>
      </c>
      <c r="D311" s="3" t="str">
        <f t="shared" si="14"/>
        <v>2023</v>
      </c>
      <c r="E311" t="s">
        <v>17</v>
      </c>
      <c r="F311" t="s">
        <v>23</v>
      </c>
      <c r="G311" t="s">
        <v>31</v>
      </c>
      <c r="H311">
        <v>15</v>
      </c>
      <c r="I311">
        <v>105.32</v>
      </c>
      <c r="J311">
        <v>1579.8</v>
      </c>
      <c r="K311">
        <v>1073.1300000000001</v>
      </c>
      <c r="L311">
        <v>506.67</v>
      </c>
      <c r="M311" t="s">
        <v>41</v>
      </c>
      <c r="N311">
        <v>42</v>
      </c>
      <c r="O311" t="str">
        <f t="shared" si="12"/>
        <v xml:space="preserve">middle </v>
      </c>
    </row>
    <row r="312" spans="1:15" x14ac:dyDescent="0.25">
      <c r="A312">
        <v>311</v>
      </c>
      <c r="B312" s="3">
        <v>45056</v>
      </c>
      <c r="C312" s="3" t="str">
        <f t="shared" si="13"/>
        <v>May</v>
      </c>
      <c r="D312" s="3" t="str">
        <f t="shared" si="14"/>
        <v>2023</v>
      </c>
      <c r="E312" t="s">
        <v>19</v>
      </c>
      <c r="F312" t="s">
        <v>20</v>
      </c>
      <c r="G312" t="s">
        <v>24</v>
      </c>
      <c r="H312">
        <v>8</v>
      </c>
      <c r="I312">
        <v>483.61</v>
      </c>
      <c r="J312">
        <v>3868.88</v>
      </c>
      <c r="K312">
        <v>2972.46</v>
      </c>
      <c r="L312">
        <v>896.42</v>
      </c>
      <c r="M312" t="s">
        <v>41</v>
      </c>
      <c r="N312">
        <v>52</v>
      </c>
      <c r="O312" t="str">
        <f t="shared" si="12"/>
        <v>old</v>
      </c>
    </row>
    <row r="313" spans="1:15" x14ac:dyDescent="0.25">
      <c r="A313">
        <v>312</v>
      </c>
      <c r="B313" s="3">
        <v>45343</v>
      </c>
      <c r="C313" s="3" t="str">
        <f t="shared" si="13"/>
        <v>Feb</v>
      </c>
      <c r="D313" s="3" t="str">
        <f t="shared" si="14"/>
        <v>2024</v>
      </c>
      <c r="E313" t="s">
        <v>15</v>
      </c>
      <c r="F313" t="s">
        <v>20</v>
      </c>
      <c r="G313" t="s">
        <v>24</v>
      </c>
      <c r="H313">
        <v>16</v>
      </c>
      <c r="I313">
        <v>365.14</v>
      </c>
      <c r="J313">
        <v>5842.24</v>
      </c>
      <c r="K313">
        <v>5172.9399999999996</v>
      </c>
      <c r="L313">
        <v>669.3</v>
      </c>
      <c r="M313" t="s">
        <v>40</v>
      </c>
      <c r="N313">
        <v>46</v>
      </c>
      <c r="O313" t="str">
        <f t="shared" si="12"/>
        <v>old</v>
      </c>
    </row>
    <row r="314" spans="1:15" x14ac:dyDescent="0.25">
      <c r="A314">
        <v>313</v>
      </c>
      <c r="B314" s="3">
        <v>44673</v>
      </c>
      <c r="C314" s="3" t="str">
        <f t="shared" si="13"/>
        <v>Apr</v>
      </c>
      <c r="D314" s="3" t="str">
        <f t="shared" si="14"/>
        <v>2022</v>
      </c>
      <c r="E314" t="s">
        <v>15</v>
      </c>
      <c r="F314" t="s">
        <v>21</v>
      </c>
      <c r="G314" t="s">
        <v>39</v>
      </c>
      <c r="H314">
        <v>8</v>
      </c>
      <c r="I314">
        <v>226.31</v>
      </c>
      <c r="J314">
        <v>1810.48</v>
      </c>
      <c r="K314">
        <v>1345.26</v>
      </c>
      <c r="L314">
        <v>465.22</v>
      </c>
      <c r="M314" t="s">
        <v>41</v>
      </c>
      <c r="N314">
        <v>39</v>
      </c>
      <c r="O314" t="str">
        <f t="shared" si="12"/>
        <v xml:space="preserve">middle </v>
      </c>
    </row>
    <row r="315" spans="1:15" x14ac:dyDescent="0.25">
      <c r="A315">
        <v>314</v>
      </c>
      <c r="B315" s="3">
        <v>45063</v>
      </c>
      <c r="C315" s="3" t="str">
        <f t="shared" si="13"/>
        <v>May</v>
      </c>
      <c r="D315" s="3" t="str">
        <f t="shared" si="14"/>
        <v>2023</v>
      </c>
      <c r="E315" t="s">
        <v>18</v>
      </c>
      <c r="F315" t="s">
        <v>21</v>
      </c>
      <c r="G315" t="s">
        <v>37</v>
      </c>
      <c r="H315">
        <v>18</v>
      </c>
      <c r="I315">
        <v>88.78</v>
      </c>
      <c r="J315">
        <v>1598.04</v>
      </c>
      <c r="K315">
        <v>1373.43</v>
      </c>
      <c r="L315">
        <v>224.61</v>
      </c>
      <c r="M315" t="s">
        <v>40</v>
      </c>
      <c r="N315">
        <v>23</v>
      </c>
      <c r="O315" t="str">
        <f t="shared" si="12"/>
        <v>adult</v>
      </c>
    </row>
    <row r="316" spans="1:15" x14ac:dyDescent="0.25">
      <c r="A316">
        <v>315</v>
      </c>
      <c r="B316" s="3">
        <v>44800</v>
      </c>
      <c r="C316" s="3" t="str">
        <f t="shared" si="13"/>
        <v>Aug</v>
      </c>
      <c r="D316" s="3" t="str">
        <f t="shared" si="14"/>
        <v>2022</v>
      </c>
      <c r="E316" t="s">
        <v>18</v>
      </c>
      <c r="F316" t="s">
        <v>20</v>
      </c>
      <c r="G316" t="s">
        <v>38</v>
      </c>
      <c r="H316">
        <v>17</v>
      </c>
      <c r="I316">
        <v>362.9</v>
      </c>
      <c r="J316">
        <v>6169.3</v>
      </c>
      <c r="K316">
        <v>4750.3100000000004</v>
      </c>
      <c r="L316">
        <v>1418.99</v>
      </c>
      <c r="M316" t="s">
        <v>40</v>
      </c>
      <c r="N316">
        <v>49</v>
      </c>
      <c r="O316" t="str">
        <f t="shared" si="12"/>
        <v>old</v>
      </c>
    </row>
    <row r="317" spans="1:15" x14ac:dyDescent="0.25">
      <c r="A317">
        <v>316</v>
      </c>
      <c r="B317" s="3">
        <v>45267</v>
      </c>
      <c r="C317" s="3" t="str">
        <f t="shared" si="13"/>
        <v>Dec</v>
      </c>
      <c r="D317" s="3" t="str">
        <f t="shared" si="14"/>
        <v>2023</v>
      </c>
      <c r="E317" t="s">
        <v>19</v>
      </c>
      <c r="F317" t="s">
        <v>20</v>
      </c>
      <c r="G317" t="s">
        <v>32</v>
      </c>
      <c r="H317">
        <v>11</v>
      </c>
      <c r="I317">
        <v>417.99</v>
      </c>
      <c r="J317">
        <v>4597.8900000000003</v>
      </c>
      <c r="K317">
        <v>2809.09</v>
      </c>
      <c r="L317">
        <v>1788.8</v>
      </c>
      <c r="M317" t="s">
        <v>41</v>
      </c>
      <c r="N317">
        <v>18</v>
      </c>
      <c r="O317" t="str">
        <f t="shared" si="12"/>
        <v>adult</v>
      </c>
    </row>
    <row r="318" spans="1:15" x14ac:dyDescent="0.25">
      <c r="A318">
        <v>317</v>
      </c>
      <c r="B318" s="3">
        <v>44803</v>
      </c>
      <c r="C318" s="3" t="str">
        <f t="shared" si="13"/>
        <v>Aug</v>
      </c>
      <c r="D318" s="3" t="str">
        <f t="shared" si="14"/>
        <v>2022</v>
      </c>
      <c r="E318" t="s">
        <v>19</v>
      </c>
      <c r="F318" t="s">
        <v>22</v>
      </c>
      <c r="G318" t="s">
        <v>34</v>
      </c>
      <c r="H318">
        <v>18</v>
      </c>
      <c r="I318">
        <v>252.41</v>
      </c>
      <c r="J318">
        <v>4543.38</v>
      </c>
      <c r="K318">
        <v>4033.81</v>
      </c>
      <c r="L318">
        <v>509.57</v>
      </c>
      <c r="M318" t="s">
        <v>41</v>
      </c>
      <c r="N318">
        <v>47</v>
      </c>
      <c r="O318" t="str">
        <f t="shared" si="12"/>
        <v>old</v>
      </c>
    </row>
    <row r="319" spans="1:15" x14ac:dyDescent="0.25">
      <c r="A319">
        <v>318</v>
      </c>
      <c r="B319" s="3">
        <v>45337</v>
      </c>
      <c r="C319" s="3" t="str">
        <f t="shared" si="13"/>
        <v>Feb</v>
      </c>
      <c r="D319" s="3" t="str">
        <f t="shared" si="14"/>
        <v>2024</v>
      </c>
      <c r="E319" t="s">
        <v>13</v>
      </c>
      <c r="F319" t="s">
        <v>21</v>
      </c>
      <c r="G319" t="s">
        <v>37</v>
      </c>
      <c r="H319">
        <v>14</v>
      </c>
      <c r="I319">
        <v>351.13</v>
      </c>
      <c r="J319">
        <v>4915.82</v>
      </c>
      <c r="K319">
        <v>3503.53</v>
      </c>
      <c r="L319">
        <v>1412.29</v>
      </c>
      <c r="M319" t="s">
        <v>40</v>
      </c>
      <c r="N319">
        <v>28</v>
      </c>
      <c r="O319" t="str">
        <f t="shared" si="12"/>
        <v>adult</v>
      </c>
    </row>
    <row r="320" spans="1:15" x14ac:dyDescent="0.25">
      <c r="A320">
        <v>319</v>
      </c>
      <c r="B320" s="3">
        <v>45468</v>
      </c>
      <c r="C320" s="3" t="str">
        <f t="shared" si="13"/>
        <v>Jun</v>
      </c>
      <c r="D320" s="3" t="str">
        <f t="shared" si="14"/>
        <v>2024</v>
      </c>
      <c r="E320" t="s">
        <v>14</v>
      </c>
      <c r="F320" t="s">
        <v>22</v>
      </c>
      <c r="G320" t="s">
        <v>26</v>
      </c>
      <c r="H320">
        <v>15</v>
      </c>
      <c r="I320">
        <v>435.53</v>
      </c>
      <c r="J320">
        <v>6532.95</v>
      </c>
      <c r="K320">
        <v>4142.54</v>
      </c>
      <c r="L320">
        <v>2390.41</v>
      </c>
      <c r="M320" t="s">
        <v>41</v>
      </c>
      <c r="N320">
        <v>49</v>
      </c>
      <c r="O320" t="str">
        <f t="shared" si="12"/>
        <v>old</v>
      </c>
    </row>
    <row r="321" spans="1:15" x14ac:dyDescent="0.25">
      <c r="A321">
        <v>320</v>
      </c>
      <c r="B321" s="3">
        <v>44682</v>
      </c>
      <c r="C321" s="3" t="str">
        <f t="shared" si="13"/>
        <v>May</v>
      </c>
      <c r="D321" s="3" t="str">
        <f t="shared" si="14"/>
        <v>2022</v>
      </c>
      <c r="E321" t="s">
        <v>18</v>
      </c>
      <c r="F321" t="s">
        <v>20</v>
      </c>
      <c r="G321" t="s">
        <v>36</v>
      </c>
      <c r="H321">
        <v>18</v>
      </c>
      <c r="I321">
        <v>211.98</v>
      </c>
      <c r="J321">
        <v>3815.64</v>
      </c>
      <c r="K321">
        <v>2299.98</v>
      </c>
      <c r="L321">
        <v>1515.66</v>
      </c>
      <c r="M321" t="s">
        <v>41</v>
      </c>
      <c r="N321">
        <v>36</v>
      </c>
      <c r="O321" t="str">
        <f t="shared" si="12"/>
        <v xml:space="preserve">middle </v>
      </c>
    </row>
    <row r="322" spans="1:15" x14ac:dyDescent="0.25">
      <c r="A322">
        <v>321</v>
      </c>
      <c r="B322" s="3">
        <v>45097</v>
      </c>
      <c r="C322" s="3" t="str">
        <f t="shared" si="13"/>
        <v>Jun</v>
      </c>
      <c r="D322" s="3" t="str">
        <f t="shared" si="14"/>
        <v>2023</v>
      </c>
      <c r="E322" t="s">
        <v>19</v>
      </c>
      <c r="F322" t="s">
        <v>23</v>
      </c>
      <c r="G322" t="s">
        <v>31</v>
      </c>
      <c r="H322">
        <v>19</v>
      </c>
      <c r="I322">
        <v>326.86</v>
      </c>
      <c r="J322">
        <v>6210.34</v>
      </c>
      <c r="K322">
        <v>3989.87</v>
      </c>
      <c r="L322">
        <v>2220.4699999999998</v>
      </c>
      <c r="M322" t="s">
        <v>40</v>
      </c>
      <c r="N322">
        <v>57</v>
      </c>
      <c r="O322" t="str">
        <f t="shared" ref="O322:O385" si="15">VLOOKUP(N322,cat,2)</f>
        <v>old</v>
      </c>
    </row>
    <row r="323" spans="1:15" x14ac:dyDescent="0.25">
      <c r="A323">
        <v>322</v>
      </c>
      <c r="B323" s="3">
        <v>45326</v>
      </c>
      <c r="C323" s="3" t="str">
        <f t="shared" ref="C323:C386" si="16">TEXT(B323,"mmm")</f>
        <v>Feb</v>
      </c>
      <c r="D323" s="3" t="str">
        <f t="shared" ref="D323:D386" si="17">TEXT(B323,"yyyy")</f>
        <v>2024</v>
      </c>
      <c r="E323" t="s">
        <v>16</v>
      </c>
      <c r="F323" t="s">
        <v>23</v>
      </c>
      <c r="G323" t="s">
        <v>28</v>
      </c>
      <c r="H323">
        <v>15</v>
      </c>
      <c r="I323">
        <v>109.26</v>
      </c>
      <c r="J323">
        <v>1638.9</v>
      </c>
      <c r="K323">
        <v>1145.68</v>
      </c>
      <c r="L323">
        <v>493.22</v>
      </c>
      <c r="M323" t="s">
        <v>40</v>
      </c>
      <c r="N323">
        <v>28</v>
      </c>
      <c r="O323" t="str">
        <f t="shared" si="15"/>
        <v>adult</v>
      </c>
    </row>
    <row r="324" spans="1:15" x14ac:dyDescent="0.25">
      <c r="A324">
        <v>323</v>
      </c>
      <c r="B324" s="3">
        <v>45562</v>
      </c>
      <c r="C324" s="3" t="str">
        <f t="shared" si="16"/>
        <v>Sep</v>
      </c>
      <c r="D324" s="3" t="str">
        <f t="shared" si="17"/>
        <v>2024</v>
      </c>
      <c r="E324" t="s">
        <v>13</v>
      </c>
      <c r="F324" t="s">
        <v>21</v>
      </c>
      <c r="G324" t="s">
        <v>25</v>
      </c>
      <c r="H324">
        <v>14</v>
      </c>
      <c r="I324">
        <v>93.72</v>
      </c>
      <c r="J324">
        <v>1312.08</v>
      </c>
      <c r="K324">
        <v>972.45</v>
      </c>
      <c r="L324">
        <v>339.63</v>
      </c>
      <c r="M324" t="s">
        <v>40</v>
      </c>
      <c r="N324">
        <v>37</v>
      </c>
      <c r="O324" t="str">
        <f t="shared" si="15"/>
        <v xml:space="preserve">middle </v>
      </c>
    </row>
    <row r="325" spans="1:15" x14ac:dyDescent="0.25">
      <c r="A325">
        <v>324</v>
      </c>
      <c r="B325" s="3">
        <v>45201</v>
      </c>
      <c r="C325" s="3" t="str">
        <f t="shared" si="16"/>
        <v>Oct</v>
      </c>
      <c r="D325" s="3" t="str">
        <f t="shared" si="17"/>
        <v>2023</v>
      </c>
      <c r="E325" t="s">
        <v>15</v>
      </c>
      <c r="F325" t="s">
        <v>22</v>
      </c>
      <c r="G325" t="s">
        <v>35</v>
      </c>
      <c r="H325">
        <v>18</v>
      </c>
      <c r="I325">
        <v>232</v>
      </c>
      <c r="J325">
        <v>4176</v>
      </c>
      <c r="K325">
        <v>2624.26</v>
      </c>
      <c r="L325">
        <v>1551.74</v>
      </c>
      <c r="M325" t="s">
        <v>41</v>
      </c>
      <c r="N325">
        <v>56</v>
      </c>
      <c r="O325" t="str">
        <f t="shared" si="15"/>
        <v>old</v>
      </c>
    </row>
    <row r="326" spans="1:15" x14ac:dyDescent="0.25">
      <c r="A326">
        <v>325</v>
      </c>
      <c r="B326" s="3">
        <v>44576</v>
      </c>
      <c r="C326" s="3" t="str">
        <f t="shared" si="16"/>
        <v>Jan</v>
      </c>
      <c r="D326" s="3" t="str">
        <f t="shared" si="17"/>
        <v>2022</v>
      </c>
      <c r="E326" t="s">
        <v>18</v>
      </c>
      <c r="F326" t="s">
        <v>21</v>
      </c>
      <c r="G326" t="s">
        <v>25</v>
      </c>
      <c r="H326">
        <v>18</v>
      </c>
      <c r="I326">
        <v>442.25</v>
      </c>
      <c r="J326">
        <v>7960.5</v>
      </c>
      <c r="K326">
        <v>5600.11</v>
      </c>
      <c r="L326">
        <v>2360.39</v>
      </c>
      <c r="M326" t="s">
        <v>40</v>
      </c>
      <c r="N326">
        <v>35</v>
      </c>
      <c r="O326" t="str">
        <f t="shared" si="15"/>
        <v xml:space="preserve">middle </v>
      </c>
    </row>
    <row r="327" spans="1:15" x14ac:dyDescent="0.25">
      <c r="A327">
        <v>326</v>
      </c>
      <c r="B327" s="3">
        <v>44822</v>
      </c>
      <c r="C327" s="3" t="str">
        <f t="shared" si="16"/>
        <v>Sep</v>
      </c>
      <c r="D327" s="3" t="str">
        <f t="shared" si="17"/>
        <v>2022</v>
      </c>
      <c r="E327" t="s">
        <v>19</v>
      </c>
      <c r="F327" t="s">
        <v>20</v>
      </c>
      <c r="G327" t="s">
        <v>32</v>
      </c>
      <c r="H327">
        <v>12</v>
      </c>
      <c r="I327">
        <v>314.13</v>
      </c>
      <c r="J327">
        <v>3769.56</v>
      </c>
      <c r="K327">
        <v>2717.78</v>
      </c>
      <c r="L327">
        <v>1051.78</v>
      </c>
      <c r="M327" t="s">
        <v>40</v>
      </c>
      <c r="N327">
        <v>22</v>
      </c>
      <c r="O327" t="str">
        <f t="shared" si="15"/>
        <v>adult</v>
      </c>
    </row>
    <row r="328" spans="1:15" x14ac:dyDescent="0.25">
      <c r="A328">
        <v>327</v>
      </c>
      <c r="B328" s="3">
        <v>44691</v>
      </c>
      <c r="C328" s="3" t="str">
        <f t="shared" si="16"/>
        <v>May</v>
      </c>
      <c r="D328" s="3" t="str">
        <f t="shared" si="17"/>
        <v>2022</v>
      </c>
      <c r="E328" t="s">
        <v>18</v>
      </c>
      <c r="F328" t="s">
        <v>21</v>
      </c>
      <c r="G328" t="s">
        <v>27</v>
      </c>
      <c r="H328">
        <v>9</v>
      </c>
      <c r="I328">
        <v>93.27</v>
      </c>
      <c r="J328">
        <v>839.43</v>
      </c>
      <c r="K328">
        <v>645.6</v>
      </c>
      <c r="L328">
        <v>193.83</v>
      </c>
      <c r="M328" t="s">
        <v>41</v>
      </c>
      <c r="N328">
        <v>39</v>
      </c>
      <c r="O328" t="str">
        <f t="shared" si="15"/>
        <v xml:space="preserve">middle </v>
      </c>
    </row>
    <row r="329" spans="1:15" x14ac:dyDescent="0.25">
      <c r="A329">
        <v>328</v>
      </c>
      <c r="B329" s="3">
        <v>44783</v>
      </c>
      <c r="C329" s="3" t="str">
        <f t="shared" si="16"/>
        <v>Aug</v>
      </c>
      <c r="D329" s="3" t="str">
        <f t="shared" si="17"/>
        <v>2022</v>
      </c>
      <c r="E329" t="s">
        <v>19</v>
      </c>
      <c r="F329" t="s">
        <v>20</v>
      </c>
      <c r="G329" t="s">
        <v>36</v>
      </c>
      <c r="H329">
        <v>6</v>
      </c>
      <c r="I329">
        <v>6.32</v>
      </c>
      <c r="J329">
        <v>37.92</v>
      </c>
      <c r="K329">
        <v>25.39</v>
      </c>
      <c r="L329">
        <v>12.53</v>
      </c>
      <c r="M329" t="s">
        <v>40</v>
      </c>
      <c r="N329">
        <v>57</v>
      </c>
      <c r="O329" t="str">
        <f t="shared" si="15"/>
        <v>old</v>
      </c>
    </row>
    <row r="330" spans="1:15" x14ac:dyDescent="0.25">
      <c r="A330">
        <v>329</v>
      </c>
      <c r="B330" s="3">
        <v>45479</v>
      </c>
      <c r="C330" s="3" t="str">
        <f t="shared" si="16"/>
        <v>Jul</v>
      </c>
      <c r="D330" s="3" t="str">
        <f t="shared" si="17"/>
        <v>2024</v>
      </c>
      <c r="E330" t="s">
        <v>18</v>
      </c>
      <c r="F330" t="s">
        <v>22</v>
      </c>
      <c r="G330" t="s">
        <v>26</v>
      </c>
      <c r="H330">
        <v>16</v>
      </c>
      <c r="I330">
        <v>437.93</v>
      </c>
      <c r="J330">
        <v>7006.88</v>
      </c>
      <c r="K330">
        <v>4883.8</v>
      </c>
      <c r="L330">
        <v>2123.08</v>
      </c>
      <c r="M330" t="s">
        <v>40</v>
      </c>
      <c r="N330">
        <v>26</v>
      </c>
      <c r="O330" t="str">
        <f t="shared" si="15"/>
        <v>adult</v>
      </c>
    </row>
    <row r="331" spans="1:15" x14ac:dyDescent="0.25">
      <c r="A331">
        <v>330</v>
      </c>
      <c r="B331" s="3">
        <v>44808</v>
      </c>
      <c r="C331" s="3" t="str">
        <f t="shared" si="16"/>
        <v>Sep</v>
      </c>
      <c r="D331" s="3" t="str">
        <f t="shared" si="17"/>
        <v>2022</v>
      </c>
      <c r="E331" t="s">
        <v>13</v>
      </c>
      <c r="F331" t="s">
        <v>20</v>
      </c>
      <c r="G331" t="s">
        <v>38</v>
      </c>
      <c r="H331">
        <v>11</v>
      </c>
      <c r="I331">
        <v>154.77000000000001</v>
      </c>
      <c r="J331">
        <v>1702.47</v>
      </c>
      <c r="K331">
        <v>1409.65</v>
      </c>
      <c r="L331">
        <v>292.82</v>
      </c>
      <c r="M331" t="s">
        <v>41</v>
      </c>
      <c r="N331">
        <v>42</v>
      </c>
      <c r="O331" t="str">
        <f t="shared" si="15"/>
        <v xml:space="preserve">middle </v>
      </c>
    </row>
    <row r="332" spans="1:15" x14ac:dyDescent="0.25">
      <c r="A332">
        <v>331</v>
      </c>
      <c r="B332" s="3">
        <v>44642</v>
      </c>
      <c r="C332" s="3" t="str">
        <f t="shared" si="16"/>
        <v>Mar</v>
      </c>
      <c r="D332" s="3" t="str">
        <f t="shared" si="17"/>
        <v>2022</v>
      </c>
      <c r="E332" t="s">
        <v>12</v>
      </c>
      <c r="F332" t="s">
        <v>20</v>
      </c>
      <c r="G332" t="s">
        <v>32</v>
      </c>
      <c r="H332">
        <v>10</v>
      </c>
      <c r="I332">
        <v>420.13</v>
      </c>
      <c r="J332">
        <v>4201.3</v>
      </c>
      <c r="K332">
        <v>2920.29</v>
      </c>
      <c r="L332">
        <v>1281.01</v>
      </c>
      <c r="M332" t="s">
        <v>40</v>
      </c>
      <c r="N332">
        <v>28</v>
      </c>
      <c r="O332" t="str">
        <f t="shared" si="15"/>
        <v>adult</v>
      </c>
    </row>
    <row r="333" spans="1:15" x14ac:dyDescent="0.25">
      <c r="A333">
        <v>332</v>
      </c>
      <c r="B333" s="3">
        <v>44818</v>
      </c>
      <c r="C333" s="3" t="str">
        <f t="shared" si="16"/>
        <v>Sep</v>
      </c>
      <c r="D333" s="3" t="str">
        <f t="shared" si="17"/>
        <v>2022</v>
      </c>
      <c r="E333" t="s">
        <v>19</v>
      </c>
      <c r="F333" t="s">
        <v>22</v>
      </c>
      <c r="G333" t="s">
        <v>34</v>
      </c>
      <c r="H333">
        <v>18</v>
      </c>
      <c r="I333">
        <v>223.62</v>
      </c>
      <c r="J333">
        <v>4025.16</v>
      </c>
      <c r="K333">
        <v>3254.46</v>
      </c>
      <c r="L333">
        <v>770.7</v>
      </c>
      <c r="M333" t="s">
        <v>40</v>
      </c>
      <c r="N333">
        <v>53</v>
      </c>
      <c r="O333" t="str">
        <f t="shared" si="15"/>
        <v>old</v>
      </c>
    </row>
    <row r="334" spans="1:15" x14ac:dyDescent="0.25">
      <c r="A334">
        <v>333</v>
      </c>
      <c r="B334" s="3">
        <v>45351</v>
      </c>
      <c r="C334" s="3" t="str">
        <f t="shared" si="16"/>
        <v>Feb</v>
      </c>
      <c r="D334" s="3" t="str">
        <f t="shared" si="17"/>
        <v>2024</v>
      </c>
      <c r="E334" t="s">
        <v>12</v>
      </c>
      <c r="F334" t="s">
        <v>23</v>
      </c>
      <c r="G334" t="s">
        <v>33</v>
      </c>
      <c r="H334">
        <v>1</v>
      </c>
      <c r="I334">
        <v>433.74</v>
      </c>
      <c r="J334">
        <v>433.74</v>
      </c>
      <c r="K334">
        <v>371.55</v>
      </c>
      <c r="L334">
        <v>62.19</v>
      </c>
      <c r="M334" t="s">
        <v>41</v>
      </c>
      <c r="N334">
        <v>45</v>
      </c>
      <c r="O334" t="str">
        <f t="shared" si="15"/>
        <v>old</v>
      </c>
    </row>
    <row r="335" spans="1:15" x14ac:dyDescent="0.25">
      <c r="A335">
        <v>334</v>
      </c>
      <c r="B335" s="3">
        <v>44572</v>
      </c>
      <c r="C335" s="3" t="str">
        <f t="shared" si="16"/>
        <v>Jan</v>
      </c>
      <c r="D335" s="3" t="str">
        <f t="shared" si="17"/>
        <v>2022</v>
      </c>
      <c r="E335" t="s">
        <v>15</v>
      </c>
      <c r="F335" t="s">
        <v>22</v>
      </c>
      <c r="G335" t="s">
        <v>34</v>
      </c>
      <c r="H335">
        <v>12</v>
      </c>
      <c r="I335">
        <v>93.61</v>
      </c>
      <c r="J335">
        <v>1123.32</v>
      </c>
      <c r="K335">
        <v>925.94</v>
      </c>
      <c r="L335">
        <v>197.38</v>
      </c>
      <c r="M335" t="s">
        <v>40</v>
      </c>
      <c r="N335">
        <v>46</v>
      </c>
      <c r="O335" t="str">
        <f t="shared" si="15"/>
        <v>old</v>
      </c>
    </row>
    <row r="336" spans="1:15" x14ac:dyDescent="0.25">
      <c r="A336">
        <v>335</v>
      </c>
      <c r="B336" s="3">
        <v>44939</v>
      </c>
      <c r="C336" s="3" t="str">
        <f t="shared" si="16"/>
        <v>Jan</v>
      </c>
      <c r="D336" s="3" t="str">
        <f t="shared" si="17"/>
        <v>2023</v>
      </c>
      <c r="E336" t="s">
        <v>16</v>
      </c>
      <c r="F336" t="s">
        <v>22</v>
      </c>
      <c r="G336" t="s">
        <v>35</v>
      </c>
      <c r="H336">
        <v>19</v>
      </c>
      <c r="I336">
        <v>158.63999999999999</v>
      </c>
      <c r="J336">
        <v>3014.16</v>
      </c>
      <c r="K336">
        <v>1893.59</v>
      </c>
      <c r="L336">
        <v>1120.57</v>
      </c>
      <c r="M336" t="s">
        <v>41</v>
      </c>
      <c r="N336">
        <v>50</v>
      </c>
      <c r="O336" t="str">
        <f t="shared" si="15"/>
        <v>old</v>
      </c>
    </row>
    <row r="337" spans="1:15" x14ac:dyDescent="0.25">
      <c r="A337">
        <v>336</v>
      </c>
      <c r="B337" s="3">
        <v>45274</v>
      </c>
      <c r="C337" s="3" t="str">
        <f t="shared" si="16"/>
        <v>Dec</v>
      </c>
      <c r="D337" s="3" t="str">
        <f t="shared" si="17"/>
        <v>2023</v>
      </c>
      <c r="E337" t="s">
        <v>17</v>
      </c>
      <c r="F337" t="s">
        <v>23</v>
      </c>
      <c r="G337" t="s">
        <v>29</v>
      </c>
      <c r="H337">
        <v>9</v>
      </c>
      <c r="I337">
        <v>322.63</v>
      </c>
      <c r="J337">
        <v>2903.67</v>
      </c>
      <c r="K337">
        <v>2089.16</v>
      </c>
      <c r="L337">
        <v>814.51</v>
      </c>
      <c r="M337" t="s">
        <v>41</v>
      </c>
      <c r="N337">
        <v>35</v>
      </c>
      <c r="O337" t="str">
        <f t="shared" si="15"/>
        <v xml:space="preserve">middle </v>
      </c>
    </row>
    <row r="338" spans="1:15" x14ac:dyDescent="0.25">
      <c r="A338">
        <v>337</v>
      </c>
      <c r="B338" s="3">
        <v>45046</v>
      </c>
      <c r="C338" s="3" t="str">
        <f t="shared" si="16"/>
        <v>Apr</v>
      </c>
      <c r="D338" s="3" t="str">
        <f t="shared" si="17"/>
        <v>2023</v>
      </c>
      <c r="E338" t="s">
        <v>17</v>
      </c>
      <c r="F338" t="s">
        <v>21</v>
      </c>
      <c r="G338" t="s">
        <v>39</v>
      </c>
      <c r="H338">
        <v>20</v>
      </c>
      <c r="I338">
        <v>317.95999999999998</v>
      </c>
      <c r="J338">
        <v>6359.2</v>
      </c>
      <c r="K338">
        <v>4750.8999999999996</v>
      </c>
      <c r="L338">
        <v>1608.3</v>
      </c>
      <c r="M338" t="s">
        <v>40</v>
      </c>
      <c r="N338">
        <v>20</v>
      </c>
      <c r="O338" t="str">
        <f t="shared" si="15"/>
        <v>adult</v>
      </c>
    </row>
    <row r="339" spans="1:15" x14ac:dyDescent="0.25">
      <c r="A339">
        <v>338</v>
      </c>
      <c r="B339" s="3">
        <v>44991</v>
      </c>
      <c r="C339" s="3" t="str">
        <f t="shared" si="16"/>
        <v>Mar</v>
      </c>
      <c r="D339" s="3" t="str">
        <f t="shared" si="17"/>
        <v>2023</v>
      </c>
      <c r="E339" t="s">
        <v>16</v>
      </c>
      <c r="F339" t="s">
        <v>21</v>
      </c>
      <c r="G339" t="s">
        <v>27</v>
      </c>
      <c r="H339">
        <v>6</v>
      </c>
      <c r="I339">
        <v>436.1</v>
      </c>
      <c r="J339">
        <v>2616.6</v>
      </c>
      <c r="K339">
        <v>1673.3</v>
      </c>
      <c r="L339">
        <v>943.3</v>
      </c>
      <c r="M339" t="s">
        <v>40</v>
      </c>
      <c r="N339">
        <v>21</v>
      </c>
      <c r="O339" t="str">
        <f t="shared" si="15"/>
        <v>adult</v>
      </c>
    </row>
    <row r="340" spans="1:15" x14ac:dyDescent="0.25">
      <c r="A340">
        <v>339</v>
      </c>
      <c r="B340" s="3">
        <v>45435</v>
      </c>
      <c r="C340" s="3" t="str">
        <f t="shared" si="16"/>
        <v>May</v>
      </c>
      <c r="D340" s="3" t="str">
        <f t="shared" si="17"/>
        <v>2024</v>
      </c>
      <c r="E340" t="s">
        <v>13</v>
      </c>
      <c r="F340" t="s">
        <v>21</v>
      </c>
      <c r="G340" t="s">
        <v>25</v>
      </c>
      <c r="H340">
        <v>4</v>
      </c>
      <c r="I340">
        <v>429.66</v>
      </c>
      <c r="J340">
        <v>1718.64</v>
      </c>
      <c r="K340">
        <v>1174.25</v>
      </c>
      <c r="L340">
        <v>544.39</v>
      </c>
      <c r="M340" t="s">
        <v>40</v>
      </c>
      <c r="N340">
        <v>59</v>
      </c>
      <c r="O340" t="str">
        <f t="shared" si="15"/>
        <v>old</v>
      </c>
    </row>
    <row r="341" spans="1:15" x14ac:dyDescent="0.25">
      <c r="A341">
        <v>340</v>
      </c>
      <c r="B341" s="3">
        <v>45528</v>
      </c>
      <c r="C341" s="3" t="str">
        <f t="shared" si="16"/>
        <v>Aug</v>
      </c>
      <c r="D341" s="3" t="str">
        <f t="shared" si="17"/>
        <v>2024</v>
      </c>
      <c r="E341" t="s">
        <v>17</v>
      </c>
      <c r="F341" t="s">
        <v>23</v>
      </c>
      <c r="G341" t="s">
        <v>31</v>
      </c>
      <c r="H341">
        <v>6</v>
      </c>
      <c r="I341">
        <v>453.33</v>
      </c>
      <c r="J341">
        <v>2719.98</v>
      </c>
      <c r="K341">
        <v>2110.85</v>
      </c>
      <c r="L341">
        <v>609.13</v>
      </c>
      <c r="M341" t="s">
        <v>41</v>
      </c>
      <c r="N341">
        <v>51</v>
      </c>
      <c r="O341" t="str">
        <f t="shared" si="15"/>
        <v>old</v>
      </c>
    </row>
    <row r="342" spans="1:15" x14ac:dyDescent="0.25">
      <c r="A342">
        <v>341</v>
      </c>
      <c r="B342" s="3">
        <v>45075</v>
      </c>
      <c r="C342" s="3" t="str">
        <f t="shared" si="16"/>
        <v>May</v>
      </c>
      <c r="D342" s="3" t="str">
        <f t="shared" si="17"/>
        <v>2023</v>
      </c>
      <c r="E342" t="s">
        <v>17</v>
      </c>
      <c r="F342" t="s">
        <v>20</v>
      </c>
      <c r="G342" t="s">
        <v>38</v>
      </c>
      <c r="H342">
        <v>2</v>
      </c>
      <c r="I342">
        <v>37.15</v>
      </c>
      <c r="J342">
        <v>74.3</v>
      </c>
      <c r="K342">
        <v>62.97</v>
      </c>
      <c r="L342">
        <v>11.33</v>
      </c>
      <c r="M342" t="s">
        <v>40</v>
      </c>
      <c r="N342">
        <v>35</v>
      </c>
      <c r="O342" t="str">
        <f t="shared" si="15"/>
        <v xml:space="preserve">middle </v>
      </c>
    </row>
    <row r="343" spans="1:15" x14ac:dyDescent="0.25">
      <c r="A343">
        <v>342</v>
      </c>
      <c r="B343" s="3">
        <v>45079</v>
      </c>
      <c r="C343" s="3" t="str">
        <f t="shared" si="16"/>
        <v>Jun</v>
      </c>
      <c r="D343" s="3" t="str">
        <f t="shared" si="17"/>
        <v>2023</v>
      </c>
      <c r="E343" t="s">
        <v>14</v>
      </c>
      <c r="F343" t="s">
        <v>22</v>
      </c>
      <c r="G343" t="s">
        <v>34</v>
      </c>
      <c r="H343">
        <v>2</v>
      </c>
      <c r="I343">
        <v>141.38999999999999</v>
      </c>
      <c r="J343">
        <v>282.77999999999997</v>
      </c>
      <c r="K343">
        <v>186.52</v>
      </c>
      <c r="L343">
        <v>96.26</v>
      </c>
      <c r="M343" t="s">
        <v>41</v>
      </c>
      <c r="N343">
        <v>29</v>
      </c>
      <c r="O343" t="str">
        <f t="shared" si="15"/>
        <v>adult</v>
      </c>
    </row>
    <row r="344" spans="1:15" x14ac:dyDescent="0.25">
      <c r="A344">
        <v>343</v>
      </c>
      <c r="B344" s="3">
        <v>45143</v>
      </c>
      <c r="C344" s="3" t="str">
        <f t="shared" si="16"/>
        <v>Aug</v>
      </c>
      <c r="D344" s="3" t="str">
        <f t="shared" si="17"/>
        <v>2023</v>
      </c>
      <c r="E344" t="s">
        <v>17</v>
      </c>
      <c r="F344" t="s">
        <v>23</v>
      </c>
      <c r="G344" t="s">
        <v>31</v>
      </c>
      <c r="H344">
        <v>18</v>
      </c>
      <c r="I344">
        <v>178.59</v>
      </c>
      <c r="J344">
        <v>3214.62</v>
      </c>
      <c r="K344">
        <v>2258.06</v>
      </c>
      <c r="L344">
        <v>956.56</v>
      </c>
      <c r="M344" t="s">
        <v>40</v>
      </c>
      <c r="N344">
        <v>54</v>
      </c>
      <c r="O344" t="str">
        <f t="shared" si="15"/>
        <v>old</v>
      </c>
    </row>
    <row r="345" spans="1:15" x14ac:dyDescent="0.25">
      <c r="A345">
        <v>344</v>
      </c>
      <c r="B345" s="3">
        <v>44887</v>
      </c>
      <c r="C345" s="3" t="str">
        <f t="shared" si="16"/>
        <v>Nov</v>
      </c>
      <c r="D345" s="3" t="str">
        <f t="shared" si="17"/>
        <v>2022</v>
      </c>
      <c r="E345" t="s">
        <v>13</v>
      </c>
      <c r="F345" t="s">
        <v>21</v>
      </c>
      <c r="G345" t="s">
        <v>37</v>
      </c>
      <c r="H345">
        <v>3</v>
      </c>
      <c r="I345">
        <v>95.34</v>
      </c>
      <c r="J345">
        <v>286.02</v>
      </c>
      <c r="K345">
        <v>179.03</v>
      </c>
      <c r="L345">
        <v>106.99</v>
      </c>
      <c r="M345" t="s">
        <v>40</v>
      </c>
      <c r="N345">
        <v>28</v>
      </c>
      <c r="O345" t="str">
        <f t="shared" si="15"/>
        <v>adult</v>
      </c>
    </row>
    <row r="346" spans="1:15" x14ac:dyDescent="0.25">
      <c r="A346">
        <v>345</v>
      </c>
      <c r="B346" s="3">
        <v>44814</v>
      </c>
      <c r="C346" s="3" t="str">
        <f t="shared" si="16"/>
        <v>Sep</v>
      </c>
      <c r="D346" s="3" t="str">
        <f t="shared" si="17"/>
        <v>2022</v>
      </c>
      <c r="E346" t="s">
        <v>17</v>
      </c>
      <c r="F346" t="s">
        <v>22</v>
      </c>
      <c r="G346" t="s">
        <v>30</v>
      </c>
      <c r="H346">
        <v>15</v>
      </c>
      <c r="I346">
        <v>45.23</v>
      </c>
      <c r="J346">
        <v>678.45</v>
      </c>
      <c r="K346">
        <v>554.49</v>
      </c>
      <c r="L346">
        <v>123.96</v>
      </c>
      <c r="M346" t="s">
        <v>41</v>
      </c>
      <c r="N346">
        <v>59</v>
      </c>
      <c r="O346" t="str">
        <f t="shared" si="15"/>
        <v>old</v>
      </c>
    </row>
    <row r="347" spans="1:15" x14ac:dyDescent="0.25">
      <c r="A347">
        <v>346</v>
      </c>
      <c r="B347" s="3">
        <v>44847</v>
      </c>
      <c r="C347" s="3" t="str">
        <f t="shared" si="16"/>
        <v>Oct</v>
      </c>
      <c r="D347" s="3" t="str">
        <f t="shared" si="17"/>
        <v>2022</v>
      </c>
      <c r="E347" t="s">
        <v>15</v>
      </c>
      <c r="F347" t="s">
        <v>22</v>
      </c>
      <c r="G347" t="s">
        <v>30</v>
      </c>
      <c r="H347">
        <v>2</v>
      </c>
      <c r="I347">
        <v>192.76</v>
      </c>
      <c r="J347">
        <v>385.52</v>
      </c>
      <c r="K347">
        <v>264.51</v>
      </c>
      <c r="L347">
        <v>121.01</v>
      </c>
      <c r="M347" t="s">
        <v>40</v>
      </c>
      <c r="N347">
        <v>54</v>
      </c>
      <c r="O347" t="str">
        <f t="shared" si="15"/>
        <v>old</v>
      </c>
    </row>
    <row r="348" spans="1:15" x14ac:dyDescent="0.25">
      <c r="A348">
        <v>347</v>
      </c>
      <c r="B348" s="3">
        <v>44864</v>
      </c>
      <c r="C348" s="3" t="str">
        <f t="shared" si="16"/>
        <v>Oct</v>
      </c>
      <c r="D348" s="3" t="str">
        <f t="shared" si="17"/>
        <v>2022</v>
      </c>
      <c r="E348" t="s">
        <v>16</v>
      </c>
      <c r="F348" t="s">
        <v>20</v>
      </c>
      <c r="G348" t="s">
        <v>36</v>
      </c>
      <c r="H348">
        <v>7</v>
      </c>
      <c r="I348">
        <v>140.04</v>
      </c>
      <c r="J348">
        <v>980.28</v>
      </c>
      <c r="K348">
        <v>646.76</v>
      </c>
      <c r="L348">
        <v>333.52</v>
      </c>
      <c r="M348" t="s">
        <v>41</v>
      </c>
      <c r="N348">
        <v>46</v>
      </c>
      <c r="O348" t="str">
        <f t="shared" si="15"/>
        <v>old</v>
      </c>
    </row>
    <row r="349" spans="1:15" x14ac:dyDescent="0.25">
      <c r="A349">
        <v>348</v>
      </c>
      <c r="B349" s="3">
        <v>45219</v>
      </c>
      <c r="C349" s="3" t="str">
        <f t="shared" si="16"/>
        <v>Oct</v>
      </c>
      <c r="D349" s="3" t="str">
        <f t="shared" si="17"/>
        <v>2023</v>
      </c>
      <c r="E349" t="s">
        <v>19</v>
      </c>
      <c r="F349" t="s">
        <v>21</v>
      </c>
      <c r="G349" t="s">
        <v>39</v>
      </c>
      <c r="H349">
        <v>12</v>
      </c>
      <c r="I349">
        <v>291.45</v>
      </c>
      <c r="J349">
        <v>3497.4</v>
      </c>
      <c r="K349">
        <v>2464.4699999999998</v>
      </c>
      <c r="L349">
        <v>1032.93</v>
      </c>
      <c r="M349" t="s">
        <v>41</v>
      </c>
      <c r="N349">
        <v>58</v>
      </c>
      <c r="O349" t="str">
        <f t="shared" si="15"/>
        <v>old</v>
      </c>
    </row>
    <row r="350" spans="1:15" x14ac:dyDescent="0.25">
      <c r="A350">
        <v>349</v>
      </c>
      <c r="B350" s="3">
        <v>45281</v>
      </c>
      <c r="C350" s="3" t="str">
        <f t="shared" si="16"/>
        <v>Dec</v>
      </c>
      <c r="D350" s="3" t="str">
        <f t="shared" si="17"/>
        <v>2023</v>
      </c>
      <c r="E350" t="s">
        <v>18</v>
      </c>
      <c r="F350" t="s">
        <v>21</v>
      </c>
      <c r="G350" t="s">
        <v>39</v>
      </c>
      <c r="H350">
        <v>5</v>
      </c>
      <c r="I350">
        <v>271.27999999999997</v>
      </c>
      <c r="J350">
        <v>1356.4</v>
      </c>
      <c r="K350">
        <v>899.56</v>
      </c>
      <c r="L350">
        <v>456.84</v>
      </c>
      <c r="M350" t="s">
        <v>41</v>
      </c>
      <c r="N350">
        <v>40</v>
      </c>
      <c r="O350" t="str">
        <f t="shared" si="15"/>
        <v xml:space="preserve">middle </v>
      </c>
    </row>
    <row r="351" spans="1:15" x14ac:dyDescent="0.25">
      <c r="A351">
        <v>350</v>
      </c>
      <c r="B351" s="3">
        <v>44837</v>
      </c>
      <c r="C351" s="3" t="str">
        <f t="shared" si="16"/>
        <v>Oct</v>
      </c>
      <c r="D351" s="3" t="str">
        <f t="shared" si="17"/>
        <v>2022</v>
      </c>
      <c r="E351" t="s">
        <v>19</v>
      </c>
      <c r="F351" t="s">
        <v>22</v>
      </c>
      <c r="G351" t="s">
        <v>30</v>
      </c>
      <c r="H351">
        <v>17</v>
      </c>
      <c r="I351">
        <v>278.05</v>
      </c>
      <c r="J351">
        <v>4726.8500000000004</v>
      </c>
      <c r="K351">
        <v>3889.91</v>
      </c>
      <c r="L351">
        <v>836.94</v>
      </c>
      <c r="M351" t="s">
        <v>40</v>
      </c>
      <c r="N351">
        <v>50</v>
      </c>
      <c r="O351" t="str">
        <f t="shared" si="15"/>
        <v>old</v>
      </c>
    </row>
    <row r="352" spans="1:15" x14ac:dyDescent="0.25">
      <c r="A352">
        <v>351</v>
      </c>
      <c r="B352" s="3">
        <v>45091</v>
      </c>
      <c r="C352" s="3" t="str">
        <f t="shared" si="16"/>
        <v>Jun</v>
      </c>
      <c r="D352" s="3" t="str">
        <f t="shared" si="17"/>
        <v>2023</v>
      </c>
      <c r="E352" t="s">
        <v>15</v>
      </c>
      <c r="F352" t="s">
        <v>23</v>
      </c>
      <c r="G352" t="s">
        <v>33</v>
      </c>
      <c r="H352">
        <v>15</v>
      </c>
      <c r="I352">
        <v>134.12</v>
      </c>
      <c r="J352">
        <v>2011.8</v>
      </c>
      <c r="K352">
        <v>1763.5</v>
      </c>
      <c r="L352">
        <v>248.3</v>
      </c>
      <c r="M352" t="s">
        <v>40</v>
      </c>
      <c r="N352">
        <v>48</v>
      </c>
      <c r="O352" t="str">
        <f t="shared" si="15"/>
        <v>old</v>
      </c>
    </row>
    <row r="353" spans="1:15" x14ac:dyDescent="0.25">
      <c r="A353">
        <v>352</v>
      </c>
      <c r="B353" s="3">
        <v>45484</v>
      </c>
      <c r="C353" s="3" t="str">
        <f t="shared" si="16"/>
        <v>Jul</v>
      </c>
      <c r="D353" s="3" t="str">
        <f t="shared" si="17"/>
        <v>2024</v>
      </c>
      <c r="E353" t="s">
        <v>18</v>
      </c>
      <c r="F353" t="s">
        <v>20</v>
      </c>
      <c r="G353" t="s">
        <v>32</v>
      </c>
      <c r="H353">
        <v>12</v>
      </c>
      <c r="I353">
        <v>284.07</v>
      </c>
      <c r="J353">
        <v>3408.84</v>
      </c>
      <c r="K353">
        <v>2718.52</v>
      </c>
      <c r="L353">
        <v>690.32</v>
      </c>
      <c r="M353" t="s">
        <v>40</v>
      </c>
      <c r="N353">
        <v>38</v>
      </c>
      <c r="O353" t="str">
        <f t="shared" si="15"/>
        <v xml:space="preserve">middle </v>
      </c>
    </row>
    <row r="354" spans="1:15" x14ac:dyDescent="0.25">
      <c r="A354">
        <v>353</v>
      </c>
      <c r="B354" s="3">
        <v>45225</v>
      </c>
      <c r="C354" s="3" t="str">
        <f t="shared" si="16"/>
        <v>Oct</v>
      </c>
      <c r="D354" s="3" t="str">
        <f t="shared" si="17"/>
        <v>2023</v>
      </c>
      <c r="E354" t="s">
        <v>14</v>
      </c>
      <c r="F354" t="s">
        <v>23</v>
      </c>
      <c r="G354" t="s">
        <v>29</v>
      </c>
      <c r="H354">
        <v>6</v>
      </c>
      <c r="I354">
        <v>213.6</v>
      </c>
      <c r="J354">
        <v>1281.5999999999999</v>
      </c>
      <c r="K354">
        <v>897.65</v>
      </c>
      <c r="L354">
        <v>383.95</v>
      </c>
      <c r="M354" t="s">
        <v>40</v>
      </c>
      <c r="N354">
        <v>29</v>
      </c>
      <c r="O354" t="str">
        <f t="shared" si="15"/>
        <v>adult</v>
      </c>
    </row>
    <row r="355" spans="1:15" x14ac:dyDescent="0.25">
      <c r="A355">
        <v>354</v>
      </c>
      <c r="B355" s="3">
        <v>45011</v>
      </c>
      <c r="C355" s="3" t="str">
        <f t="shared" si="16"/>
        <v>Mar</v>
      </c>
      <c r="D355" s="3" t="str">
        <f t="shared" si="17"/>
        <v>2023</v>
      </c>
      <c r="E355" t="s">
        <v>16</v>
      </c>
      <c r="F355" t="s">
        <v>23</v>
      </c>
      <c r="G355" t="s">
        <v>33</v>
      </c>
      <c r="H355">
        <v>15</v>
      </c>
      <c r="I355">
        <v>275.66000000000003</v>
      </c>
      <c r="J355">
        <v>4134.8999999999996</v>
      </c>
      <c r="K355">
        <v>3413.83</v>
      </c>
      <c r="L355">
        <v>721.07</v>
      </c>
      <c r="M355" t="s">
        <v>41</v>
      </c>
      <c r="N355">
        <v>55</v>
      </c>
      <c r="O355" t="str">
        <f t="shared" si="15"/>
        <v>old</v>
      </c>
    </row>
    <row r="356" spans="1:15" x14ac:dyDescent="0.25">
      <c r="A356">
        <v>355</v>
      </c>
      <c r="B356" s="3">
        <v>44907</v>
      </c>
      <c r="C356" s="3" t="str">
        <f t="shared" si="16"/>
        <v>Dec</v>
      </c>
      <c r="D356" s="3" t="str">
        <f t="shared" si="17"/>
        <v>2022</v>
      </c>
      <c r="E356" t="s">
        <v>12</v>
      </c>
      <c r="F356" t="s">
        <v>20</v>
      </c>
      <c r="G356" t="s">
        <v>38</v>
      </c>
      <c r="H356">
        <v>8</v>
      </c>
      <c r="I356">
        <v>130.02000000000001</v>
      </c>
      <c r="J356">
        <v>1040.1600000000001</v>
      </c>
      <c r="K356">
        <v>740.56</v>
      </c>
      <c r="L356">
        <v>299.60000000000002</v>
      </c>
      <c r="M356" t="s">
        <v>41</v>
      </c>
      <c r="N356">
        <v>43</v>
      </c>
      <c r="O356" t="str">
        <f t="shared" si="15"/>
        <v xml:space="preserve">middle </v>
      </c>
    </row>
    <row r="357" spans="1:15" x14ac:dyDescent="0.25">
      <c r="A357">
        <v>356</v>
      </c>
      <c r="B357" s="3">
        <v>44837</v>
      </c>
      <c r="C357" s="3" t="str">
        <f t="shared" si="16"/>
        <v>Oct</v>
      </c>
      <c r="D357" s="3" t="str">
        <f t="shared" si="17"/>
        <v>2022</v>
      </c>
      <c r="E357" t="s">
        <v>19</v>
      </c>
      <c r="F357" t="s">
        <v>21</v>
      </c>
      <c r="G357" t="s">
        <v>27</v>
      </c>
      <c r="H357">
        <v>17</v>
      </c>
      <c r="I357">
        <v>58.39</v>
      </c>
      <c r="J357">
        <v>992.63</v>
      </c>
      <c r="K357">
        <v>722.4</v>
      </c>
      <c r="L357">
        <v>270.23</v>
      </c>
      <c r="M357" t="s">
        <v>41</v>
      </c>
      <c r="N357">
        <v>55</v>
      </c>
      <c r="O357" t="str">
        <f t="shared" si="15"/>
        <v>old</v>
      </c>
    </row>
    <row r="358" spans="1:15" x14ac:dyDescent="0.25">
      <c r="A358">
        <v>357</v>
      </c>
      <c r="B358" s="3">
        <v>45527</v>
      </c>
      <c r="C358" s="3" t="str">
        <f t="shared" si="16"/>
        <v>Aug</v>
      </c>
      <c r="D358" s="3" t="str">
        <f t="shared" si="17"/>
        <v>2024</v>
      </c>
      <c r="E358" t="s">
        <v>17</v>
      </c>
      <c r="F358" t="s">
        <v>22</v>
      </c>
      <c r="G358" t="s">
        <v>26</v>
      </c>
      <c r="H358">
        <v>10</v>
      </c>
      <c r="I358">
        <v>443.86</v>
      </c>
      <c r="J358">
        <v>4438.6000000000004</v>
      </c>
      <c r="K358">
        <v>3948.45</v>
      </c>
      <c r="L358">
        <v>490.15</v>
      </c>
      <c r="M358" t="s">
        <v>40</v>
      </c>
      <c r="N358">
        <v>54</v>
      </c>
      <c r="O358" t="str">
        <f t="shared" si="15"/>
        <v>old</v>
      </c>
    </row>
    <row r="359" spans="1:15" x14ac:dyDescent="0.25">
      <c r="A359">
        <v>358</v>
      </c>
      <c r="B359" s="3">
        <v>45346</v>
      </c>
      <c r="C359" s="3" t="str">
        <f t="shared" si="16"/>
        <v>Feb</v>
      </c>
      <c r="D359" s="3" t="str">
        <f t="shared" si="17"/>
        <v>2024</v>
      </c>
      <c r="E359" t="s">
        <v>18</v>
      </c>
      <c r="F359" t="s">
        <v>22</v>
      </c>
      <c r="G359" t="s">
        <v>30</v>
      </c>
      <c r="H359">
        <v>2</v>
      </c>
      <c r="I359">
        <v>485.31</v>
      </c>
      <c r="J359">
        <v>970.62</v>
      </c>
      <c r="K359">
        <v>672.43</v>
      </c>
      <c r="L359">
        <v>298.19</v>
      </c>
      <c r="M359" t="s">
        <v>40</v>
      </c>
      <c r="N359">
        <v>40</v>
      </c>
      <c r="O359" t="str">
        <f t="shared" si="15"/>
        <v xml:space="preserve">middle </v>
      </c>
    </row>
    <row r="360" spans="1:15" x14ac:dyDescent="0.25">
      <c r="A360">
        <v>359</v>
      </c>
      <c r="B360" s="3">
        <v>45466</v>
      </c>
      <c r="C360" s="3" t="str">
        <f t="shared" si="16"/>
        <v>Jun</v>
      </c>
      <c r="D360" s="3" t="str">
        <f t="shared" si="17"/>
        <v>2024</v>
      </c>
      <c r="E360" t="s">
        <v>13</v>
      </c>
      <c r="F360" t="s">
        <v>20</v>
      </c>
      <c r="G360" t="s">
        <v>36</v>
      </c>
      <c r="H360">
        <v>15</v>
      </c>
      <c r="I360">
        <v>5.42</v>
      </c>
      <c r="J360">
        <v>81.3</v>
      </c>
      <c r="K360">
        <v>52.38</v>
      </c>
      <c r="L360">
        <v>28.92</v>
      </c>
      <c r="M360" t="s">
        <v>40</v>
      </c>
      <c r="N360">
        <v>37</v>
      </c>
      <c r="O360" t="str">
        <f t="shared" si="15"/>
        <v xml:space="preserve">middle </v>
      </c>
    </row>
    <row r="361" spans="1:15" x14ac:dyDescent="0.25">
      <c r="A361">
        <v>360</v>
      </c>
      <c r="B361" s="3">
        <v>45303</v>
      </c>
      <c r="C361" s="3" t="str">
        <f t="shared" si="16"/>
        <v>Jan</v>
      </c>
      <c r="D361" s="3" t="str">
        <f t="shared" si="17"/>
        <v>2024</v>
      </c>
      <c r="E361" t="s">
        <v>19</v>
      </c>
      <c r="F361" t="s">
        <v>21</v>
      </c>
      <c r="G361" t="s">
        <v>27</v>
      </c>
      <c r="H361">
        <v>8</v>
      </c>
      <c r="I361">
        <v>429.59</v>
      </c>
      <c r="J361">
        <v>3436.72</v>
      </c>
      <c r="K361">
        <v>2512.12</v>
      </c>
      <c r="L361">
        <v>924.6</v>
      </c>
      <c r="M361" t="s">
        <v>40</v>
      </c>
      <c r="N361">
        <v>27</v>
      </c>
      <c r="O361" t="str">
        <f t="shared" si="15"/>
        <v>adult</v>
      </c>
    </row>
    <row r="362" spans="1:15" x14ac:dyDescent="0.25">
      <c r="A362">
        <v>361</v>
      </c>
      <c r="B362" s="3">
        <v>45265</v>
      </c>
      <c r="C362" s="3" t="str">
        <f t="shared" si="16"/>
        <v>Dec</v>
      </c>
      <c r="D362" s="3" t="str">
        <f t="shared" si="17"/>
        <v>2023</v>
      </c>
      <c r="E362" t="s">
        <v>16</v>
      </c>
      <c r="F362" t="s">
        <v>21</v>
      </c>
      <c r="G362" t="s">
        <v>39</v>
      </c>
      <c r="H362">
        <v>6</v>
      </c>
      <c r="I362">
        <v>175.63</v>
      </c>
      <c r="J362">
        <v>1053.78</v>
      </c>
      <c r="K362">
        <v>781.1</v>
      </c>
      <c r="L362">
        <v>272.68</v>
      </c>
      <c r="M362" t="s">
        <v>41</v>
      </c>
      <c r="N362">
        <v>31</v>
      </c>
      <c r="O362" t="str">
        <f t="shared" si="15"/>
        <v xml:space="preserve">middle </v>
      </c>
    </row>
    <row r="363" spans="1:15" x14ac:dyDescent="0.25">
      <c r="A363">
        <v>362</v>
      </c>
      <c r="B363" s="3">
        <v>44693</v>
      </c>
      <c r="C363" s="3" t="str">
        <f t="shared" si="16"/>
        <v>May</v>
      </c>
      <c r="D363" s="3" t="str">
        <f t="shared" si="17"/>
        <v>2022</v>
      </c>
      <c r="E363" t="s">
        <v>13</v>
      </c>
      <c r="F363" t="s">
        <v>20</v>
      </c>
      <c r="G363" t="s">
        <v>38</v>
      </c>
      <c r="H363">
        <v>8</v>
      </c>
      <c r="I363">
        <v>382.71</v>
      </c>
      <c r="J363">
        <v>3061.68</v>
      </c>
      <c r="K363">
        <v>1925.02</v>
      </c>
      <c r="L363">
        <v>1136.6600000000001</v>
      </c>
      <c r="M363" t="s">
        <v>41</v>
      </c>
      <c r="N363">
        <v>26</v>
      </c>
      <c r="O363" t="str">
        <f t="shared" si="15"/>
        <v>adult</v>
      </c>
    </row>
    <row r="364" spans="1:15" x14ac:dyDescent="0.25">
      <c r="A364">
        <v>363</v>
      </c>
      <c r="B364" s="3">
        <v>44917</v>
      </c>
      <c r="C364" s="3" t="str">
        <f t="shared" si="16"/>
        <v>Dec</v>
      </c>
      <c r="D364" s="3" t="str">
        <f t="shared" si="17"/>
        <v>2022</v>
      </c>
      <c r="E364" t="s">
        <v>12</v>
      </c>
      <c r="F364" t="s">
        <v>23</v>
      </c>
      <c r="G364" t="s">
        <v>31</v>
      </c>
      <c r="H364">
        <v>14</v>
      </c>
      <c r="I364">
        <v>300.48</v>
      </c>
      <c r="J364">
        <v>4206.72</v>
      </c>
      <c r="K364">
        <v>3198.09</v>
      </c>
      <c r="L364">
        <v>1008.63</v>
      </c>
      <c r="M364" t="s">
        <v>41</v>
      </c>
      <c r="N364">
        <v>60</v>
      </c>
      <c r="O364" t="str">
        <f t="shared" si="15"/>
        <v>old</v>
      </c>
    </row>
    <row r="365" spans="1:15" x14ac:dyDescent="0.25">
      <c r="A365">
        <v>364</v>
      </c>
      <c r="B365" s="3">
        <v>45404</v>
      </c>
      <c r="C365" s="3" t="str">
        <f t="shared" si="16"/>
        <v>Apr</v>
      </c>
      <c r="D365" s="3" t="str">
        <f t="shared" si="17"/>
        <v>2024</v>
      </c>
      <c r="E365" t="s">
        <v>17</v>
      </c>
      <c r="F365" t="s">
        <v>22</v>
      </c>
      <c r="G365" t="s">
        <v>26</v>
      </c>
      <c r="H365">
        <v>8</v>
      </c>
      <c r="I365">
        <v>187.72</v>
      </c>
      <c r="J365">
        <v>1501.76</v>
      </c>
      <c r="K365">
        <v>1054.17</v>
      </c>
      <c r="L365">
        <v>447.59</v>
      </c>
      <c r="M365" t="s">
        <v>40</v>
      </c>
      <c r="N365">
        <v>57</v>
      </c>
      <c r="O365" t="str">
        <f t="shared" si="15"/>
        <v>old</v>
      </c>
    </row>
    <row r="366" spans="1:15" x14ac:dyDescent="0.25">
      <c r="A366">
        <v>365</v>
      </c>
      <c r="B366" s="3">
        <v>44871</v>
      </c>
      <c r="C366" s="3" t="str">
        <f t="shared" si="16"/>
        <v>Nov</v>
      </c>
      <c r="D366" s="3" t="str">
        <f t="shared" si="17"/>
        <v>2022</v>
      </c>
      <c r="E366" t="s">
        <v>12</v>
      </c>
      <c r="F366" t="s">
        <v>21</v>
      </c>
      <c r="G366" t="s">
        <v>27</v>
      </c>
      <c r="H366">
        <v>5</v>
      </c>
      <c r="I366">
        <v>252.48</v>
      </c>
      <c r="J366">
        <v>1262.4000000000001</v>
      </c>
      <c r="K366">
        <v>774.2</v>
      </c>
      <c r="L366">
        <v>488.2</v>
      </c>
      <c r="M366" t="s">
        <v>41</v>
      </c>
      <c r="N366">
        <v>23</v>
      </c>
      <c r="O366" t="str">
        <f t="shared" si="15"/>
        <v>adult</v>
      </c>
    </row>
    <row r="367" spans="1:15" x14ac:dyDescent="0.25">
      <c r="A367">
        <v>366</v>
      </c>
      <c r="B367" s="3">
        <v>45253</v>
      </c>
      <c r="C367" s="3" t="str">
        <f t="shared" si="16"/>
        <v>Nov</v>
      </c>
      <c r="D367" s="3" t="str">
        <f t="shared" si="17"/>
        <v>2023</v>
      </c>
      <c r="E367" t="s">
        <v>16</v>
      </c>
      <c r="F367" t="s">
        <v>20</v>
      </c>
      <c r="G367" t="s">
        <v>36</v>
      </c>
      <c r="H367">
        <v>14</v>
      </c>
      <c r="I367">
        <v>79.62</v>
      </c>
      <c r="J367">
        <v>1114.68</v>
      </c>
      <c r="K367">
        <v>772.84</v>
      </c>
      <c r="L367">
        <v>341.84</v>
      </c>
      <c r="M367" t="s">
        <v>41</v>
      </c>
      <c r="N367">
        <v>20</v>
      </c>
      <c r="O367" t="str">
        <f t="shared" si="15"/>
        <v>adult</v>
      </c>
    </row>
    <row r="368" spans="1:15" x14ac:dyDescent="0.25">
      <c r="A368">
        <v>367</v>
      </c>
      <c r="B368" s="3">
        <v>44670</v>
      </c>
      <c r="C368" s="3" t="str">
        <f t="shared" si="16"/>
        <v>Apr</v>
      </c>
      <c r="D368" s="3" t="str">
        <f t="shared" si="17"/>
        <v>2022</v>
      </c>
      <c r="E368" t="s">
        <v>19</v>
      </c>
      <c r="F368" t="s">
        <v>20</v>
      </c>
      <c r="G368" t="s">
        <v>36</v>
      </c>
      <c r="H368">
        <v>6</v>
      </c>
      <c r="I368">
        <v>202.12</v>
      </c>
      <c r="J368">
        <v>1212.72</v>
      </c>
      <c r="K368">
        <v>915.85</v>
      </c>
      <c r="L368">
        <v>296.87</v>
      </c>
      <c r="M368" t="s">
        <v>41</v>
      </c>
      <c r="N368">
        <v>23</v>
      </c>
      <c r="O368" t="str">
        <f t="shared" si="15"/>
        <v>adult</v>
      </c>
    </row>
    <row r="369" spans="1:15" x14ac:dyDescent="0.25">
      <c r="A369">
        <v>368</v>
      </c>
      <c r="B369" s="3">
        <v>45081</v>
      </c>
      <c r="C369" s="3" t="str">
        <f t="shared" si="16"/>
        <v>Jun</v>
      </c>
      <c r="D369" s="3" t="str">
        <f t="shared" si="17"/>
        <v>2023</v>
      </c>
      <c r="E369" t="s">
        <v>16</v>
      </c>
      <c r="F369" t="s">
        <v>21</v>
      </c>
      <c r="G369" t="s">
        <v>39</v>
      </c>
      <c r="H369">
        <v>1</v>
      </c>
      <c r="I369">
        <v>84.64</v>
      </c>
      <c r="J369">
        <v>84.64</v>
      </c>
      <c r="K369">
        <v>54.05</v>
      </c>
      <c r="L369">
        <v>30.59</v>
      </c>
      <c r="M369" t="s">
        <v>41</v>
      </c>
      <c r="N369">
        <v>47</v>
      </c>
      <c r="O369" t="str">
        <f t="shared" si="15"/>
        <v>old</v>
      </c>
    </row>
    <row r="370" spans="1:15" x14ac:dyDescent="0.25">
      <c r="A370">
        <v>369</v>
      </c>
      <c r="B370" s="3">
        <v>44826</v>
      </c>
      <c r="C370" s="3" t="str">
        <f t="shared" si="16"/>
        <v>Sep</v>
      </c>
      <c r="D370" s="3" t="str">
        <f t="shared" si="17"/>
        <v>2022</v>
      </c>
      <c r="E370" t="s">
        <v>17</v>
      </c>
      <c r="F370" t="s">
        <v>20</v>
      </c>
      <c r="G370" t="s">
        <v>38</v>
      </c>
      <c r="H370">
        <v>14</v>
      </c>
      <c r="I370">
        <v>386.82</v>
      </c>
      <c r="J370">
        <v>5415.48</v>
      </c>
      <c r="K370">
        <v>3741.48</v>
      </c>
      <c r="L370">
        <v>1674</v>
      </c>
      <c r="M370" t="s">
        <v>40</v>
      </c>
      <c r="N370">
        <v>56</v>
      </c>
      <c r="O370" t="str">
        <f t="shared" si="15"/>
        <v>old</v>
      </c>
    </row>
    <row r="371" spans="1:15" x14ac:dyDescent="0.25">
      <c r="A371">
        <v>370</v>
      </c>
      <c r="B371" s="3">
        <v>44676</v>
      </c>
      <c r="C371" s="3" t="str">
        <f t="shared" si="16"/>
        <v>Apr</v>
      </c>
      <c r="D371" s="3" t="str">
        <f t="shared" si="17"/>
        <v>2022</v>
      </c>
      <c r="E371" t="s">
        <v>13</v>
      </c>
      <c r="F371" t="s">
        <v>23</v>
      </c>
      <c r="G371" t="s">
        <v>28</v>
      </c>
      <c r="H371">
        <v>11</v>
      </c>
      <c r="I371">
        <v>422.86</v>
      </c>
      <c r="J371">
        <v>4651.46</v>
      </c>
      <c r="K371">
        <v>4146.92</v>
      </c>
      <c r="L371">
        <v>504.54</v>
      </c>
      <c r="M371" t="s">
        <v>40</v>
      </c>
      <c r="N371">
        <v>45</v>
      </c>
      <c r="O371" t="str">
        <f t="shared" si="15"/>
        <v>old</v>
      </c>
    </row>
    <row r="372" spans="1:15" x14ac:dyDescent="0.25">
      <c r="A372">
        <v>371</v>
      </c>
      <c r="B372" s="3">
        <v>45166</v>
      </c>
      <c r="C372" s="3" t="str">
        <f t="shared" si="16"/>
        <v>Aug</v>
      </c>
      <c r="D372" s="3" t="str">
        <f t="shared" si="17"/>
        <v>2023</v>
      </c>
      <c r="E372" t="s">
        <v>12</v>
      </c>
      <c r="F372" t="s">
        <v>21</v>
      </c>
      <c r="G372" t="s">
        <v>27</v>
      </c>
      <c r="H372">
        <v>1</v>
      </c>
      <c r="I372">
        <v>171.87</v>
      </c>
      <c r="J372">
        <v>171.87</v>
      </c>
      <c r="K372">
        <v>151.29</v>
      </c>
      <c r="L372">
        <v>20.58</v>
      </c>
      <c r="M372" t="s">
        <v>41</v>
      </c>
      <c r="N372">
        <v>30</v>
      </c>
      <c r="O372" t="str">
        <f t="shared" si="15"/>
        <v xml:space="preserve">middle </v>
      </c>
    </row>
    <row r="373" spans="1:15" x14ac:dyDescent="0.25">
      <c r="A373">
        <v>372</v>
      </c>
      <c r="B373" s="3">
        <v>45063</v>
      </c>
      <c r="C373" s="3" t="str">
        <f t="shared" si="16"/>
        <v>May</v>
      </c>
      <c r="D373" s="3" t="str">
        <f t="shared" si="17"/>
        <v>2023</v>
      </c>
      <c r="E373" t="s">
        <v>13</v>
      </c>
      <c r="F373" t="s">
        <v>20</v>
      </c>
      <c r="G373" t="s">
        <v>24</v>
      </c>
      <c r="H373">
        <v>15</v>
      </c>
      <c r="I373">
        <v>144.44999999999999</v>
      </c>
      <c r="J373">
        <v>2166.75</v>
      </c>
      <c r="K373">
        <v>1379.06</v>
      </c>
      <c r="L373">
        <v>787.69</v>
      </c>
      <c r="M373" t="s">
        <v>41</v>
      </c>
      <c r="N373">
        <v>41</v>
      </c>
      <c r="O373" t="str">
        <f t="shared" si="15"/>
        <v xml:space="preserve">middle </v>
      </c>
    </row>
    <row r="374" spans="1:15" x14ac:dyDescent="0.25">
      <c r="A374">
        <v>373</v>
      </c>
      <c r="B374" s="3">
        <v>45400</v>
      </c>
      <c r="C374" s="3" t="str">
        <f t="shared" si="16"/>
        <v>Apr</v>
      </c>
      <c r="D374" s="3" t="str">
        <f t="shared" si="17"/>
        <v>2024</v>
      </c>
      <c r="E374" t="s">
        <v>17</v>
      </c>
      <c r="F374" t="s">
        <v>23</v>
      </c>
      <c r="G374" t="s">
        <v>31</v>
      </c>
      <c r="H374">
        <v>14</v>
      </c>
      <c r="I374">
        <v>172.04</v>
      </c>
      <c r="J374">
        <v>2408.56</v>
      </c>
      <c r="K374">
        <v>1659.12</v>
      </c>
      <c r="L374">
        <v>749.44</v>
      </c>
      <c r="M374" t="s">
        <v>40</v>
      </c>
      <c r="N374">
        <v>52</v>
      </c>
      <c r="O374" t="str">
        <f t="shared" si="15"/>
        <v>old</v>
      </c>
    </row>
    <row r="375" spans="1:15" x14ac:dyDescent="0.25">
      <c r="A375">
        <v>374</v>
      </c>
      <c r="B375" s="3">
        <v>44866</v>
      </c>
      <c r="C375" s="3" t="str">
        <f t="shared" si="16"/>
        <v>Nov</v>
      </c>
      <c r="D375" s="3" t="str">
        <f t="shared" si="17"/>
        <v>2022</v>
      </c>
      <c r="E375" t="s">
        <v>19</v>
      </c>
      <c r="F375" t="s">
        <v>22</v>
      </c>
      <c r="G375" t="s">
        <v>30</v>
      </c>
      <c r="H375">
        <v>12</v>
      </c>
      <c r="I375">
        <v>211.44</v>
      </c>
      <c r="J375">
        <v>2537.2800000000002</v>
      </c>
      <c r="K375">
        <v>1862.44</v>
      </c>
      <c r="L375">
        <v>674.84</v>
      </c>
      <c r="M375" t="s">
        <v>40</v>
      </c>
      <c r="N375">
        <v>56</v>
      </c>
      <c r="O375" t="str">
        <f t="shared" si="15"/>
        <v>old</v>
      </c>
    </row>
    <row r="376" spans="1:15" x14ac:dyDescent="0.25">
      <c r="A376">
        <v>375</v>
      </c>
      <c r="B376" s="3">
        <v>44648</v>
      </c>
      <c r="C376" s="3" t="str">
        <f t="shared" si="16"/>
        <v>Mar</v>
      </c>
      <c r="D376" s="3" t="str">
        <f t="shared" si="17"/>
        <v>2022</v>
      </c>
      <c r="E376" t="s">
        <v>14</v>
      </c>
      <c r="F376" t="s">
        <v>23</v>
      </c>
      <c r="G376" t="s">
        <v>29</v>
      </c>
      <c r="H376">
        <v>18</v>
      </c>
      <c r="I376">
        <v>370.65</v>
      </c>
      <c r="J376">
        <v>6671.7</v>
      </c>
      <c r="K376">
        <v>4500.6499999999996</v>
      </c>
      <c r="L376">
        <v>2171.0500000000002</v>
      </c>
      <c r="M376" t="s">
        <v>40</v>
      </c>
      <c r="N376">
        <v>26</v>
      </c>
      <c r="O376" t="str">
        <f t="shared" si="15"/>
        <v>adult</v>
      </c>
    </row>
    <row r="377" spans="1:15" x14ac:dyDescent="0.25">
      <c r="A377">
        <v>376</v>
      </c>
      <c r="B377" s="3">
        <v>45194</v>
      </c>
      <c r="C377" s="3" t="str">
        <f t="shared" si="16"/>
        <v>Sep</v>
      </c>
      <c r="D377" s="3" t="str">
        <f t="shared" si="17"/>
        <v>2023</v>
      </c>
      <c r="E377" t="s">
        <v>18</v>
      </c>
      <c r="F377" t="s">
        <v>20</v>
      </c>
      <c r="G377" t="s">
        <v>38</v>
      </c>
      <c r="H377">
        <v>9</v>
      </c>
      <c r="I377">
        <v>175.97</v>
      </c>
      <c r="J377">
        <v>1583.73</v>
      </c>
      <c r="K377">
        <v>1167.8599999999999</v>
      </c>
      <c r="L377">
        <v>415.87</v>
      </c>
      <c r="M377" t="s">
        <v>40</v>
      </c>
      <c r="N377">
        <v>51</v>
      </c>
      <c r="O377" t="str">
        <f t="shared" si="15"/>
        <v>old</v>
      </c>
    </row>
    <row r="378" spans="1:15" x14ac:dyDescent="0.25">
      <c r="A378">
        <v>377</v>
      </c>
      <c r="B378" s="3">
        <v>45562</v>
      </c>
      <c r="C378" s="3" t="str">
        <f t="shared" si="16"/>
        <v>Sep</v>
      </c>
      <c r="D378" s="3" t="str">
        <f t="shared" si="17"/>
        <v>2024</v>
      </c>
      <c r="E378" t="s">
        <v>13</v>
      </c>
      <c r="F378" t="s">
        <v>21</v>
      </c>
      <c r="G378" t="s">
        <v>37</v>
      </c>
      <c r="H378">
        <v>11</v>
      </c>
      <c r="I378">
        <v>189.53</v>
      </c>
      <c r="J378">
        <v>2084.83</v>
      </c>
      <c r="K378">
        <v>1342.68</v>
      </c>
      <c r="L378">
        <v>742.15</v>
      </c>
      <c r="M378" t="s">
        <v>40</v>
      </c>
      <c r="N378">
        <v>42</v>
      </c>
      <c r="O378" t="str">
        <f t="shared" si="15"/>
        <v xml:space="preserve">middle </v>
      </c>
    </row>
    <row r="379" spans="1:15" x14ac:dyDescent="0.25">
      <c r="A379">
        <v>378</v>
      </c>
      <c r="B379" s="3">
        <v>45326</v>
      </c>
      <c r="C379" s="3" t="str">
        <f t="shared" si="16"/>
        <v>Feb</v>
      </c>
      <c r="D379" s="3" t="str">
        <f t="shared" si="17"/>
        <v>2024</v>
      </c>
      <c r="E379" t="s">
        <v>14</v>
      </c>
      <c r="F379" t="s">
        <v>23</v>
      </c>
      <c r="G379" t="s">
        <v>31</v>
      </c>
      <c r="H379">
        <v>14</v>
      </c>
      <c r="I379">
        <v>203.37</v>
      </c>
      <c r="J379">
        <v>2847.18</v>
      </c>
      <c r="K379">
        <v>1865.41</v>
      </c>
      <c r="L379">
        <v>981.77</v>
      </c>
      <c r="M379" t="s">
        <v>41</v>
      </c>
      <c r="N379">
        <v>59</v>
      </c>
      <c r="O379" t="str">
        <f t="shared" si="15"/>
        <v>old</v>
      </c>
    </row>
    <row r="380" spans="1:15" x14ac:dyDescent="0.25">
      <c r="A380">
        <v>379</v>
      </c>
      <c r="B380" s="3">
        <v>45192</v>
      </c>
      <c r="C380" s="3" t="str">
        <f t="shared" si="16"/>
        <v>Sep</v>
      </c>
      <c r="D380" s="3" t="str">
        <f t="shared" si="17"/>
        <v>2023</v>
      </c>
      <c r="E380" t="s">
        <v>14</v>
      </c>
      <c r="F380" t="s">
        <v>20</v>
      </c>
      <c r="G380" t="s">
        <v>24</v>
      </c>
      <c r="H380">
        <v>7</v>
      </c>
      <c r="I380">
        <v>287.58999999999997</v>
      </c>
      <c r="J380">
        <v>2013.13</v>
      </c>
      <c r="K380">
        <v>1808.75</v>
      </c>
      <c r="L380">
        <v>204.38</v>
      </c>
      <c r="M380" t="s">
        <v>40</v>
      </c>
      <c r="N380">
        <v>21</v>
      </c>
      <c r="O380" t="str">
        <f t="shared" si="15"/>
        <v>adult</v>
      </c>
    </row>
    <row r="381" spans="1:15" x14ac:dyDescent="0.25">
      <c r="A381">
        <v>380</v>
      </c>
      <c r="B381" s="3">
        <v>44752</v>
      </c>
      <c r="C381" s="3" t="str">
        <f t="shared" si="16"/>
        <v>Jul</v>
      </c>
      <c r="D381" s="3" t="str">
        <f t="shared" si="17"/>
        <v>2022</v>
      </c>
      <c r="E381" t="s">
        <v>16</v>
      </c>
      <c r="F381" t="s">
        <v>20</v>
      </c>
      <c r="G381" t="s">
        <v>36</v>
      </c>
      <c r="H381">
        <v>14</v>
      </c>
      <c r="I381">
        <v>141.02000000000001</v>
      </c>
      <c r="J381">
        <v>1974.28</v>
      </c>
      <c r="K381">
        <v>1592.57</v>
      </c>
      <c r="L381">
        <v>381.71</v>
      </c>
      <c r="M381" t="s">
        <v>41</v>
      </c>
      <c r="N381">
        <v>50</v>
      </c>
      <c r="O381" t="str">
        <f t="shared" si="15"/>
        <v>old</v>
      </c>
    </row>
    <row r="382" spans="1:15" x14ac:dyDescent="0.25">
      <c r="A382">
        <v>381</v>
      </c>
      <c r="B382" s="3">
        <v>44581</v>
      </c>
      <c r="C382" s="3" t="str">
        <f t="shared" si="16"/>
        <v>Jan</v>
      </c>
      <c r="D382" s="3" t="str">
        <f t="shared" si="17"/>
        <v>2022</v>
      </c>
      <c r="E382" t="s">
        <v>17</v>
      </c>
      <c r="F382" t="s">
        <v>20</v>
      </c>
      <c r="G382" t="s">
        <v>36</v>
      </c>
      <c r="H382">
        <v>10</v>
      </c>
      <c r="I382">
        <v>139.97999999999999</v>
      </c>
      <c r="J382">
        <v>1399.8</v>
      </c>
      <c r="K382">
        <v>1010.87</v>
      </c>
      <c r="L382">
        <v>388.93</v>
      </c>
      <c r="M382" t="s">
        <v>41</v>
      </c>
      <c r="N382">
        <v>60</v>
      </c>
      <c r="O382" t="str">
        <f t="shared" si="15"/>
        <v>old</v>
      </c>
    </row>
    <row r="383" spans="1:15" x14ac:dyDescent="0.25">
      <c r="A383">
        <v>382</v>
      </c>
      <c r="B383" s="3">
        <v>44887</v>
      </c>
      <c r="C383" s="3" t="str">
        <f t="shared" si="16"/>
        <v>Nov</v>
      </c>
      <c r="D383" s="3" t="str">
        <f t="shared" si="17"/>
        <v>2022</v>
      </c>
      <c r="E383" t="s">
        <v>18</v>
      </c>
      <c r="F383" t="s">
        <v>23</v>
      </c>
      <c r="G383" t="s">
        <v>31</v>
      </c>
      <c r="H383">
        <v>15</v>
      </c>
      <c r="I383">
        <v>301.54000000000002</v>
      </c>
      <c r="J383">
        <v>4523.1000000000004</v>
      </c>
      <c r="K383">
        <v>4038.08</v>
      </c>
      <c r="L383">
        <v>485.02</v>
      </c>
      <c r="M383" t="s">
        <v>40</v>
      </c>
      <c r="N383">
        <v>32</v>
      </c>
      <c r="O383" t="str">
        <f t="shared" si="15"/>
        <v xml:space="preserve">middle </v>
      </c>
    </row>
    <row r="384" spans="1:15" x14ac:dyDescent="0.25">
      <c r="A384">
        <v>383</v>
      </c>
      <c r="B384" s="3">
        <v>45291</v>
      </c>
      <c r="C384" s="3" t="str">
        <f t="shared" si="16"/>
        <v>Dec</v>
      </c>
      <c r="D384" s="3" t="str">
        <f t="shared" si="17"/>
        <v>2023</v>
      </c>
      <c r="E384" t="s">
        <v>15</v>
      </c>
      <c r="F384" t="s">
        <v>21</v>
      </c>
      <c r="G384" t="s">
        <v>25</v>
      </c>
      <c r="H384">
        <v>8</v>
      </c>
      <c r="I384">
        <v>36.54</v>
      </c>
      <c r="J384">
        <v>292.32</v>
      </c>
      <c r="K384">
        <v>200.63</v>
      </c>
      <c r="L384">
        <v>91.69</v>
      </c>
      <c r="M384" t="s">
        <v>41</v>
      </c>
      <c r="N384">
        <v>55</v>
      </c>
      <c r="O384" t="str">
        <f t="shared" si="15"/>
        <v>old</v>
      </c>
    </row>
    <row r="385" spans="1:15" x14ac:dyDescent="0.25">
      <c r="A385">
        <v>384</v>
      </c>
      <c r="B385" s="3">
        <v>44910</v>
      </c>
      <c r="C385" s="3" t="str">
        <f t="shared" si="16"/>
        <v>Dec</v>
      </c>
      <c r="D385" s="3" t="str">
        <f t="shared" si="17"/>
        <v>2022</v>
      </c>
      <c r="E385" t="s">
        <v>12</v>
      </c>
      <c r="F385" t="s">
        <v>23</v>
      </c>
      <c r="G385" t="s">
        <v>28</v>
      </c>
      <c r="H385">
        <v>16</v>
      </c>
      <c r="I385">
        <v>465.29</v>
      </c>
      <c r="J385">
        <v>7444.64</v>
      </c>
      <c r="K385">
        <v>4494.8500000000004</v>
      </c>
      <c r="L385">
        <v>2949.79</v>
      </c>
      <c r="M385" t="s">
        <v>41</v>
      </c>
      <c r="N385">
        <v>40</v>
      </c>
      <c r="O385" t="str">
        <f t="shared" si="15"/>
        <v xml:space="preserve">middle </v>
      </c>
    </row>
    <row r="386" spans="1:15" x14ac:dyDescent="0.25">
      <c r="A386">
        <v>385</v>
      </c>
      <c r="B386" s="3">
        <v>45251</v>
      </c>
      <c r="C386" s="3" t="str">
        <f t="shared" si="16"/>
        <v>Nov</v>
      </c>
      <c r="D386" s="3" t="str">
        <f t="shared" si="17"/>
        <v>2023</v>
      </c>
      <c r="E386" t="s">
        <v>13</v>
      </c>
      <c r="F386" t="s">
        <v>22</v>
      </c>
      <c r="G386" t="s">
        <v>34</v>
      </c>
      <c r="H386">
        <v>16</v>
      </c>
      <c r="I386">
        <v>109.27</v>
      </c>
      <c r="J386">
        <v>1748.32</v>
      </c>
      <c r="K386">
        <v>1414.95</v>
      </c>
      <c r="L386">
        <v>333.37</v>
      </c>
      <c r="M386" t="s">
        <v>41</v>
      </c>
      <c r="N386">
        <v>34</v>
      </c>
      <c r="O386" t="str">
        <f t="shared" ref="O386:O449" si="18">VLOOKUP(N386,cat,2)</f>
        <v xml:space="preserve">middle </v>
      </c>
    </row>
    <row r="387" spans="1:15" x14ac:dyDescent="0.25">
      <c r="A387">
        <v>386</v>
      </c>
      <c r="B387" s="3">
        <v>44774</v>
      </c>
      <c r="C387" s="3" t="str">
        <f t="shared" ref="C387:C450" si="19">TEXT(B387,"mmm")</f>
        <v>Aug</v>
      </c>
      <c r="D387" s="3" t="str">
        <f t="shared" ref="D387:D450" si="20">TEXT(B387,"yyyy")</f>
        <v>2022</v>
      </c>
      <c r="E387" t="s">
        <v>12</v>
      </c>
      <c r="F387" t="s">
        <v>21</v>
      </c>
      <c r="G387" t="s">
        <v>37</v>
      </c>
      <c r="H387">
        <v>16</v>
      </c>
      <c r="I387">
        <v>282.86</v>
      </c>
      <c r="J387">
        <v>4525.76</v>
      </c>
      <c r="K387">
        <v>3184.28</v>
      </c>
      <c r="L387">
        <v>1341.48</v>
      </c>
      <c r="M387" t="s">
        <v>41</v>
      </c>
      <c r="N387">
        <v>37</v>
      </c>
      <c r="O387" t="str">
        <f t="shared" si="18"/>
        <v xml:space="preserve">middle </v>
      </c>
    </row>
    <row r="388" spans="1:15" x14ac:dyDescent="0.25">
      <c r="A388">
        <v>387</v>
      </c>
      <c r="B388" s="3">
        <v>44732</v>
      </c>
      <c r="C388" s="3" t="str">
        <f t="shared" si="19"/>
        <v>Jun</v>
      </c>
      <c r="D388" s="3" t="str">
        <f t="shared" si="20"/>
        <v>2022</v>
      </c>
      <c r="E388" t="s">
        <v>19</v>
      </c>
      <c r="F388" t="s">
        <v>23</v>
      </c>
      <c r="G388" t="s">
        <v>28</v>
      </c>
      <c r="H388">
        <v>15</v>
      </c>
      <c r="I388">
        <v>19.63</v>
      </c>
      <c r="J388">
        <v>294.45</v>
      </c>
      <c r="K388">
        <v>231.87</v>
      </c>
      <c r="L388">
        <v>62.58</v>
      </c>
      <c r="M388" t="s">
        <v>41</v>
      </c>
      <c r="N388">
        <v>54</v>
      </c>
      <c r="O388" t="str">
        <f t="shared" si="18"/>
        <v>old</v>
      </c>
    </row>
    <row r="389" spans="1:15" x14ac:dyDescent="0.25">
      <c r="A389">
        <v>388</v>
      </c>
      <c r="B389" s="3">
        <v>44802</v>
      </c>
      <c r="C389" s="3" t="str">
        <f t="shared" si="19"/>
        <v>Aug</v>
      </c>
      <c r="D389" s="3" t="str">
        <f t="shared" si="20"/>
        <v>2022</v>
      </c>
      <c r="E389" t="s">
        <v>12</v>
      </c>
      <c r="F389" t="s">
        <v>20</v>
      </c>
      <c r="G389" t="s">
        <v>24</v>
      </c>
      <c r="H389">
        <v>10</v>
      </c>
      <c r="I389">
        <v>280.44</v>
      </c>
      <c r="J389">
        <v>2804.4</v>
      </c>
      <c r="K389">
        <v>2095.52</v>
      </c>
      <c r="L389">
        <v>708.88</v>
      </c>
      <c r="M389" t="s">
        <v>41</v>
      </c>
      <c r="N389">
        <v>52</v>
      </c>
      <c r="O389" t="str">
        <f t="shared" si="18"/>
        <v>old</v>
      </c>
    </row>
    <row r="390" spans="1:15" x14ac:dyDescent="0.25">
      <c r="A390">
        <v>389</v>
      </c>
      <c r="B390" s="3">
        <v>44675</v>
      </c>
      <c r="C390" s="3" t="str">
        <f t="shared" si="19"/>
        <v>Apr</v>
      </c>
      <c r="D390" s="3" t="str">
        <f t="shared" si="20"/>
        <v>2022</v>
      </c>
      <c r="E390" t="s">
        <v>18</v>
      </c>
      <c r="F390" t="s">
        <v>20</v>
      </c>
      <c r="G390" t="s">
        <v>24</v>
      </c>
      <c r="H390">
        <v>4</v>
      </c>
      <c r="I390">
        <v>200.9</v>
      </c>
      <c r="J390">
        <v>803.6</v>
      </c>
      <c r="K390">
        <v>533.1</v>
      </c>
      <c r="L390">
        <v>270.5</v>
      </c>
      <c r="M390" t="s">
        <v>41</v>
      </c>
      <c r="N390">
        <v>29</v>
      </c>
      <c r="O390" t="str">
        <f t="shared" si="18"/>
        <v>adult</v>
      </c>
    </row>
    <row r="391" spans="1:15" x14ac:dyDescent="0.25">
      <c r="A391">
        <v>390</v>
      </c>
      <c r="B391" s="3">
        <v>45175</v>
      </c>
      <c r="C391" s="3" t="str">
        <f t="shared" si="19"/>
        <v>Sep</v>
      </c>
      <c r="D391" s="3" t="str">
        <f t="shared" si="20"/>
        <v>2023</v>
      </c>
      <c r="E391" t="s">
        <v>18</v>
      </c>
      <c r="F391" t="s">
        <v>20</v>
      </c>
      <c r="G391" t="s">
        <v>38</v>
      </c>
      <c r="H391">
        <v>12</v>
      </c>
      <c r="I391">
        <v>376.88</v>
      </c>
      <c r="J391">
        <v>4522.5600000000004</v>
      </c>
      <c r="K391">
        <v>3280.91</v>
      </c>
      <c r="L391">
        <v>1241.6500000000001</v>
      </c>
      <c r="M391" t="s">
        <v>41</v>
      </c>
      <c r="N391">
        <v>38</v>
      </c>
      <c r="O391" t="str">
        <f t="shared" si="18"/>
        <v xml:space="preserve">middle </v>
      </c>
    </row>
    <row r="392" spans="1:15" x14ac:dyDescent="0.25">
      <c r="A392">
        <v>391</v>
      </c>
      <c r="B392" s="3">
        <v>45441</v>
      </c>
      <c r="C392" s="3" t="str">
        <f t="shared" si="19"/>
        <v>May</v>
      </c>
      <c r="D392" s="3" t="str">
        <f t="shared" si="20"/>
        <v>2024</v>
      </c>
      <c r="E392" t="s">
        <v>16</v>
      </c>
      <c r="F392" t="s">
        <v>21</v>
      </c>
      <c r="G392" t="s">
        <v>25</v>
      </c>
      <c r="H392">
        <v>17</v>
      </c>
      <c r="I392">
        <v>270.14</v>
      </c>
      <c r="J392">
        <v>4592.38</v>
      </c>
      <c r="K392">
        <v>3295.73</v>
      </c>
      <c r="L392">
        <v>1296.6500000000001</v>
      </c>
      <c r="M392" t="s">
        <v>41</v>
      </c>
      <c r="N392">
        <v>49</v>
      </c>
      <c r="O392" t="str">
        <f t="shared" si="18"/>
        <v>old</v>
      </c>
    </row>
    <row r="393" spans="1:15" x14ac:dyDescent="0.25">
      <c r="A393">
        <v>392</v>
      </c>
      <c r="B393" s="3">
        <v>44857</v>
      </c>
      <c r="C393" s="3" t="str">
        <f t="shared" si="19"/>
        <v>Oct</v>
      </c>
      <c r="D393" s="3" t="str">
        <f t="shared" si="20"/>
        <v>2022</v>
      </c>
      <c r="E393" t="s">
        <v>13</v>
      </c>
      <c r="F393" t="s">
        <v>23</v>
      </c>
      <c r="G393" t="s">
        <v>28</v>
      </c>
      <c r="H393">
        <v>6</v>
      </c>
      <c r="I393">
        <v>462.34</v>
      </c>
      <c r="J393">
        <v>2774.04</v>
      </c>
      <c r="K393">
        <v>1812.25</v>
      </c>
      <c r="L393">
        <v>961.79</v>
      </c>
      <c r="M393" t="s">
        <v>40</v>
      </c>
      <c r="N393">
        <v>52</v>
      </c>
      <c r="O393" t="str">
        <f t="shared" si="18"/>
        <v>old</v>
      </c>
    </row>
    <row r="394" spans="1:15" x14ac:dyDescent="0.25">
      <c r="A394">
        <v>393</v>
      </c>
      <c r="B394" s="3">
        <v>45559</v>
      </c>
      <c r="C394" s="3" t="str">
        <f t="shared" si="19"/>
        <v>Sep</v>
      </c>
      <c r="D394" s="3" t="str">
        <f t="shared" si="20"/>
        <v>2024</v>
      </c>
      <c r="E394" t="s">
        <v>16</v>
      </c>
      <c r="F394" t="s">
        <v>20</v>
      </c>
      <c r="G394" t="s">
        <v>36</v>
      </c>
      <c r="H394">
        <v>4</v>
      </c>
      <c r="I394">
        <v>194.76</v>
      </c>
      <c r="J394">
        <v>779.04</v>
      </c>
      <c r="K394">
        <v>620.05999999999995</v>
      </c>
      <c r="L394">
        <v>158.97999999999999</v>
      </c>
      <c r="M394" t="s">
        <v>41</v>
      </c>
      <c r="N394">
        <v>44</v>
      </c>
      <c r="O394" t="str">
        <f t="shared" si="18"/>
        <v xml:space="preserve">middle </v>
      </c>
    </row>
    <row r="395" spans="1:15" x14ac:dyDescent="0.25">
      <c r="A395">
        <v>394</v>
      </c>
      <c r="B395" s="3">
        <v>44644</v>
      </c>
      <c r="C395" s="3" t="str">
        <f t="shared" si="19"/>
        <v>Mar</v>
      </c>
      <c r="D395" s="3" t="str">
        <f t="shared" si="20"/>
        <v>2022</v>
      </c>
      <c r="E395" t="s">
        <v>15</v>
      </c>
      <c r="F395" t="s">
        <v>21</v>
      </c>
      <c r="G395" t="s">
        <v>27</v>
      </c>
      <c r="H395">
        <v>5</v>
      </c>
      <c r="I395">
        <v>306.8</v>
      </c>
      <c r="J395">
        <v>1534</v>
      </c>
      <c r="K395">
        <v>1152.05</v>
      </c>
      <c r="L395">
        <v>381.95</v>
      </c>
      <c r="M395" t="s">
        <v>41</v>
      </c>
      <c r="N395">
        <v>19</v>
      </c>
      <c r="O395" t="str">
        <f t="shared" si="18"/>
        <v>adult</v>
      </c>
    </row>
    <row r="396" spans="1:15" x14ac:dyDescent="0.25">
      <c r="A396">
        <v>395</v>
      </c>
      <c r="B396" s="3">
        <v>45536</v>
      </c>
      <c r="C396" s="3" t="str">
        <f t="shared" si="19"/>
        <v>Sep</v>
      </c>
      <c r="D396" s="3" t="str">
        <f t="shared" si="20"/>
        <v>2024</v>
      </c>
      <c r="E396" t="s">
        <v>16</v>
      </c>
      <c r="F396" t="s">
        <v>22</v>
      </c>
      <c r="G396" t="s">
        <v>26</v>
      </c>
      <c r="H396">
        <v>19</v>
      </c>
      <c r="I396">
        <v>314.62</v>
      </c>
      <c r="J396">
        <v>5977.78</v>
      </c>
      <c r="K396">
        <v>4813.96</v>
      </c>
      <c r="L396">
        <v>1163.82</v>
      </c>
      <c r="M396" t="s">
        <v>41</v>
      </c>
      <c r="N396">
        <v>19</v>
      </c>
      <c r="O396" t="str">
        <f t="shared" si="18"/>
        <v>adult</v>
      </c>
    </row>
    <row r="397" spans="1:15" x14ac:dyDescent="0.25">
      <c r="A397">
        <v>396</v>
      </c>
      <c r="B397" s="3">
        <v>44741</v>
      </c>
      <c r="C397" s="3" t="str">
        <f t="shared" si="19"/>
        <v>Jun</v>
      </c>
      <c r="D397" s="3" t="str">
        <f t="shared" si="20"/>
        <v>2022</v>
      </c>
      <c r="E397" t="s">
        <v>12</v>
      </c>
      <c r="F397" t="s">
        <v>22</v>
      </c>
      <c r="G397" t="s">
        <v>26</v>
      </c>
      <c r="H397">
        <v>15</v>
      </c>
      <c r="I397">
        <v>187.69</v>
      </c>
      <c r="J397">
        <v>2815.35</v>
      </c>
      <c r="K397">
        <v>2427.94</v>
      </c>
      <c r="L397">
        <v>387.41</v>
      </c>
      <c r="M397" t="s">
        <v>41</v>
      </c>
      <c r="N397">
        <v>30</v>
      </c>
      <c r="O397" t="str">
        <f t="shared" si="18"/>
        <v xml:space="preserve">middle </v>
      </c>
    </row>
    <row r="398" spans="1:15" x14ac:dyDescent="0.25">
      <c r="A398">
        <v>397</v>
      </c>
      <c r="B398" s="3">
        <v>45034</v>
      </c>
      <c r="C398" s="3" t="str">
        <f t="shared" si="19"/>
        <v>Apr</v>
      </c>
      <c r="D398" s="3" t="str">
        <f t="shared" si="20"/>
        <v>2023</v>
      </c>
      <c r="E398" t="s">
        <v>16</v>
      </c>
      <c r="F398" t="s">
        <v>22</v>
      </c>
      <c r="G398" t="s">
        <v>30</v>
      </c>
      <c r="H398">
        <v>3</v>
      </c>
      <c r="I398">
        <v>447.75</v>
      </c>
      <c r="J398">
        <v>1343.25</v>
      </c>
      <c r="K398">
        <v>889.37</v>
      </c>
      <c r="L398">
        <v>453.88</v>
      </c>
      <c r="M398" t="s">
        <v>41</v>
      </c>
      <c r="N398">
        <v>33</v>
      </c>
      <c r="O398" t="str">
        <f t="shared" si="18"/>
        <v xml:space="preserve">middle </v>
      </c>
    </row>
    <row r="399" spans="1:15" x14ac:dyDescent="0.25">
      <c r="A399">
        <v>398</v>
      </c>
      <c r="B399" s="3">
        <v>45180</v>
      </c>
      <c r="C399" s="3" t="str">
        <f t="shared" si="19"/>
        <v>Sep</v>
      </c>
      <c r="D399" s="3" t="str">
        <f t="shared" si="20"/>
        <v>2023</v>
      </c>
      <c r="E399" t="s">
        <v>13</v>
      </c>
      <c r="F399" t="s">
        <v>22</v>
      </c>
      <c r="G399" t="s">
        <v>26</v>
      </c>
      <c r="H399">
        <v>15</v>
      </c>
      <c r="I399">
        <v>252.61</v>
      </c>
      <c r="J399">
        <v>3789.15</v>
      </c>
      <c r="K399">
        <v>2399.85</v>
      </c>
      <c r="L399">
        <v>1389.3</v>
      </c>
      <c r="M399" t="s">
        <v>41</v>
      </c>
      <c r="N399">
        <v>28</v>
      </c>
      <c r="O399" t="str">
        <f t="shared" si="18"/>
        <v>adult</v>
      </c>
    </row>
    <row r="400" spans="1:15" x14ac:dyDescent="0.25">
      <c r="A400">
        <v>399</v>
      </c>
      <c r="B400" s="3">
        <v>44978</v>
      </c>
      <c r="C400" s="3" t="str">
        <f t="shared" si="19"/>
        <v>Feb</v>
      </c>
      <c r="D400" s="3" t="str">
        <f t="shared" si="20"/>
        <v>2023</v>
      </c>
      <c r="E400" t="s">
        <v>15</v>
      </c>
      <c r="F400" t="s">
        <v>20</v>
      </c>
      <c r="G400" t="s">
        <v>24</v>
      </c>
      <c r="H400">
        <v>1</v>
      </c>
      <c r="I400">
        <v>375.56</v>
      </c>
      <c r="J400">
        <v>375.56</v>
      </c>
      <c r="K400">
        <v>302.18</v>
      </c>
      <c r="L400">
        <v>73.38</v>
      </c>
      <c r="M400" t="s">
        <v>41</v>
      </c>
      <c r="N400">
        <v>42</v>
      </c>
      <c r="O400" t="str">
        <f t="shared" si="18"/>
        <v xml:space="preserve">middle </v>
      </c>
    </row>
    <row r="401" spans="1:15" x14ac:dyDescent="0.25">
      <c r="A401">
        <v>400</v>
      </c>
      <c r="B401" s="3">
        <v>45224</v>
      </c>
      <c r="C401" s="3" t="str">
        <f t="shared" si="19"/>
        <v>Oct</v>
      </c>
      <c r="D401" s="3" t="str">
        <f t="shared" si="20"/>
        <v>2023</v>
      </c>
      <c r="E401" t="s">
        <v>14</v>
      </c>
      <c r="F401" t="s">
        <v>20</v>
      </c>
      <c r="G401" t="s">
        <v>32</v>
      </c>
      <c r="H401">
        <v>18</v>
      </c>
      <c r="I401">
        <v>64.89</v>
      </c>
      <c r="J401">
        <v>1168.02</v>
      </c>
      <c r="K401">
        <v>972.94</v>
      </c>
      <c r="L401">
        <v>195.08</v>
      </c>
      <c r="M401" t="s">
        <v>40</v>
      </c>
      <c r="N401">
        <v>46</v>
      </c>
      <c r="O401" t="str">
        <f t="shared" si="18"/>
        <v>old</v>
      </c>
    </row>
    <row r="402" spans="1:15" x14ac:dyDescent="0.25">
      <c r="A402">
        <v>401</v>
      </c>
      <c r="B402" s="3">
        <v>44602</v>
      </c>
      <c r="C402" s="3" t="str">
        <f t="shared" si="19"/>
        <v>Feb</v>
      </c>
      <c r="D402" s="3" t="str">
        <f t="shared" si="20"/>
        <v>2022</v>
      </c>
      <c r="E402" t="s">
        <v>13</v>
      </c>
      <c r="F402" t="s">
        <v>21</v>
      </c>
      <c r="G402" t="s">
        <v>25</v>
      </c>
      <c r="H402">
        <v>13</v>
      </c>
      <c r="I402">
        <v>415.01</v>
      </c>
      <c r="J402">
        <v>5395.13</v>
      </c>
      <c r="K402">
        <v>4410.76</v>
      </c>
      <c r="L402">
        <v>984.37</v>
      </c>
      <c r="M402" t="s">
        <v>41</v>
      </c>
      <c r="N402">
        <v>43</v>
      </c>
      <c r="O402" t="str">
        <f t="shared" si="18"/>
        <v xml:space="preserve">middle </v>
      </c>
    </row>
    <row r="403" spans="1:15" x14ac:dyDescent="0.25">
      <c r="A403">
        <v>402</v>
      </c>
      <c r="B403" s="3">
        <v>45407</v>
      </c>
      <c r="C403" s="3" t="str">
        <f t="shared" si="19"/>
        <v>Apr</v>
      </c>
      <c r="D403" s="3" t="str">
        <f t="shared" si="20"/>
        <v>2024</v>
      </c>
      <c r="E403" t="s">
        <v>13</v>
      </c>
      <c r="F403" t="s">
        <v>20</v>
      </c>
      <c r="G403" t="s">
        <v>24</v>
      </c>
      <c r="H403">
        <v>4</v>
      </c>
      <c r="I403">
        <v>77.260000000000005</v>
      </c>
      <c r="J403">
        <v>309.04000000000002</v>
      </c>
      <c r="K403">
        <v>209.76</v>
      </c>
      <c r="L403">
        <v>99.28</v>
      </c>
      <c r="M403" t="s">
        <v>40</v>
      </c>
      <c r="N403">
        <v>28</v>
      </c>
      <c r="O403" t="str">
        <f t="shared" si="18"/>
        <v>adult</v>
      </c>
    </row>
    <row r="404" spans="1:15" x14ac:dyDescent="0.25">
      <c r="A404">
        <v>403</v>
      </c>
      <c r="B404" s="3">
        <v>44777</v>
      </c>
      <c r="C404" s="3" t="str">
        <f t="shared" si="19"/>
        <v>Aug</v>
      </c>
      <c r="D404" s="3" t="str">
        <f t="shared" si="20"/>
        <v>2022</v>
      </c>
      <c r="E404" t="s">
        <v>16</v>
      </c>
      <c r="F404" t="s">
        <v>20</v>
      </c>
      <c r="G404" t="s">
        <v>32</v>
      </c>
      <c r="H404">
        <v>5</v>
      </c>
      <c r="I404">
        <v>456.92</v>
      </c>
      <c r="J404">
        <v>2284.6</v>
      </c>
      <c r="K404">
        <v>1916.02</v>
      </c>
      <c r="L404">
        <v>368.58</v>
      </c>
      <c r="M404" t="s">
        <v>41</v>
      </c>
      <c r="N404">
        <v>24</v>
      </c>
      <c r="O404" t="str">
        <f t="shared" si="18"/>
        <v>adult</v>
      </c>
    </row>
    <row r="405" spans="1:15" x14ac:dyDescent="0.25">
      <c r="A405">
        <v>404</v>
      </c>
      <c r="B405" s="3">
        <v>44912</v>
      </c>
      <c r="C405" s="3" t="str">
        <f t="shared" si="19"/>
        <v>Dec</v>
      </c>
      <c r="D405" s="3" t="str">
        <f t="shared" si="20"/>
        <v>2022</v>
      </c>
      <c r="E405" t="s">
        <v>16</v>
      </c>
      <c r="F405" t="s">
        <v>21</v>
      </c>
      <c r="G405" t="s">
        <v>39</v>
      </c>
      <c r="H405">
        <v>16</v>
      </c>
      <c r="I405">
        <v>377.49</v>
      </c>
      <c r="J405">
        <v>6039.84</v>
      </c>
      <c r="K405">
        <v>4995.5200000000004</v>
      </c>
      <c r="L405">
        <v>1044.32</v>
      </c>
      <c r="M405" t="s">
        <v>41</v>
      </c>
      <c r="N405">
        <v>46</v>
      </c>
      <c r="O405" t="str">
        <f t="shared" si="18"/>
        <v>old</v>
      </c>
    </row>
    <row r="406" spans="1:15" x14ac:dyDescent="0.25">
      <c r="A406">
        <v>405</v>
      </c>
      <c r="B406" s="3">
        <v>44705</v>
      </c>
      <c r="C406" s="3" t="str">
        <f t="shared" si="19"/>
        <v>May</v>
      </c>
      <c r="D406" s="3" t="str">
        <f t="shared" si="20"/>
        <v>2022</v>
      </c>
      <c r="E406" t="s">
        <v>16</v>
      </c>
      <c r="F406" t="s">
        <v>20</v>
      </c>
      <c r="G406" t="s">
        <v>32</v>
      </c>
      <c r="H406">
        <v>19</v>
      </c>
      <c r="I406">
        <v>141.27000000000001</v>
      </c>
      <c r="J406">
        <v>2684.13</v>
      </c>
      <c r="K406">
        <v>1639.26</v>
      </c>
      <c r="L406">
        <v>1044.8699999999999</v>
      </c>
      <c r="M406" t="s">
        <v>40</v>
      </c>
      <c r="N406">
        <v>51</v>
      </c>
      <c r="O406" t="str">
        <f t="shared" si="18"/>
        <v>old</v>
      </c>
    </row>
    <row r="407" spans="1:15" x14ac:dyDescent="0.25">
      <c r="A407">
        <v>406</v>
      </c>
      <c r="B407" s="3">
        <v>44876</v>
      </c>
      <c r="C407" s="3" t="str">
        <f t="shared" si="19"/>
        <v>Nov</v>
      </c>
      <c r="D407" s="3" t="str">
        <f t="shared" si="20"/>
        <v>2022</v>
      </c>
      <c r="E407" t="s">
        <v>19</v>
      </c>
      <c r="F407" t="s">
        <v>21</v>
      </c>
      <c r="G407" t="s">
        <v>27</v>
      </c>
      <c r="H407">
        <v>12</v>
      </c>
      <c r="I407">
        <v>283.95</v>
      </c>
      <c r="J407">
        <v>3407.4</v>
      </c>
      <c r="K407">
        <v>2774.1</v>
      </c>
      <c r="L407">
        <v>633.29999999999995</v>
      </c>
      <c r="M407" t="s">
        <v>40</v>
      </c>
      <c r="N407">
        <v>54</v>
      </c>
      <c r="O407" t="str">
        <f t="shared" si="18"/>
        <v>old</v>
      </c>
    </row>
    <row r="408" spans="1:15" x14ac:dyDescent="0.25">
      <c r="A408">
        <v>407</v>
      </c>
      <c r="B408" s="3">
        <v>44693</v>
      </c>
      <c r="C408" s="3" t="str">
        <f t="shared" si="19"/>
        <v>May</v>
      </c>
      <c r="D408" s="3" t="str">
        <f t="shared" si="20"/>
        <v>2022</v>
      </c>
      <c r="E408" t="s">
        <v>19</v>
      </c>
      <c r="F408" t="s">
        <v>20</v>
      </c>
      <c r="G408" t="s">
        <v>38</v>
      </c>
      <c r="H408">
        <v>10</v>
      </c>
      <c r="I408">
        <v>81.45</v>
      </c>
      <c r="J408">
        <v>814.5</v>
      </c>
      <c r="K408">
        <v>685.45</v>
      </c>
      <c r="L408">
        <v>129.05000000000001</v>
      </c>
      <c r="M408" t="s">
        <v>40</v>
      </c>
      <c r="N408">
        <v>56</v>
      </c>
      <c r="O408" t="str">
        <f t="shared" si="18"/>
        <v>old</v>
      </c>
    </row>
    <row r="409" spans="1:15" x14ac:dyDescent="0.25">
      <c r="A409">
        <v>408</v>
      </c>
      <c r="B409" s="3">
        <v>44872</v>
      </c>
      <c r="C409" s="3" t="str">
        <f t="shared" si="19"/>
        <v>Nov</v>
      </c>
      <c r="D409" s="3" t="str">
        <f t="shared" si="20"/>
        <v>2022</v>
      </c>
      <c r="E409" t="s">
        <v>19</v>
      </c>
      <c r="F409" t="s">
        <v>20</v>
      </c>
      <c r="G409" t="s">
        <v>32</v>
      </c>
      <c r="H409">
        <v>8</v>
      </c>
      <c r="I409">
        <v>18.86</v>
      </c>
      <c r="J409">
        <v>150.88</v>
      </c>
      <c r="K409">
        <v>100.11</v>
      </c>
      <c r="L409">
        <v>50.77</v>
      </c>
      <c r="M409" t="s">
        <v>40</v>
      </c>
      <c r="N409">
        <v>55</v>
      </c>
      <c r="O409" t="str">
        <f t="shared" si="18"/>
        <v>old</v>
      </c>
    </row>
    <row r="410" spans="1:15" x14ac:dyDescent="0.25">
      <c r="A410">
        <v>409</v>
      </c>
      <c r="B410" s="3">
        <v>44977</v>
      </c>
      <c r="C410" s="3" t="str">
        <f t="shared" si="19"/>
        <v>Feb</v>
      </c>
      <c r="D410" s="3" t="str">
        <f t="shared" si="20"/>
        <v>2023</v>
      </c>
      <c r="E410" t="s">
        <v>17</v>
      </c>
      <c r="F410" t="s">
        <v>23</v>
      </c>
      <c r="G410" t="s">
        <v>31</v>
      </c>
      <c r="H410">
        <v>17</v>
      </c>
      <c r="I410">
        <v>374</v>
      </c>
      <c r="J410">
        <v>6358</v>
      </c>
      <c r="K410">
        <v>5714.79</v>
      </c>
      <c r="L410">
        <v>643.21</v>
      </c>
      <c r="M410" t="s">
        <v>41</v>
      </c>
      <c r="N410">
        <v>57</v>
      </c>
      <c r="O410" t="str">
        <f t="shared" si="18"/>
        <v>old</v>
      </c>
    </row>
    <row r="411" spans="1:15" x14ac:dyDescent="0.25">
      <c r="A411">
        <v>410</v>
      </c>
      <c r="B411" s="3">
        <v>44945</v>
      </c>
      <c r="C411" s="3" t="str">
        <f t="shared" si="19"/>
        <v>Jan</v>
      </c>
      <c r="D411" s="3" t="str">
        <f t="shared" si="20"/>
        <v>2023</v>
      </c>
      <c r="E411" t="s">
        <v>18</v>
      </c>
      <c r="F411" t="s">
        <v>23</v>
      </c>
      <c r="G411" t="s">
        <v>33</v>
      </c>
      <c r="H411">
        <v>19</v>
      </c>
      <c r="I411">
        <v>427.04</v>
      </c>
      <c r="J411">
        <v>8113.76</v>
      </c>
      <c r="K411">
        <v>5633.29</v>
      </c>
      <c r="L411">
        <v>2480.4699999999998</v>
      </c>
      <c r="M411" t="s">
        <v>41</v>
      </c>
      <c r="N411">
        <v>49</v>
      </c>
      <c r="O411" t="str">
        <f t="shared" si="18"/>
        <v>old</v>
      </c>
    </row>
    <row r="412" spans="1:15" x14ac:dyDescent="0.25">
      <c r="A412">
        <v>411</v>
      </c>
      <c r="B412" s="3">
        <v>45531</v>
      </c>
      <c r="C412" s="3" t="str">
        <f t="shared" si="19"/>
        <v>Aug</v>
      </c>
      <c r="D412" s="3" t="str">
        <f t="shared" si="20"/>
        <v>2024</v>
      </c>
      <c r="E412" t="s">
        <v>18</v>
      </c>
      <c r="F412" t="s">
        <v>20</v>
      </c>
      <c r="G412" t="s">
        <v>36</v>
      </c>
      <c r="H412">
        <v>16</v>
      </c>
      <c r="I412">
        <v>449.08</v>
      </c>
      <c r="J412">
        <v>7185.28</v>
      </c>
      <c r="K412">
        <v>4341.8500000000004</v>
      </c>
      <c r="L412">
        <v>2843.43</v>
      </c>
      <c r="M412" t="s">
        <v>40</v>
      </c>
      <c r="N412">
        <v>39</v>
      </c>
      <c r="O412" t="str">
        <f t="shared" si="18"/>
        <v xml:space="preserve">middle </v>
      </c>
    </row>
    <row r="413" spans="1:15" x14ac:dyDescent="0.25">
      <c r="A413">
        <v>412</v>
      </c>
      <c r="B413" s="3">
        <v>45308</v>
      </c>
      <c r="C413" s="3" t="str">
        <f t="shared" si="19"/>
        <v>Jan</v>
      </c>
      <c r="D413" s="3" t="str">
        <f t="shared" si="20"/>
        <v>2024</v>
      </c>
      <c r="E413" t="s">
        <v>15</v>
      </c>
      <c r="F413" t="s">
        <v>23</v>
      </c>
      <c r="G413" t="s">
        <v>33</v>
      </c>
      <c r="H413">
        <v>8</v>
      </c>
      <c r="I413">
        <v>79.290000000000006</v>
      </c>
      <c r="J413">
        <v>634.32000000000005</v>
      </c>
      <c r="K413">
        <v>496.41</v>
      </c>
      <c r="L413">
        <v>137.91</v>
      </c>
      <c r="M413" t="s">
        <v>40</v>
      </c>
      <c r="N413">
        <v>59</v>
      </c>
      <c r="O413" t="str">
        <f t="shared" si="18"/>
        <v>old</v>
      </c>
    </row>
    <row r="414" spans="1:15" x14ac:dyDescent="0.25">
      <c r="A414">
        <v>413</v>
      </c>
      <c r="B414" s="3">
        <v>44574</v>
      </c>
      <c r="C414" s="3" t="str">
        <f t="shared" si="19"/>
        <v>Jan</v>
      </c>
      <c r="D414" s="3" t="str">
        <f t="shared" si="20"/>
        <v>2022</v>
      </c>
      <c r="E414" t="s">
        <v>15</v>
      </c>
      <c r="F414" t="s">
        <v>23</v>
      </c>
      <c r="G414" t="s">
        <v>28</v>
      </c>
      <c r="H414">
        <v>15</v>
      </c>
      <c r="I414">
        <v>286.86</v>
      </c>
      <c r="J414">
        <v>4302.8999999999996</v>
      </c>
      <c r="K414">
        <v>3406.14</v>
      </c>
      <c r="L414">
        <v>896.76</v>
      </c>
      <c r="M414" t="s">
        <v>40</v>
      </c>
      <c r="N414">
        <v>30</v>
      </c>
      <c r="O414" t="str">
        <f t="shared" si="18"/>
        <v xml:space="preserve">middle </v>
      </c>
    </row>
    <row r="415" spans="1:15" x14ac:dyDescent="0.25">
      <c r="A415">
        <v>414</v>
      </c>
      <c r="B415" s="3">
        <v>44839</v>
      </c>
      <c r="C415" s="3" t="str">
        <f t="shared" si="19"/>
        <v>Oct</v>
      </c>
      <c r="D415" s="3" t="str">
        <f t="shared" si="20"/>
        <v>2022</v>
      </c>
      <c r="E415" t="s">
        <v>16</v>
      </c>
      <c r="F415" t="s">
        <v>21</v>
      </c>
      <c r="G415" t="s">
        <v>39</v>
      </c>
      <c r="H415">
        <v>4</v>
      </c>
      <c r="I415">
        <v>476.25</v>
      </c>
      <c r="J415">
        <v>1905</v>
      </c>
      <c r="K415">
        <v>1432.99</v>
      </c>
      <c r="L415">
        <v>472.01</v>
      </c>
      <c r="M415" t="s">
        <v>40</v>
      </c>
      <c r="N415">
        <v>21</v>
      </c>
      <c r="O415" t="str">
        <f t="shared" si="18"/>
        <v>adult</v>
      </c>
    </row>
    <row r="416" spans="1:15" x14ac:dyDescent="0.25">
      <c r="A416">
        <v>415</v>
      </c>
      <c r="B416" s="3">
        <v>45520</v>
      </c>
      <c r="C416" s="3" t="str">
        <f t="shared" si="19"/>
        <v>Aug</v>
      </c>
      <c r="D416" s="3" t="str">
        <f t="shared" si="20"/>
        <v>2024</v>
      </c>
      <c r="E416" t="s">
        <v>13</v>
      </c>
      <c r="F416" t="s">
        <v>22</v>
      </c>
      <c r="G416" t="s">
        <v>26</v>
      </c>
      <c r="H416">
        <v>9</v>
      </c>
      <c r="I416">
        <v>399.65</v>
      </c>
      <c r="J416">
        <v>3596.85</v>
      </c>
      <c r="K416">
        <v>2355.2399999999998</v>
      </c>
      <c r="L416">
        <v>1241.6099999999999</v>
      </c>
      <c r="M416" t="s">
        <v>40</v>
      </c>
      <c r="N416">
        <v>32</v>
      </c>
      <c r="O416" t="str">
        <f t="shared" si="18"/>
        <v xml:space="preserve">middle </v>
      </c>
    </row>
    <row r="417" spans="1:15" x14ac:dyDescent="0.25">
      <c r="A417">
        <v>416</v>
      </c>
      <c r="B417" s="3">
        <v>45322</v>
      </c>
      <c r="C417" s="3" t="str">
        <f t="shared" si="19"/>
        <v>Jan</v>
      </c>
      <c r="D417" s="3" t="str">
        <f t="shared" si="20"/>
        <v>2024</v>
      </c>
      <c r="E417" t="s">
        <v>13</v>
      </c>
      <c r="F417" t="s">
        <v>22</v>
      </c>
      <c r="G417" t="s">
        <v>35</v>
      </c>
      <c r="H417">
        <v>20</v>
      </c>
      <c r="I417">
        <v>136.55000000000001</v>
      </c>
      <c r="J417">
        <v>2731</v>
      </c>
      <c r="K417">
        <v>1865.94</v>
      </c>
      <c r="L417">
        <v>865.06</v>
      </c>
      <c r="M417" t="s">
        <v>40</v>
      </c>
      <c r="N417">
        <v>22</v>
      </c>
      <c r="O417" t="str">
        <f t="shared" si="18"/>
        <v>adult</v>
      </c>
    </row>
    <row r="418" spans="1:15" x14ac:dyDescent="0.25">
      <c r="A418">
        <v>417</v>
      </c>
      <c r="B418" s="3">
        <v>45157</v>
      </c>
      <c r="C418" s="3" t="str">
        <f t="shared" si="19"/>
        <v>Aug</v>
      </c>
      <c r="D418" s="3" t="str">
        <f t="shared" si="20"/>
        <v>2023</v>
      </c>
      <c r="E418" t="s">
        <v>18</v>
      </c>
      <c r="F418" t="s">
        <v>23</v>
      </c>
      <c r="G418" t="s">
        <v>29</v>
      </c>
      <c r="H418">
        <v>7</v>
      </c>
      <c r="I418">
        <v>117.66</v>
      </c>
      <c r="J418">
        <v>823.62</v>
      </c>
      <c r="K418">
        <v>638.88</v>
      </c>
      <c r="L418">
        <v>184.74</v>
      </c>
      <c r="M418" t="s">
        <v>41</v>
      </c>
      <c r="N418">
        <v>47</v>
      </c>
      <c r="O418" t="str">
        <f t="shared" si="18"/>
        <v>old</v>
      </c>
    </row>
    <row r="419" spans="1:15" x14ac:dyDescent="0.25">
      <c r="A419">
        <v>418</v>
      </c>
      <c r="B419" s="3">
        <v>44647</v>
      </c>
      <c r="C419" s="3" t="str">
        <f t="shared" si="19"/>
        <v>Mar</v>
      </c>
      <c r="D419" s="3" t="str">
        <f t="shared" si="20"/>
        <v>2022</v>
      </c>
      <c r="E419" t="s">
        <v>14</v>
      </c>
      <c r="F419" t="s">
        <v>21</v>
      </c>
      <c r="G419" t="s">
        <v>25</v>
      </c>
      <c r="H419">
        <v>3</v>
      </c>
      <c r="I419">
        <v>102.23</v>
      </c>
      <c r="J419">
        <v>306.69</v>
      </c>
      <c r="K419">
        <v>194.72</v>
      </c>
      <c r="L419">
        <v>111.97</v>
      </c>
      <c r="M419" t="s">
        <v>41</v>
      </c>
      <c r="N419">
        <v>30</v>
      </c>
      <c r="O419" t="str">
        <f t="shared" si="18"/>
        <v xml:space="preserve">middle </v>
      </c>
    </row>
    <row r="420" spans="1:15" x14ac:dyDescent="0.25">
      <c r="A420">
        <v>419</v>
      </c>
      <c r="B420" s="3">
        <v>45443</v>
      </c>
      <c r="C420" s="3" t="str">
        <f t="shared" si="19"/>
        <v>May</v>
      </c>
      <c r="D420" s="3" t="str">
        <f t="shared" si="20"/>
        <v>2024</v>
      </c>
      <c r="E420" t="s">
        <v>14</v>
      </c>
      <c r="F420" t="s">
        <v>22</v>
      </c>
      <c r="G420" t="s">
        <v>34</v>
      </c>
      <c r="H420">
        <v>10</v>
      </c>
      <c r="I420">
        <v>286.82</v>
      </c>
      <c r="J420">
        <v>2868.2</v>
      </c>
      <c r="K420">
        <v>2221.46</v>
      </c>
      <c r="L420">
        <v>646.74</v>
      </c>
      <c r="M420" t="s">
        <v>40</v>
      </c>
      <c r="N420">
        <v>46</v>
      </c>
      <c r="O420" t="str">
        <f t="shared" si="18"/>
        <v>old</v>
      </c>
    </row>
    <row r="421" spans="1:15" x14ac:dyDescent="0.25">
      <c r="A421">
        <v>420</v>
      </c>
      <c r="B421" s="3">
        <v>45066</v>
      </c>
      <c r="C421" s="3" t="str">
        <f t="shared" si="19"/>
        <v>May</v>
      </c>
      <c r="D421" s="3" t="str">
        <f t="shared" si="20"/>
        <v>2023</v>
      </c>
      <c r="E421" t="s">
        <v>15</v>
      </c>
      <c r="F421" t="s">
        <v>20</v>
      </c>
      <c r="G421" t="s">
        <v>24</v>
      </c>
      <c r="H421">
        <v>9</v>
      </c>
      <c r="I421">
        <v>378.51</v>
      </c>
      <c r="J421">
        <v>3406.59</v>
      </c>
      <c r="K421">
        <v>2658.52</v>
      </c>
      <c r="L421">
        <v>748.07</v>
      </c>
      <c r="M421" t="s">
        <v>40</v>
      </c>
      <c r="N421">
        <v>39</v>
      </c>
      <c r="O421" t="str">
        <f t="shared" si="18"/>
        <v xml:space="preserve">middle </v>
      </c>
    </row>
    <row r="422" spans="1:15" x14ac:dyDescent="0.25">
      <c r="A422">
        <v>421</v>
      </c>
      <c r="B422" s="3">
        <v>44843</v>
      </c>
      <c r="C422" s="3" t="str">
        <f t="shared" si="19"/>
        <v>Oct</v>
      </c>
      <c r="D422" s="3" t="str">
        <f t="shared" si="20"/>
        <v>2022</v>
      </c>
      <c r="E422" t="s">
        <v>13</v>
      </c>
      <c r="F422" t="s">
        <v>23</v>
      </c>
      <c r="G422" t="s">
        <v>31</v>
      </c>
      <c r="H422">
        <v>9</v>
      </c>
      <c r="I422">
        <v>434.29</v>
      </c>
      <c r="J422">
        <v>3908.61</v>
      </c>
      <c r="K422">
        <v>2637.16</v>
      </c>
      <c r="L422">
        <v>1271.45</v>
      </c>
      <c r="M422" t="s">
        <v>41</v>
      </c>
      <c r="N422">
        <v>58</v>
      </c>
      <c r="O422" t="str">
        <f t="shared" si="18"/>
        <v>old</v>
      </c>
    </row>
    <row r="423" spans="1:15" x14ac:dyDescent="0.25">
      <c r="A423">
        <v>422</v>
      </c>
      <c r="B423" s="3">
        <v>45083</v>
      </c>
      <c r="C423" s="3" t="str">
        <f t="shared" si="19"/>
        <v>Jun</v>
      </c>
      <c r="D423" s="3" t="str">
        <f t="shared" si="20"/>
        <v>2023</v>
      </c>
      <c r="E423" t="s">
        <v>13</v>
      </c>
      <c r="F423" t="s">
        <v>21</v>
      </c>
      <c r="G423" t="s">
        <v>27</v>
      </c>
      <c r="H423">
        <v>16</v>
      </c>
      <c r="I423">
        <v>8.23</v>
      </c>
      <c r="J423">
        <v>131.68</v>
      </c>
      <c r="K423">
        <v>114.3</v>
      </c>
      <c r="L423">
        <v>17.38</v>
      </c>
      <c r="M423" t="s">
        <v>41</v>
      </c>
      <c r="N423">
        <v>49</v>
      </c>
      <c r="O423" t="str">
        <f t="shared" si="18"/>
        <v>old</v>
      </c>
    </row>
    <row r="424" spans="1:15" x14ac:dyDescent="0.25">
      <c r="A424">
        <v>423</v>
      </c>
      <c r="B424" s="3">
        <v>45444</v>
      </c>
      <c r="C424" s="3" t="str">
        <f t="shared" si="19"/>
        <v>Jun</v>
      </c>
      <c r="D424" s="3" t="str">
        <f t="shared" si="20"/>
        <v>2024</v>
      </c>
      <c r="E424" t="s">
        <v>18</v>
      </c>
      <c r="F424" t="s">
        <v>22</v>
      </c>
      <c r="G424" t="s">
        <v>35</v>
      </c>
      <c r="H424">
        <v>14</v>
      </c>
      <c r="I424">
        <v>338.12</v>
      </c>
      <c r="J424">
        <v>4733.68</v>
      </c>
      <c r="K424">
        <v>2974.5</v>
      </c>
      <c r="L424">
        <v>1759.18</v>
      </c>
      <c r="M424" t="s">
        <v>41</v>
      </c>
      <c r="N424">
        <v>39</v>
      </c>
      <c r="O424" t="str">
        <f t="shared" si="18"/>
        <v xml:space="preserve">middle </v>
      </c>
    </row>
    <row r="425" spans="1:15" x14ac:dyDescent="0.25">
      <c r="A425">
        <v>424</v>
      </c>
      <c r="B425" s="3">
        <v>44889</v>
      </c>
      <c r="C425" s="3" t="str">
        <f t="shared" si="19"/>
        <v>Nov</v>
      </c>
      <c r="D425" s="3" t="str">
        <f t="shared" si="20"/>
        <v>2022</v>
      </c>
      <c r="E425" t="s">
        <v>18</v>
      </c>
      <c r="F425" t="s">
        <v>22</v>
      </c>
      <c r="G425" t="s">
        <v>35</v>
      </c>
      <c r="H425">
        <v>8</v>
      </c>
      <c r="I425">
        <v>110.54</v>
      </c>
      <c r="J425">
        <v>884.32</v>
      </c>
      <c r="K425">
        <v>663.71</v>
      </c>
      <c r="L425">
        <v>220.61</v>
      </c>
      <c r="M425" t="s">
        <v>41</v>
      </c>
      <c r="N425">
        <v>24</v>
      </c>
      <c r="O425" t="str">
        <f t="shared" si="18"/>
        <v>adult</v>
      </c>
    </row>
    <row r="426" spans="1:15" x14ac:dyDescent="0.25">
      <c r="A426">
        <v>425</v>
      </c>
      <c r="B426" s="3">
        <v>45366</v>
      </c>
      <c r="C426" s="3" t="str">
        <f t="shared" si="19"/>
        <v>Mar</v>
      </c>
      <c r="D426" s="3" t="str">
        <f t="shared" si="20"/>
        <v>2024</v>
      </c>
      <c r="E426" t="s">
        <v>19</v>
      </c>
      <c r="F426" t="s">
        <v>22</v>
      </c>
      <c r="G426" t="s">
        <v>26</v>
      </c>
      <c r="H426">
        <v>11</v>
      </c>
      <c r="I426">
        <v>82.41</v>
      </c>
      <c r="J426">
        <v>906.51</v>
      </c>
      <c r="K426">
        <v>752.33</v>
      </c>
      <c r="L426">
        <v>154.18</v>
      </c>
      <c r="M426" t="s">
        <v>40</v>
      </c>
      <c r="N426">
        <v>28</v>
      </c>
      <c r="O426" t="str">
        <f t="shared" si="18"/>
        <v>adult</v>
      </c>
    </row>
    <row r="427" spans="1:15" x14ac:dyDescent="0.25">
      <c r="A427">
        <v>426</v>
      </c>
      <c r="B427" s="3">
        <v>44837</v>
      </c>
      <c r="C427" s="3" t="str">
        <f t="shared" si="19"/>
        <v>Oct</v>
      </c>
      <c r="D427" s="3" t="str">
        <f t="shared" si="20"/>
        <v>2022</v>
      </c>
      <c r="E427" t="s">
        <v>18</v>
      </c>
      <c r="F427" t="s">
        <v>23</v>
      </c>
      <c r="G427" t="s">
        <v>28</v>
      </c>
      <c r="H427">
        <v>20</v>
      </c>
      <c r="I427">
        <v>395.43</v>
      </c>
      <c r="J427">
        <v>7908.6</v>
      </c>
      <c r="K427">
        <v>6595.19</v>
      </c>
      <c r="L427">
        <v>1313.41</v>
      </c>
      <c r="M427" t="s">
        <v>40</v>
      </c>
      <c r="N427">
        <v>34</v>
      </c>
      <c r="O427" t="str">
        <f t="shared" si="18"/>
        <v xml:space="preserve">middle </v>
      </c>
    </row>
    <row r="428" spans="1:15" x14ac:dyDescent="0.25">
      <c r="A428">
        <v>427</v>
      </c>
      <c r="B428" s="3">
        <v>45411</v>
      </c>
      <c r="C428" s="3" t="str">
        <f t="shared" si="19"/>
        <v>Apr</v>
      </c>
      <c r="D428" s="3" t="str">
        <f t="shared" si="20"/>
        <v>2024</v>
      </c>
      <c r="E428" t="s">
        <v>13</v>
      </c>
      <c r="F428" t="s">
        <v>23</v>
      </c>
      <c r="G428" t="s">
        <v>31</v>
      </c>
      <c r="H428">
        <v>5</v>
      </c>
      <c r="I428">
        <v>156.59</v>
      </c>
      <c r="J428">
        <v>782.95</v>
      </c>
      <c r="K428">
        <v>640.46</v>
      </c>
      <c r="L428">
        <v>142.49</v>
      </c>
      <c r="M428" t="s">
        <v>41</v>
      </c>
      <c r="N428">
        <v>46</v>
      </c>
      <c r="O428" t="str">
        <f t="shared" si="18"/>
        <v>old</v>
      </c>
    </row>
    <row r="429" spans="1:15" x14ac:dyDescent="0.25">
      <c r="A429">
        <v>428</v>
      </c>
      <c r="B429" s="3">
        <v>44618</v>
      </c>
      <c r="C429" s="3" t="str">
        <f t="shared" si="19"/>
        <v>Feb</v>
      </c>
      <c r="D429" s="3" t="str">
        <f t="shared" si="20"/>
        <v>2022</v>
      </c>
      <c r="E429" t="s">
        <v>19</v>
      </c>
      <c r="F429" t="s">
        <v>20</v>
      </c>
      <c r="G429" t="s">
        <v>38</v>
      </c>
      <c r="H429">
        <v>14</v>
      </c>
      <c r="I429">
        <v>7.81</v>
      </c>
      <c r="J429">
        <v>109.34</v>
      </c>
      <c r="K429">
        <v>96.44</v>
      </c>
      <c r="L429">
        <v>12.9</v>
      </c>
      <c r="M429" t="s">
        <v>41</v>
      </c>
      <c r="N429">
        <v>40</v>
      </c>
      <c r="O429" t="str">
        <f t="shared" si="18"/>
        <v xml:space="preserve">middle </v>
      </c>
    </row>
    <row r="430" spans="1:15" x14ac:dyDescent="0.25">
      <c r="A430">
        <v>429</v>
      </c>
      <c r="B430" s="3">
        <v>45239</v>
      </c>
      <c r="C430" s="3" t="str">
        <f t="shared" si="19"/>
        <v>Nov</v>
      </c>
      <c r="D430" s="3" t="str">
        <f t="shared" si="20"/>
        <v>2023</v>
      </c>
      <c r="E430" t="s">
        <v>18</v>
      </c>
      <c r="F430" t="s">
        <v>20</v>
      </c>
      <c r="G430" t="s">
        <v>32</v>
      </c>
      <c r="H430">
        <v>1</v>
      </c>
      <c r="I430">
        <v>410.17</v>
      </c>
      <c r="J430">
        <v>410.17</v>
      </c>
      <c r="K430">
        <v>270.98</v>
      </c>
      <c r="L430">
        <v>139.19</v>
      </c>
      <c r="M430" t="s">
        <v>41</v>
      </c>
      <c r="N430">
        <v>36</v>
      </c>
      <c r="O430" t="str">
        <f t="shared" si="18"/>
        <v xml:space="preserve">middle </v>
      </c>
    </row>
    <row r="431" spans="1:15" x14ac:dyDescent="0.25">
      <c r="A431">
        <v>430</v>
      </c>
      <c r="B431" s="3">
        <v>45135</v>
      </c>
      <c r="C431" s="3" t="str">
        <f t="shared" si="19"/>
        <v>Jul</v>
      </c>
      <c r="D431" s="3" t="str">
        <f t="shared" si="20"/>
        <v>2023</v>
      </c>
      <c r="E431" t="s">
        <v>16</v>
      </c>
      <c r="F431" t="s">
        <v>21</v>
      </c>
      <c r="G431" t="s">
        <v>25</v>
      </c>
      <c r="H431">
        <v>14</v>
      </c>
      <c r="I431">
        <v>396.51</v>
      </c>
      <c r="J431">
        <v>5551.14</v>
      </c>
      <c r="K431">
        <v>3873.06</v>
      </c>
      <c r="L431">
        <v>1678.08</v>
      </c>
      <c r="M431" t="s">
        <v>40</v>
      </c>
      <c r="N431">
        <v>31</v>
      </c>
      <c r="O431" t="str">
        <f t="shared" si="18"/>
        <v xml:space="preserve">middle </v>
      </c>
    </row>
    <row r="432" spans="1:15" x14ac:dyDescent="0.25">
      <c r="A432">
        <v>431</v>
      </c>
      <c r="B432" s="3">
        <v>45053</v>
      </c>
      <c r="C432" s="3" t="str">
        <f t="shared" si="19"/>
        <v>May</v>
      </c>
      <c r="D432" s="3" t="str">
        <f t="shared" si="20"/>
        <v>2023</v>
      </c>
      <c r="E432" t="s">
        <v>13</v>
      </c>
      <c r="F432" t="s">
        <v>23</v>
      </c>
      <c r="G432" t="s">
        <v>29</v>
      </c>
      <c r="H432">
        <v>3</v>
      </c>
      <c r="I432">
        <v>125.35</v>
      </c>
      <c r="J432">
        <v>376.05</v>
      </c>
      <c r="K432">
        <v>262.35000000000002</v>
      </c>
      <c r="L432">
        <v>113.7</v>
      </c>
      <c r="M432" t="s">
        <v>41</v>
      </c>
      <c r="N432">
        <v>20</v>
      </c>
      <c r="O432" t="str">
        <f t="shared" si="18"/>
        <v>adult</v>
      </c>
    </row>
    <row r="433" spans="1:15" x14ac:dyDescent="0.25">
      <c r="A433">
        <v>432</v>
      </c>
      <c r="B433" s="3">
        <v>44622</v>
      </c>
      <c r="C433" s="3" t="str">
        <f t="shared" si="19"/>
        <v>Mar</v>
      </c>
      <c r="D433" s="3" t="str">
        <f t="shared" si="20"/>
        <v>2022</v>
      </c>
      <c r="E433" t="s">
        <v>12</v>
      </c>
      <c r="F433" t="s">
        <v>20</v>
      </c>
      <c r="G433" t="s">
        <v>36</v>
      </c>
      <c r="H433">
        <v>9</v>
      </c>
      <c r="I433">
        <v>493.53</v>
      </c>
      <c r="J433">
        <v>4441.7700000000004</v>
      </c>
      <c r="K433">
        <v>3446.08</v>
      </c>
      <c r="L433">
        <v>995.69</v>
      </c>
      <c r="M433" t="s">
        <v>40</v>
      </c>
      <c r="N433">
        <v>21</v>
      </c>
      <c r="O433" t="str">
        <f t="shared" si="18"/>
        <v>adult</v>
      </c>
    </row>
    <row r="434" spans="1:15" x14ac:dyDescent="0.25">
      <c r="A434">
        <v>433</v>
      </c>
      <c r="B434" s="3">
        <v>44699</v>
      </c>
      <c r="C434" s="3" t="str">
        <f t="shared" si="19"/>
        <v>May</v>
      </c>
      <c r="D434" s="3" t="str">
        <f t="shared" si="20"/>
        <v>2022</v>
      </c>
      <c r="E434" t="s">
        <v>16</v>
      </c>
      <c r="F434" t="s">
        <v>23</v>
      </c>
      <c r="G434" t="s">
        <v>31</v>
      </c>
      <c r="H434">
        <v>15</v>
      </c>
      <c r="I434">
        <v>462.19</v>
      </c>
      <c r="J434">
        <v>6932.85</v>
      </c>
      <c r="K434">
        <v>4390.6400000000003</v>
      </c>
      <c r="L434">
        <v>2542.21</v>
      </c>
      <c r="M434" t="s">
        <v>40</v>
      </c>
      <c r="N434">
        <v>38</v>
      </c>
      <c r="O434" t="str">
        <f t="shared" si="18"/>
        <v xml:space="preserve">middle </v>
      </c>
    </row>
    <row r="435" spans="1:15" x14ac:dyDescent="0.25">
      <c r="A435">
        <v>434</v>
      </c>
      <c r="B435" s="3">
        <v>44652</v>
      </c>
      <c r="C435" s="3" t="str">
        <f t="shared" si="19"/>
        <v>Apr</v>
      </c>
      <c r="D435" s="3" t="str">
        <f t="shared" si="20"/>
        <v>2022</v>
      </c>
      <c r="E435" t="s">
        <v>12</v>
      </c>
      <c r="F435" t="s">
        <v>22</v>
      </c>
      <c r="G435" t="s">
        <v>26</v>
      </c>
      <c r="H435">
        <v>19</v>
      </c>
      <c r="I435">
        <v>152.93</v>
      </c>
      <c r="J435">
        <v>2905.67</v>
      </c>
      <c r="K435">
        <v>1917.74</v>
      </c>
      <c r="L435">
        <v>987.93</v>
      </c>
      <c r="M435" t="s">
        <v>41</v>
      </c>
      <c r="N435">
        <v>33</v>
      </c>
      <c r="O435" t="str">
        <f t="shared" si="18"/>
        <v xml:space="preserve">middle </v>
      </c>
    </row>
    <row r="436" spans="1:15" x14ac:dyDescent="0.25">
      <c r="A436">
        <v>435</v>
      </c>
      <c r="B436" s="3">
        <v>45453</v>
      </c>
      <c r="C436" s="3" t="str">
        <f t="shared" si="19"/>
        <v>Jun</v>
      </c>
      <c r="D436" s="3" t="str">
        <f t="shared" si="20"/>
        <v>2024</v>
      </c>
      <c r="E436" t="s">
        <v>16</v>
      </c>
      <c r="F436" t="s">
        <v>23</v>
      </c>
      <c r="G436" t="s">
        <v>31</v>
      </c>
      <c r="H436">
        <v>1</v>
      </c>
      <c r="I436">
        <v>74.53</v>
      </c>
      <c r="J436">
        <v>74.53</v>
      </c>
      <c r="K436">
        <v>61.93</v>
      </c>
      <c r="L436">
        <v>12.6</v>
      </c>
      <c r="M436" t="s">
        <v>41</v>
      </c>
      <c r="N436">
        <v>41</v>
      </c>
      <c r="O436" t="str">
        <f t="shared" si="18"/>
        <v xml:space="preserve">middle </v>
      </c>
    </row>
    <row r="437" spans="1:15" x14ac:dyDescent="0.25">
      <c r="A437">
        <v>436</v>
      </c>
      <c r="B437" s="3">
        <v>44903</v>
      </c>
      <c r="C437" s="3" t="str">
        <f t="shared" si="19"/>
        <v>Dec</v>
      </c>
      <c r="D437" s="3" t="str">
        <f t="shared" si="20"/>
        <v>2022</v>
      </c>
      <c r="E437" t="s">
        <v>13</v>
      </c>
      <c r="F437" t="s">
        <v>22</v>
      </c>
      <c r="G437" t="s">
        <v>26</v>
      </c>
      <c r="H437">
        <v>11</v>
      </c>
      <c r="I437">
        <v>236.82</v>
      </c>
      <c r="J437">
        <v>2605.02</v>
      </c>
      <c r="K437">
        <v>1923.13</v>
      </c>
      <c r="L437">
        <v>681.89</v>
      </c>
      <c r="M437" t="s">
        <v>40</v>
      </c>
      <c r="N437">
        <v>34</v>
      </c>
      <c r="O437" t="str">
        <f t="shared" si="18"/>
        <v xml:space="preserve">middle </v>
      </c>
    </row>
    <row r="438" spans="1:15" x14ac:dyDescent="0.25">
      <c r="A438">
        <v>437</v>
      </c>
      <c r="B438" s="3">
        <v>45387</v>
      </c>
      <c r="C438" s="3" t="str">
        <f t="shared" si="19"/>
        <v>Apr</v>
      </c>
      <c r="D438" s="3" t="str">
        <f t="shared" si="20"/>
        <v>2024</v>
      </c>
      <c r="E438" t="s">
        <v>19</v>
      </c>
      <c r="F438" t="s">
        <v>21</v>
      </c>
      <c r="G438" t="s">
        <v>27</v>
      </c>
      <c r="H438">
        <v>4</v>
      </c>
      <c r="I438">
        <v>322.91000000000003</v>
      </c>
      <c r="J438">
        <v>1291.6400000000001</v>
      </c>
      <c r="K438">
        <v>940.57</v>
      </c>
      <c r="L438">
        <v>351.07</v>
      </c>
      <c r="M438" t="s">
        <v>41</v>
      </c>
      <c r="N438">
        <v>21</v>
      </c>
      <c r="O438" t="str">
        <f t="shared" si="18"/>
        <v>adult</v>
      </c>
    </row>
    <row r="439" spans="1:15" x14ac:dyDescent="0.25">
      <c r="A439">
        <v>438</v>
      </c>
      <c r="B439" s="3">
        <v>45078</v>
      </c>
      <c r="C439" s="3" t="str">
        <f t="shared" si="19"/>
        <v>Jun</v>
      </c>
      <c r="D439" s="3" t="str">
        <f t="shared" si="20"/>
        <v>2023</v>
      </c>
      <c r="E439" t="s">
        <v>17</v>
      </c>
      <c r="F439" t="s">
        <v>23</v>
      </c>
      <c r="G439" t="s">
        <v>29</v>
      </c>
      <c r="H439">
        <v>19</v>
      </c>
      <c r="I439">
        <v>221.42</v>
      </c>
      <c r="J439">
        <v>4206.9799999999996</v>
      </c>
      <c r="K439">
        <v>2564.6799999999998</v>
      </c>
      <c r="L439">
        <v>1642.3</v>
      </c>
      <c r="M439" t="s">
        <v>41</v>
      </c>
      <c r="N439">
        <v>52</v>
      </c>
      <c r="O439" t="str">
        <f t="shared" si="18"/>
        <v>old</v>
      </c>
    </row>
    <row r="440" spans="1:15" x14ac:dyDescent="0.25">
      <c r="A440">
        <v>439</v>
      </c>
      <c r="B440" s="3">
        <v>45559</v>
      </c>
      <c r="C440" s="3" t="str">
        <f t="shared" si="19"/>
        <v>Sep</v>
      </c>
      <c r="D440" s="3" t="str">
        <f t="shared" si="20"/>
        <v>2024</v>
      </c>
      <c r="E440" t="s">
        <v>13</v>
      </c>
      <c r="F440" t="s">
        <v>23</v>
      </c>
      <c r="G440" t="s">
        <v>31</v>
      </c>
      <c r="H440">
        <v>3</v>
      </c>
      <c r="I440">
        <v>368.54</v>
      </c>
      <c r="J440">
        <v>1105.6199999999999</v>
      </c>
      <c r="K440">
        <v>850.88</v>
      </c>
      <c r="L440">
        <v>254.74</v>
      </c>
      <c r="M440" t="s">
        <v>40</v>
      </c>
      <c r="N440">
        <v>52</v>
      </c>
      <c r="O440" t="str">
        <f t="shared" si="18"/>
        <v>old</v>
      </c>
    </row>
    <row r="441" spans="1:15" x14ac:dyDescent="0.25">
      <c r="A441">
        <v>440</v>
      </c>
      <c r="B441" s="3">
        <v>44636</v>
      </c>
      <c r="C441" s="3" t="str">
        <f t="shared" si="19"/>
        <v>Mar</v>
      </c>
      <c r="D441" s="3" t="str">
        <f t="shared" si="20"/>
        <v>2022</v>
      </c>
      <c r="E441" t="s">
        <v>18</v>
      </c>
      <c r="F441" t="s">
        <v>21</v>
      </c>
      <c r="G441" t="s">
        <v>39</v>
      </c>
      <c r="H441">
        <v>20</v>
      </c>
      <c r="I441">
        <v>326.83999999999997</v>
      </c>
      <c r="J441">
        <v>6536.8</v>
      </c>
      <c r="K441">
        <v>4296.42</v>
      </c>
      <c r="L441">
        <v>2240.38</v>
      </c>
      <c r="M441" t="s">
        <v>41</v>
      </c>
      <c r="N441">
        <v>35</v>
      </c>
      <c r="O441" t="str">
        <f t="shared" si="18"/>
        <v xml:space="preserve">middle </v>
      </c>
    </row>
    <row r="442" spans="1:15" x14ac:dyDescent="0.25">
      <c r="A442">
        <v>441</v>
      </c>
      <c r="B442" s="3">
        <v>44909</v>
      </c>
      <c r="C442" s="3" t="str">
        <f t="shared" si="19"/>
        <v>Dec</v>
      </c>
      <c r="D442" s="3" t="str">
        <f t="shared" si="20"/>
        <v>2022</v>
      </c>
      <c r="E442" t="s">
        <v>13</v>
      </c>
      <c r="F442" t="s">
        <v>20</v>
      </c>
      <c r="G442" t="s">
        <v>36</v>
      </c>
      <c r="H442">
        <v>11</v>
      </c>
      <c r="I442">
        <v>41.15</v>
      </c>
      <c r="J442">
        <v>452.65</v>
      </c>
      <c r="K442">
        <v>359.56</v>
      </c>
      <c r="L442">
        <v>93.09</v>
      </c>
      <c r="M442" t="s">
        <v>41</v>
      </c>
      <c r="N442">
        <v>51</v>
      </c>
      <c r="O442" t="str">
        <f t="shared" si="18"/>
        <v>old</v>
      </c>
    </row>
    <row r="443" spans="1:15" x14ac:dyDescent="0.25">
      <c r="A443">
        <v>442</v>
      </c>
      <c r="B443" s="3">
        <v>44961</v>
      </c>
      <c r="C443" s="3" t="str">
        <f t="shared" si="19"/>
        <v>Feb</v>
      </c>
      <c r="D443" s="3" t="str">
        <f t="shared" si="20"/>
        <v>2023</v>
      </c>
      <c r="E443" t="s">
        <v>12</v>
      </c>
      <c r="F443" t="s">
        <v>21</v>
      </c>
      <c r="G443" t="s">
        <v>39</v>
      </c>
      <c r="H443">
        <v>19</v>
      </c>
      <c r="I443">
        <v>150.44</v>
      </c>
      <c r="J443">
        <v>2858.36</v>
      </c>
      <c r="K443">
        <v>2249.83</v>
      </c>
      <c r="L443">
        <v>608.53</v>
      </c>
      <c r="M443" t="s">
        <v>40</v>
      </c>
      <c r="N443">
        <v>18</v>
      </c>
      <c r="O443" t="str">
        <f t="shared" si="18"/>
        <v>adult</v>
      </c>
    </row>
    <row r="444" spans="1:15" x14ac:dyDescent="0.25">
      <c r="A444">
        <v>443</v>
      </c>
      <c r="B444" s="3">
        <v>45252</v>
      </c>
      <c r="C444" s="3" t="str">
        <f t="shared" si="19"/>
        <v>Nov</v>
      </c>
      <c r="D444" s="3" t="str">
        <f t="shared" si="20"/>
        <v>2023</v>
      </c>
      <c r="E444" t="s">
        <v>15</v>
      </c>
      <c r="F444" t="s">
        <v>23</v>
      </c>
      <c r="G444" t="s">
        <v>28</v>
      </c>
      <c r="H444">
        <v>5</v>
      </c>
      <c r="I444">
        <v>133.13</v>
      </c>
      <c r="J444">
        <v>665.65</v>
      </c>
      <c r="K444">
        <v>443.9</v>
      </c>
      <c r="L444">
        <v>221.75</v>
      </c>
      <c r="M444" t="s">
        <v>41</v>
      </c>
      <c r="N444">
        <v>52</v>
      </c>
      <c r="O444" t="str">
        <f t="shared" si="18"/>
        <v>old</v>
      </c>
    </row>
    <row r="445" spans="1:15" x14ac:dyDescent="0.25">
      <c r="A445">
        <v>444</v>
      </c>
      <c r="B445" s="3">
        <v>44773</v>
      </c>
      <c r="C445" s="3" t="str">
        <f t="shared" si="19"/>
        <v>Jul</v>
      </c>
      <c r="D445" s="3" t="str">
        <f t="shared" si="20"/>
        <v>2022</v>
      </c>
      <c r="E445" t="s">
        <v>13</v>
      </c>
      <c r="F445" t="s">
        <v>22</v>
      </c>
      <c r="G445" t="s">
        <v>30</v>
      </c>
      <c r="H445">
        <v>19</v>
      </c>
      <c r="I445">
        <v>80.540000000000006</v>
      </c>
      <c r="J445">
        <v>1530.26</v>
      </c>
      <c r="K445">
        <v>1273.02</v>
      </c>
      <c r="L445">
        <v>257.24</v>
      </c>
      <c r="M445" t="s">
        <v>41</v>
      </c>
      <c r="N445">
        <v>29</v>
      </c>
      <c r="O445" t="str">
        <f t="shared" si="18"/>
        <v>adult</v>
      </c>
    </row>
    <row r="446" spans="1:15" x14ac:dyDescent="0.25">
      <c r="A446">
        <v>445</v>
      </c>
      <c r="B446" s="3">
        <v>44897</v>
      </c>
      <c r="C446" s="3" t="str">
        <f t="shared" si="19"/>
        <v>Dec</v>
      </c>
      <c r="D446" s="3" t="str">
        <f t="shared" si="20"/>
        <v>2022</v>
      </c>
      <c r="E446" t="s">
        <v>14</v>
      </c>
      <c r="F446" t="s">
        <v>21</v>
      </c>
      <c r="G446" t="s">
        <v>37</v>
      </c>
      <c r="H446">
        <v>5</v>
      </c>
      <c r="I446">
        <v>272.33999999999997</v>
      </c>
      <c r="J446">
        <v>1361.7</v>
      </c>
      <c r="K446">
        <v>1207.01</v>
      </c>
      <c r="L446">
        <v>154.69</v>
      </c>
      <c r="M446" t="s">
        <v>41</v>
      </c>
      <c r="N446">
        <v>32</v>
      </c>
      <c r="O446" t="str">
        <f t="shared" si="18"/>
        <v xml:space="preserve">middle </v>
      </c>
    </row>
    <row r="447" spans="1:15" x14ac:dyDescent="0.25">
      <c r="A447">
        <v>446</v>
      </c>
      <c r="B447" s="3">
        <v>45520</v>
      </c>
      <c r="C447" s="3" t="str">
        <f t="shared" si="19"/>
        <v>Aug</v>
      </c>
      <c r="D447" s="3" t="str">
        <f t="shared" si="20"/>
        <v>2024</v>
      </c>
      <c r="E447" t="s">
        <v>15</v>
      </c>
      <c r="F447" t="s">
        <v>22</v>
      </c>
      <c r="G447" t="s">
        <v>30</v>
      </c>
      <c r="H447">
        <v>6</v>
      </c>
      <c r="I447">
        <v>215.02</v>
      </c>
      <c r="J447">
        <v>1290.1199999999999</v>
      </c>
      <c r="K447">
        <v>878.99</v>
      </c>
      <c r="L447">
        <v>411.13</v>
      </c>
      <c r="M447" t="s">
        <v>40</v>
      </c>
      <c r="N447">
        <v>40</v>
      </c>
      <c r="O447" t="str">
        <f t="shared" si="18"/>
        <v xml:space="preserve">middle </v>
      </c>
    </row>
    <row r="448" spans="1:15" x14ac:dyDescent="0.25">
      <c r="A448">
        <v>447</v>
      </c>
      <c r="B448" s="3">
        <v>45016</v>
      </c>
      <c r="C448" s="3" t="str">
        <f t="shared" si="19"/>
        <v>Mar</v>
      </c>
      <c r="D448" s="3" t="str">
        <f t="shared" si="20"/>
        <v>2023</v>
      </c>
      <c r="E448" t="s">
        <v>17</v>
      </c>
      <c r="F448" t="s">
        <v>22</v>
      </c>
      <c r="G448" t="s">
        <v>34</v>
      </c>
      <c r="H448">
        <v>4</v>
      </c>
      <c r="I448">
        <v>417.91</v>
      </c>
      <c r="J448">
        <v>1671.64</v>
      </c>
      <c r="K448">
        <v>1191.0999999999999</v>
      </c>
      <c r="L448">
        <v>480.54</v>
      </c>
      <c r="M448" t="s">
        <v>40</v>
      </c>
      <c r="N448">
        <v>42</v>
      </c>
      <c r="O448" t="str">
        <f t="shared" si="18"/>
        <v xml:space="preserve">middle </v>
      </c>
    </row>
    <row r="449" spans="1:15" x14ac:dyDescent="0.25">
      <c r="A449">
        <v>448</v>
      </c>
      <c r="B449" s="3">
        <v>45166</v>
      </c>
      <c r="C449" s="3" t="str">
        <f t="shared" si="19"/>
        <v>Aug</v>
      </c>
      <c r="D449" s="3" t="str">
        <f t="shared" si="20"/>
        <v>2023</v>
      </c>
      <c r="E449" t="s">
        <v>17</v>
      </c>
      <c r="F449" t="s">
        <v>20</v>
      </c>
      <c r="G449" t="s">
        <v>38</v>
      </c>
      <c r="H449">
        <v>13</v>
      </c>
      <c r="I449">
        <v>103.33</v>
      </c>
      <c r="J449">
        <v>1343.29</v>
      </c>
      <c r="K449">
        <v>1116.67</v>
      </c>
      <c r="L449">
        <v>226.62</v>
      </c>
      <c r="M449" t="s">
        <v>40</v>
      </c>
      <c r="N449">
        <v>23</v>
      </c>
      <c r="O449" t="str">
        <f t="shared" si="18"/>
        <v>adult</v>
      </c>
    </row>
    <row r="450" spans="1:15" x14ac:dyDescent="0.25">
      <c r="A450">
        <v>449</v>
      </c>
      <c r="B450" s="3">
        <v>45181</v>
      </c>
      <c r="C450" s="3" t="str">
        <f t="shared" si="19"/>
        <v>Sep</v>
      </c>
      <c r="D450" s="3" t="str">
        <f t="shared" si="20"/>
        <v>2023</v>
      </c>
      <c r="E450" t="s">
        <v>18</v>
      </c>
      <c r="F450" t="s">
        <v>21</v>
      </c>
      <c r="G450" t="s">
        <v>27</v>
      </c>
      <c r="H450">
        <v>7</v>
      </c>
      <c r="I450">
        <v>64.58</v>
      </c>
      <c r="J450">
        <v>452.06</v>
      </c>
      <c r="K450">
        <v>337.57</v>
      </c>
      <c r="L450">
        <v>114.49</v>
      </c>
      <c r="M450" t="s">
        <v>41</v>
      </c>
      <c r="N450">
        <v>38</v>
      </c>
      <c r="O450" t="str">
        <f t="shared" ref="O450:O513" si="21">VLOOKUP(N450,cat,2)</f>
        <v xml:space="preserve">middle </v>
      </c>
    </row>
    <row r="451" spans="1:15" x14ac:dyDescent="0.25">
      <c r="A451">
        <v>450</v>
      </c>
      <c r="B451" s="3">
        <v>44823</v>
      </c>
      <c r="C451" s="3" t="str">
        <f t="shared" ref="C451:C514" si="22">TEXT(B451,"mmm")</f>
        <v>Sep</v>
      </c>
      <c r="D451" s="3" t="str">
        <f t="shared" ref="D451:D514" si="23">TEXT(B451,"yyyy")</f>
        <v>2022</v>
      </c>
      <c r="E451" t="s">
        <v>12</v>
      </c>
      <c r="F451" t="s">
        <v>22</v>
      </c>
      <c r="G451" t="s">
        <v>26</v>
      </c>
      <c r="H451">
        <v>3</v>
      </c>
      <c r="I451">
        <v>400.9</v>
      </c>
      <c r="J451">
        <v>1202.7</v>
      </c>
      <c r="K451">
        <v>851.46</v>
      </c>
      <c r="L451">
        <v>351.24</v>
      </c>
      <c r="M451" t="s">
        <v>40</v>
      </c>
      <c r="N451">
        <v>47</v>
      </c>
      <c r="O451" t="str">
        <f t="shared" si="21"/>
        <v>old</v>
      </c>
    </row>
    <row r="452" spans="1:15" x14ac:dyDescent="0.25">
      <c r="A452">
        <v>451</v>
      </c>
      <c r="B452" s="3">
        <v>44925</v>
      </c>
      <c r="C452" s="3" t="str">
        <f t="shared" si="22"/>
        <v>Dec</v>
      </c>
      <c r="D452" s="3" t="str">
        <f t="shared" si="23"/>
        <v>2022</v>
      </c>
      <c r="E452" t="s">
        <v>17</v>
      </c>
      <c r="F452" t="s">
        <v>21</v>
      </c>
      <c r="G452" t="s">
        <v>39</v>
      </c>
      <c r="H452">
        <v>14</v>
      </c>
      <c r="I452">
        <v>203.15</v>
      </c>
      <c r="J452">
        <v>2844.1</v>
      </c>
      <c r="K452">
        <v>2438.1</v>
      </c>
      <c r="L452">
        <v>406</v>
      </c>
      <c r="M452" t="s">
        <v>41</v>
      </c>
      <c r="N452">
        <v>37</v>
      </c>
      <c r="O452" t="str">
        <f t="shared" si="21"/>
        <v xml:space="preserve">middle </v>
      </c>
    </row>
    <row r="453" spans="1:15" x14ac:dyDescent="0.25">
      <c r="A453">
        <v>452</v>
      </c>
      <c r="B453" s="3">
        <v>45221</v>
      </c>
      <c r="C453" s="3" t="str">
        <f t="shared" si="22"/>
        <v>Oct</v>
      </c>
      <c r="D453" s="3" t="str">
        <f t="shared" si="23"/>
        <v>2023</v>
      </c>
      <c r="E453" t="s">
        <v>14</v>
      </c>
      <c r="F453" t="s">
        <v>20</v>
      </c>
      <c r="G453" t="s">
        <v>32</v>
      </c>
      <c r="H453">
        <v>8</v>
      </c>
      <c r="I453">
        <v>499.85</v>
      </c>
      <c r="J453">
        <v>3998.8</v>
      </c>
      <c r="K453">
        <v>2500.59</v>
      </c>
      <c r="L453">
        <v>1498.21</v>
      </c>
      <c r="M453" t="s">
        <v>41</v>
      </c>
      <c r="N453">
        <v>48</v>
      </c>
      <c r="O453" t="str">
        <f t="shared" si="21"/>
        <v>old</v>
      </c>
    </row>
    <row r="454" spans="1:15" x14ac:dyDescent="0.25">
      <c r="A454">
        <v>453</v>
      </c>
      <c r="B454" s="3">
        <v>45140</v>
      </c>
      <c r="C454" s="3" t="str">
        <f t="shared" si="22"/>
        <v>Aug</v>
      </c>
      <c r="D454" s="3" t="str">
        <f t="shared" si="23"/>
        <v>2023</v>
      </c>
      <c r="E454" t="s">
        <v>17</v>
      </c>
      <c r="F454" t="s">
        <v>23</v>
      </c>
      <c r="G454" t="s">
        <v>31</v>
      </c>
      <c r="H454">
        <v>2</v>
      </c>
      <c r="I454">
        <v>74.66</v>
      </c>
      <c r="J454">
        <v>149.32</v>
      </c>
      <c r="K454">
        <v>100.75</v>
      </c>
      <c r="L454">
        <v>48.57</v>
      </c>
      <c r="M454" t="s">
        <v>40</v>
      </c>
      <c r="N454">
        <v>26</v>
      </c>
      <c r="O454" t="str">
        <f t="shared" si="21"/>
        <v>adult</v>
      </c>
    </row>
    <row r="455" spans="1:15" x14ac:dyDescent="0.25">
      <c r="A455">
        <v>454</v>
      </c>
      <c r="B455" s="3">
        <v>45449</v>
      </c>
      <c r="C455" s="3" t="str">
        <f t="shared" si="22"/>
        <v>Jun</v>
      </c>
      <c r="D455" s="3" t="str">
        <f t="shared" si="23"/>
        <v>2024</v>
      </c>
      <c r="E455" t="s">
        <v>18</v>
      </c>
      <c r="F455" t="s">
        <v>22</v>
      </c>
      <c r="G455" t="s">
        <v>34</v>
      </c>
      <c r="H455">
        <v>2</v>
      </c>
      <c r="I455">
        <v>35.28</v>
      </c>
      <c r="J455">
        <v>70.56</v>
      </c>
      <c r="K455">
        <v>59.32</v>
      </c>
      <c r="L455">
        <v>11.24</v>
      </c>
      <c r="M455" t="s">
        <v>41</v>
      </c>
      <c r="N455">
        <v>41</v>
      </c>
      <c r="O455" t="str">
        <f t="shared" si="21"/>
        <v xml:space="preserve">middle </v>
      </c>
    </row>
    <row r="456" spans="1:15" x14ac:dyDescent="0.25">
      <c r="A456">
        <v>455</v>
      </c>
      <c r="B456" s="3">
        <v>44717</v>
      </c>
      <c r="C456" s="3" t="str">
        <f t="shared" si="22"/>
        <v>Jun</v>
      </c>
      <c r="D456" s="3" t="str">
        <f t="shared" si="23"/>
        <v>2022</v>
      </c>
      <c r="E456" t="s">
        <v>12</v>
      </c>
      <c r="F456" t="s">
        <v>22</v>
      </c>
      <c r="G456" t="s">
        <v>34</v>
      </c>
      <c r="H456">
        <v>6</v>
      </c>
      <c r="I456">
        <v>91.45</v>
      </c>
      <c r="J456">
        <v>548.70000000000005</v>
      </c>
      <c r="K456">
        <v>414.59</v>
      </c>
      <c r="L456">
        <v>134.11000000000001</v>
      </c>
      <c r="M456" t="s">
        <v>40</v>
      </c>
      <c r="N456">
        <v>41</v>
      </c>
      <c r="O456" t="str">
        <f t="shared" si="21"/>
        <v xml:space="preserve">middle </v>
      </c>
    </row>
    <row r="457" spans="1:15" x14ac:dyDescent="0.25">
      <c r="A457">
        <v>456</v>
      </c>
      <c r="B457" s="3">
        <v>44944</v>
      </c>
      <c r="C457" s="3" t="str">
        <f t="shared" si="22"/>
        <v>Jan</v>
      </c>
      <c r="D457" s="3" t="str">
        <f t="shared" si="23"/>
        <v>2023</v>
      </c>
      <c r="E457" t="s">
        <v>14</v>
      </c>
      <c r="F457" t="s">
        <v>22</v>
      </c>
      <c r="G457" t="s">
        <v>35</v>
      </c>
      <c r="H457">
        <v>16</v>
      </c>
      <c r="I457">
        <v>106.02</v>
      </c>
      <c r="J457">
        <v>1696.32</v>
      </c>
      <c r="K457">
        <v>1223.21</v>
      </c>
      <c r="L457">
        <v>473.11</v>
      </c>
      <c r="M457" t="s">
        <v>41</v>
      </c>
      <c r="N457">
        <v>57</v>
      </c>
      <c r="O457" t="str">
        <f t="shared" si="21"/>
        <v>old</v>
      </c>
    </row>
    <row r="458" spans="1:15" x14ac:dyDescent="0.25">
      <c r="A458">
        <v>457</v>
      </c>
      <c r="B458" s="3">
        <v>45314</v>
      </c>
      <c r="C458" s="3" t="str">
        <f t="shared" si="22"/>
        <v>Jan</v>
      </c>
      <c r="D458" s="3" t="str">
        <f t="shared" si="23"/>
        <v>2024</v>
      </c>
      <c r="E458" t="s">
        <v>16</v>
      </c>
      <c r="F458" t="s">
        <v>21</v>
      </c>
      <c r="G458" t="s">
        <v>37</v>
      </c>
      <c r="H458">
        <v>11</v>
      </c>
      <c r="I458">
        <v>19.11</v>
      </c>
      <c r="J458">
        <v>210.21</v>
      </c>
      <c r="K458">
        <v>155.80000000000001</v>
      </c>
      <c r="L458">
        <v>54.41</v>
      </c>
      <c r="M458" t="s">
        <v>40</v>
      </c>
      <c r="N458">
        <v>44</v>
      </c>
      <c r="O458" t="str">
        <f t="shared" si="21"/>
        <v xml:space="preserve">middle </v>
      </c>
    </row>
    <row r="459" spans="1:15" x14ac:dyDescent="0.25">
      <c r="A459">
        <v>458</v>
      </c>
      <c r="B459" s="3">
        <v>44790</v>
      </c>
      <c r="C459" s="3" t="str">
        <f t="shared" si="22"/>
        <v>Aug</v>
      </c>
      <c r="D459" s="3" t="str">
        <f t="shared" si="23"/>
        <v>2022</v>
      </c>
      <c r="E459" t="s">
        <v>17</v>
      </c>
      <c r="F459" t="s">
        <v>20</v>
      </c>
      <c r="G459" t="s">
        <v>36</v>
      </c>
      <c r="H459">
        <v>6</v>
      </c>
      <c r="I459">
        <v>54.56</v>
      </c>
      <c r="J459">
        <v>327.36</v>
      </c>
      <c r="K459">
        <v>230.66</v>
      </c>
      <c r="L459">
        <v>96.7</v>
      </c>
      <c r="M459" t="s">
        <v>40</v>
      </c>
      <c r="N459">
        <v>44</v>
      </c>
      <c r="O459" t="str">
        <f t="shared" si="21"/>
        <v xml:space="preserve">middle </v>
      </c>
    </row>
    <row r="460" spans="1:15" x14ac:dyDescent="0.25">
      <c r="A460">
        <v>459</v>
      </c>
      <c r="B460" s="3">
        <v>45111</v>
      </c>
      <c r="C460" s="3" t="str">
        <f t="shared" si="22"/>
        <v>Jul</v>
      </c>
      <c r="D460" s="3" t="str">
        <f t="shared" si="23"/>
        <v>2023</v>
      </c>
      <c r="E460" t="s">
        <v>14</v>
      </c>
      <c r="F460" t="s">
        <v>21</v>
      </c>
      <c r="G460" t="s">
        <v>39</v>
      </c>
      <c r="H460">
        <v>15</v>
      </c>
      <c r="I460">
        <v>491.77</v>
      </c>
      <c r="J460">
        <v>7376.55</v>
      </c>
      <c r="K460">
        <v>6320.54</v>
      </c>
      <c r="L460">
        <v>1056.01</v>
      </c>
      <c r="M460" t="s">
        <v>41</v>
      </c>
      <c r="N460">
        <v>26</v>
      </c>
      <c r="O460" t="str">
        <f t="shared" si="21"/>
        <v>adult</v>
      </c>
    </row>
    <row r="461" spans="1:15" x14ac:dyDescent="0.25">
      <c r="A461">
        <v>460</v>
      </c>
      <c r="B461" s="3">
        <v>44892</v>
      </c>
      <c r="C461" s="3" t="str">
        <f t="shared" si="22"/>
        <v>Nov</v>
      </c>
      <c r="D461" s="3" t="str">
        <f t="shared" si="23"/>
        <v>2022</v>
      </c>
      <c r="E461" t="s">
        <v>17</v>
      </c>
      <c r="F461" t="s">
        <v>23</v>
      </c>
      <c r="G461" t="s">
        <v>28</v>
      </c>
      <c r="H461">
        <v>16</v>
      </c>
      <c r="I461">
        <v>450.28</v>
      </c>
      <c r="J461">
        <v>7204.48</v>
      </c>
      <c r="K461">
        <v>4877.8500000000004</v>
      </c>
      <c r="L461">
        <v>2326.63</v>
      </c>
      <c r="M461" t="s">
        <v>41</v>
      </c>
      <c r="N461">
        <v>57</v>
      </c>
      <c r="O461" t="str">
        <f t="shared" si="21"/>
        <v>old</v>
      </c>
    </row>
    <row r="462" spans="1:15" x14ac:dyDescent="0.25">
      <c r="A462">
        <v>461</v>
      </c>
      <c r="B462" s="3">
        <v>44694</v>
      </c>
      <c r="C462" s="3" t="str">
        <f t="shared" si="22"/>
        <v>May</v>
      </c>
      <c r="D462" s="3" t="str">
        <f t="shared" si="23"/>
        <v>2022</v>
      </c>
      <c r="E462" t="s">
        <v>14</v>
      </c>
      <c r="F462" t="s">
        <v>20</v>
      </c>
      <c r="G462" t="s">
        <v>38</v>
      </c>
      <c r="H462">
        <v>19</v>
      </c>
      <c r="I462">
        <v>102.16</v>
      </c>
      <c r="J462">
        <v>1941.04</v>
      </c>
      <c r="K462">
        <v>1292.33</v>
      </c>
      <c r="L462">
        <v>648.71</v>
      </c>
      <c r="M462" t="s">
        <v>40</v>
      </c>
      <c r="N462">
        <v>32</v>
      </c>
      <c r="O462" t="str">
        <f t="shared" si="21"/>
        <v xml:space="preserve">middle </v>
      </c>
    </row>
    <row r="463" spans="1:15" x14ac:dyDescent="0.25">
      <c r="A463">
        <v>462</v>
      </c>
      <c r="B463" s="3">
        <v>44793</v>
      </c>
      <c r="C463" s="3" t="str">
        <f t="shared" si="22"/>
        <v>Aug</v>
      </c>
      <c r="D463" s="3" t="str">
        <f t="shared" si="23"/>
        <v>2022</v>
      </c>
      <c r="E463" t="s">
        <v>14</v>
      </c>
      <c r="F463" t="s">
        <v>21</v>
      </c>
      <c r="G463" t="s">
        <v>39</v>
      </c>
      <c r="H463">
        <v>10</v>
      </c>
      <c r="I463">
        <v>444.02</v>
      </c>
      <c r="J463">
        <v>4440.2</v>
      </c>
      <c r="K463">
        <v>2804.29</v>
      </c>
      <c r="L463">
        <v>1635.91</v>
      </c>
      <c r="M463" t="s">
        <v>41</v>
      </c>
      <c r="N463">
        <v>29</v>
      </c>
      <c r="O463" t="str">
        <f t="shared" si="21"/>
        <v>adult</v>
      </c>
    </row>
    <row r="464" spans="1:15" x14ac:dyDescent="0.25">
      <c r="A464">
        <v>463</v>
      </c>
      <c r="B464" s="3">
        <v>45466</v>
      </c>
      <c r="C464" s="3" t="str">
        <f t="shared" si="22"/>
        <v>Jun</v>
      </c>
      <c r="D464" s="3" t="str">
        <f t="shared" si="23"/>
        <v>2024</v>
      </c>
      <c r="E464" t="s">
        <v>19</v>
      </c>
      <c r="F464" t="s">
        <v>23</v>
      </c>
      <c r="G464" t="s">
        <v>28</v>
      </c>
      <c r="H464">
        <v>19</v>
      </c>
      <c r="I464">
        <v>262.36</v>
      </c>
      <c r="J464">
        <v>4984.84</v>
      </c>
      <c r="K464">
        <v>3854.03</v>
      </c>
      <c r="L464">
        <v>1130.81</v>
      </c>
      <c r="M464" t="s">
        <v>41</v>
      </c>
      <c r="N464">
        <v>26</v>
      </c>
      <c r="O464" t="str">
        <f t="shared" si="21"/>
        <v>adult</v>
      </c>
    </row>
    <row r="465" spans="1:15" x14ac:dyDescent="0.25">
      <c r="A465">
        <v>464</v>
      </c>
      <c r="B465" s="3">
        <v>44597</v>
      </c>
      <c r="C465" s="3" t="str">
        <f t="shared" si="22"/>
        <v>Feb</v>
      </c>
      <c r="D465" s="3" t="str">
        <f t="shared" si="23"/>
        <v>2022</v>
      </c>
      <c r="E465" t="s">
        <v>16</v>
      </c>
      <c r="F465" t="s">
        <v>20</v>
      </c>
      <c r="G465" t="s">
        <v>32</v>
      </c>
      <c r="H465">
        <v>5</v>
      </c>
      <c r="I465">
        <v>291.79000000000002</v>
      </c>
      <c r="J465">
        <v>1458.95</v>
      </c>
      <c r="K465">
        <v>1284.44</v>
      </c>
      <c r="L465">
        <v>174.51</v>
      </c>
      <c r="M465" t="s">
        <v>41</v>
      </c>
      <c r="N465">
        <v>58</v>
      </c>
      <c r="O465" t="str">
        <f t="shared" si="21"/>
        <v>old</v>
      </c>
    </row>
    <row r="466" spans="1:15" x14ac:dyDescent="0.25">
      <c r="A466">
        <v>465</v>
      </c>
      <c r="B466" s="3">
        <v>45375</v>
      </c>
      <c r="C466" s="3" t="str">
        <f t="shared" si="22"/>
        <v>Mar</v>
      </c>
      <c r="D466" s="3" t="str">
        <f t="shared" si="23"/>
        <v>2024</v>
      </c>
      <c r="E466" t="s">
        <v>17</v>
      </c>
      <c r="F466" t="s">
        <v>22</v>
      </c>
      <c r="G466" t="s">
        <v>26</v>
      </c>
      <c r="H466">
        <v>1</v>
      </c>
      <c r="I466">
        <v>75.760000000000005</v>
      </c>
      <c r="J466">
        <v>75.760000000000005</v>
      </c>
      <c r="K466">
        <v>46.23</v>
      </c>
      <c r="L466">
        <v>29.53</v>
      </c>
      <c r="M466" t="s">
        <v>40</v>
      </c>
      <c r="N466">
        <v>28</v>
      </c>
      <c r="O466" t="str">
        <f t="shared" si="21"/>
        <v>adult</v>
      </c>
    </row>
    <row r="467" spans="1:15" x14ac:dyDescent="0.25">
      <c r="A467">
        <v>466</v>
      </c>
      <c r="B467" s="3">
        <v>44754</v>
      </c>
      <c r="C467" s="3" t="str">
        <f t="shared" si="22"/>
        <v>Jul</v>
      </c>
      <c r="D467" s="3" t="str">
        <f t="shared" si="23"/>
        <v>2022</v>
      </c>
      <c r="E467" t="s">
        <v>12</v>
      </c>
      <c r="F467" t="s">
        <v>23</v>
      </c>
      <c r="G467" t="s">
        <v>29</v>
      </c>
      <c r="H467">
        <v>19</v>
      </c>
      <c r="I467">
        <v>242.98</v>
      </c>
      <c r="J467">
        <v>4616.62</v>
      </c>
      <c r="K467">
        <v>3957.85</v>
      </c>
      <c r="L467">
        <v>658.77</v>
      </c>
      <c r="M467" t="s">
        <v>41</v>
      </c>
      <c r="N467">
        <v>46</v>
      </c>
      <c r="O467" t="str">
        <f t="shared" si="21"/>
        <v>old</v>
      </c>
    </row>
    <row r="468" spans="1:15" x14ac:dyDescent="0.25">
      <c r="A468">
        <v>467</v>
      </c>
      <c r="B468" s="3">
        <v>45233</v>
      </c>
      <c r="C468" s="3" t="str">
        <f t="shared" si="22"/>
        <v>Nov</v>
      </c>
      <c r="D468" s="3" t="str">
        <f t="shared" si="23"/>
        <v>2023</v>
      </c>
      <c r="E468" t="s">
        <v>15</v>
      </c>
      <c r="F468" t="s">
        <v>20</v>
      </c>
      <c r="G468" t="s">
        <v>32</v>
      </c>
      <c r="H468">
        <v>18</v>
      </c>
      <c r="I468">
        <v>222.73</v>
      </c>
      <c r="J468">
        <v>4009.14</v>
      </c>
      <c r="K468">
        <v>3301.48</v>
      </c>
      <c r="L468">
        <v>707.66</v>
      </c>
      <c r="M468" t="s">
        <v>41</v>
      </c>
      <c r="N468">
        <v>39</v>
      </c>
      <c r="O468" t="str">
        <f t="shared" si="21"/>
        <v xml:space="preserve">middle </v>
      </c>
    </row>
    <row r="469" spans="1:15" x14ac:dyDescent="0.25">
      <c r="A469">
        <v>468</v>
      </c>
      <c r="B469" s="3">
        <v>44660</v>
      </c>
      <c r="C469" s="3" t="str">
        <f t="shared" si="22"/>
        <v>Apr</v>
      </c>
      <c r="D469" s="3" t="str">
        <f t="shared" si="23"/>
        <v>2022</v>
      </c>
      <c r="E469" t="s">
        <v>18</v>
      </c>
      <c r="F469" t="s">
        <v>23</v>
      </c>
      <c r="G469" t="s">
        <v>31</v>
      </c>
      <c r="H469">
        <v>16</v>
      </c>
      <c r="I469">
        <v>387.14</v>
      </c>
      <c r="J469">
        <v>6194.24</v>
      </c>
      <c r="K469">
        <v>4564.5</v>
      </c>
      <c r="L469">
        <v>1629.74</v>
      </c>
      <c r="M469" t="s">
        <v>41</v>
      </c>
      <c r="N469">
        <v>51</v>
      </c>
      <c r="O469" t="str">
        <f t="shared" si="21"/>
        <v>old</v>
      </c>
    </row>
    <row r="470" spans="1:15" x14ac:dyDescent="0.25">
      <c r="A470">
        <v>469</v>
      </c>
      <c r="B470" s="3">
        <v>44691</v>
      </c>
      <c r="C470" s="3" t="str">
        <f t="shared" si="22"/>
        <v>May</v>
      </c>
      <c r="D470" s="3" t="str">
        <f t="shared" si="23"/>
        <v>2022</v>
      </c>
      <c r="E470" t="s">
        <v>19</v>
      </c>
      <c r="F470" t="s">
        <v>21</v>
      </c>
      <c r="G470" t="s">
        <v>25</v>
      </c>
      <c r="H470">
        <v>14</v>
      </c>
      <c r="I470">
        <v>322.93</v>
      </c>
      <c r="J470">
        <v>4521.0200000000004</v>
      </c>
      <c r="K470">
        <v>4021.11</v>
      </c>
      <c r="L470">
        <v>499.91</v>
      </c>
      <c r="M470" t="s">
        <v>40</v>
      </c>
      <c r="N470">
        <v>32</v>
      </c>
      <c r="O470" t="str">
        <f t="shared" si="21"/>
        <v xml:space="preserve">middle </v>
      </c>
    </row>
    <row r="471" spans="1:15" x14ac:dyDescent="0.25">
      <c r="A471">
        <v>470</v>
      </c>
      <c r="B471" s="3">
        <v>44917</v>
      </c>
      <c r="C471" s="3" t="str">
        <f t="shared" si="22"/>
        <v>Dec</v>
      </c>
      <c r="D471" s="3" t="str">
        <f t="shared" si="23"/>
        <v>2022</v>
      </c>
      <c r="E471" t="s">
        <v>13</v>
      </c>
      <c r="F471" t="s">
        <v>21</v>
      </c>
      <c r="G471" t="s">
        <v>37</v>
      </c>
      <c r="H471">
        <v>18</v>
      </c>
      <c r="I471">
        <v>357.78</v>
      </c>
      <c r="J471">
        <v>6440.04</v>
      </c>
      <c r="K471">
        <v>4108.04</v>
      </c>
      <c r="L471">
        <v>2332</v>
      </c>
      <c r="M471" t="s">
        <v>41</v>
      </c>
      <c r="N471">
        <v>46</v>
      </c>
      <c r="O471" t="str">
        <f t="shared" si="21"/>
        <v>old</v>
      </c>
    </row>
    <row r="472" spans="1:15" x14ac:dyDescent="0.25">
      <c r="A472">
        <v>471</v>
      </c>
      <c r="B472" s="3">
        <v>45085</v>
      </c>
      <c r="C472" s="3" t="str">
        <f t="shared" si="22"/>
        <v>Jun</v>
      </c>
      <c r="D472" s="3" t="str">
        <f t="shared" si="23"/>
        <v>2023</v>
      </c>
      <c r="E472" t="s">
        <v>12</v>
      </c>
      <c r="F472" t="s">
        <v>21</v>
      </c>
      <c r="G472" t="s">
        <v>27</v>
      </c>
      <c r="H472">
        <v>13</v>
      </c>
      <c r="I472">
        <v>410.91</v>
      </c>
      <c r="J472">
        <v>5341.83</v>
      </c>
      <c r="K472">
        <v>4624.3500000000004</v>
      </c>
      <c r="L472">
        <v>717.48</v>
      </c>
      <c r="M472" t="s">
        <v>40</v>
      </c>
      <c r="N472">
        <v>27</v>
      </c>
      <c r="O472" t="str">
        <f t="shared" si="21"/>
        <v>adult</v>
      </c>
    </row>
    <row r="473" spans="1:15" x14ac:dyDescent="0.25">
      <c r="A473">
        <v>472</v>
      </c>
      <c r="B473" s="3">
        <v>45138</v>
      </c>
      <c r="C473" s="3" t="str">
        <f t="shared" si="22"/>
        <v>Jul</v>
      </c>
      <c r="D473" s="3" t="str">
        <f t="shared" si="23"/>
        <v>2023</v>
      </c>
      <c r="E473" t="s">
        <v>15</v>
      </c>
      <c r="F473" t="s">
        <v>21</v>
      </c>
      <c r="G473" t="s">
        <v>27</v>
      </c>
      <c r="H473">
        <v>12</v>
      </c>
      <c r="I473">
        <v>265.16000000000003</v>
      </c>
      <c r="J473">
        <v>3181.92</v>
      </c>
      <c r="K473">
        <v>2653.66</v>
      </c>
      <c r="L473">
        <v>528.26</v>
      </c>
      <c r="M473" t="s">
        <v>40</v>
      </c>
      <c r="N473">
        <v>52</v>
      </c>
      <c r="O473" t="str">
        <f t="shared" si="21"/>
        <v>old</v>
      </c>
    </row>
    <row r="474" spans="1:15" x14ac:dyDescent="0.25">
      <c r="A474">
        <v>473</v>
      </c>
      <c r="B474" s="3">
        <v>45212</v>
      </c>
      <c r="C474" s="3" t="str">
        <f t="shared" si="22"/>
        <v>Oct</v>
      </c>
      <c r="D474" s="3" t="str">
        <f t="shared" si="23"/>
        <v>2023</v>
      </c>
      <c r="E474" t="s">
        <v>16</v>
      </c>
      <c r="F474" t="s">
        <v>22</v>
      </c>
      <c r="G474" t="s">
        <v>26</v>
      </c>
      <c r="H474">
        <v>12</v>
      </c>
      <c r="I474">
        <v>83.58</v>
      </c>
      <c r="J474">
        <v>1002.96</v>
      </c>
      <c r="K474">
        <v>806.5</v>
      </c>
      <c r="L474">
        <v>196.46</v>
      </c>
      <c r="M474" t="s">
        <v>40</v>
      </c>
      <c r="N474">
        <v>27</v>
      </c>
      <c r="O474" t="str">
        <f t="shared" si="21"/>
        <v>adult</v>
      </c>
    </row>
    <row r="475" spans="1:15" x14ac:dyDescent="0.25">
      <c r="A475">
        <v>474</v>
      </c>
      <c r="B475" s="3">
        <v>44865</v>
      </c>
      <c r="C475" s="3" t="str">
        <f t="shared" si="22"/>
        <v>Oct</v>
      </c>
      <c r="D475" s="3" t="str">
        <f t="shared" si="23"/>
        <v>2022</v>
      </c>
      <c r="E475" t="s">
        <v>12</v>
      </c>
      <c r="F475" t="s">
        <v>22</v>
      </c>
      <c r="G475" t="s">
        <v>30</v>
      </c>
      <c r="H475">
        <v>2</v>
      </c>
      <c r="I475">
        <v>479.73</v>
      </c>
      <c r="J475">
        <v>959.46</v>
      </c>
      <c r="K475">
        <v>848.81</v>
      </c>
      <c r="L475">
        <v>110.65</v>
      </c>
      <c r="M475" t="s">
        <v>41</v>
      </c>
      <c r="N475">
        <v>51</v>
      </c>
      <c r="O475" t="str">
        <f t="shared" si="21"/>
        <v>old</v>
      </c>
    </row>
    <row r="476" spans="1:15" x14ac:dyDescent="0.25">
      <c r="A476">
        <v>475</v>
      </c>
      <c r="B476" s="3">
        <v>44562</v>
      </c>
      <c r="C476" s="3" t="str">
        <f t="shared" si="22"/>
        <v>Jan</v>
      </c>
      <c r="D476" s="3" t="str">
        <f t="shared" si="23"/>
        <v>2022</v>
      </c>
      <c r="E476" t="s">
        <v>12</v>
      </c>
      <c r="F476" t="s">
        <v>20</v>
      </c>
      <c r="G476" t="s">
        <v>38</v>
      </c>
      <c r="H476">
        <v>11</v>
      </c>
      <c r="I476">
        <v>72.38</v>
      </c>
      <c r="J476">
        <v>796.18</v>
      </c>
      <c r="K476">
        <v>701.79</v>
      </c>
      <c r="L476">
        <v>94.39</v>
      </c>
      <c r="M476" t="s">
        <v>40</v>
      </c>
      <c r="N476">
        <v>34</v>
      </c>
      <c r="O476" t="str">
        <f t="shared" si="21"/>
        <v xml:space="preserve">middle </v>
      </c>
    </row>
    <row r="477" spans="1:15" x14ac:dyDescent="0.25">
      <c r="A477">
        <v>476</v>
      </c>
      <c r="B477" s="3">
        <v>45054</v>
      </c>
      <c r="C477" s="3" t="str">
        <f t="shared" si="22"/>
        <v>May</v>
      </c>
      <c r="D477" s="3" t="str">
        <f t="shared" si="23"/>
        <v>2023</v>
      </c>
      <c r="E477" t="s">
        <v>19</v>
      </c>
      <c r="F477" t="s">
        <v>22</v>
      </c>
      <c r="G477" t="s">
        <v>35</v>
      </c>
      <c r="H477">
        <v>2</v>
      </c>
      <c r="I477">
        <v>378.81</v>
      </c>
      <c r="J477">
        <v>757.62</v>
      </c>
      <c r="K477">
        <v>486.46</v>
      </c>
      <c r="L477">
        <v>271.16000000000003</v>
      </c>
      <c r="M477" t="s">
        <v>40</v>
      </c>
      <c r="N477">
        <v>33</v>
      </c>
      <c r="O477" t="str">
        <f t="shared" si="21"/>
        <v xml:space="preserve">middle </v>
      </c>
    </row>
    <row r="478" spans="1:15" x14ac:dyDescent="0.25">
      <c r="A478">
        <v>477</v>
      </c>
      <c r="B478" s="3">
        <v>44920</v>
      </c>
      <c r="C478" s="3" t="str">
        <f t="shared" si="22"/>
        <v>Dec</v>
      </c>
      <c r="D478" s="3" t="str">
        <f t="shared" si="23"/>
        <v>2022</v>
      </c>
      <c r="E478" t="s">
        <v>12</v>
      </c>
      <c r="F478" t="s">
        <v>22</v>
      </c>
      <c r="G478" t="s">
        <v>34</v>
      </c>
      <c r="H478">
        <v>13</v>
      </c>
      <c r="I478">
        <v>297.75</v>
      </c>
      <c r="J478">
        <v>3870.75</v>
      </c>
      <c r="K478">
        <v>2611.1</v>
      </c>
      <c r="L478">
        <v>1259.6500000000001</v>
      </c>
      <c r="M478" t="s">
        <v>40</v>
      </c>
      <c r="N478">
        <v>32</v>
      </c>
      <c r="O478" t="str">
        <f t="shared" si="21"/>
        <v xml:space="preserve">middle </v>
      </c>
    </row>
    <row r="479" spans="1:15" x14ac:dyDescent="0.25">
      <c r="A479">
        <v>478</v>
      </c>
      <c r="B479" s="3">
        <v>45250</v>
      </c>
      <c r="C479" s="3" t="str">
        <f t="shared" si="22"/>
        <v>Nov</v>
      </c>
      <c r="D479" s="3" t="str">
        <f t="shared" si="23"/>
        <v>2023</v>
      </c>
      <c r="E479" t="s">
        <v>19</v>
      </c>
      <c r="F479" t="s">
        <v>22</v>
      </c>
      <c r="G479" t="s">
        <v>34</v>
      </c>
      <c r="H479">
        <v>4</v>
      </c>
      <c r="I479">
        <v>364.36</v>
      </c>
      <c r="J479">
        <v>1457.44</v>
      </c>
      <c r="K479">
        <v>1130.6500000000001</v>
      </c>
      <c r="L479">
        <v>326.79000000000002</v>
      </c>
      <c r="M479" t="s">
        <v>40</v>
      </c>
      <c r="N479">
        <v>31</v>
      </c>
      <c r="O479" t="str">
        <f t="shared" si="21"/>
        <v xml:space="preserve">middle </v>
      </c>
    </row>
    <row r="480" spans="1:15" x14ac:dyDescent="0.25">
      <c r="A480">
        <v>479</v>
      </c>
      <c r="B480" s="3">
        <v>44880</v>
      </c>
      <c r="C480" s="3" t="str">
        <f t="shared" si="22"/>
        <v>Nov</v>
      </c>
      <c r="D480" s="3" t="str">
        <f t="shared" si="23"/>
        <v>2022</v>
      </c>
      <c r="E480" t="s">
        <v>13</v>
      </c>
      <c r="F480" t="s">
        <v>22</v>
      </c>
      <c r="G480" t="s">
        <v>30</v>
      </c>
      <c r="H480">
        <v>11</v>
      </c>
      <c r="I480">
        <v>10.33</v>
      </c>
      <c r="J480">
        <v>113.63</v>
      </c>
      <c r="K480">
        <v>72.180000000000007</v>
      </c>
      <c r="L480">
        <v>41.45</v>
      </c>
      <c r="M480" t="s">
        <v>40</v>
      </c>
      <c r="N480">
        <v>58</v>
      </c>
      <c r="O480" t="str">
        <f t="shared" si="21"/>
        <v>old</v>
      </c>
    </row>
    <row r="481" spans="1:15" x14ac:dyDescent="0.25">
      <c r="A481">
        <v>480</v>
      </c>
      <c r="B481" s="3">
        <v>45186</v>
      </c>
      <c r="C481" s="3" t="str">
        <f t="shared" si="22"/>
        <v>Sep</v>
      </c>
      <c r="D481" s="3" t="str">
        <f t="shared" si="23"/>
        <v>2023</v>
      </c>
      <c r="E481" t="s">
        <v>13</v>
      </c>
      <c r="F481" t="s">
        <v>22</v>
      </c>
      <c r="G481" t="s">
        <v>34</v>
      </c>
      <c r="H481">
        <v>10</v>
      </c>
      <c r="I481">
        <v>412.01</v>
      </c>
      <c r="J481">
        <v>4120.1000000000004</v>
      </c>
      <c r="K481">
        <v>3141.07</v>
      </c>
      <c r="L481">
        <v>979.03</v>
      </c>
      <c r="M481" t="s">
        <v>41</v>
      </c>
      <c r="N481">
        <v>27</v>
      </c>
      <c r="O481" t="str">
        <f t="shared" si="21"/>
        <v>adult</v>
      </c>
    </row>
    <row r="482" spans="1:15" x14ac:dyDescent="0.25">
      <c r="A482">
        <v>481</v>
      </c>
      <c r="B482" s="3">
        <v>44677</v>
      </c>
      <c r="C482" s="3" t="str">
        <f t="shared" si="22"/>
        <v>Apr</v>
      </c>
      <c r="D482" s="3" t="str">
        <f t="shared" si="23"/>
        <v>2022</v>
      </c>
      <c r="E482" t="s">
        <v>14</v>
      </c>
      <c r="F482" t="s">
        <v>23</v>
      </c>
      <c r="G482" t="s">
        <v>31</v>
      </c>
      <c r="H482">
        <v>2</v>
      </c>
      <c r="I482">
        <v>193.84</v>
      </c>
      <c r="J482">
        <v>387.68</v>
      </c>
      <c r="K482">
        <v>336.25</v>
      </c>
      <c r="L482">
        <v>51.43</v>
      </c>
      <c r="M482" t="s">
        <v>41</v>
      </c>
      <c r="N482">
        <v>45</v>
      </c>
      <c r="O482" t="str">
        <f t="shared" si="21"/>
        <v>old</v>
      </c>
    </row>
    <row r="483" spans="1:15" x14ac:dyDescent="0.25">
      <c r="A483">
        <v>482</v>
      </c>
      <c r="B483" s="3">
        <v>45311</v>
      </c>
      <c r="C483" s="3" t="str">
        <f t="shared" si="22"/>
        <v>Jan</v>
      </c>
      <c r="D483" s="3" t="str">
        <f t="shared" si="23"/>
        <v>2024</v>
      </c>
      <c r="E483" t="s">
        <v>18</v>
      </c>
      <c r="F483" t="s">
        <v>20</v>
      </c>
      <c r="G483" t="s">
        <v>32</v>
      </c>
      <c r="H483">
        <v>8</v>
      </c>
      <c r="I483">
        <v>263.81</v>
      </c>
      <c r="J483">
        <v>2110.48</v>
      </c>
      <c r="K483">
        <v>1322.37</v>
      </c>
      <c r="L483">
        <v>788.11</v>
      </c>
      <c r="M483" t="s">
        <v>41</v>
      </c>
      <c r="N483">
        <v>33</v>
      </c>
      <c r="O483" t="str">
        <f t="shared" si="21"/>
        <v xml:space="preserve">middle </v>
      </c>
    </row>
    <row r="484" spans="1:15" x14ac:dyDescent="0.25">
      <c r="A484">
        <v>483</v>
      </c>
      <c r="B484" s="3">
        <v>44848</v>
      </c>
      <c r="C484" s="3" t="str">
        <f t="shared" si="22"/>
        <v>Oct</v>
      </c>
      <c r="D484" s="3" t="str">
        <f t="shared" si="23"/>
        <v>2022</v>
      </c>
      <c r="E484" t="s">
        <v>13</v>
      </c>
      <c r="F484" t="s">
        <v>20</v>
      </c>
      <c r="G484" t="s">
        <v>38</v>
      </c>
      <c r="H484">
        <v>2</v>
      </c>
      <c r="I484">
        <v>320.83999999999997</v>
      </c>
      <c r="J484">
        <v>641.67999999999995</v>
      </c>
      <c r="K484">
        <v>551.55999999999995</v>
      </c>
      <c r="L484">
        <v>90.12</v>
      </c>
      <c r="M484" t="s">
        <v>41</v>
      </c>
      <c r="N484">
        <v>34</v>
      </c>
      <c r="O484" t="str">
        <f t="shared" si="21"/>
        <v xml:space="preserve">middle </v>
      </c>
    </row>
    <row r="485" spans="1:15" x14ac:dyDescent="0.25">
      <c r="A485">
        <v>484</v>
      </c>
      <c r="B485" s="3">
        <v>45387</v>
      </c>
      <c r="C485" s="3" t="str">
        <f t="shared" si="22"/>
        <v>Apr</v>
      </c>
      <c r="D485" s="3" t="str">
        <f t="shared" si="23"/>
        <v>2024</v>
      </c>
      <c r="E485" t="s">
        <v>16</v>
      </c>
      <c r="F485" t="s">
        <v>20</v>
      </c>
      <c r="G485" t="s">
        <v>32</v>
      </c>
      <c r="H485">
        <v>12</v>
      </c>
      <c r="I485">
        <v>46.13</v>
      </c>
      <c r="J485">
        <v>553.55999999999995</v>
      </c>
      <c r="K485">
        <v>348.93</v>
      </c>
      <c r="L485">
        <v>204.63</v>
      </c>
      <c r="M485" t="s">
        <v>41</v>
      </c>
      <c r="N485">
        <v>33</v>
      </c>
      <c r="O485" t="str">
        <f t="shared" si="21"/>
        <v xml:space="preserve">middle </v>
      </c>
    </row>
    <row r="486" spans="1:15" x14ac:dyDescent="0.25">
      <c r="A486">
        <v>485</v>
      </c>
      <c r="B486" s="3">
        <v>45287</v>
      </c>
      <c r="C486" s="3" t="str">
        <f t="shared" si="22"/>
        <v>Dec</v>
      </c>
      <c r="D486" s="3" t="str">
        <f t="shared" si="23"/>
        <v>2023</v>
      </c>
      <c r="E486" t="s">
        <v>13</v>
      </c>
      <c r="F486" t="s">
        <v>22</v>
      </c>
      <c r="G486" t="s">
        <v>34</v>
      </c>
      <c r="H486">
        <v>9</v>
      </c>
      <c r="I486">
        <v>56.46</v>
      </c>
      <c r="J486">
        <v>508.14</v>
      </c>
      <c r="K486">
        <v>423.93</v>
      </c>
      <c r="L486">
        <v>84.21</v>
      </c>
      <c r="M486" t="s">
        <v>41</v>
      </c>
      <c r="N486">
        <v>53</v>
      </c>
      <c r="O486" t="str">
        <f t="shared" si="21"/>
        <v>old</v>
      </c>
    </row>
    <row r="487" spans="1:15" x14ac:dyDescent="0.25">
      <c r="A487">
        <v>486</v>
      </c>
      <c r="B487" s="3">
        <v>45220</v>
      </c>
      <c r="C487" s="3" t="str">
        <f t="shared" si="22"/>
        <v>Oct</v>
      </c>
      <c r="D487" s="3" t="str">
        <f t="shared" si="23"/>
        <v>2023</v>
      </c>
      <c r="E487" t="s">
        <v>12</v>
      </c>
      <c r="F487" t="s">
        <v>20</v>
      </c>
      <c r="G487" t="s">
        <v>24</v>
      </c>
      <c r="H487">
        <v>20</v>
      </c>
      <c r="I487">
        <v>58.36</v>
      </c>
      <c r="J487">
        <v>1167.2</v>
      </c>
      <c r="K487">
        <v>993.83</v>
      </c>
      <c r="L487">
        <v>173.37</v>
      </c>
      <c r="M487" t="s">
        <v>40</v>
      </c>
      <c r="N487">
        <v>54</v>
      </c>
      <c r="O487" t="str">
        <f t="shared" si="21"/>
        <v>old</v>
      </c>
    </row>
    <row r="488" spans="1:15" x14ac:dyDescent="0.25">
      <c r="A488">
        <v>487</v>
      </c>
      <c r="B488" s="3">
        <v>45180</v>
      </c>
      <c r="C488" s="3" t="str">
        <f t="shared" si="22"/>
        <v>Sep</v>
      </c>
      <c r="D488" s="3" t="str">
        <f t="shared" si="23"/>
        <v>2023</v>
      </c>
      <c r="E488" t="s">
        <v>14</v>
      </c>
      <c r="F488" t="s">
        <v>21</v>
      </c>
      <c r="G488" t="s">
        <v>27</v>
      </c>
      <c r="H488">
        <v>12</v>
      </c>
      <c r="I488">
        <v>292.16000000000003</v>
      </c>
      <c r="J488">
        <v>3505.92</v>
      </c>
      <c r="K488">
        <v>2849.58</v>
      </c>
      <c r="L488">
        <v>656.34</v>
      </c>
      <c r="M488" t="s">
        <v>41</v>
      </c>
      <c r="N488">
        <v>43</v>
      </c>
      <c r="O488" t="str">
        <f t="shared" si="21"/>
        <v xml:space="preserve">middle </v>
      </c>
    </row>
    <row r="489" spans="1:15" x14ac:dyDescent="0.25">
      <c r="A489">
        <v>488</v>
      </c>
      <c r="B489" s="3">
        <v>45524</v>
      </c>
      <c r="C489" s="3" t="str">
        <f t="shared" si="22"/>
        <v>Aug</v>
      </c>
      <c r="D489" s="3" t="str">
        <f t="shared" si="23"/>
        <v>2024</v>
      </c>
      <c r="E489" t="s">
        <v>17</v>
      </c>
      <c r="F489" t="s">
        <v>23</v>
      </c>
      <c r="G489" t="s">
        <v>28</v>
      </c>
      <c r="H489">
        <v>15</v>
      </c>
      <c r="I489">
        <v>288.81</v>
      </c>
      <c r="J489">
        <v>4332.1499999999996</v>
      </c>
      <c r="K489">
        <v>3278.7</v>
      </c>
      <c r="L489">
        <v>1053.45</v>
      </c>
      <c r="M489" t="s">
        <v>41</v>
      </c>
      <c r="N489">
        <v>58</v>
      </c>
      <c r="O489" t="str">
        <f t="shared" si="21"/>
        <v>old</v>
      </c>
    </row>
    <row r="490" spans="1:15" x14ac:dyDescent="0.25">
      <c r="A490">
        <v>489</v>
      </c>
      <c r="B490" s="3">
        <v>44898</v>
      </c>
      <c r="C490" s="3" t="str">
        <f t="shared" si="22"/>
        <v>Dec</v>
      </c>
      <c r="D490" s="3" t="str">
        <f t="shared" si="23"/>
        <v>2022</v>
      </c>
      <c r="E490" t="s">
        <v>12</v>
      </c>
      <c r="F490" t="s">
        <v>21</v>
      </c>
      <c r="G490" t="s">
        <v>27</v>
      </c>
      <c r="H490">
        <v>19</v>
      </c>
      <c r="I490">
        <v>94.47</v>
      </c>
      <c r="J490">
        <v>1794.93</v>
      </c>
      <c r="K490">
        <v>1416.48</v>
      </c>
      <c r="L490">
        <v>378.45</v>
      </c>
      <c r="M490" t="s">
        <v>40</v>
      </c>
      <c r="N490">
        <v>36</v>
      </c>
      <c r="O490" t="str">
        <f t="shared" si="21"/>
        <v xml:space="preserve">middle </v>
      </c>
    </row>
    <row r="491" spans="1:15" x14ac:dyDescent="0.25">
      <c r="A491">
        <v>490</v>
      </c>
      <c r="B491" s="3">
        <v>44922</v>
      </c>
      <c r="C491" s="3" t="str">
        <f t="shared" si="22"/>
        <v>Dec</v>
      </c>
      <c r="D491" s="3" t="str">
        <f t="shared" si="23"/>
        <v>2022</v>
      </c>
      <c r="E491" t="s">
        <v>12</v>
      </c>
      <c r="F491" t="s">
        <v>21</v>
      </c>
      <c r="G491" t="s">
        <v>39</v>
      </c>
      <c r="H491">
        <v>9</v>
      </c>
      <c r="I491">
        <v>182.5</v>
      </c>
      <c r="J491">
        <v>1642.5</v>
      </c>
      <c r="K491">
        <v>1322.05</v>
      </c>
      <c r="L491">
        <v>320.45</v>
      </c>
      <c r="M491" t="s">
        <v>40</v>
      </c>
      <c r="N491">
        <v>35</v>
      </c>
      <c r="O491" t="str">
        <f t="shared" si="21"/>
        <v xml:space="preserve">middle </v>
      </c>
    </row>
    <row r="492" spans="1:15" x14ac:dyDescent="0.25">
      <c r="A492">
        <v>491</v>
      </c>
      <c r="B492" s="3">
        <v>45349</v>
      </c>
      <c r="C492" s="3" t="str">
        <f t="shared" si="22"/>
        <v>Feb</v>
      </c>
      <c r="D492" s="3" t="str">
        <f t="shared" si="23"/>
        <v>2024</v>
      </c>
      <c r="E492" t="s">
        <v>13</v>
      </c>
      <c r="F492" t="s">
        <v>21</v>
      </c>
      <c r="G492" t="s">
        <v>25</v>
      </c>
      <c r="H492">
        <v>15</v>
      </c>
      <c r="I492">
        <v>351.06</v>
      </c>
      <c r="J492">
        <v>5265.9</v>
      </c>
      <c r="K492">
        <v>4162.3900000000003</v>
      </c>
      <c r="L492">
        <v>1103.51</v>
      </c>
      <c r="M492" t="s">
        <v>40</v>
      </c>
      <c r="N492">
        <v>31</v>
      </c>
      <c r="O492" t="str">
        <f t="shared" si="21"/>
        <v xml:space="preserve">middle </v>
      </c>
    </row>
    <row r="493" spans="1:15" x14ac:dyDescent="0.25">
      <c r="A493">
        <v>492</v>
      </c>
      <c r="B493" s="3">
        <v>44903</v>
      </c>
      <c r="C493" s="3" t="str">
        <f t="shared" si="22"/>
        <v>Dec</v>
      </c>
      <c r="D493" s="3" t="str">
        <f t="shared" si="23"/>
        <v>2022</v>
      </c>
      <c r="E493" t="s">
        <v>16</v>
      </c>
      <c r="F493" t="s">
        <v>20</v>
      </c>
      <c r="G493" t="s">
        <v>32</v>
      </c>
      <c r="H493">
        <v>6</v>
      </c>
      <c r="I493">
        <v>423.14</v>
      </c>
      <c r="J493">
        <v>2538.84</v>
      </c>
      <c r="K493">
        <v>2175.77</v>
      </c>
      <c r="L493">
        <v>363.07</v>
      </c>
      <c r="M493" t="s">
        <v>41</v>
      </c>
      <c r="N493">
        <v>57</v>
      </c>
      <c r="O493" t="str">
        <f t="shared" si="21"/>
        <v>old</v>
      </c>
    </row>
    <row r="494" spans="1:15" x14ac:dyDescent="0.25">
      <c r="A494">
        <v>493</v>
      </c>
      <c r="B494" s="3">
        <v>44977</v>
      </c>
      <c r="C494" s="3" t="str">
        <f t="shared" si="22"/>
        <v>Feb</v>
      </c>
      <c r="D494" s="3" t="str">
        <f t="shared" si="23"/>
        <v>2023</v>
      </c>
      <c r="E494" t="s">
        <v>15</v>
      </c>
      <c r="F494" t="s">
        <v>23</v>
      </c>
      <c r="G494" t="s">
        <v>31</v>
      </c>
      <c r="H494">
        <v>4</v>
      </c>
      <c r="I494">
        <v>457.51</v>
      </c>
      <c r="J494">
        <v>1830.04</v>
      </c>
      <c r="K494">
        <v>1147.67</v>
      </c>
      <c r="L494">
        <v>682.37</v>
      </c>
      <c r="M494" t="s">
        <v>41</v>
      </c>
      <c r="N494">
        <v>57</v>
      </c>
      <c r="O494" t="str">
        <f t="shared" si="21"/>
        <v>old</v>
      </c>
    </row>
    <row r="495" spans="1:15" x14ac:dyDescent="0.25">
      <c r="A495">
        <v>494</v>
      </c>
      <c r="B495" s="3">
        <v>44921</v>
      </c>
      <c r="C495" s="3" t="str">
        <f t="shared" si="22"/>
        <v>Dec</v>
      </c>
      <c r="D495" s="3" t="str">
        <f t="shared" si="23"/>
        <v>2022</v>
      </c>
      <c r="E495" t="s">
        <v>13</v>
      </c>
      <c r="F495" t="s">
        <v>22</v>
      </c>
      <c r="G495" t="s">
        <v>34</v>
      </c>
      <c r="H495">
        <v>7</v>
      </c>
      <c r="I495">
        <v>136.02000000000001</v>
      </c>
      <c r="J495">
        <v>952.14</v>
      </c>
      <c r="K495">
        <v>773.35</v>
      </c>
      <c r="L495">
        <v>178.79</v>
      </c>
      <c r="M495" t="s">
        <v>41</v>
      </c>
      <c r="N495">
        <v>46</v>
      </c>
      <c r="O495" t="str">
        <f t="shared" si="21"/>
        <v>old</v>
      </c>
    </row>
    <row r="496" spans="1:15" x14ac:dyDescent="0.25">
      <c r="A496">
        <v>495</v>
      </c>
      <c r="B496" s="3">
        <v>44879</v>
      </c>
      <c r="C496" s="3" t="str">
        <f t="shared" si="22"/>
        <v>Nov</v>
      </c>
      <c r="D496" s="3" t="str">
        <f t="shared" si="23"/>
        <v>2022</v>
      </c>
      <c r="E496" t="s">
        <v>16</v>
      </c>
      <c r="F496" t="s">
        <v>22</v>
      </c>
      <c r="G496" t="s">
        <v>26</v>
      </c>
      <c r="H496">
        <v>11</v>
      </c>
      <c r="I496">
        <v>12.88</v>
      </c>
      <c r="J496">
        <v>141.68</v>
      </c>
      <c r="K496">
        <v>93.07</v>
      </c>
      <c r="L496">
        <v>48.61</v>
      </c>
      <c r="M496" t="s">
        <v>41</v>
      </c>
      <c r="N496">
        <v>53</v>
      </c>
      <c r="O496" t="str">
        <f t="shared" si="21"/>
        <v>old</v>
      </c>
    </row>
    <row r="497" spans="1:15" x14ac:dyDescent="0.25">
      <c r="A497">
        <v>496</v>
      </c>
      <c r="B497" s="3">
        <v>45498</v>
      </c>
      <c r="C497" s="3" t="str">
        <f t="shared" si="22"/>
        <v>Jul</v>
      </c>
      <c r="D497" s="3" t="str">
        <f t="shared" si="23"/>
        <v>2024</v>
      </c>
      <c r="E497" t="s">
        <v>18</v>
      </c>
      <c r="F497" t="s">
        <v>20</v>
      </c>
      <c r="G497" t="s">
        <v>24</v>
      </c>
      <c r="H497">
        <v>7</v>
      </c>
      <c r="I497">
        <v>51.22</v>
      </c>
      <c r="J497">
        <v>358.54</v>
      </c>
      <c r="K497">
        <v>291.67</v>
      </c>
      <c r="L497">
        <v>66.87</v>
      </c>
      <c r="M497" t="s">
        <v>41</v>
      </c>
      <c r="N497">
        <v>34</v>
      </c>
      <c r="O497" t="str">
        <f t="shared" si="21"/>
        <v xml:space="preserve">middle </v>
      </c>
    </row>
    <row r="498" spans="1:15" x14ac:dyDescent="0.25">
      <c r="A498">
        <v>497</v>
      </c>
      <c r="B498" s="3">
        <v>45427</v>
      </c>
      <c r="C498" s="3" t="str">
        <f t="shared" si="22"/>
        <v>May</v>
      </c>
      <c r="D498" s="3" t="str">
        <f t="shared" si="23"/>
        <v>2024</v>
      </c>
      <c r="E498" t="s">
        <v>18</v>
      </c>
      <c r="F498" t="s">
        <v>23</v>
      </c>
      <c r="G498" t="s">
        <v>31</v>
      </c>
      <c r="H498">
        <v>13</v>
      </c>
      <c r="I498">
        <v>70.849999999999994</v>
      </c>
      <c r="J498">
        <v>921.05</v>
      </c>
      <c r="K498">
        <v>659.08</v>
      </c>
      <c r="L498">
        <v>261.97000000000003</v>
      </c>
      <c r="M498" t="s">
        <v>41</v>
      </c>
      <c r="N498">
        <v>57</v>
      </c>
      <c r="O498" t="str">
        <f t="shared" si="21"/>
        <v>old</v>
      </c>
    </row>
    <row r="499" spans="1:15" x14ac:dyDescent="0.25">
      <c r="A499">
        <v>498</v>
      </c>
      <c r="B499" s="3">
        <v>44720</v>
      </c>
      <c r="C499" s="3" t="str">
        <f t="shared" si="22"/>
        <v>Jun</v>
      </c>
      <c r="D499" s="3" t="str">
        <f t="shared" si="23"/>
        <v>2022</v>
      </c>
      <c r="E499" t="s">
        <v>14</v>
      </c>
      <c r="F499" t="s">
        <v>23</v>
      </c>
      <c r="G499" t="s">
        <v>33</v>
      </c>
      <c r="H499">
        <v>15</v>
      </c>
      <c r="I499">
        <v>413.94</v>
      </c>
      <c r="J499">
        <v>6209.1</v>
      </c>
      <c r="K499">
        <v>4183.51</v>
      </c>
      <c r="L499">
        <v>2025.59</v>
      </c>
      <c r="M499" t="s">
        <v>41</v>
      </c>
      <c r="N499">
        <v>19</v>
      </c>
      <c r="O499" t="str">
        <f t="shared" si="21"/>
        <v>adult</v>
      </c>
    </row>
    <row r="500" spans="1:15" x14ac:dyDescent="0.25">
      <c r="A500">
        <v>499</v>
      </c>
      <c r="B500" s="3">
        <v>45393</v>
      </c>
      <c r="C500" s="3" t="str">
        <f t="shared" si="22"/>
        <v>Apr</v>
      </c>
      <c r="D500" s="3" t="str">
        <f t="shared" si="23"/>
        <v>2024</v>
      </c>
      <c r="E500" t="s">
        <v>13</v>
      </c>
      <c r="F500" t="s">
        <v>22</v>
      </c>
      <c r="G500" t="s">
        <v>26</v>
      </c>
      <c r="H500">
        <v>8</v>
      </c>
      <c r="I500">
        <v>438.19</v>
      </c>
      <c r="J500">
        <v>3505.52</v>
      </c>
      <c r="K500">
        <v>2566.41</v>
      </c>
      <c r="L500">
        <v>939.11</v>
      </c>
      <c r="M500" t="s">
        <v>40</v>
      </c>
      <c r="N500">
        <v>27</v>
      </c>
      <c r="O500" t="str">
        <f t="shared" si="21"/>
        <v>adult</v>
      </c>
    </row>
    <row r="501" spans="1:15" x14ac:dyDescent="0.25">
      <c r="A501">
        <v>500</v>
      </c>
      <c r="B501" s="3">
        <v>45011</v>
      </c>
      <c r="C501" s="3" t="str">
        <f t="shared" si="22"/>
        <v>Mar</v>
      </c>
      <c r="D501" s="3" t="str">
        <f t="shared" si="23"/>
        <v>2023</v>
      </c>
      <c r="E501" t="s">
        <v>17</v>
      </c>
      <c r="F501" t="s">
        <v>23</v>
      </c>
      <c r="G501" t="s">
        <v>33</v>
      </c>
      <c r="H501">
        <v>1</v>
      </c>
      <c r="I501">
        <v>429.48</v>
      </c>
      <c r="J501">
        <v>429.48</v>
      </c>
      <c r="K501">
        <v>319.95</v>
      </c>
      <c r="L501">
        <v>109.53</v>
      </c>
      <c r="M501" t="s">
        <v>41</v>
      </c>
      <c r="N501">
        <v>53</v>
      </c>
      <c r="O501" t="str">
        <f t="shared" si="21"/>
        <v>old</v>
      </c>
    </row>
    <row r="502" spans="1:15" x14ac:dyDescent="0.25">
      <c r="A502">
        <v>501</v>
      </c>
      <c r="B502" s="3">
        <v>45471</v>
      </c>
      <c r="C502" s="3" t="str">
        <f t="shared" si="22"/>
        <v>Jun</v>
      </c>
      <c r="D502" s="3" t="str">
        <f t="shared" si="23"/>
        <v>2024</v>
      </c>
      <c r="E502" t="s">
        <v>15</v>
      </c>
      <c r="F502" t="s">
        <v>20</v>
      </c>
      <c r="G502" t="s">
        <v>36</v>
      </c>
      <c r="H502">
        <v>17</v>
      </c>
      <c r="I502">
        <v>292.54000000000002</v>
      </c>
      <c r="J502">
        <v>4973.18</v>
      </c>
      <c r="K502">
        <v>3919.74</v>
      </c>
      <c r="L502">
        <v>1053.44</v>
      </c>
      <c r="M502" t="s">
        <v>41</v>
      </c>
      <c r="N502">
        <v>34</v>
      </c>
      <c r="O502" t="str">
        <f t="shared" si="21"/>
        <v xml:space="preserve">middle </v>
      </c>
    </row>
    <row r="503" spans="1:15" x14ac:dyDescent="0.25">
      <c r="A503">
        <v>502</v>
      </c>
      <c r="B503" s="3">
        <v>44802</v>
      </c>
      <c r="C503" s="3" t="str">
        <f t="shared" si="22"/>
        <v>Aug</v>
      </c>
      <c r="D503" s="3" t="str">
        <f t="shared" si="23"/>
        <v>2022</v>
      </c>
      <c r="E503" t="s">
        <v>16</v>
      </c>
      <c r="F503" t="s">
        <v>23</v>
      </c>
      <c r="G503" t="s">
        <v>28</v>
      </c>
      <c r="H503">
        <v>12</v>
      </c>
      <c r="I503">
        <v>185.43</v>
      </c>
      <c r="J503">
        <v>2225.16</v>
      </c>
      <c r="K503">
        <v>1952.92</v>
      </c>
      <c r="L503">
        <v>272.24</v>
      </c>
      <c r="M503" t="s">
        <v>41</v>
      </c>
      <c r="N503">
        <v>52</v>
      </c>
      <c r="O503" t="str">
        <f t="shared" si="21"/>
        <v>old</v>
      </c>
    </row>
    <row r="504" spans="1:15" x14ac:dyDescent="0.25">
      <c r="A504">
        <v>503</v>
      </c>
      <c r="B504" s="3">
        <v>44814</v>
      </c>
      <c r="C504" s="3" t="str">
        <f t="shared" si="22"/>
        <v>Sep</v>
      </c>
      <c r="D504" s="3" t="str">
        <f t="shared" si="23"/>
        <v>2022</v>
      </c>
      <c r="E504" t="s">
        <v>16</v>
      </c>
      <c r="F504" t="s">
        <v>21</v>
      </c>
      <c r="G504" t="s">
        <v>27</v>
      </c>
      <c r="H504">
        <v>11</v>
      </c>
      <c r="I504">
        <v>430.67</v>
      </c>
      <c r="J504">
        <v>4737.37</v>
      </c>
      <c r="K504">
        <v>4244.1000000000004</v>
      </c>
      <c r="L504">
        <v>493.27</v>
      </c>
      <c r="M504" t="s">
        <v>40</v>
      </c>
      <c r="N504">
        <v>24</v>
      </c>
      <c r="O504" t="str">
        <f t="shared" si="21"/>
        <v>adult</v>
      </c>
    </row>
    <row r="505" spans="1:15" x14ac:dyDescent="0.25">
      <c r="A505">
        <v>504</v>
      </c>
      <c r="B505" s="3">
        <v>45280</v>
      </c>
      <c r="C505" s="3" t="str">
        <f t="shared" si="22"/>
        <v>Dec</v>
      </c>
      <c r="D505" s="3" t="str">
        <f t="shared" si="23"/>
        <v>2023</v>
      </c>
      <c r="E505" t="s">
        <v>13</v>
      </c>
      <c r="F505" t="s">
        <v>23</v>
      </c>
      <c r="G505" t="s">
        <v>29</v>
      </c>
      <c r="H505">
        <v>20</v>
      </c>
      <c r="I505">
        <v>117.77</v>
      </c>
      <c r="J505">
        <v>2355.4</v>
      </c>
      <c r="K505">
        <v>1659.39</v>
      </c>
      <c r="L505">
        <v>696.01</v>
      </c>
      <c r="M505" t="s">
        <v>40</v>
      </c>
      <c r="N505">
        <v>47</v>
      </c>
      <c r="O505" t="str">
        <f t="shared" si="21"/>
        <v>old</v>
      </c>
    </row>
    <row r="506" spans="1:15" x14ac:dyDescent="0.25">
      <c r="A506">
        <v>505</v>
      </c>
      <c r="B506" s="3">
        <v>44628</v>
      </c>
      <c r="C506" s="3" t="str">
        <f t="shared" si="22"/>
        <v>Mar</v>
      </c>
      <c r="D506" s="3" t="str">
        <f t="shared" si="23"/>
        <v>2022</v>
      </c>
      <c r="E506" t="s">
        <v>19</v>
      </c>
      <c r="F506" t="s">
        <v>21</v>
      </c>
      <c r="G506" t="s">
        <v>39</v>
      </c>
      <c r="H506">
        <v>20</v>
      </c>
      <c r="I506">
        <v>221.75</v>
      </c>
      <c r="J506">
        <v>4435</v>
      </c>
      <c r="K506">
        <v>3447.41</v>
      </c>
      <c r="L506">
        <v>987.59</v>
      </c>
      <c r="M506" t="s">
        <v>40</v>
      </c>
      <c r="N506">
        <v>19</v>
      </c>
      <c r="O506" t="str">
        <f t="shared" si="21"/>
        <v>adult</v>
      </c>
    </row>
    <row r="507" spans="1:15" x14ac:dyDescent="0.25">
      <c r="A507">
        <v>506</v>
      </c>
      <c r="B507" s="3">
        <v>45260</v>
      </c>
      <c r="C507" s="3" t="str">
        <f t="shared" si="22"/>
        <v>Nov</v>
      </c>
      <c r="D507" s="3" t="str">
        <f t="shared" si="23"/>
        <v>2023</v>
      </c>
      <c r="E507" t="s">
        <v>13</v>
      </c>
      <c r="F507" t="s">
        <v>21</v>
      </c>
      <c r="G507" t="s">
        <v>25</v>
      </c>
      <c r="H507">
        <v>16</v>
      </c>
      <c r="I507">
        <v>434.45</v>
      </c>
      <c r="J507">
        <v>6951.2</v>
      </c>
      <c r="K507">
        <v>4479.1000000000004</v>
      </c>
      <c r="L507">
        <v>2472.1</v>
      </c>
      <c r="M507" t="s">
        <v>41</v>
      </c>
      <c r="N507">
        <v>22</v>
      </c>
      <c r="O507" t="str">
        <f t="shared" si="21"/>
        <v>adult</v>
      </c>
    </row>
    <row r="508" spans="1:15" x14ac:dyDescent="0.25">
      <c r="A508">
        <v>507</v>
      </c>
      <c r="B508" s="3">
        <v>45527</v>
      </c>
      <c r="C508" s="3" t="str">
        <f t="shared" si="22"/>
        <v>Aug</v>
      </c>
      <c r="D508" s="3" t="str">
        <f t="shared" si="23"/>
        <v>2024</v>
      </c>
      <c r="E508" t="s">
        <v>19</v>
      </c>
      <c r="F508" t="s">
        <v>23</v>
      </c>
      <c r="G508" t="s">
        <v>29</v>
      </c>
      <c r="H508">
        <v>20</v>
      </c>
      <c r="I508">
        <v>247.95</v>
      </c>
      <c r="J508">
        <v>4959</v>
      </c>
      <c r="K508">
        <v>4023.06</v>
      </c>
      <c r="L508">
        <v>935.94</v>
      </c>
      <c r="M508" t="s">
        <v>40</v>
      </c>
      <c r="N508">
        <v>43</v>
      </c>
      <c r="O508" t="str">
        <f t="shared" si="21"/>
        <v xml:space="preserve">middle </v>
      </c>
    </row>
    <row r="509" spans="1:15" x14ac:dyDescent="0.25">
      <c r="A509">
        <v>508</v>
      </c>
      <c r="B509" s="3">
        <v>44800</v>
      </c>
      <c r="C509" s="3" t="str">
        <f t="shared" si="22"/>
        <v>Aug</v>
      </c>
      <c r="D509" s="3" t="str">
        <f t="shared" si="23"/>
        <v>2022</v>
      </c>
      <c r="E509" t="s">
        <v>15</v>
      </c>
      <c r="F509" t="s">
        <v>20</v>
      </c>
      <c r="G509" t="s">
        <v>32</v>
      </c>
      <c r="H509">
        <v>18</v>
      </c>
      <c r="I509">
        <v>350.12</v>
      </c>
      <c r="J509">
        <v>6302.16</v>
      </c>
      <c r="K509">
        <v>4357.3</v>
      </c>
      <c r="L509">
        <v>1944.86</v>
      </c>
      <c r="M509" t="s">
        <v>41</v>
      </c>
      <c r="N509">
        <v>27</v>
      </c>
      <c r="O509" t="str">
        <f t="shared" si="21"/>
        <v>adult</v>
      </c>
    </row>
    <row r="510" spans="1:15" x14ac:dyDescent="0.25">
      <c r="A510">
        <v>509</v>
      </c>
      <c r="B510" s="3">
        <v>44634</v>
      </c>
      <c r="C510" s="3" t="str">
        <f t="shared" si="22"/>
        <v>Mar</v>
      </c>
      <c r="D510" s="3" t="str">
        <f t="shared" si="23"/>
        <v>2022</v>
      </c>
      <c r="E510" t="s">
        <v>16</v>
      </c>
      <c r="F510" t="s">
        <v>21</v>
      </c>
      <c r="G510" t="s">
        <v>37</v>
      </c>
      <c r="H510">
        <v>12</v>
      </c>
      <c r="I510">
        <v>295.79000000000002</v>
      </c>
      <c r="J510">
        <v>3549.48</v>
      </c>
      <c r="K510">
        <v>2954.54</v>
      </c>
      <c r="L510">
        <v>594.94000000000005</v>
      </c>
      <c r="M510" t="s">
        <v>40</v>
      </c>
      <c r="N510">
        <v>51</v>
      </c>
      <c r="O510" t="str">
        <f t="shared" si="21"/>
        <v>old</v>
      </c>
    </row>
    <row r="511" spans="1:15" x14ac:dyDescent="0.25">
      <c r="A511">
        <v>510</v>
      </c>
      <c r="B511" s="3">
        <v>44745</v>
      </c>
      <c r="C511" s="3" t="str">
        <f t="shared" si="22"/>
        <v>Jul</v>
      </c>
      <c r="D511" s="3" t="str">
        <f t="shared" si="23"/>
        <v>2022</v>
      </c>
      <c r="E511" t="s">
        <v>12</v>
      </c>
      <c r="F511" t="s">
        <v>22</v>
      </c>
      <c r="G511" t="s">
        <v>26</v>
      </c>
      <c r="H511">
        <v>8</v>
      </c>
      <c r="I511">
        <v>489.99</v>
      </c>
      <c r="J511">
        <v>3919.92</v>
      </c>
      <c r="K511">
        <v>3261.84</v>
      </c>
      <c r="L511">
        <v>658.08</v>
      </c>
      <c r="M511" t="s">
        <v>40</v>
      </c>
      <c r="N511">
        <v>19</v>
      </c>
      <c r="O511" t="str">
        <f t="shared" si="21"/>
        <v>adult</v>
      </c>
    </row>
    <row r="512" spans="1:15" x14ac:dyDescent="0.25">
      <c r="A512">
        <v>511</v>
      </c>
      <c r="B512" s="3">
        <v>45279</v>
      </c>
      <c r="C512" s="3" t="str">
        <f t="shared" si="22"/>
        <v>Dec</v>
      </c>
      <c r="D512" s="3" t="str">
        <f t="shared" si="23"/>
        <v>2023</v>
      </c>
      <c r="E512" t="s">
        <v>13</v>
      </c>
      <c r="F512" t="s">
        <v>21</v>
      </c>
      <c r="G512" t="s">
        <v>25</v>
      </c>
      <c r="H512">
        <v>3</v>
      </c>
      <c r="I512">
        <v>51.61</v>
      </c>
      <c r="J512">
        <v>154.83000000000001</v>
      </c>
      <c r="K512">
        <v>111.64</v>
      </c>
      <c r="L512">
        <v>43.19</v>
      </c>
      <c r="M512" t="s">
        <v>41</v>
      </c>
      <c r="N512">
        <v>44</v>
      </c>
      <c r="O512" t="str">
        <f t="shared" si="21"/>
        <v xml:space="preserve">middle </v>
      </c>
    </row>
    <row r="513" spans="1:15" x14ac:dyDescent="0.25">
      <c r="A513">
        <v>512</v>
      </c>
      <c r="B513" s="3">
        <v>44743</v>
      </c>
      <c r="C513" s="3" t="str">
        <f t="shared" si="22"/>
        <v>Jul</v>
      </c>
      <c r="D513" s="3" t="str">
        <f t="shared" si="23"/>
        <v>2022</v>
      </c>
      <c r="E513" t="s">
        <v>12</v>
      </c>
      <c r="F513" t="s">
        <v>20</v>
      </c>
      <c r="G513" t="s">
        <v>36</v>
      </c>
      <c r="H513">
        <v>11</v>
      </c>
      <c r="I513">
        <v>95.58</v>
      </c>
      <c r="J513">
        <v>1051.3800000000001</v>
      </c>
      <c r="K513">
        <v>728.98</v>
      </c>
      <c r="L513">
        <v>322.39999999999998</v>
      </c>
      <c r="M513" t="s">
        <v>41</v>
      </c>
      <c r="N513">
        <v>34</v>
      </c>
      <c r="O513" t="str">
        <f t="shared" si="21"/>
        <v xml:space="preserve">middle </v>
      </c>
    </row>
    <row r="514" spans="1:15" x14ac:dyDescent="0.25">
      <c r="A514">
        <v>513</v>
      </c>
      <c r="B514" s="3">
        <v>45224</v>
      </c>
      <c r="C514" s="3" t="str">
        <f t="shared" si="22"/>
        <v>Oct</v>
      </c>
      <c r="D514" s="3" t="str">
        <f t="shared" si="23"/>
        <v>2023</v>
      </c>
      <c r="E514" t="s">
        <v>13</v>
      </c>
      <c r="F514" t="s">
        <v>21</v>
      </c>
      <c r="G514" t="s">
        <v>27</v>
      </c>
      <c r="H514">
        <v>9</v>
      </c>
      <c r="I514">
        <v>203.71</v>
      </c>
      <c r="J514">
        <v>1833.39</v>
      </c>
      <c r="K514">
        <v>1224.69</v>
      </c>
      <c r="L514">
        <v>608.70000000000005</v>
      </c>
      <c r="M514" t="s">
        <v>40</v>
      </c>
      <c r="N514">
        <v>39</v>
      </c>
      <c r="O514" t="str">
        <f t="shared" ref="O514:O577" si="24">VLOOKUP(N514,cat,2)</f>
        <v xml:space="preserve">middle </v>
      </c>
    </row>
    <row r="515" spans="1:15" x14ac:dyDescent="0.25">
      <c r="A515">
        <v>514</v>
      </c>
      <c r="B515" s="3">
        <v>45132</v>
      </c>
      <c r="C515" s="3" t="str">
        <f t="shared" ref="C515:C578" si="25">TEXT(B515,"mmm")</f>
        <v>Jul</v>
      </c>
      <c r="D515" s="3" t="str">
        <f t="shared" ref="D515:D578" si="26">TEXT(B515,"yyyy")</f>
        <v>2023</v>
      </c>
      <c r="E515" t="s">
        <v>13</v>
      </c>
      <c r="F515" t="s">
        <v>21</v>
      </c>
      <c r="G515" t="s">
        <v>25</v>
      </c>
      <c r="H515">
        <v>1</v>
      </c>
      <c r="I515">
        <v>440.25</v>
      </c>
      <c r="J515">
        <v>440.25</v>
      </c>
      <c r="K515">
        <v>272.19</v>
      </c>
      <c r="L515">
        <v>168.06</v>
      </c>
      <c r="M515" t="s">
        <v>40</v>
      </c>
      <c r="N515">
        <v>41</v>
      </c>
      <c r="O515" t="str">
        <f t="shared" si="24"/>
        <v xml:space="preserve">middle </v>
      </c>
    </row>
    <row r="516" spans="1:15" x14ac:dyDescent="0.25">
      <c r="A516">
        <v>515</v>
      </c>
      <c r="B516" s="3">
        <v>44875</v>
      </c>
      <c r="C516" s="3" t="str">
        <f t="shared" si="25"/>
        <v>Nov</v>
      </c>
      <c r="D516" s="3" t="str">
        <f t="shared" si="26"/>
        <v>2022</v>
      </c>
      <c r="E516" t="s">
        <v>14</v>
      </c>
      <c r="F516" t="s">
        <v>22</v>
      </c>
      <c r="G516" t="s">
        <v>35</v>
      </c>
      <c r="H516">
        <v>17</v>
      </c>
      <c r="I516">
        <v>11.23</v>
      </c>
      <c r="J516">
        <v>190.91</v>
      </c>
      <c r="K516">
        <v>133.27000000000001</v>
      </c>
      <c r="L516">
        <v>57.64</v>
      </c>
      <c r="M516" t="s">
        <v>40</v>
      </c>
      <c r="N516">
        <v>54</v>
      </c>
      <c r="O516" t="str">
        <f t="shared" si="24"/>
        <v>old</v>
      </c>
    </row>
    <row r="517" spans="1:15" x14ac:dyDescent="0.25">
      <c r="A517">
        <v>516</v>
      </c>
      <c r="B517" s="3">
        <v>45110</v>
      </c>
      <c r="C517" s="3" t="str">
        <f t="shared" si="25"/>
        <v>Jul</v>
      </c>
      <c r="D517" s="3" t="str">
        <f t="shared" si="26"/>
        <v>2023</v>
      </c>
      <c r="E517" t="s">
        <v>16</v>
      </c>
      <c r="F517" t="s">
        <v>21</v>
      </c>
      <c r="G517" t="s">
        <v>27</v>
      </c>
      <c r="H517">
        <v>7</v>
      </c>
      <c r="I517">
        <v>320.06</v>
      </c>
      <c r="J517">
        <v>2240.42</v>
      </c>
      <c r="K517">
        <v>1679.11</v>
      </c>
      <c r="L517">
        <v>561.30999999999995</v>
      </c>
      <c r="M517" t="s">
        <v>40</v>
      </c>
      <c r="N517">
        <v>40</v>
      </c>
      <c r="O517" t="str">
        <f t="shared" si="24"/>
        <v xml:space="preserve">middle </v>
      </c>
    </row>
    <row r="518" spans="1:15" x14ac:dyDescent="0.25">
      <c r="A518">
        <v>517</v>
      </c>
      <c r="B518" s="3">
        <v>45428</v>
      </c>
      <c r="C518" s="3" t="str">
        <f t="shared" si="25"/>
        <v>May</v>
      </c>
      <c r="D518" s="3" t="str">
        <f t="shared" si="26"/>
        <v>2024</v>
      </c>
      <c r="E518" t="s">
        <v>14</v>
      </c>
      <c r="F518" t="s">
        <v>22</v>
      </c>
      <c r="G518" t="s">
        <v>30</v>
      </c>
      <c r="H518">
        <v>19</v>
      </c>
      <c r="I518">
        <v>92.58</v>
      </c>
      <c r="J518">
        <v>1759.02</v>
      </c>
      <c r="K518">
        <v>1287.97</v>
      </c>
      <c r="L518">
        <v>471.05</v>
      </c>
      <c r="M518" t="s">
        <v>40</v>
      </c>
      <c r="N518">
        <v>50</v>
      </c>
      <c r="O518" t="str">
        <f t="shared" si="24"/>
        <v>old</v>
      </c>
    </row>
    <row r="519" spans="1:15" x14ac:dyDescent="0.25">
      <c r="A519">
        <v>518</v>
      </c>
      <c r="B519" s="3">
        <v>45543</v>
      </c>
      <c r="C519" s="3" t="str">
        <f t="shared" si="25"/>
        <v>Sep</v>
      </c>
      <c r="D519" s="3" t="str">
        <f t="shared" si="26"/>
        <v>2024</v>
      </c>
      <c r="E519" t="s">
        <v>18</v>
      </c>
      <c r="F519" t="s">
        <v>20</v>
      </c>
      <c r="G519" t="s">
        <v>24</v>
      </c>
      <c r="H519">
        <v>20</v>
      </c>
      <c r="I519">
        <v>24.19</v>
      </c>
      <c r="J519">
        <v>483.8</v>
      </c>
      <c r="K519">
        <v>368.31</v>
      </c>
      <c r="L519">
        <v>115.49</v>
      </c>
      <c r="M519" t="s">
        <v>40</v>
      </c>
      <c r="N519">
        <v>37</v>
      </c>
      <c r="O519" t="str">
        <f t="shared" si="24"/>
        <v xml:space="preserve">middle </v>
      </c>
    </row>
    <row r="520" spans="1:15" x14ac:dyDescent="0.25">
      <c r="A520">
        <v>519</v>
      </c>
      <c r="B520" s="3">
        <v>44664</v>
      </c>
      <c r="C520" s="3" t="str">
        <f t="shared" si="25"/>
        <v>Apr</v>
      </c>
      <c r="D520" s="3" t="str">
        <f t="shared" si="26"/>
        <v>2022</v>
      </c>
      <c r="E520" t="s">
        <v>19</v>
      </c>
      <c r="F520" t="s">
        <v>21</v>
      </c>
      <c r="G520" t="s">
        <v>25</v>
      </c>
      <c r="H520">
        <v>6</v>
      </c>
      <c r="I520">
        <v>297.10000000000002</v>
      </c>
      <c r="J520">
        <v>1782.6</v>
      </c>
      <c r="K520">
        <v>1159.07</v>
      </c>
      <c r="L520">
        <v>623.53</v>
      </c>
      <c r="M520" t="s">
        <v>41</v>
      </c>
      <c r="N520">
        <v>30</v>
      </c>
      <c r="O520" t="str">
        <f t="shared" si="24"/>
        <v xml:space="preserve">middle </v>
      </c>
    </row>
    <row r="521" spans="1:15" x14ac:dyDescent="0.25">
      <c r="A521">
        <v>520</v>
      </c>
      <c r="B521" s="3">
        <v>45528</v>
      </c>
      <c r="C521" s="3" t="str">
        <f t="shared" si="25"/>
        <v>Aug</v>
      </c>
      <c r="D521" s="3" t="str">
        <f t="shared" si="26"/>
        <v>2024</v>
      </c>
      <c r="E521" t="s">
        <v>18</v>
      </c>
      <c r="F521" t="s">
        <v>23</v>
      </c>
      <c r="G521" t="s">
        <v>28</v>
      </c>
      <c r="H521">
        <v>18</v>
      </c>
      <c r="I521">
        <v>416.73</v>
      </c>
      <c r="J521">
        <v>7501.14</v>
      </c>
      <c r="K521">
        <v>6265.09</v>
      </c>
      <c r="L521">
        <v>1236.05</v>
      </c>
      <c r="M521" t="s">
        <v>40</v>
      </c>
      <c r="N521">
        <v>60</v>
      </c>
      <c r="O521" t="str">
        <f t="shared" si="24"/>
        <v>old</v>
      </c>
    </row>
    <row r="522" spans="1:15" x14ac:dyDescent="0.25">
      <c r="A522">
        <v>521</v>
      </c>
      <c r="B522" s="3">
        <v>45064</v>
      </c>
      <c r="C522" s="3" t="str">
        <f t="shared" si="25"/>
        <v>May</v>
      </c>
      <c r="D522" s="3" t="str">
        <f t="shared" si="26"/>
        <v>2023</v>
      </c>
      <c r="E522" t="s">
        <v>14</v>
      </c>
      <c r="F522" t="s">
        <v>23</v>
      </c>
      <c r="G522" t="s">
        <v>33</v>
      </c>
      <c r="H522">
        <v>12</v>
      </c>
      <c r="I522">
        <v>74.98</v>
      </c>
      <c r="J522">
        <v>899.76</v>
      </c>
      <c r="K522">
        <v>799.09</v>
      </c>
      <c r="L522">
        <v>100.67</v>
      </c>
      <c r="M522" t="s">
        <v>40</v>
      </c>
      <c r="N522">
        <v>43</v>
      </c>
      <c r="O522" t="str">
        <f t="shared" si="24"/>
        <v xml:space="preserve">middle </v>
      </c>
    </row>
    <row r="523" spans="1:15" x14ac:dyDescent="0.25">
      <c r="A523">
        <v>522</v>
      </c>
      <c r="B523" s="3">
        <v>45286</v>
      </c>
      <c r="C523" s="3" t="str">
        <f t="shared" si="25"/>
        <v>Dec</v>
      </c>
      <c r="D523" s="3" t="str">
        <f t="shared" si="26"/>
        <v>2023</v>
      </c>
      <c r="E523" t="s">
        <v>17</v>
      </c>
      <c r="F523" t="s">
        <v>23</v>
      </c>
      <c r="G523" t="s">
        <v>29</v>
      </c>
      <c r="H523">
        <v>16</v>
      </c>
      <c r="I523">
        <v>406.4</v>
      </c>
      <c r="J523">
        <v>6502.4</v>
      </c>
      <c r="K523">
        <v>5675.95</v>
      </c>
      <c r="L523">
        <v>826.45</v>
      </c>
      <c r="M523" t="s">
        <v>40</v>
      </c>
      <c r="N523">
        <v>51</v>
      </c>
      <c r="O523" t="str">
        <f t="shared" si="24"/>
        <v>old</v>
      </c>
    </row>
    <row r="524" spans="1:15" x14ac:dyDescent="0.25">
      <c r="A524">
        <v>523</v>
      </c>
      <c r="B524" s="3">
        <v>44700</v>
      </c>
      <c r="C524" s="3" t="str">
        <f t="shared" si="25"/>
        <v>May</v>
      </c>
      <c r="D524" s="3" t="str">
        <f t="shared" si="26"/>
        <v>2022</v>
      </c>
      <c r="E524" t="s">
        <v>14</v>
      </c>
      <c r="F524" t="s">
        <v>23</v>
      </c>
      <c r="G524" t="s">
        <v>28</v>
      </c>
      <c r="H524">
        <v>18</v>
      </c>
      <c r="I524">
        <v>323.38</v>
      </c>
      <c r="J524">
        <v>5820.84</v>
      </c>
      <c r="K524">
        <v>3985.93</v>
      </c>
      <c r="L524">
        <v>1834.91</v>
      </c>
      <c r="M524" t="s">
        <v>41</v>
      </c>
      <c r="N524">
        <v>30</v>
      </c>
      <c r="O524" t="str">
        <f t="shared" si="24"/>
        <v xml:space="preserve">middle </v>
      </c>
    </row>
    <row r="525" spans="1:15" x14ac:dyDescent="0.25">
      <c r="A525">
        <v>524</v>
      </c>
      <c r="B525" s="3">
        <v>45065</v>
      </c>
      <c r="C525" s="3" t="str">
        <f t="shared" si="25"/>
        <v>May</v>
      </c>
      <c r="D525" s="3" t="str">
        <f t="shared" si="26"/>
        <v>2023</v>
      </c>
      <c r="E525" t="s">
        <v>19</v>
      </c>
      <c r="F525" t="s">
        <v>20</v>
      </c>
      <c r="G525" t="s">
        <v>38</v>
      </c>
      <c r="H525">
        <v>14</v>
      </c>
      <c r="I525">
        <v>191.65</v>
      </c>
      <c r="J525">
        <v>2683.1</v>
      </c>
      <c r="K525">
        <v>2004.65</v>
      </c>
      <c r="L525">
        <v>678.45</v>
      </c>
      <c r="M525" t="s">
        <v>40</v>
      </c>
      <c r="N525">
        <v>38</v>
      </c>
      <c r="O525" t="str">
        <f t="shared" si="24"/>
        <v xml:space="preserve">middle </v>
      </c>
    </row>
    <row r="526" spans="1:15" x14ac:dyDescent="0.25">
      <c r="A526">
        <v>525</v>
      </c>
      <c r="B526" s="3">
        <v>45351</v>
      </c>
      <c r="C526" s="3" t="str">
        <f t="shared" si="25"/>
        <v>Feb</v>
      </c>
      <c r="D526" s="3" t="str">
        <f t="shared" si="26"/>
        <v>2024</v>
      </c>
      <c r="E526" t="s">
        <v>13</v>
      </c>
      <c r="F526" t="s">
        <v>20</v>
      </c>
      <c r="G526" t="s">
        <v>32</v>
      </c>
      <c r="H526">
        <v>16</v>
      </c>
      <c r="I526">
        <v>496.18</v>
      </c>
      <c r="J526">
        <v>7938.88</v>
      </c>
      <c r="K526">
        <v>6598.97</v>
      </c>
      <c r="L526">
        <v>1339.91</v>
      </c>
      <c r="M526" t="s">
        <v>40</v>
      </c>
      <c r="N526">
        <v>51</v>
      </c>
      <c r="O526" t="str">
        <f t="shared" si="24"/>
        <v>old</v>
      </c>
    </row>
    <row r="527" spans="1:15" x14ac:dyDescent="0.25">
      <c r="A527">
        <v>526</v>
      </c>
      <c r="B527" s="3">
        <v>45146</v>
      </c>
      <c r="C527" s="3" t="str">
        <f t="shared" si="25"/>
        <v>Aug</v>
      </c>
      <c r="D527" s="3" t="str">
        <f t="shared" si="26"/>
        <v>2023</v>
      </c>
      <c r="E527" t="s">
        <v>17</v>
      </c>
      <c r="F527" t="s">
        <v>22</v>
      </c>
      <c r="G527" t="s">
        <v>35</v>
      </c>
      <c r="H527">
        <v>10</v>
      </c>
      <c r="I527">
        <v>446.59</v>
      </c>
      <c r="J527">
        <v>4465.8999999999996</v>
      </c>
      <c r="K527">
        <v>3681.49</v>
      </c>
      <c r="L527">
        <v>784.41</v>
      </c>
      <c r="M527" t="s">
        <v>40</v>
      </c>
      <c r="N527">
        <v>59</v>
      </c>
      <c r="O527" t="str">
        <f t="shared" si="24"/>
        <v>old</v>
      </c>
    </row>
    <row r="528" spans="1:15" x14ac:dyDescent="0.25">
      <c r="A528">
        <v>527</v>
      </c>
      <c r="B528" s="3">
        <v>44922</v>
      </c>
      <c r="C528" s="3" t="str">
        <f t="shared" si="25"/>
        <v>Dec</v>
      </c>
      <c r="D528" s="3" t="str">
        <f t="shared" si="26"/>
        <v>2022</v>
      </c>
      <c r="E528" t="s">
        <v>16</v>
      </c>
      <c r="F528" t="s">
        <v>21</v>
      </c>
      <c r="G528" t="s">
        <v>37</v>
      </c>
      <c r="H528">
        <v>2</v>
      </c>
      <c r="I528">
        <v>483.55</v>
      </c>
      <c r="J528">
        <v>967.1</v>
      </c>
      <c r="K528">
        <v>691.93</v>
      </c>
      <c r="L528">
        <v>275.17</v>
      </c>
      <c r="M528" t="s">
        <v>40</v>
      </c>
      <c r="N528">
        <v>45</v>
      </c>
      <c r="O528" t="str">
        <f t="shared" si="24"/>
        <v>old</v>
      </c>
    </row>
    <row r="529" spans="1:15" x14ac:dyDescent="0.25">
      <c r="A529">
        <v>528</v>
      </c>
      <c r="B529" s="3">
        <v>45475</v>
      </c>
      <c r="C529" s="3" t="str">
        <f t="shared" si="25"/>
        <v>Jul</v>
      </c>
      <c r="D529" s="3" t="str">
        <f t="shared" si="26"/>
        <v>2024</v>
      </c>
      <c r="E529" t="s">
        <v>18</v>
      </c>
      <c r="F529" t="s">
        <v>23</v>
      </c>
      <c r="G529" t="s">
        <v>29</v>
      </c>
      <c r="H529">
        <v>7</v>
      </c>
      <c r="I529">
        <v>53.83</v>
      </c>
      <c r="J529">
        <v>376.81</v>
      </c>
      <c r="K529">
        <v>333.47</v>
      </c>
      <c r="L529">
        <v>43.34</v>
      </c>
      <c r="M529" t="s">
        <v>40</v>
      </c>
      <c r="N529">
        <v>38</v>
      </c>
      <c r="O529" t="str">
        <f t="shared" si="24"/>
        <v xml:space="preserve">middle </v>
      </c>
    </row>
    <row r="530" spans="1:15" x14ac:dyDescent="0.25">
      <c r="A530">
        <v>529</v>
      </c>
      <c r="B530" s="3">
        <v>44608</v>
      </c>
      <c r="C530" s="3" t="str">
        <f t="shared" si="25"/>
        <v>Feb</v>
      </c>
      <c r="D530" s="3" t="str">
        <f t="shared" si="26"/>
        <v>2022</v>
      </c>
      <c r="E530" t="s">
        <v>14</v>
      </c>
      <c r="F530" t="s">
        <v>22</v>
      </c>
      <c r="G530" t="s">
        <v>34</v>
      </c>
      <c r="H530">
        <v>7</v>
      </c>
      <c r="I530">
        <v>287.72000000000003</v>
      </c>
      <c r="J530">
        <v>2014.04</v>
      </c>
      <c r="K530">
        <v>1578.82</v>
      </c>
      <c r="L530">
        <v>435.22</v>
      </c>
      <c r="M530" t="s">
        <v>41</v>
      </c>
      <c r="N530">
        <v>31</v>
      </c>
      <c r="O530" t="str">
        <f t="shared" si="24"/>
        <v xml:space="preserve">middle </v>
      </c>
    </row>
    <row r="531" spans="1:15" x14ac:dyDescent="0.25">
      <c r="A531">
        <v>530</v>
      </c>
      <c r="B531" s="3">
        <v>44900</v>
      </c>
      <c r="C531" s="3" t="str">
        <f t="shared" si="25"/>
        <v>Dec</v>
      </c>
      <c r="D531" s="3" t="str">
        <f t="shared" si="26"/>
        <v>2022</v>
      </c>
      <c r="E531" t="s">
        <v>14</v>
      </c>
      <c r="F531" t="s">
        <v>23</v>
      </c>
      <c r="G531" t="s">
        <v>29</v>
      </c>
      <c r="H531">
        <v>8</v>
      </c>
      <c r="I531">
        <v>331.5</v>
      </c>
      <c r="J531">
        <v>2652</v>
      </c>
      <c r="K531">
        <v>2319.37</v>
      </c>
      <c r="L531">
        <v>332.63</v>
      </c>
      <c r="M531" t="s">
        <v>40</v>
      </c>
      <c r="N531">
        <v>42</v>
      </c>
      <c r="O531" t="str">
        <f t="shared" si="24"/>
        <v xml:space="preserve">middle </v>
      </c>
    </row>
    <row r="532" spans="1:15" x14ac:dyDescent="0.25">
      <c r="A532">
        <v>531</v>
      </c>
      <c r="B532" s="3">
        <v>45198</v>
      </c>
      <c r="C532" s="3" t="str">
        <f t="shared" si="25"/>
        <v>Sep</v>
      </c>
      <c r="D532" s="3" t="str">
        <f t="shared" si="26"/>
        <v>2023</v>
      </c>
      <c r="E532" t="s">
        <v>15</v>
      </c>
      <c r="F532" t="s">
        <v>23</v>
      </c>
      <c r="G532" t="s">
        <v>28</v>
      </c>
      <c r="H532">
        <v>2</v>
      </c>
      <c r="I532">
        <v>82.18</v>
      </c>
      <c r="J532">
        <v>164.36</v>
      </c>
      <c r="K532">
        <v>128.13999999999999</v>
      </c>
      <c r="L532">
        <v>36.22</v>
      </c>
      <c r="M532" t="s">
        <v>41</v>
      </c>
      <c r="N532">
        <v>45</v>
      </c>
      <c r="O532" t="str">
        <f t="shared" si="24"/>
        <v>old</v>
      </c>
    </row>
    <row r="533" spans="1:15" x14ac:dyDescent="0.25">
      <c r="A533">
        <v>532</v>
      </c>
      <c r="B533" s="3">
        <v>44985</v>
      </c>
      <c r="C533" s="3" t="str">
        <f t="shared" si="25"/>
        <v>Feb</v>
      </c>
      <c r="D533" s="3" t="str">
        <f t="shared" si="26"/>
        <v>2023</v>
      </c>
      <c r="E533" t="s">
        <v>19</v>
      </c>
      <c r="F533" t="s">
        <v>22</v>
      </c>
      <c r="G533" t="s">
        <v>30</v>
      </c>
      <c r="H533">
        <v>14</v>
      </c>
      <c r="I533">
        <v>346.69</v>
      </c>
      <c r="J533">
        <v>4853.66</v>
      </c>
      <c r="K533">
        <v>3517.77</v>
      </c>
      <c r="L533">
        <v>1335.89</v>
      </c>
      <c r="M533" t="s">
        <v>41</v>
      </c>
      <c r="N533">
        <v>35</v>
      </c>
      <c r="O533" t="str">
        <f t="shared" si="24"/>
        <v xml:space="preserve">middle </v>
      </c>
    </row>
    <row r="534" spans="1:15" x14ac:dyDescent="0.25">
      <c r="A534">
        <v>533</v>
      </c>
      <c r="B534" s="3">
        <v>44604</v>
      </c>
      <c r="C534" s="3" t="str">
        <f t="shared" si="25"/>
        <v>Feb</v>
      </c>
      <c r="D534" s="3" t="str">
        <f t="shared" si="26"/>
        <v>2022</v>
      </c>
      <c r="E534" t="s">
        <v>15</v>
      </c>
      <c r="F534" t="s">
        <v>20</v>
      </c>
      <c r="G534" t="s">
        <v>32</v>
      </c>
      <c r="H534">
        <v>20</v>
      </c>
      <c r="I534">
        <v>10.16</v>
      </c>
      <c r="J534">
        <v>203.2</v>
      </c>
      <c r="K534">
        <v>164.14</v>
      </c>
      <c r="L534">
        <v>39.06</v>
      </c>
      <c r="M534" t="s">
        <v>41</v>
      </c>
      <c r="N534">
        <v>26</v>
      </c>
      <c r="O534" t="str">
        <f t="shared" si="24"/>
        <v>adult</v>
      </c>
    </row>
    <row r="535" spans="1:15" x14ac:dyDescent="0.25">
      <c r="A535">
        <v>534</v>
      </c>
      <c r="B535" s="3">
        <v>44630</v>
      </c>
      <c r="C535" s="3" t="str">
        <f t="shared" si="25"/>
        <v>Mar</v>
      </c>
      <c r="D535" s="3" t="str">
        <f t="shared" si="26"/>
        <v>2022</v>
      </c>
      <c r="E535" t="s">
        <v>15</v>
      </c>
      <c r="F535" t="s">
        <v>21</v>
      </c>
      <c r="G535" t="s">
        <v>37</v>
      </c>
      <c r="H535">
        <v>4</v>
      </c>
      <c r="I535">
        <v>83.67</v>
      </c>
      <c r="J535">
        <v>334.68</v>
      </c>
      <c r="K535">
        <v>280.25</v>
      </c>
      <c r="L535">
        <v>54.43</v>
      </c>
      <c r="M535" t="s">
        <v>40</v>
      </c>
      <c r="N535">
        <v>52</v>
      </c>
      <c r="O535" t="str">
        <f t="shared" si="24"/>
        <v>old</v>
      </c>
    </row>
    <row r="536" spans="1:15" x14ac:dyDescent="0.25">
      <c r="A536">
        <v>535</v>
      </c>
      <c r="B536" s="3">
        <v>45438</v>
      </c>
      <c r="C536" s="3" t="str">
        <f t="shared" si="25"/>
        <v>May</v>
      </c>
      <c r="D536" s="3" t="str">
        <f t="shared" si="26"/>
        <v>2024</v>
      </c>
      <c r="E536" t="s">
        <v>16</v>
      </c>
      <c r="F536" t="s">
        <v>22</v>
      </c>
      <c r="G536" t="s">
        <v>30</v>
      </c>
      <c r="H536">
        <v>13</v>
      </c>
      <c r="I536">
        <v>145.97999999999999</v>
      </c>
      <c r="J536">
        <v>1897.74</v>
      </c>
      <c r="K536">
        <v>1301.72</v>
      </c>
      <c r="L536">
        <v>596.02</v>
      </c>
      <c r="M536" t="s">
        <v>41</v>
      </c>
      <c r="N536">
        <v>24</v>
      </c>
      <c r="O536" t="str">
        <f t="shared" si="24"/>
        <v>adult</v>
      </c>
    </row>
    <row r="537" spans="1:15" x14ac:dyDescent="0.25">
      <c r="A537">
        <v>536</v>
      </c>
      <c r="B537" s="3">
        <v>44692</v>
      </c>
      <c r="C537" s="3" t="str">
        <f t="shared" si="25"/>
        <v>May</v>
      </c>
      <c r="D537" s="3" t="str">
        <f t="shared" si="26"/>
        <v>2022</v>
      </c>
      <c r="E537" t="s">
        <v>14</v>
      </c>
      <c r="F537" t="s">
        <v>20</v>
      </c>
      <c r="G537" t="s">
        <v>36</v>
      </c>
      <c r="H537">
        <v>3</v>
      </c>
      <c r="I537">
        <v>279.60000000000002</v>
      </c>
      <c r="J537">
        <v>838.8</v>
      </c>
      <c r="K537">
        <v>628.59</v>
      </c>
      <c r="L537">
        <v>210.21</v>
      </c>
      <c r="M537" t="s">
        <v>40</v>
      </c>
      <c r="N537">
        <v>48</v>
      </c>
      <c r="O537" t="str">
        <f t="shared" si="24"/>
        <v>old</v>
      </c>
    </row>
    <row r="538" spans="1:15" x14ac:dyDescent="0.25">
      <c r="A538">
        <v>537</v>
      </c>
      <c r="B538" s="3">
        <v>44647</v>
      </c>
      <c r="C538" s="3" t="str">
        <f t="shared" si="25"/>
        <v>Mar</v>
      </c>
      <c r="D538" s="3" t="str">
        <f t="shared" si="26"/>
        <v>2022</v>
      </c>
      <c r="E538" t="s">
        <v>13</v>
      </c>
      <c r="F538" t="s">
        <v>21</v>
      </c>
      <c r="G538" t="s">
        <v>37</v>
      </c>
      <c r="H538">
        <v>8</v>
      </c>
      <c r="I538">
        <v>23.83</v>
      </c>
      <c r="J538">
        <v>190.64</v>
      </c>
      <c r="K538">
        <v>136.58000000000001</v>
      </c>
      <c r="L538">
        <v>54.06</v>
      </c>
      <c r="M538" t="s">
        <v>40</v>
      </c>
      <c r="N538">
        <v>33</v>
      </c>
      <c r="O538" t="str">
        <f t="shared" si="24"/>
        <v xml:space="preserve">middle </v>
      </c>
    </row>
    <row r="539" spans="1:15" x14ac:dyDescent="0.25">
      <c r="A539">
        <v>538</v>
      </c>
      <c r="B539" s="3">
        <v>45240</v>
      </c>
      <c r="C539" s="3" t="str">
        <f t="shared" si="25"/>
        <v>Nov</v>
      </c>
      <c r="D539" s="3" t="str">
        <f t="shared" si="26"/>
        <v>2023</v>
      </c>
      <c r="E539" t="s">
        <v>12</v>
      </c>
      <c r="F539" t="s">
        <v>23</v>
      </c>
      <c r="G539" t="s">
        <v>28</v>
      </c>
      <c r="H539">
        <v>5</v>
      </c>
      <c r="I539">
        <v>223.8</v>
      </c>
      <c r="J539">
        <v>1119</v>
      </c>
      <c r="K539">
        <v>929.6</v>
      </c>
      <c r="L539">
        <v>189.4</v>
      </c>
      <c r="M539" t="s">
        <v>40</v>
      </c>
      <c r="N539">
        <v>31</v>
      </c>
      <c r="O539" t="str">
        <f t="shared" si="24"/>
        <v xml:space="preserve">middle </v>
      </c>
    </row>
    <row r="540" spans="1:15" x14ac:dyDescent="0.25">
      <c r="A540">
        <v>539</v>
      </c>
      <c r="B540" s="3">
        <v>45505</v>
      </c>
      <c r="C540" s="3" t="str">
        <f t="shared" si="25"/>
        <v>Aug</v>
      </c>
      <c r="D540" s="3" t="str">
        <f t="shared" si="26"/>
        <v>2024</v>
      </c>
      <c r="E540" t="s">
        <v>16</v>
      </c>
      <c r="F540" t="s">
        <v>21</v>
      </c>
      <c r="G540" t="s">
        <v>37</v>
      </c>
      <c r="H540">
        <v>5</v>
      </c>
      <c r="I540">
        <v>173.97</v>
      </c>
      <c r="J540">
        <v>869.85</v>
      </c>
      <c r="K540">
        <v>769.93</v>
      </c>
      <c r="L540">
        <v>99.92</v>
      </c>
      <c r="M540" t="s">
        <v>40</v>
      </c>
      <c r="N540">
        <v>40</v>
      </c>
      <c r="O540" t="str">
        <f t="shared" si="24"/>
        <v xml:space="preserve">middle </v>
      </c>
    </row>
    <row r="541" spans="1:15" x14ac:dyDescent="0.25">
      <c r="A541">
        <v>540</v>
      </c>
      <c r="B541" s="3">
        <v>45079</v>
      </c>
      <c r="C541" s="3" t="str">
        <f t="shared" si="25"/>
        <v>Jun</v>
      </c>
      <c r="D541" s="3" t="str">
        <f t="shared" si="26"/>
        <v>2023</v>
      </c>
      <c r="E541" t="s">
        <v>13</v>
      </c>
      <c r="F541" t="s">
        <v>22</v>
      </c>
      <c r="G541" t="s">
        <v>35</v>
      </c>
      <c r="H541">
        <v>13</v>
      </c>
      <c r="I541">
        <v>193.12</v>
      </c>
      <c r="J541">
        <v>2510.56</v>
      </c>
      <c r="K541">
        <v>2219.4499999999998</v>
      </c>
      <c r="L541">
        <v>291.11</v>
      </c>
      <c r="M541" t="s">
        <v>40</v>
      </c>
      <c r="N541">
        <v>32</v>
      </c>
      <c r="O541" t="str">
        <f t="shared" si="24"/>
        <v xml:space="preserve">middle </v>
      </c>
    </row>
    <row r="542" spans="1:15" x14ac:dyDescent="0.25">
      <c r="A542">
        <v>541</v>
      </c>
      <c r="B542" s="3">
        <v>45425</v>
      </c>
      <c r="C542" s="3" t="str">
        <f t="shared" si="25"/>
        <v>May</v>
      </c>
      <c r="D542" s="3" t="str">
        <f t="shared" si="26"/>
        <v>2024</v>
      </c>
      <c r="E542" t="s">
        <v>18</v>
      </c>
      <c r="F542" t="s">
        <v>22</v>
      </c>
      <c r="G542" t="s">
        <v>30</v>
      </c>
      <c r="H542">
        <v>15</v>
      </c>
      <c r="I542">
        <v>17.53</v>
      </c>
      <c r="J542">
        <v>262.95</v>
      </c>
      <c r="K542">
        <v>192.52</v>
      </c>
      <c r="L542">
        <v>70.430000000000007</v>
      </c>
      <c r="M542" t="s">
        <v>40</v>
      </c>
      <c r="N542">
        <v>56</v>
      </c>
      <c r="O542" t="str">
        <f t="shared" si="24"/>
        <v>old</v>
      </c>
    </row>
    <row r="543" spans="1:15" x14ac:dyDescent="0.25">
      <c r="A543">
        <v>542</v>
      </c>
      <c r="B543" s="3">
        <v>45263</v>
      </c>
      <c r="C543" s="3" t="str">
        <f t="shared" si="25"/>
        <v>Dec</v>
      </c>
      <c r="D543" s="3" t="str">
        <f t="shared" si="26"/>
        <v>2023</v>
      </c>
      <c r="E543" t="s">
        <v>19</v>
      </c>
      <c r="F543" t="s">
        <v>22</v>
      </c>
      <c r="G543" t="s">
        <v>26</v>
      </c>
      <c r="H543">
        <v>18</v>
      </c>
      <c r="I543">
        <v>482.27</v>
      </c>
      <c r="J543">
        <v>8680.86</v>
      </c>
      <c r="K543">
        <v>5356.21</v>
      </c>
      <c r="L543">
        <v>3324.65</v>
      </c>
      <c r="M543" t="s">
        <v>40</v>
      </c>
      <c r="N543">
        <v>44</v>
      </c>
      <c r="O543" t="str">
        <f t="shared" si="24"/>
        <v xml:space="preserve">middle </v>
      </c>
    </row>
    <row r="544" spans="1:15" x14ac:dyDescent="0.25">
      <c r="A544">
        <v>543</v>
      </c>
      <c r="B544" s="3">
        <v>45262</v>
      </c>
      <c r="C544" s="3" t="str">
        <f t="shared" si="25"/>
        <v>Dec</v>
      </c>
      <c r="D544" s="3" t="str">
        <f t="shared" si="26"/>
        <v>2023</v>
      </c>
      <c r="E544" t="s">
        <v>17</v>
      </c>
      <c r="F544" t="s">
        <v>22</v>
      </c>
      <c r="G544" t="s">
        <v>30</v>
      </c>
      <c r="H544">
        <v>12</v>
      </c>
      <c r="I544">
        <v>24.02</v>
      </c>
      <c r="J544">
        <v>288.24</v>
      </c>
      <c r="K544">
        <v>250.9</v>
      </c>
      <c r="L544">
        <v>37.340000000000003</v>
      </c>
      <c r="M544" t="s">
        <v>40</v>
      </c>
      <c r="N544">
        <v>18</v>
      </c>
      <c r="O544" t="str">
        <f t="shared" si="24"/>
        <v>adult</v>
      </c>
    </row>
    <row r="545" spans="1:15" x14ac:dyDescent="0.25">
      <c r="A545">
        <v>544</v>
      </c>
      <c r="B545" s="3">
        <v>44791</v>
      </c>
      <c r="C545" s="3" t="str">
        <f t="shared" si="25"/>
        <v>Aug</v>
      </c>
      <c r="D545" s="3" t="str">
        <f t="shared" si="26"/>
        <v>2022</v>
      </c>
      <c r="E545" t="s">
        <v>12</v>
      </c>
      <c r="F545" t="s">
        <v>21</v>
      </c>
      <c r="G545" t="s">
        <v>37</v>
      </c>
      <c r="H545">
        <v>13</v>
      </c>
      <c r="I545">
        <v>385.5</v>
      </c>
      <c r="J545">
        <v>5011.5</v>
      </c>
      <c r="K545">
        <v>3186.78</v>
      </c>
      <c r="L545">
        <v>1824.72</v>
      </c>
      <c r="M545" t="s">
        <v>40</v>
      </c>
      <c r="N545">
        <v>54</v>
      </c>
      <c r="O545" t="str">
        <f t="shared" si="24"/>
        <v>old</v>
      </c>
    </row>
    <row r="546" spans="1:15" x14ac:dyDescent="0.25">
      <c r="A546">
        <v>545</v>
      </c>
      <c r="B546" s="3">
        <v>45192</v>
      </c>
      <c r="C546" s="3" t="str">
        <f t="shared" si="25"/>
        <v>Sep</v>
      </c>
      <c r="D546" s="3" t="str">
        <f t="shared" si="26"/>
        <v>2023</v>
      </c>
      <c r="E546" t="s">
        <v>14</v>
      </c>
      <c r="F546" t="s">
        <v>21</v>
      </c>
      <c r="G546" t="s">
        <v>39</v>
      </c>
      <c r="H546">
        <v>19</v>
      </c>
      <c r="I546">
        <v>324.17</v>
      </c>
      <c r="J546">
        <v>6159.23</v>
      </c>
      <c r="K546">
        <v>4217.47</v>
      </c>
      <c r="L546">
        <v>1941.76</v>
      </c>
      <c r="M546" t="s">
        <v>41</v>
      </c>
      <c r="N546">
        <v>46</v>
      </c>
      <c r="O546" t="str">
        <f t="shared" si="24"/>
        <v>old</v>
      </c>
    </row>
    <row r="547" spans="1:15" x14ac:dyDescent="0.25">
      <c r="A547">
        <v>546</v>
      </c>
      <c r="B547" s="3">
        <v>45052</v>
      </c>
      <c r="C547" s="3" t="str">
        <f t="shared" si="25"/>
        <v>May</v>
      </c>
      <c r="D547" s="3" t="str">
        <f t="shared" si="26"/>
        <v>2023</v>
      </c>
      <c r="E547" t="s">
        <v>15</v>
      </c>
      <c r="F547" t="s">
        <v>20</v>
      </c>
      <c r="G547" t="s">
        <v>32</v>
      </c>
      <c r="H547">
        <v>12</v>
      </c>
      <c r="I547">
        <v>490.16</v>
      </c>
      <c r="J547">
        <v>5881.92</v>
      </c>
      <c r="K547">
        <v>4652.6499999999996</v>
      </c>
      <c r="L547">
        <v>1229.27</v>
      </c>
      <c r="M547" t="s">
        <v>40</v>
      </c>
      <c r="N547">
        <v>47</v>
      </c>
      <c r="O547" t="str">
        <f t="shared" si="24"/>
        <v>old</v>
      </c>
    </row>
    <row r="548" spans="1:15" x14ac:dyDescent="0.25">
      <c r="A548">
        <v>547</v>
      </c>
      <c r="B548" s="3">
        <v>45552</v>
      </c>
      <c r="C548" s="3" t="str">
        <f t="shared" si="25"/>
        <v>Sep</v>
      </c>
      <c r="D548" s="3" t="str">
        <f t="shared" si="26"/>
        <v>2024</v>
      </c>
      <c r="E548" t="s">
        <v>16</v>
      </c>
      <c r="F548" t="s">
        <v>22</v>
      </c>
      <c r="G548" t="s">
        <v>26</v>
      </c>
      <c r="H548">
        <v>10</v>
      </c>
      <c r="I548">
        <v>320.36</v>
      </c>
      <c r="J548">
        <v>3203.6</v>
      </c>
      <c r="K548">
        <v>2089.73</v>
      </c>
      <c r="L548">
        <v>1113.8699999999999</v>
      </c>
      <c r="M548" t="s">
        <v>41</v>
      </c>
      <c r="N548">
        <v>34</v>
      </c>
      <c r="O548" t="str">
        <f t="shared" si="24"/>
        <v xml:space="preserve">middle </v>
      </c>
    </row>
    <row r="549" spans="1:15" x14ac:dyDescent="0.25">
      <c r="A549">
        <v>548</v>
      </c>
      <c r="B549" s="3">
        <v>45032</v>
      </c>
      <c r="C549" s="3" t="str">
        <f t="shared" si="25"/>
        <v>Apr</v>
      </c>
      <c r="D549" s="3" t="str">
        <f t="shared" si="26"/>
        <v>2023</v>
      </c>
      <c r="E549" t="s">
        <v>18</v>
      </c>
      <c r="F549" t="s">
        <v>23</v>
      </c>
      <c r="G549" t="s">
        <v>29</v>
      </c>
      <c r="H549">
        <v>14</v>
      </c>
      <c r="I549">
        <v>403.7</v>
      </c>
      <c r="J549">
        <v>5651.8</v>
      </c>
      <c r="K549">
        <v>3635.21</v>
      </c>
      <c r="L549">
        <v>2016.59</v>
      </c>
      <c r="M549" t="s">
        <v>41</v>
      </c>
      <c r="N549">
        <v>52</v>
      </c>
      <c r="O549" t="str">
        <f t="shared" si="24"/>
        <v>old</v>
      </c>
    </row>
    <row r="550" spans="1:15" x14ac:dyDescent="0.25">
      <c r="A550">
        <v>549</v>
      </c>
      <c r="B550" s="3">
        <v>45466</v>
      </c>
      <c r="C550" s="3" t="str">
        <f t="shared" si="25"/>
        <v>Jun</v>
      </c>
      <c r="D550" s="3" t="str">
        <f t="shared" si="26"/>
        <v>2024</v>
      </c>
      <c r="E550" t="s">
        <v>15</v>
      </c>
      <c r="F550" t="s">
        <v>20</v>
      </c>
      <c r="G550" t="s">
        <v>36</v>
      </c>
      <c r="H550">
        <v>12</v>
      </c>
      <c r="I550">
        <v>108.01</v>
      </c>
      <c r="J550">
        <v>1296.1199999999999</v>
      </c>
      <c r="K550">
        <v>935.46</v>
      </c>
      <c r="L550">
        <v>360.66</v>
      </c>
      <c r="M550" t="s">
        <v>41</v>
      </c>
      <c r="N550">
        <v>47</v>
      </c>
      <c r="O550" t="str">
        <f t="shared" si="24"/>
        <v>old</v>
      </c>
    </row>
    <row r="551" spans="1:15" x14ac:dyDescent="0.25">
      <c r="A551">
        <v>550</v>
      </c>
      <c r="B551" s="3">
        <v>44970</v>
      </c>
      <c r="C551" s="3" t="str">
        <f t="shared" si="25"/>
        <v>Feb</v>
      </c>
      <c r="D551" s="3" t="str">
        <f t="shared" si="26"/>
        <v>2023</v>
      </c>
      <c r="E551" t="s">
        <v>13</v>
      </c>
      <c r="F551" t="s">
        <v>20</v>
      </c>
      <c r="G551" t="s">
        <v>38</v>
      </c>
      <c r="H551">
        <v>15</v>
      </c>
      <c r="I551">
        <v>184.96</v>
      </c>
      <c r="J551">
        <v>2774.4</v>
      </c>
      <c r="K551">
        <v>1935.99</v>
      </c>
      <c r="L551">
        <v>838.41</v>
      </c>
      <c r="M551" t="s">
        <v>40</v>
      </c>
      <c r="N551">
        <v>51</v>
      </c>
      <c r="O551" t="str">
        <f t="shared" si="24"/>
        <v>old</v>
      </c>
    </row>
    <row r="552" spans="1:15" x14ac:dyDescent="0.25">
      <c r="A552">
        <v>551</v>
      </c>
      <c r="B552" s="3">
        <v>45308</v>
      </c>
      <c r="C552" s="3" t="str">
        <f t="shared" si="25"/>
        <v>Jan</v>
      </c>
      <c r="D552" s="3" t="str">
        <f t="shared" si="26"/>
        <v>2024</v>
      </c>
      <c r="E552" t="s">
        <v>15</v>
      </c>
      <c r="F552" t="s">
        <v>22</v>
      </c>
      <c r="G552" t="s">
        <v>26</v>
      </c>
      <c r="H552">
        <v>7</v>
      </c>
      <c r="I552">
        <v>286.35000000000002</v>
      </c>
      <c r="J552">
        <v>2004.45</v>
      </c>
      <c r="K552">
        <v>1772.74</v>
      </c>
      <c r="L552">
        <v>231.71</v>
      </c>
      <c r="M552" t="s">
        <v>41</v>
      </c>
      <c r="N552">
        <v>47</v>
      </c>
      <c r="O552" t="str">
        <f t="shared" si="24"/>
        <v>old</v>
      </c>
    </row>
    <row r="553" spans="1:15" x14ac:dyDescent="0.25">
      <c r="A553">
        <v>552</v>
      </c>
      <c r="B553" s="3">
        <v>45117</v>
      </c>
      <c r="C553" s="3" t="str">
        <f t="shared" si="25"/>
        <v>Jul</v>
      </c>
      <c r="D553" s="3" t="str">
        <f t="shared" si="26"/>
        <v>2023</v>
      </c>
      <c r="E553" t="s">
        <v>12</v>
      </c>
      <c r="F553" t="s">
        <v>23</v>
      </c>
      <c r="G553" t="s">
        <v>31</v>
      </c>
      <c r="H553">
        <v>7</v>
      </c>
      <c r="I553">
        <v>199.45</v>
      </c>
      <c r="J553">
        <v>1396.15</v>
      </c>
      <c r="K553">
        <v>1034.6400000000001</v>
      </c>
      <c r="L553">
        <v>361.51</v>
      </c>
      <c r="M553" t="s">
        <v>41</v>
      </c>
      <c r="N553">
        <v>37</v>
      </c>
      <c r="O553" t="str">
        <f t="shared" si="24"/>
        <v xml:space="preserve">middle </v>
      </c>
    </row>
    <row r="554" spans="1:15" x14ac:dyDescent="0.25">
      <c r="A554">
        <v>553</v>
      </c>
      <c r="B554" s="3">
        <v>45237</v>
      </c>
      <c r="C554" s="3" t="str">
        <f t="shared" si="25"/>
        <v>Nov</v>
      </c>
      <c r="D554" s="3" t="str">
        <f t="shared" si="26"/>
        <v>2023</v>
      </c>
      <c r="E554" t="s">
        <v>12</v>
      </c>
      <c r="F554" t="s">
        <v>21</v>
      </c>
      <c r="G554" t="s">
        <v>27</v>
      </c>
      <c r="H554">
        <v>7</v>
      </c>
      <c r="I554">
        <v>172.15</v>
      </c>
      <c r="J554">
        <v>1205.05</v>
      </c>
      <c r="K554">
        <v>1044.75</v>
      </c>
      <c r="L554">
        <v>160.30000000000001</v>
      </c>
      <c r="M554" t="s">
        <v>41</v>
      </c>
      <c r="N554">
        <v>51</v>
      </c>
      <c r="O554" t="str">
        <f t="shared" si="24"/>
        <v>old</v>
      </c>
    </row>
    <row r="555" spans="1:15" x14ac:dyDescent="0.25">
      <c r="A555">
        <v>554</v>
      </c>
      <c r="B555" s="3">
        <v>45245</v>
      </c>
      <c r="C555" s="3" t="str">
        <f t="shared" si="25"/>
        <v>Nov</v>
      </c>
      <c r="D555" s="3" t="str">
        <f t="shared" si="26"/>
        <v>2023</v>
      </c>
      <c r="E555" t="s">
        <v>12</v>
      </c>
      <c r="F555" t="s">
        <v>22</v>
      </c>
      <c r="G555" t="s">
        <v>34</v>
      </c>
      <c r="H555">
        <v>1</v>
      </c>
      <c r="I555">
        <v>348.51</v>
      </c>
      <c r="J555">
        <v>348.51</v>
      </c>
      <c r="K555">
        <v>249.46</v>
      </c>
      <c r="L555">
        <v>99.05</v>
      </c>
      <c r="M555" t="s">
        <v>40</v>
      </c>
      <c r="N555">
        <v>35</v>
      </c>
      <c r="O555" t="str">
        <f t="shared" si="24"/>
        <v xml:space="preserve">middle </v>
      </c>
    </row>
    <row r="556" spans="1:15" x14ac:dyDescent="0.25">
      <c r="A556">
        <v>555</v>
      </c>
      <c r="B556" s="3">
        <v>45450</v>
      </c>
      <c r="C556" s="3" t="str">
        <f t="shared" si="25"/>
        <v>Jun</v>
      </c>
      <c r="D556" s="3" t="str">
        <f t="shared" si="26"/>
        <v>2024</v>
      </c>
      <c r="E556" t="s">
        <v>18</v>
      </c>
      <c r="F556" t="s">
        <v>20</v>
      </c>
      <c r="G556" t="s">
        <v>36</v>
      </c>
      <c r="H556">
        <v>5</v>
      </c>
      <c r="I556">
        <v>208.59</v>
      </c>
      <c r="J556">
        <v>1042.95</v>
      </c>
      <c r="K556">
        <v>772.38</v>
      </c>
      <c r="L556">
        <v>270.57</v>
      </c>
      <c r="M556" t="s">
        <v>40</v>
      </c>
      <c r="N556">
        <v>49</v>
      </c>
      <c r="O556" t="str">
        <f t="shared" si="24"/>
        <v>old</v>
      </c>
    </row>
    <row r="557" spans="1:15" x14ac:dyDescent="0.25">
      <c r="A557">
        <v>556</v>
      </c>
      <c r="B557" s="3">
        <v>45444</v>
      </c>
      <c r="C557" s="3" t="str">
        <f t="shared" si="25"/>
        <v>Jun</v>
      </c>
      <c r="D557" s="3" t="str">
        <f t="shared" si="26"/>
        <v>2024</v>
      </c>
      <c r="E557" t="s">
        <v>16</v>
      </c>
      <c r="F557" t="s">
        <v>21</v>
      </c>
      <c r="G557" t="s">
        <v>37</v>
      </c>
      <c r="H557">
        <v>3</v>
      </c>
      <c r="I557">
        <v>47.45</v>
      </c>
      <c r="J557">
        <v>142.35</v>
      </c>
      <c r="K557">
        <v>85.78</v>
      </c>
      <c r="L557">
        <v>56.57</v>
      </c>
      <c r="M557" t="s">
        <v>40</v>
      </c>
      <c r="N557">
        <v>39</v>
      </c>
      <c r="O557" t="str">
        <f t="shared" si="24"/>
        <v xml:space="preserve">middle </v>
      </c>
    </row>
    <row r="558" spans="1:15" x14ac:dyDescent="0.25">
      <c r="A558">
        <v>557</v>
      </c>
      <c r="B558" s="3">
        <v>44876</v>
      </c>
      <c r="C558" s="3" t="str">
        <f t="shared" si="25"/>
        <v>Nov</v>
      </c>
      <c r="D558" s="3" t="str">
        <f t="shared" si="26"/>
        <v>2022</v>
      </c>
      <c r="E558" t="s">
        <v>14</v>
      </c>
      <c r="F558" t="s">
        <v>23</v>
      </c>
      <c r="G558" t="s">
        <v>31</v>
      </c>
      <c r="H558">
        <v>7</v>
      </c>
      <c r="I558">
        <v>373.07</v>
      </c>
      <c r="J558">
        <v>2611.4899999999998</v>
      </c>
      <c r="K558">
        <v>2317.4</v>
      </c>
      <c r="L558">
        <v>294.08999999999997</v>
      </c>
      <c r="M558" t="s">
        <v>40</v>
      </c>
      <c r="N558">
        <v>41</v>
      </c>
      <c r="O558" t="str">
        <f t="shared" si="24"/>
        <v xml:space="preserve">middle </v>
      </c>
    </row>
    <row r="559" spans="1:15" x14ac:dyDescent="0.25">
      <c r="A559">
        <v>558</v>
      </c>
      <c r="B559" s="3">
        <v>44665</v>
      </c>
      <c r="C559" s="3" t="str">
        <f t="shared" si="25"/>
        <v>Apr</v>
      </c>
      <c r="D559" s="3" t="str">
        <f t="shared" si="26"/>
        <v>2022</v>
      </c>
      <c r="E559" t="s">
        <v>16</v>
      </c>
      <c r="F559" t="s">
        <v>20</v>
      </c>
      <c r="G559" t="s">
        <v>38</v>
      </c>
      <c r="H559">
        <v>11</v>
      </c>
      <c r="I559">
        <v>353.28</v>
      </c>
      <c r="J559">
        <v>3886.08</v>
      </c>
      <c r="K559">
        <v>2669.44</v>
      </c>
      <c r="L559">
        <v>1216.6400000000001</v>
      </c>
      <c r="M559" t="s">
        <v>40</v>
      </c>
      <c r="N559">
        <v>27</v>
      </c>
      <c r="O559" t="str">
        <f t="shared" si="24"/>
        <v>adult</v>
      </c>
    </row>
    <row r="560" spans="1:15" x14ac:dyDescent="0.25">
      <c r="A560">
        <v>559</v>
      </c>
      <c r="B560" s="3">
        <v>45137</v>
      </c>
      <c r="C560" s="3" t="str">
        <f t="shared" si="25"/>
        <v>Jul</v>
      </c>
      <c r="D560" s="3" t="str">
        <f t="shared" si="26"/>
        <v>2023</v>
      </c>
      <c r="E560" t="s">
        <v>18</v>
      </c>
      <c r="F560" t="s">
        <v>20</v>
      </c>
      <c r="G560" t="s">
        <v>24</v>
      </c>
      <c r="H560">
        <v>18</v>
      </c>
      <c r="I560">
        <v>455.56</v>
      </c>
      <c r="J560">
        <v>8200.08</v>
      </c>
      <c r="K560">
        <v>5927.87</v>
      </c>
      <c r="L560">
        <v>2272.21</v>
      </c>
      <c r="M560" t="s">
        <v>41</v>
      </c>
      <c r="N560">
        <v>35</v>
      </c>
      <c r="O560" t="str">
        <f t="shared" si="24"/>
        <v xml:space="preserve">middle </v>
      </c>
    </row>
    <row r="561" spans="1:15" x14ac:dyDescent="0.25">
      <c r="A561">
        <v>560</v>
      </c>
      <c r="B561" s="3">
        <v>45463</v>
      </c>
      <c r="C561" s="3" t="str">
        <f t="shared" si="25"/>
        <v>Jun</v>
      </c>
      <c r="D561" s="3" t="str">
        <f t="shared" si="26"/>
        <v>2024</v>
      </c>
      <c r="E561" t="s">
        <v>15</v>
      </c>
      <c r="F561" t="s">
        <v>21</v>
      </c>
      <c r="G561" t="s">
        <v>27</v>
      </c>
      <c r="H561">
        <v>15</v>
      </c>
      <c r="I561">
        <v>53.05</v>
      </c>
      <c r="J561">
        <v>795.75</v>
      </c>
      <c r="K561">
        <v>486.85</v>
      </c>
      <c r="L561">
        <v>308.89999999999998</v>
      </c>
      <c r="M561" t="s">
        <v>41</v>
      </c>
      <c r="N561">
        <v>48</v>
      </c>
      <c r="O561" t="str">
        <f t="shared" si="24"/>
        <v>old</v>
      </c>
    </row>
    <row r="562" spans="1:15" x14ac:dyDescent="0.25">
      <c r="A562">
        <v>561</v>
      </c>
      <c r="B562" s="3">
        <v>44933</v>
      </c>
      <c r="C562" s="3" t="str">
        <f t="shared" si="25"/>
        <v>Jan</v>
      </c>
      <c r="D562" s="3" t="str">
        <f t="shared" si="26"/>
        <v>2023</v>
      </c>
      <c r="E562" t="s">
        <v>12</v>
      </c>
      <c r="F562" t="s">
        <v>20</v>
      </c>
      <c r="G562" t="s">
        <v>36</v>
      </c>
      <c r="H562">
        <v>1</v>
      </c>
      <c r="I562">
        <v>295.16000000000003</v>
      </c>
      <c r="J562">
        <v>295.16000000000003</v>
      </c>
      <c r="K562">
        <v>264.56</v>
      </c>
      <c r="L562">
        <v>30.6</v>
      </c>
      <c r="M562" t="s">
        <v>41</v>
      </c>
      <c r="N562">
        <v>55</v>
      </c>
      <c r="O562" t="str">
        <f t="shared" si="24"/>
        <v>old</v>
      </c>
    </row>
    <row r="563" spans="1:15" x14ac:dyDescent="0.25">
      <c r="A563">
        <v>562</v>
      </c>
      <c r="B563" s="3">
        <v>45468</v>
      </c>
      <c r="C563" s="3" t="str">
        <f t="shared" si="25"/>
        <v>Jun</v>
      </c>
      <c r="D563" s="3" t="str">
        <f t="shared" si="26"/>
        <v>2024</v>
      </c>
      <c r="E563" t="s">
        <v>18</v>
      </c>
      <c r="F563" t="s">
        <v>20</v>
      </c>
      <c r="G563" t="s">
        <v>24</v>
      </c>
      <c r="H563">
        <v>16</v>
      </c>
      <c r="I563">
        <v>473.57</v>
      </c>
      <c r="J563">
        <v>7577.12</v>
      </c>
      <c r="K563">
        <v>5834.65</v>
      </c>
      <c r="L563">
        <v>1742.47</v>
      </c>
      <c r="M563" t="s">
        <v>41</v>
      </c>
      <c r="N563">
        <v>23</v>
      </c>
      <c r="O563" t="str">
        <f t="shared" si="24"/>
        <v>adult</v>
      </c>
    </row>
    <row r="564" spans="1:15" x14ac:dyDescent="0.25">
      <c r="A564">
        <v>563</v>
      </c>
      <c r="B564" s="3">
        <v>45500</v>
      </c>
      <c r="C564" s="3" t="str">
        <f t="shared" si="25"/>
        <v>Jul</v>
      </c>
      <c r="D564" s="3" t="str">
        <f t="shared" si="26"/>
        <v>2024</v>
      </c>
      <c r="E564" t="s">
        <v>16</v>
      </c>
      <c r="F564" t="s">
        <v>21</v>
      </c>
      <c r="G564" t="s">
        <v>27</v>
      </c>
      <c r="H564">
        <v>5</v>
      </c>
      <c r="I564">
        <v>313.89999999999998</v>
      </c>
      <c r="J564">
        <v>1569.5</v>
      </c>
      <c r="K564">
        <v>1260.6400000000001</v>
      </c>
      <c r="L564">
        <v>308.86</v>
      </c>
      <c r="M564" t="s">
        <v>40</v>
      </c>
      <c r="N564">
        <v>25</v>
      </c>
      <c r="O564" t="str">
        <f t="shared" si="24"/>
        <v>adult</v>
      </c>
    </row>
    <row r="565" spans="1:15" x14ac:dyDescent="0.25">
      <c r="A565">
        <v>564</v>
      </c>
      <c r="B565" s="3">
        <v>45068</v>
      </c>
      <c r="C565" s="3" t="str">
        <f t="shared" si="25"/>
        <v>May</v>
      </c>
      <c r="D565" s="3" t="str">
        <f t="shared" si="26"/>
        <v>2023</v>
      </c>
      <c r="E565" t="s">
        <v>15</v>
      </c>
      <c r="F565" t="s">
        <v>23</v>
      </c>
      <c r="G565" t="s">
        <v>31</v>
      </c>
      <c r="H565">
        <v>3</v>
      </c>
      <c r="I565">
        <v>180.58</v>
      </c>
      <c r="J565">
        <v>541.74</v>
      </c>
      <c r="K565">
        <v>484.9</v>
      </c>
      <c r="L565">
        <v>56.84</v>
      </c>
      <c r="M565" t="s">
        <v>40</v>
      </c>
      <c r="N565">
        <v>57</v>
      </c>
      <c r="O565" t="str">
        <f t="shared" si="24"/>
        <v>old</v>
      </c>
    </row>
    <row r="566" spans="1:15" x14ac:dyDescent="0.25">
      <c r="A566">
        <v>565</v>
      </c>
      <c r="B566" s="3">
        <v>45094</v>
      </c>
      <c r="C566" s="3" t="str">
        <f t="shared" si="25"/>
        <v>Jun</v>
      </c>
      <c r="D566" s="3" t="str">
        <f t="shared" si="26"/>
        <v>2023</v>
      </c>
      <c r="E566" t="s">
        <v>12</v>
      </c>
      <c r="F566" t="s">
        <v>22</v>
      </c>
      <c r="G566" t="s">
        <v>30</v>
      </c>
      <c r="H566">
        <v>9</v>
      </c>
      <c r="I566">
        <v>100.05</v>
      </c>
      <c r="J566">
        <v>900.45</v>
      </c>
      <c r="K566">
        <v>615.97</v>
      </c>
      <c r="L566">
        <v>284.48</v>
      </c>
      <c r="M566" t="s">
        <v>40</v>
      </c>
      <c r="N566">
        <v>49</v>
      </c>
      <c r="O566" t="str">
        <f t="shared" si="24"/>
        <v>old</v>
      </c>
    </row>
    <row r="567" spans="1:15" x14ac:dyDescent="0.25">
      <c r="A567">
        <v>566</v>
      </c>
      <c r="B567" s="3">
        <v>45005</v>
      </c>
      <c r="C567" s="3" t="str">
        <f t="shared" si="25"/>
        <v>Mar</v>
      </c>
      <c r="D567" s="3" t="str">
        <f t="shared" si="26"/>
        <v>2023</v>
      </c>
      <c r="E567" t="s">
        <v>16</v>
      </c>
      <c r="F567" t="s">
        <v>22</v>
      </c>
      <c r="G567" t="s">
        <v>35</v>
      </c>
      <c r="H567">
        <v>8</v>
      </c>
      <c r="I567">
        <v>351.75</v>
      </c>
      <c r="J567">
        <v>2814</v>
      </c>
      <c r="K567">
        <v>1910.52</v>
      </c>
      <c r="L567">
        <v>903.48</v>
      </c>
      <c r="M567" t="s">
        <v>41</v>
      </c>
      <c r="N567">
        <v>20</v>
      </c>
      <c r="O567" t="str">
        <f t="shared" si="24"/>
        <v>adult</v>
      </c>
    </row>
    <row r="568" spans="1:15" x14ac:dyDescent="0.25">
      <c r="A568">
        <v>567</v>
      </c>
      <c r="B568" s="3">
        <v>45510</v>
      </c>
      <c r="C568" s="3" t="str">
        <f t="shared" si="25"/>
        <v>Aug</v>
      </c>
      <c r="D568" s="3" t="str">
        <f t="shared" si="26"/>
        <v>2024</v>
      </c>
      <c r="E568" t="s">
        <v>19</v>
      </c>
      <c r="F568" t="s">
        <v>20</v>
      </c>
      <c r="G568" t="s">
        <v>24</v>
      </c>
      <c r="H568">
        <v>11</v>
      </c>
      <c r="I568">
        <v>277.88</v>
      </c>
      <c r="J568">
        <v>3056.68</v>
      </c>
      <c r="K568">
        <v>1953.81</v>
      </c>
      <c r="L568">
        <v>1102.8699999999999</v>
      </c>
      <c r="M568" t="s">
        <v>40</v>
      </c>
      <c r="N568">
        <v>54</v>
      </c>
      <c r="O568" t="str">
        <f t="shared" si="24"/>
        <v>old</v>
      </c>
    </row>
    <row r="569" spans="1:15" x14ac:dyDescent="0.25">
      <c r="A569">
        <v>568</v>
      </c>
      <c r="B569" s="3">
        <v>44598</v>
      </c>
      <c r="C569" s="3" t="str">
        <f t="shared" si="25"/>
        <v>Feb</v>
      </c>
      <c r="D569" s="3" t="str">
        <f t="shared" si="26"/>
        <v>2022</v>
      </c>
      <c r="E569" t="s">
        <v>17</v>
      </c>
      <c r="F569" t="s">
        <v>23</v>
      </c>
      <c r="G569" t="s">
        <v>28</v>
      </c>
      <c r="H569">
        <v>7</v>
      </c>
      <c r="I569">
        <v>452.74</v>
      </c>
      <c r="J569">
        <v>3169.18</v>
      </c>
      <c r="K569">
        <v>2262.81</v>
      </c>
      <c r="L569">
        <v>906.37</v>
      </c>
      <c r="M569" t="s">
        <v>41</v>
      </c>
      <c r="N569">
        <v>42</v>
      </c>
      <c r="O569" t="str">
        <f t="shared" si="24"/>
        <v xml:space="preserve">middle </v>
      </c>
    </row>
    <row r="570" spans="1:15" x14ac:dyDescent="0.25">
      <c r="A570">
        <v>569</v>
      </c>
      <c r="B570" s="3">
        <v>44916</v>
      </c>
      <c r="C570" s="3" t="str">
        <f t="shared" si="25"/>
        <v>Dec</v>
      </c>
      <c r="D570" s="3" t="str">
        <f t="shared" si="26"/>
        <v>2022</v>
      </c>
      <c r="E570" t="s">
        <v>16</v>
      </c>
      <c r="F570" t="s">
        <v>23</v>
      </c>
      <c r="G570" t="s">
        <v>28</v>
      </c>
      <c r="H570">
        <v>14</v>
      </c>
      <c r="I570">
        <v>355.1</v>
      </c>
      <c r="J570">
        <v>4971.3999999999996</v>
      </c>
      <c r="K570">
        <v>3180.21</v>
      </c>
      <c r="L570">
        <v>1791.19</v>
      </c>
      <c r="M570" t="s">
        <v>41</v>
      </c>
      <c r="N570">
        <v>53</v>
      </c>
      <c r="O570" t="str">
        <f t="shared" si="24"/>
        <v>old</v>
      </c>
    </row>
    <row r="571" spans="1:15" x14ac:dyDescent="0.25">
      <c r="A571">
        <v>570</v>
      </c>
      <c r="B571" s="3">
        <v>45249</v>
      </c>
      <c r="C571" s="3" t="str">
        <f t="shared" si="25"/>
        <v>Nov</v>
      </c>
      <c r="D571" s="3" t="str">
        <f t="shared" si="26"/>
        <v>2023</v>
      </c>
      <c r="E571" t="s">
        <v>15</v>
      </c>
      <c r="F571" t="s">
        <v>20</v>
      </c>
      <c r="G571" t="s">
        <v>32</v>
      </c>
      <c r="H571">
        <v>9</v>
      </c>
      <c r="I571">
        <v>46.24</v>
      </c>
      <c r="J571">
        <v>416.16</v>
      </c>
      <c r="K571">
        <v>305.86</v>
      </c>
      <c r="L571">
        <v>110.3</v>
      </c>
      <c r="M571" t="s">
        <v>40</v>
      </c>
      <c r="N571">
        <v>60</v>
      </c>
      <c r="O571" t="str">
        <f t="shared" si="24"/>
        <v>old</v>
      </c>
    </row>
    <row r="572" spans="1:15" x14ac:dyDescent="0.25">
      <c r="A572">
        <v>571</v>
      </c>
      <c r="B572" s="3">
        <v>44638</v>
      </c>
      <c r="C572" s="3" t="str">
        <f t="shared" si="25"/>
        <v>Mar</v>
      </c>
      <c r="D572" s="3" t="str">
        <f t="shared" si="26"/>
        <v>2022</v>
      </c>
      <c r="E572" t="s">
        <v>16</v>
      </c>
      <c r="F572" t="s">
        <v>21</v>
      </c>
      <c r="G572" t="s">
        <v>37</v>
      </c>
      <c r="H572">
        <v>5</v>
      </c>
      <c r="I572">
        <v>404.08</v>
      </c>
      <c r="J572">
        <v>2020.4</v>
      </c>
      <c r="K572">
        <v>1277.1199999999999</v>
      </c>
      <c r="L572">
        <v>743.28</v>
      </c>
      <c r="M572" t="s">
        <v>40</v>
      </c>
      <c r="N572">
        <v>41</v>
      </c>
      <c r="O572" t="str">
        <f t="shared" si="24"/>
        <v xml:space="preserve">middle </v>
      </c>
    </row>
    <row r="573" spans="1:15" x14ac:dyDescent="0.25">
      <c r="A573">
        <v>572</v>
      </c>
      <c r="B573" s="3">
        <v>44575</v>
      </c>
      <c r="C573" s="3" t="str">
        <f t="shared" si="25"/>
        <v>Jan</v>
      </c>
      <c r="D573" s="3" t="str">
        <f t="shared" si="26"/>
        <v>2022</v>
      </c>
      <c r="E573" t="s">
        <v>14</v>
      </c>
      <c r="F573" t="s">
        <v>22</v>
      </c>
      <c r="G573" t="s">
        <v>26</v>
      </c>
      <c r="H573">
        <v>3</v>
      </c>
      <c r="I573">
        <v>432.53</v>
      </c>
      <c r="J573">
        <v>1297.5899999999999</v>
      </c>
      <c r="K573">
        <v>782.31</v>
      </c>
      <c r="L573">
        <v>515.28</v>
      </c>
      <c r="M573" t="s">
        <v>41</v>
      </c>
      <c r="N573">
        <v>57</v>
      </c>
      <c r="O573" t="str">
        <f t="shared" si="24"/>
        <v>old</v>
      </c>
    </row>
    <row r="574" spans="1:15" x14ac:dyDescent="0.25">
      <c r="A574">
        <v>573</v>
      </c>
      <c r="B574" s="3">
        <v>44686</v>
      </c>
      <c r="C574" s="3" t="str">
        <f t="shared" si="25"/>
        <v>May</v>
      </c>
      <c r="D574" s="3" t="str">
        <f t="shared" si="26"/>
        <v>2022</v>
      </c>
      <c r="E574" t="s">
        <v>14</v>
      </c>
      <c r="F574" t="s">
        <v>22</v>
      </c>
      <c r="G574" t="s">
        <v>34</v>
      </c>
      <c r="H574">
        <v>11</v>
      </c>
      <c r="I574">
        <v>394.14</v>
      </c>
      <c r="J574">
        <v>4335.54</v>
      </c>
      <c r="K574">
        <v>2738.98</v>
      </c>
      <c r="L574">
        <v>1596.56</v>
      </c>
      <c r="M574" t="s">
        <v>40</v>
      </c>
      <c r="N574">
        <v>26</v>
      </c>
      <c r="O574" t="str">
        <f t="shared" si="24"/>
        <v>adult</v>
      </c>
    </row>
    <row r="575" spans="1:15" x14ac:dyDescent="0.25">
      <c r="A575">
        <v>574</v>
      </c>
      <c r="B575" s="3">
        <v>45005</v>
      </c>
      <c r="C575" s="3" t="str">
        <f t="shared" si="25"/>
        <v>Mar</v>
      </c>
      <c r="D575" s="3" t="str">
        <f t="shared" si="26"/>
        <v>2023</v>
      </c>
      <c r="E575" t="s">
        <v>15</v>
      </c>
      <c r="F575" t="s">
        <v>21</v>
      </c>
      <c r="G575" t="s">
        <v>27</v>
      </c>
      <c r="H575">
        <v>3</v>
      </c>
      <c r="I575">
        <v>360.54</v>
      </c>
      <c r="J575">
        <v>1081.6199999999999</v>
      </c>
      <c r="K575">
        <v>678.69</v>
      </c>
      <c r="L575">
        <v>402.93</v>
      </c>
      <c r="M575" t="s">
        <v>40</v>
      </c>
      <c r="N575">
        <v>31</v>
      </c>
      <c r="O575" t="str">
        <f t="shared" si="24"/>
        <v xml:space="preserve">middle </v>
      </c>
    </row>
    <row r="576" spans="1:15" x14ac:dyDescent="0.25">
      <c r="A576">
        <v>575</v>
      </c>
      <c r="B576" s="3">
        <v>45399</v>
      </c>
      <c r="C576" s="3" t="str">
        <f t="shared" si="25"/>
        <v>Apr</v>
      </c>
      <c r="D576" s="3" t="str">
        <f t="shared" si="26"/>
        <v>2024</v>
      </c>
      <c r="E576" t="s">
        <v>17</v>
      </c>
      <c r="F576" t="s">
        <v>21</v>
      </c>
      <c r="G576" t="s">
        <v>39</v>
      </c>
      <c r="H576">
        <v>11</v>
      </c>
      <c r="I576">
        <v>314.60000000000002</v>
      </c>
      <c r="J576">
        <v>3460.6</v>
      </c>
      <c r="K576">
        <v>2276.35</v>
      </c>
      <c r="L576">
        <v>1184.25</v>
      </c>
      <c r="M576" t="s">
        <v>40</v>
      </c>
      <c r="N576">
        <v>49</v>
      </c>
      <c r="O576" t="str">
        <f t="shared" si="24"/>
        <v>old</v>
      </c>
    </row>
    <row r="577" spans="1:15" x14ac:dyDescent="0.25">
      <c r="A577">
        <v>576</v>
      </c>
      <c r="B577" s="3">
        <v>44751</v>
      </c>
      <c r="C577" s="3" t="str">
        <f t="shared" si="25"/>
        <v>Jul</v>
      </c>
      <c r="D577" s="3" t="str">
        <f t="shared" si="26"/>
        <v>2022</v>
      </c>
      <c r="E577" t="s">
        <v>18</v>
      </c>
      <c r="F577" t="s">
        <v>20</v>
      </c>
      <c r="G577" t="s">
        <v>32</v>
      </c>
      <c r="H577">
        <v>19</v>
      </c>
      <c r="I577">
        <v>433.18</v>
      </c>
      <c r="J577">
        <v>8230.42</v>
      </c>
      <c r="K577">
        <v>5089.53</v>
      </c>
      <c r="L577">
        <v>3140.89</v>
      </c>
      <c r="M577" t="s">
        <v>40</v>
      </c>
      <c r="N577">
        <v>23</v>
      </c>
      <c r="O577" t="str">
        <f t="shared" si="24"/>
        <v>adult</v>
      </c>
    </row>
    <row r="578" spans="1:15" x14ac:dyDescent="0.25">
      <c r="A578">
        <v>577</v>
      </c>
      <c r="B578" s="3">
        <v>44755</v>
      </c>
      <c r="C578" s="3" t="str">
        <f t="shared" si="25"/>
        <v>Jul</v>
      </c>
      <c r="D578" s="3" t="str">
        <f t="shared" si="26"/>
        <v>2022</v>
      </c>
      <c r="E578" t="s">
        <v>18</v>
      </c>
      <c r="F578" t="s">
        <v>22</v>
      </c>
      <c r="G578" t="s">
        <v>30</v>
      </c>
      <c r="H578">
        <v>5</v>
      </c>
      <c r="I578">
        <v>439.7</v>
      </c>
      <c r="J578">
        <v>2198.5</v>
      </c>
      <c r="K578">
        <v>1698.63</v>
      </c>
      <c r="L578">
        <v>499.87</v>
      </c>
      <c r="M578" t="s">
        <v>40</v>
      </c>
      <c r="N578">
        <v>22</v>
      </c>
      <c r="O578" t="str">
        <f t="shared" ref="O578:O641" si="27">VLOOKUP(N578,cat,2)</f>
        <v>adult</v>
      </c>
    </row>
    <row r="579" spans="1:15" x14ac:dyDescent="0.25">
      <c r="A579">
        <v>578</v>
      </c>
      <c r="B579" s="3">
        <v>45168</v>
      </c>
      <c r="C579" s="3" t="str">
        <f t="shared" ref="C579:C642" si="28">TEXT(B579,"mmm")</f>
        <v>Aug</v>
      </c>
      <c r="D579" s="3" t="str">
        <f t="shared" ref="D579:D642" si="29">TEXT(B579,"yyyy")</f>
        <v>2023</v>
      </c>
      <c r="E579" t="s">
        <v>15</v>
      </c>
      <c r="F579" t="s">
        <v>22</v>
      </c>
      <c r="G579" t="s">
        <v>30</v>
      </c>
      <c r="H579">
        <v>8</v>
      </c>
      <c r="I579">
        <v>85.4</v>
      </c>
      <c r="J579">
        <v>683.2</v>
      </c>
      <c r="K579">
        <v>540.13</v>
      </c>
      <c r="L579">
        <v>143.07</v>
      </c>
      <c r="M579" t="s">
        <v>41</v>
      </c>
      <c r="N579">
        <v>56</v>
      </c>
      <c r="O579" t="str">
        <f t="shared" si="27"/>
        <v>old</v>
      </c>
    </row>
    <row r="580" spans="1:15" x14ac:dyDescent="0.25">
      <c r="A580">
        <v>579</v>
      </c>
      <c r="B580" s="3">
        <v>44808</v>
      </c>
      <c r="C580" s="3" t="str">
        <f t="shared" si="28"/>
        <v>Sep</v>
      </c>
      <c r="D580" s="3" t="str">
        <f t="shared" si="29"/>
        <v>2022</v>
      </c>
      <c r="E580" t="s">
        <v>12</v>
      </c>
      <c r="F580" t="s">
        <v>23</v>
      </c>
      <c r="G580" t="s">
        <v>33</v>
      </c>
      <c r="H580">
        <v>14</v>
      </c>
      <c r="I580">
        <v>129.22</v>
      </c>
      <c r="J580">
        <v>1809.08</v>
      </c>
      <c r="K580">
        <v>1272.56</v>
      </c>
      <c r="L580">
        <v>536.52</v>
      </c>
      <c r="M580" t="s">
        <v>40</v>
      </c>
      <c r="N580">
        <v>59</v>
      </c>
      <c r="O580" t="str">
        <f t="shared" si="27"/>
        <v>old</v>
      </c>
    </row>
    <row r="581" spans="1:15" x14ac:dyDescent="0.25">
      <c r="A581">
        <v>580</v>
      </c>
      <c r="B581" s="3">
        <v>45486</v>
      </c>
      <c r="C581" s="3" t="str">
        <f t="shared" si="28"/>
        <v>Jul</v>
      </c>
      <c r="D581" s="3" t="str">
        <f t="shared" si="29"/>
        <v>2024</v>
      </c>
      <c r="E581" t="s">
        <v>19</v>
      </c>
      <c r="F581" t="s">
        <v>23</v>
      </c>
      <c r="G581" t="s">
        <v>33</v>
      </c>
      <c r="H581">
        <v>3</v>
      </c>
      <c r="I581">
        <v>35.5</v>
      </c>
      <c r="J581">
        <v>106.5</v>
      </c>
      <c r="K581">
        <v>79.680000000000007</v>
      </c>
      <c r="L581">
        <v>26.82</v>
      </c>
      <c r="M581" t="s">
        <v>40</v>
      </c>
      <c r="N581">
        <v>57</v>
      </c>
      <c r="O581" t="str">
        <f t="shared" si="27"/>
        <v>old</v>
      </c>
    </row>
    <row r="582" spans="1:15" x14ac:dyDescent="0.25">
      <c r="A582">
        <v>581</v>
      </c>
      <c r="B582" s="3">
        <v>44888</v>
      </c>
      <c r="C582" s="3" t="str">
        <f t="shared" si="28"/>
        <v>Nov</v>
      </c>
      <c r="D582" s="3" t="str">
        <f t="shared" si="29"/>
        <v>2022</v>
      </c>
      <c r="E582" t="s">
        <v>12</v>
      </c>
      <c r="F582" t="s">
        <v>21</v>
      </c>
      <c r="G582" t="s">
        <v>39</v>
      </c>
      <c r="H582">
        <v>1</v>
      </c>
      <c r="I582">
        <v>488.7</v>
      </c>
      <c r="J582">
        <v>488.7</v>
      </c>
      <c r="K582">
        <v>392.11</v>
      </c>
      <c r="L582">
        <v>96.59</v>
      </c>
      <c r="M582" t="s">
        <v>41</v>
      </c>
      <c r="N582">
        <v>56</v>
      </c>
      <c r="O582" t="str">
        <f t="shared" si="27"/>
        <v>old</v>
      </c>
    </row>
    <row r="583" spans="1:15" x14ac:dyDescent="0.25">
      <c r="A583">
        <v>582</v>
      </c>
      <c r="B583" s="3">
        <v>44941</v>
      </c>
      <c r="C583" s="3" t="str">
        <f t="shared" si="28"/>
        <v>Jan</v>
      </c>
      <c r="D583" s="3" t="str">
        <f t="shared" si="29"/>
        <v>2023</v>
      </c>
      <c r="E583" t="s">
        <v>14</v>
      </c>
      <c r="F583" t="s">
        <v>23</v>
      </c>
      <c r="G583" t="s">
        <v>31</v>
      </c>
      <c r="H583">
        <v>15</v>
      </c>
      <c r="I583">
        <v>182.27</v>
      </c>
      <c r="J583">
        <v>2734.05</v>
      </c>
      <c r="K583">
        <v>2305.6</v>
      </c>
      <c r="L583">
        <v>428.45</v>
      </c>
      <c r="M583" t="s">
        <v>41</v>
      </c>
      <c r="N583">
        <v>37</v>
      </c>
      <c r="O583" t="str">
        <f t="shared" si="27"/>
        <v xml:space="preserve">middle </v>
      </c>
    </row>
    <row r="584" spans="1:15" x14ac:dyDescent="0.25">
      <c r="A584">
        <v>583</v>
      </c>
      <c r="B584" s="3">
        <v>44923</v>
      </c>
      <c r="C584" s="3" t="str">
        <f t="shared" si="28"/>
        <v>Dec</v>
      </c>
      <c r="D584" s="3" t="str">
        <f t="shared" si="29"/>
        <v>2022</v>
      </c>
      <c r="E584" t="s">
        <v>13</v>
      </c>
      <c r="F584" t="s">
        <v>23</v>
      </c>
      <c r="G584" t="s">
        <v>33</v>
      </c>
      <c r="H584">
        <v>8</v>
      </c>
      <c r="I584">
        <v>295.68</v>
      </c>
      <c r="J584">
        <v>2365.44</v>
      </c>
      <c r="K584">
        <v>1449.56</v>
      </c>
      <c r="L584">
        <v>915.88</v>
      </c>
      <c r="M584" t="s">
        <v>41</v>
      </c>
      <c r="N584">
        <v>47</v>
      </c>
      <c r="O584" t="str">
        <f t="shared" si="27"/>
        <v>old</v>
      </c>
    </row>
    <row r="585" spans="1:15" x14ac:dyDescent="0.25">
      <c r="A585">
        <v>584</v>
      </c>
      <c r="B585" s="3">
        <v>44718</v>
      </c>
      <c r="C585" s="3" t="str">
        <f t="shared" si="28"/>
        <v>Jun</v>
      </c>
      <c r="D585" s="3" t="str">
        <f t="shared" si="29"/>
        <v>2022</v>
      </c>
      <c r="E585" t="s">
        <v>13</v>
      </c>
      <c r="F585" t="s">
        <v>23</v>
      </c>
      <c r="G585" t="s">
        <v>28</v>
      </c>
      <c r="H585">
        <v>15</v>
      </c>
      <c r="I585">
        <v>435</v>
      </c>
      <c r="J585">
        <v>6525</v>
      </c>
      <c r="K585">
        <v>4824.05</v>
      </c>
      <c r="L585">
        <v>1700.95</v>
      </c>
      <c r="M585" t="s">
        <v>40</v>
      </c>
      <c r="N585">
        <v>42</v>
      </c>
      <c r="O585" t="str">
        <f t="shared" si="27"/>
        <v xml:space="preserve">middle </v>
      </c>
    </row>
    <row r="586" spans="1:15" x14ac:dyDescent="0.25">
      <c r="A586">
        <v>585</v>
      </c>
      <c r="B586" s="3">
        <v>44714</v>
      </c>
      <c r="C586" s="3" t="str">
        <f t="shared" si="28"/>
        <v>Jun</v>
      </c>
      <c r="D586" s="3" t="str">
        <f t="shared" si="29"/>
        <v>2022</v>
      </c>
      <c r="E586" t="s">
        <v>12</v>
      </c>
      <c r="F586" t="s">
        <v>21</v>
      </c>
      <c r="G586" t="s">
        <v>27</v>
      </c>
      <c r="H586">
        <v>11</v>
      </c>
      <c r="I586">
        <v>193.82</v>
      </c>
      <c r="J586">
        <v>2132.02</v>
      </c>
      <c r="K586">
        <v>1835.83</v>
      </c>
      <c r="L586">
        <v>296.19</v>
      </c>
      <c r="M586" t="s">
        <v>41</v>
      </c>
      <c r="N586">
        <v>41</v>
      </c>
      <c r="O586" t="str">
        <f t="shared" si="27"/>
        <v xml:space="preserve">middle </v>
      </c>
    </row>
    <row r="587" spans="1:15" x14ac:dyDescent="0.25">
      <c r="A587">
        <v>586</v>
      </c>
      <c r="B587" s="3">
        <v>44659</v>
      </c>
      <c r="C587" s="3" t="str">
        <f t="shared" si="28"/>
        <v>Apr</v>
      </c>
      <c r="D587" s="3" t="str">
        <f t="shared" si="29"/>
        <v>2022</v>
      </c>
      <c r="E587" t="s">
        <v>17</v>
      </c>
      <c r="F587" t="s">
        <v>20</v>
      </c>
      <c r="G587" t="s">
        <v>36</v>
      </c>
      <c r="H587">
        <v>5</v>
      </c>
      <c r="I587">
        <v>298.5</v>
      </c>
      <c r="J587">
        <v>1492.5</v>
      </c>
      <c r="K587">
        <v>977.85</v>
      </c>
      <c r="L587">
        <v>514.65</v>
      </c>
      <c r="M587" t="s">
        <v>40</v>
      </c>
      <c r="N587">
        <v>43</v>
      </c>
      <c r="O587" t="str">
        <f t="shared" si="27"/>
        <v xml:space="preserve">middle </v>
      </c>
    </row>
    <row r="588" spans="1:15" x14ac:dyDescent="0.25">
      <c r="A588">
        <v>587</v>
      </c>
      <c r="B588" s="3">
        <v>44724</v>
      </c>
      <c r="C588" s="3" t="str">
        <f t="shared" si="28"/>
        <v>Jun</v>
      </c>
      <c r="D588" s="3" t="str">
        <f t="shared" si="29"/>
        <v>2022</v>
      </c>
      <c r="E588" t="s">
        <v>13</v>
      </c>
      <c r="F588" t="s">
        <v>22</v>
      </c>
      <c r="G588" t="s">
        <v>30</v>
      </c>
      <c r="H588">
        <v>11</v>
      </c>
      <c r="I588">
        <v>102.89</v>
      </c>
      <c r="J588">
        <v>1131.79</v>
      </c>
      <c r="K588">
        <v>847.93</v>
      </c>
      <c r="L588">
        <v>283.86</v>
      </c>
      <c r="M588" t="s">
        <v>41</v>
      </c>
      <c r="N588">
        <v>53</v>
      </c>
      <c r="O588" t="str">
        <f t="shared" si="27"/>
        <v>old</v>
      </c>
    </row>
    <row r="589" spans="1:15" x14ac:dyDescent="0.25">
      <c r="A589">
        <v>588</v>
      </c>
      <c r="B589" s="3">
        <v>45007</v>
      </c>
      <c r="C589" s="3" t="str">
        <f t="shared" si="28"/>
        <v>Mar</v>
      </c>
      <c r="D589" s="3" t="str">
        <f t="shared" si="29"/>
        <v>2023</v>
      </c>
      <c r="E589" t="s">
        <v>19</v>
      </c>
      <c r="F589" t="s">
        <v>22</v>
      </c>
      <c r="G589" t="s">
        <v>26</v>
      </c>
      <c r="H589">
        <v>16</v>
      </c>
      <c r="I589">
        <v>305.38</v>
      </c>
      <c r="J589">
        <v>4886.08</v>
      </c>
      <c r="K589">
        <v>3663.29</v>
      </c>
      <c r="L589">
        <v>1222.79</v>
      </c>
      <c r="M589" t="s">
        <v>40</v>
      </c>
      <c r="N589">
        <v>49</v>
      </c>
      <c r="O589" t="str">
        <f t="shared" si="27"/>
        <v>old</v>
      </c>
    </row>
    <row r="590" spans="1:15" x14ac:dyDescent="0.25">
      <c r="A590">
        <v>589</v>
      </c>
      <c r="B590" s="3">
        <v>45184</v>
      </c>
      <c r="C590" s="3" t="str">
        <f t="shared" si="28"/>
        <v>Sep</v>
      </c>
      <c r="D590" s="3" t="str">
        <f t="shared" si="29"/>
        <v>2023</v>
      </c>
      <c r="E590" t="s">
        <v>17</v>
      </c>
      <c r="F590" t="s">
        <v>23</v>
      </c>
      <c r="G590" t="s">
        <v>29</v>
      </c>
      <c r="H590">
        <v>3</v>
      </c>
      <c r="I590">
        <v>476.71</v>
      </c>
      <c r="J590">
        <v>1430.13</v>
      </c>
      <c r="K590">
        <v>1160.99</v>
      </c>
      <c r="L590">
        <v>269.14</v>
      </c>
      <c r="M590" t="s">
        <v>41</v>
      </c>
      <c r="N590">
        <v>27</v>
      </c>
      <c r="O590" t="str">
        <f t="shared" si="27"/>
        <v>adult</v>
      </c>
    </row>
    <row r="591" spans="1:15" x14ac:dyDescent="0.25">
      <c r="A591">
        <v>590</v>
      </c>
      <c r="B591" s="3">
        <v>45208</v>
      </c>
      <c r="C591" s="3" t="str">
        <f t="shared" si="28"/>
        <v>Oct</v>
      </c>
      <c r="D591" s="3" t="str">
        <f t="shared" si="29"/>
        <v>2023</v>
      </c>
      <c r="E591" t="s">
        <v>15</v>
      </c>
      <c r="F591" t="s">
        <v>20</v>
      </c>
      <c r="G591" t="s">
        <v>36</v>
      </c>
      <c r="H591">
        <v>14</v>
      </c>
      <c r="I591">
        <v>247.8</v>
      </c>
      <c r="J591">
        <v>3469.2</v>
      </c>
      <c r="K591">
        <v>3077.38</v>
      </c>
      <c r="L591">
        <v>391.82</v>
      </c>
      <c r="M591" t="s">
        <v>40</v>
      </c>
      <c r="N591">
        <v>39</v>
      </c>
      <c r="O591" t="str">
        <f t="shared" si="27"/>
        <v xml:space="preserve">middle </v>
      </c>
    </row>
    <row r="592" spans="1:15" x14ac:dyDescent="0.25">
      <c r="A592">
        <v>591</v>
      </c>
      <c r="B592" s="3">
        <v>45304</v>
      </c>
      <c r="C592" s="3" t="str">
        <f t="shared" si="28"/>
        <v>Jan</v>
      </c>
      <c r="D592" s="3" t="str">
        <f t="shared" si="29"/>
        <v>2024</v>
      </c>
      <c r="E592" t="s">
        <v>19</v>
      </c>
      <c r="F592" t="s">
        <v>20</v>
      </c>
      <c r="G592" t="s">
        <v>24</v>
      </c>
      <c r="H592">
        <v>20</v>
      </c>
      <c r="I592">
        <v>69.069999999999993</v>
      </c>
      <c r="J592">
        <v>1381.4</v>
      </c>
      <c r="K592">
        <v>945.66</v>
      </c>
      <c r="L592">
        <v>435.74</v>
      </c>
      <c r="M592" t="s">
        <v>41</v>
      </c>
      <c r="N592">
        <v>26</v>
      </c>
      <c r="O592" t="str">
        <f t="shared" si="27"/>
        <v>adult</v>
      </c>
    </row>
    <row r="593" spans="1:15" x14ac:dyDescent="0.25">
      <c r="A593">
        <v>592</v>
      </c>
      <c r="B593" s="3">
        <v>44776</v>
      </c>
      <c r="C593" s="3" t="str">
        <f t="shared" si="28"/>
        <v>Aug</v>
      </c>
      <c r="D593" s="3" t="str">
        <f t="shared" si="29"/>
        <v>2022</v>
      </c>
      <c r="E593" t="s">
        <v>16</v>
      </c>
      <c r="F593" t="s">
        <v>20</v>
      </c>
      <c r="G593" t="s">
        <v>24</v>
      </c>
      <c r="H593">
        <v>1</v>
      </c>
      <c r="I593">
        <v>226.3</v>
      </c>
      <c r="J593">
        <v>226.3</v>
      </c>
      <c r="K593">
        <v>164.09</v>
      </c>
      <c r="L593">
        <v>62.21</v>
      </c>
      <c r="M593" t="s">
        <v>41</v>
      </c>
      <c r="N593">
        <v>32</v>
      </c>
      <c r="O593" t="str">
        <f t="shared" si="27"/>
        <v xml:space="preserve">middle </v>
      </c>
    </row>
    <row r="594" spans="1:15" x14ac:dyDescent="0.25">
      <c r="A594">
        <v>593</v>
      </c>
      <c r="B594" s="3">
        <v>45277</v>
      </c>
      <c r="C594" s="3" t="str">
        <f t="shared" si="28"/>
        <v>Dec</v>
      </c>
      <c r="D594" s="3" t="str">
        <f t="shared" si="29"/>
        <v>2023</v>
      </c>
      <c r="E594" t="s">
        <v>16</v>
      </c>
      <c r="F594" t="s">
        <v>20</v>
      </c>
      <c r="G594" t="s">
        <v>32</v>
      </c>
      <c r="H594">
        <v>18</v>
      </c>
      <c r="I594">
        <v>173.67</v>
      </c>
      <c r="J594">
        <v>3126.06</v>
      </c>
      <c r="K594">
        <v>2620.09</v>
      </c>
      <c r="L594">
        <v>505.97</v>
      </c>
      <c r="M594" t="s">
        <v>40</v>
      </c>
      <c r="N594">
        <v>26</v>
      </c>
      <c r="O594" t="str">
        <f t="shared" si="27"/>
        <v>adult</v>
      </c>
    </row>
    <row r="595" spans="1:15" x14ac:dyDescent="0.25">
      <c r="A595">
        <v>594</v>
      </c>
      <c r="B595" s="3">
        <v>44581</v>
      </c>
      <c r="C595" s="3" t="str">
        <f t="shared" si="28"/>
        <v>Jan</v>
      </c>
      <c r="D595" s="3" t="str">
        <f t="shared" si="29"/>
        <v>2022</v>
      </c>
      <c r="E595" t="s">
        <v>16</v>
      </c>
      <c r="F595" t="s">
        <v>22</v>
      </c>
      <c r="G595" t="s">
        <v>26</v>
      </c>
      <c r="H595">
        <v>8</v>
      </c>
      <c r="I595">
        <v>246.85</v>
      </c>
      <c r="J595">
        <v>1974.8</v>
      </c>
      <c r="K595">
        <v>1463.18</v>
      </c>
      <c r="L595">
        <v>511.62</v>
      </c>
      <c r="M595" t="s">
        <v>41</v>
      </c>
      <c r="N595">
        <v>50</v>
      </c>
      <c r="O595" t="str">
        <f t="shared" si="27"/>
        <v>old</v>
      </c>
    </row>
    <row r="596" spans="1:15" x14ac:dyDescent="0.25">
      <c r="A596">
        <v>595</v>
      </c>
      <c r="B596" s="3">
        <v>45035</v>
      </c>
      <c r="C596" s="3" t="str">
        <f t="shared" si="28"/>
        <v>Apr</v>
      </c>
      <c r="D596" s="3" t="str">
        <f t="shared" si="29"/>
        <v>2023</v>
      </c>
      <c r="E596" t="s">
        <v>14</v>
      </c>
      <c r="F596" t="s">
        <v>20</v>
      </c>
      <c r="G596" t="s">
        <v>36</v>
      </c>
      <c r="H596">
        <v>20</v>
      </c>
      <c r="I596">
        <v>164.22</v>
      </c>
      <c r="J596">
        <v>3284.4</v>
      </c>
      <c r="K596">
        <v>2492.11</v>
      </c>
      <c r="L596">
        <v>792.29</v>
      </c>
      <c r="M596" t="s">
        <v>41</v>
      </c>
      <c r="N596">
        <v>22</v>
      </c>
      <c r="O596" t="str">
        <f t="shared" si="27"/>
        <v>adult</v>
      </c>
    </row>
    <row r="597" spans="1:15" x14ac:dyDescent="0.25">
      <c r="A597">
        <v>596</v>
      </c>
      <c r="B597" s="3">
        <v>45358</v>
      </c>
      <c r="C597" s="3" t="str">
        <f t="shared" si="28"/>
        <v>Mar</v>
      </c>
      <c r="D597" s="3" t="str">
        <f t="shared" si="29"/>
        <v>2024</v>
      </c>
      <c r="E597" t="s">
        <v>13</v>
      </c>
      <c r="F597" t="s">
        <v>20</v>
      </c>
      <c r="G597" t="s">
        <v>36</v>
      </c>
      <c r="H597">
        <v>9</v>
      </c>
      <c r="I597">
        <v>357.39</v>
      </c>
      <c r="J597">
        <v>3216.51</v>
      </c>
      <c r="K597">
        <v>2280.94</v>
      </c>
      <c r="L597">
        <v>935.57</v>
      </c>
      <c r="M597" t="s">
        <v>40</v>
      </c>
      <c r="N597">
        <v>48</v>
      </c>
      <c r="O597" t="str">
        <f t="shared" si="27"/>
        <v>old</v>
      </c>
    </row>
    <row r="598" spans="1:15" x14ac:dyDescent="0.25">
      <c r="A598">
        <v>597</v>
      </c>
      <c r="B598" s="3">
        <v>45137</v>
      </c>
      <c r="C598" s="3" t="str">
        <f t="shared" si="28"/>
        <v>Jul</v>
      </c>
      <c r="D598" s="3" t="str">
        <f t="shared" si="29"/>
        <v>2023</v>
      </c>
      <c r="E598" t="s">
        <v>15</v>
      </c>
      <c r="F598" t="s">
        <v>22</v>
      </c>
      <c r="G598" t="s">
        <v>35</v>
      </c>
      <c r="H598">
        <v>11</v>
      </c>
      <c r="I598">
        <v>181.3</v>
      </c>
      <c r="J598">
        <v>1994.3</v>
      </c>
      <c r="K598">
        <v>1567.91</v>
      </c>
      <c r="L598">
        <v>426.39</v>
      </c>
      <c r="M598" t="s">
        <v>40</v>
      </c>
      <c r="N598">
        <v>35</v>
      </c>
      <c r="O598" t="str">
        <f t="shared" si="27"/>
        <v xml:space="preserve">middle </v>
      </c>
    </row>
    <row r="599" spans="1:15" x14ac:dyDescent="0.25">
      <c r="A599">
        <v>598</v>
      </c>
      <c r="B599" s="3">
        <v>45392</v>
      </c>
      <c r="C599" s="3" t="str">
        <f t="shared" si="28"/>
        <v>Apr</v>
      </c>
      <c r="D599" s="3" t="str">
        <f t="shared" si="29"/>
        <v>2024</v>
      </c>
      <c r="E599" t="s">
        <v>16</v>
      </c>
      <c r="F599" t="s">
        <v>20</v>
      </c>
      <c r="G599" t="s">
        <v>32</v>
      </c>
      <c r="H599">
        <v>20</v>
      </c>
      <c r="I599">
        <v>442.19</v>
      </c>
      <c r="J599">
        <v>8843.7999999999993</v>
      </c>
      <c r="K599">
        <v>5837.06</v>
      </c>
      <c r="L599">
        <v>3006.74</v>
      </c>
      <c r="M599" t="s">
        <v>40</v>
      </c>
      <c r="N599">
        <v>56</v>
      </c>
      <c r="O599" t="str">
        <f t="shared" si="27"/>
        <v>old</v>
      </c>
    </row>
    <row r="600" spans="1:15" x14ac:dyDescent="0.25">
      <c r="A600">
        <v>599</v>
      </c>
      <c r="B600" s="3">
        <v>44816</v>
      </c>
      <c r="C600" s="3" t="str">
        <f t="shared" si="28"/>
        <v>Sep</v>
      </c>
      <c r="D600" s="3" t="str">
        <f t="shared" si="29"/>
        <v>2022</v>
      </c>
      <c r="E600" t="s">
        <v>14</v>
      </c>
      <c r="F600" t="s">
        <v>23</v>
      </c>
      <c r="G600" t="s">
        <v>29</v>
      </c>
      <c r="H600">
        <v>7</v>
      </c>
      <c r="I600">
        <v>264.13</v>
      </c>
      <c r="J600">
        <v>1848.91</v>
      </c>
      <c r="K600">
        <v>1388.97</v>
      </c>
      <c r="L600">
        <v>459.94</v>
      </c>
      <c r="M600" t="s">
        <v>41</v>
      </c>
      <c r="N600">
        <v>45</v>
      </c>
      <c r="O600" t="str">
        <f t="shared" si="27"/>
        <v>old</v>
      </c>
    </row>
    <row r="601" spans="1:15" x14ac:dyDescent="0.25">
      <c r="A601">
        <v>600</v>
      </c>
      <c r="B601" s="3">
        <v>45229</v>
      </c>
      <c r="C601" s="3" t="str">
        <f t="shared" si="28"/>
        <v>Oct</v>
      </c>
      <c r="D601" s="3" t="str">
        <f t="shared" si="29"/>
        <v>2023</v>
      </c>
      <c r="E601" t="s">
        <v>17</v>
      </c>
      <c r="F601" t="s">
        <v>23</v>
      </c>
      <c r="G601" t="s">
        <v>31</v>
      </c>
      <c r="H601">
        <v>7</v>
      </c>
      <c r="I601">
        <v>76.31</v>
      </c>
      <c r="J601">
        <v>534.16999999999996</v>
      </c>
      <c r="K601">
        <v>324.55</v>
      </c>
      <c r="L601">
        <v>209.62</v>
      </c>
      <c r="M601" t="s">
        <v>41</v>
      </c>
      <c r="N601">
        <v>23</v>
      </c>
      <c r="O601" t="str">
        <f t="shared" si="27"/>
        <v>adult</v>
      </c>
    </row>
    <row r="602" spans="1:15" x14ac:dyDescent="0.25">
      <c r="A602">
        <v>601</v>
      </c>
      <c r="B602" s="3">
        <v>45170</v>
      </c>
      <c r="C602" s="3" t="str">
        <f t="shared" si="28"/>
        <v>Sep</v>
      </c>
      <c r="D602" s="3" t="str">
        <f t="shared" si="29"/>
        <v>2023</v>
      </c>
      <c r="E602" t="s">
        <v>16</v>
      </c>
      <c r="F602" t="s">
        <v>20</v>
      </c>
      <c r="G602" t="s">
        <v>36</v>
      </c>
      <c r="H602">
        <v>15</v>
      </c>
      <c r="I602">
        <v>314.82</v>
      </c>
      <c r="J602">
        <v>4722.3</v>
      </c>
      <c r="K602">
        <v>3620.02</v>
      </c>
      <c r="L602">
        <v>1102.28</v>
      </c>
      <c r="M602" t="s">
        <v>41</v>
      </c>
      <c r="N602">
        <v>38</v>
      </c>
      <c r="O602" t="str">
        <f t="shared" si="27"/>
        <v xml:space="preserve">middle </v>
      </c>
    </row>
    <row r="603" spans="1:15" x14ac:dyDescent="0.25">
      <c r="A603">
        <v>602</v>
      </c>
      <c r="B603" s="3">
        <v>44853</v>
      </c>
      <c r="C603" s="3" t="str">
        <f t="shared" si="28"/>
        <v>Oct</v>
      </c>
      <c r="D603" s="3" t="str">
        <f t="shared" si="29"/>
        <v>2022</v>
      </c>
      <c r="E603" t="s">
        <v>14</v>
      </c>
      <c r="F603" t="s">
        <v>23</v>
      </c>
      <c r="G603" t="s">
        <v>28</v>
      </c>
      <c r="H603">
        <v>9</v>
      </c>
      <c r="I603">
        <v>102.9</v>
      </c>
      <c r="J603">
        <v>926.1</v>
      </c>
      <c r="K603">
        <v>724.18</v>
      </c>
      <c r="L603">
        <v>201.92</v>
      </c>
      <c r="M603" t="s">
        <v>40</v>
      </c>
      <c r="N603">
        <v>55</v>
      </c>
      <c r="O603" t="str">
        <f t="shared" si="27"/>
        <v>old</v>
      </c>
    </row>
    <row r="604" spans="1:15" x14ac:dyDescent="0.25">
      <c r="A604">
        <v>603</v>
      </c>
      <c r="B604" s="3">
        <v>45050</v>
      </c>
      <c r="C604" s="3" t="str">
        <f t="shared" si="28"/>
        <v>May</v>
      </c>
      <c r="D604" s="3" t="str">
        <f t="shared" si="29"/>
        <v>2023</v>
      </c>
      <c r="E604" t="s">
        <v>18</v>
      </c>
      <c r="F604" t="s">
        <v>23</v>
      </c>
      <c r="G604" t="s">
        <v>29</v>
      </c>
      <c r="H604">
        <v>4</v>
      </c>
      <c r="I604">
        <v>30.95</v>
      </c>
      <c r="J604">
        <v>123.8</v>
      </c>
      <c r="K604">
        <v>86.41</v>
      </c>
      <c r="L604">
        <v>37.39</v>
      </c>
      <c r="M604" t="s">
        <v>41</v>
      </c>
      <c r="N604">
        <v>27</v>
      </c>
      <c r="O604" t="str">
        <f t="shared" si="27"/>
        <v>adult</v>
      </c>
    </row>
    <row r="605" spans="1:15" x14ac:dyDescent="0.25">
      <c r="A605">
        <v>604</v>
      </c>
      <c r="B605" s="3">
        <v>44896</v>
      </c>
      <c r="C605" s="3" t="str">
        <f t="shared" si="28"/>
        <v>Dec</v>
      </c>
      <c r="D605" s="3" t="str">
        <f t="shared" si="29"/>
        <v>2022</v>
      </c>
      <c r="E605" t="s">
        <v>16</v>
      </c>
      <c r="F605" t="s">
        <v>20</v>
      </c>
      <c r="G605" t="s">
        <v>24</v>
      </c>
      <c r="H605">
        <v>14</v>
      </c>
      <c r="I605">
        <v>324.93</v>
      </c>
      <c r="J605">
        <v>4549.0200000000004</v>
      </c>
      <c r="K605">
        <v>3269.2</v>
      </c>
      <c r="L605">
        <v>1279.82</v>
      </c>
      <c r="M605" t="s">
        <v>40</v>
      </c>
      <c r="N605">
        <v>59</v>
      </c>
      <c r="O605" t="str">
        <f t="shared" si="27"/>
        <v>old</v>
      </c>
    </row>
    <row r="606" spans="1:15" x14ac:dyDescent="0.25">
      <c r="A606">
        <v>605</v>
      </c>
      <c r="B606" s="3">
        <v>44697</v>
      </c>
      <c r="C606" s="3" t="str">
        <f t="shared" si="28"/>
        <v>May</v>
      </c>
      <c r="D606" s="3" t="str">
        <f t="shared" si="29"/>
        <v>2022</v>
      </c>
      <c r="E606" t="s">
        <v>19</v>
      </c>
      <c r="F606" t="s">
        <v>23</v>
      </c>
      <c r="G606" t="s">
        <v>29</v>
      </c>
      <c r="H606">
        <v>17</v>
      </c>
      <c r="I606">
        <v>32.65</v>
      </c>
      <c r="J606">
        <v>555.04999999999995</v>
      </c>
      <c r="K606">
        <v>452.47</v>
      </c>
      <c r="L606">
        <v>102.58</v>
      </c>
      <c r="M606" t="s">
        <v>41</v>
      </c>
      <c r="N606">
        <v>22</v>
      </c>
      <c r="O606" t="str">
        <f t="shared" si="27"/>
        <v>adult</v>
      </c>
    </row>
    <row r="607" spans="1:15" x14ac:dyDescent="0.25">
      <c r="A607">
        <v>606</v>
      </c>
      <c r="B607" s="3">
        <v>44802</v>
      </c>
      <c r="C607" s="3" t="str">
        <f t="shared" si="28"/>
        <v>Aug</v>
      </c>
      <c r="D607" s="3" t="str">
        <f t="shared" si="29"/>
        <v>2022</v>
      </c>
      <c r="E607" t="s">
        <v>14</v>
      </c>
      <c r="F607" t="s">
        <v>22</v>
      </c>
      <c r="G607" t="s">
        <v>26</v>
      </c>
      <c r="H607">
        <v>4</v>
      </c>
      <c r="I607">
        <v>263.77999999999997</v>
      </c>
      <c r="J607">
        <v>1055.1199999999999</v>
      </c>
      <c r="K607">
        <v>930.65</v>
      </c>
      <c r="L607">
        <v>124.47</v>
      </c>
      <c r="M607" t="s">
        <v>40</v>
      </c>
      <c r="N607">
        <v>41</v>
      </c>
      <c r="O607" t="str">
        <f t="shared" si="27"/>
        <v xml:space="preserve">middle </v>
      </c>
    </row>
    <row r="608" spans="1:15" x14ac:dyDescent="0.25">
      <c r="A608">
        <v>607</v>
      </c>
      <c r="B608" s="3">
        <v>44972</v>
      </c>
      <c r="C608" s="3" t="str">
        <f t="shared" si="28"/>
        <v>Feb</v>
      </c>
      <c r="D608" s="3" t="str">
        <f t="shared" si="29"/>
        <v>2023</v>
      </c>
      <c r="E608" t="s">
        <v>16</v>
      </c>
      <c r="F608" t="s">
        <v>23</v>
      </c>
      <c r="G608" t="s">
        <v>29</v>
      </c>
      <c r="H608">
        <v>14</v>
      </c>
      <c r="I608">
        <v>175.07</v>
      </c>
      <c r="J608">
        <v>2450.98</v>
      </c>
      <c r="K608">
        <v>1521.75</v>
      </c>
      <c r="L608">
        <v>929.23</v>
      </c>
      <c r="M608" t="s">
        <v>40</v>
      </c>
      <c r="N608">
        <v>51</v>
      </c>
      <c r="O608" t="str">
        <f t="shared" si="27"/>
        <v>old</v>
      </c>
    </row>
    <row r="609" spans="1:15" x14ac:dyDescent="0.25">
      <c r="A609">
        <v>608</v>
      </c>
      <c r="B609" s="3">
        <v>45021</v>
      </c>
      <c r="C609" s="3" t="str">
        <f t="shared" si="28"/>
        <v>Apr</v>
      </c>
      <c r="D609" s="3" t="str">
        <f t="shared" si="29"/>
        <v>2023</v>
      </c>
      <c r="E609" t="s">
        <v>12</v>
      </c>
      <c r="F609" t="s">
        <v>20</v>
      </c>
      <c r="G609" t="s">
        <v>36</v>
      </c>
      <c r="H609">
        <v>18</v>
      </c>
      <c r="I609">
        <v>412.31</v>
      </c>
      <c r="J609">
        <v>7421.58</v>
      </c>
      <c r="K609">
        <v>6266.11</v>
      </c>
      <c r="L609">
        <v>1155.47</v>
      </c>
      <c r="M609" t="s">
        <v>40</v>
      </c>
      <c r="N609">
        <v>25</v>
      </c>
      <c r="O609" t="str">
        <f t="shared" si="27"/>
        <v>adult</v>
      </c>
    </row>
    <row r="610" spans="1:15" x14ac:dyDescent="0.25">
      <c r="A610">
        <v>609</v>
      </c>
      <c r="B610" s="3">
        <v>44615</v>
      </c>
      <c r="C610" s="3" t="str">
        <f t="shared" si="28"/>
        <v>Feb</v>
      </c>
      <c r="D610" s="3" t="str">
        <f t="shared" si="29"/>
        <v>2022</v>
      </c>
      <c r="E610" t="s">
        <v>19</v>
      </c>
      <c r="F610" t="s">
        <v>22</v>
      </c>
      <c r="G610" t="s">
        <v>26</v>
      </c>
      <c r="H610">
        <v>2</v>
      </c>
      <c r="I610">
        <v>324.16000000000003</v>
      </c>
      <c r="J610">
        <v>648.32000000000005</v>
      </c>
      <c r="K610">
        <v>497.46</v>
      </c>
      <c r="L610">
        <v>150.86000000000001</v>
      </c>
      <c r="M610" t="s">
        <v>40</v>
      </c>
      <c r="N610">
        <v>48</v>
      </c>
      <c r="O610" t="str">
        <f t="shared" si="27"/>
        <v>old</v>
      </c>
    </row>
    <row r="611" spans="1:15" x14ac:dyDescent="0.25">
      <c r="A611">
        <v>610</v>
      </c>
      <c r="B611" s="3">
        <v>44702</v>
      </c>
      <c r="C611" s="3" t="str">
        <f t="shared" si="28"/>
        <v>May</v>
      </c>
      <c r="D611" s="3" t="str">
        <f t="shared" si="29"/>
        <v>2022</v>
      </c>
      <c r="E611" t="s">
        <v>17</v>
      </c>
      <c r="F611" t="s">
        <v>21</v>
      </c>
      <c r="G611" t="s">
        <v>27</v>
      </c>
      <c r="H611">
        <v>8</v>
      </c>
      <c r="I611">
        <v>475.23</v>
      </c>
      <c r="J611">
        <v>3801.84</v>
      </c>
      <c r="K611">
        <v>3369.67</v>
      </c>
      <c r="L611">
        <v>432.17</v>
      </c>
      <c r="M611" t="s">
        <v>41</v>
      </c>
      <c r="N611">
        <v>38</v>
      </c>
      <c r="O611" t="str">
        <f t="shared" si="27"/>
        <v xml:space="preserve">middle </v>
      </c>
    </row>
    <row r="612" spans="1:15" x14ac:dyDescent="0.25">
      <c r="A612">
        <v>611</v>
      </c>
      <c r="B612" s="3">
        <v>45247</v>
      </c>
      <c r="C612" s="3" t="str">
        <f t="shared" si="28"/>
        <v>Nov</v>
      </c>
      <c r="D612" s="3" t="str">
        <f t="shared" si="29"/>
        <v>2023</v>
      </c>
      <c r="E612" t="s">
        <v>12</v>
      </c>
      <c r="F612" t="s">
        <v>20</v>
      </c>
      <c r="G612" t="s">
        <v>24</v>
      </c>
      <c r="H612">
        <v>17</v>
      </c>
      <c r="I612">
        <v>383.94</v>
      </c>
      <c r="J612">
        <v>6526.98</v>
      </c>
      <c r="K612">
        <v>4880.0200000000004</v>
      </c>
      <c r="L612">
        <v>1646.96</v>
      </c>
      <c r="M612" t="s">
        <v>41</v>
      </c>
      <c r="N612">
        <v>53</v>
      </c>
      <c r="O612" t="str">
        <f t="shared" si="27"/>
        <v>old</v>
      </c>
    </row>
    <row r="613" spans="1:15" x14ac:dyDescent="0.25">
      <c r="A613">
        <v>612</v>
      </c>
      <c r="B613" s="3">
        <v>45065</v>
      </c>
      <c r="C613" s="3" t="str">
        <f t="shared" si="28"/>
        <v>May</v>
      </c>
      <c r="D613" s="3" t="str">
        <f t="shared" si="29"/>
        <v>2023</v>
      </c>
      <c r="E613" t="s">
        <v>14</v>
      </c>
      <c r="F613" t="s">
        <v>21</v>
      </c>
      <c r="G613" t="s">
        <v>27</v>
      </c>
      <c r="H613">
        <v>19</v>
      </c>
      <c r="I613">
        <v>22.82</v>
      </c>
      <c r="J613">
        <v>433.58</v>
      </c>
      <c r="K613">
        <v>290</v>
      </c>
      <c r="L613">
        <v>143.58000000000001</v>
      </c>
      <c r="M613" t="s">
        <v>40</v>
      </c>
      <c r="N613">
        <v>40</v>
      </c>
      <c r="O613" t="str">
        <f t="shared" si="27"/>
        <v xml:space="preserve">middle </v>
      </c>
    </row>
    <row r="614" spans="1:15" x14ac:dyDescent="0.25">
      <c r="A614">
        <v>613</v>
      </c>
      <c r="B614" s="3">
        <v>45499</v>
      </c>
      <c r="C614" s="3" t="str">
        <f t="shared" si="28"/>
        <v>Jul</v>
      </c>
      <c r="D614" s="3" t="str">
        <f t="shared" si="29"/>
        <v>2024</v>
      </c>
      <c r="E614" t="s">
        <v>14</v>
      </c>
      <c r="F614" t="s">
        <v>23</v>
      </c>
      <c r="G614" t="s">
        <v>33</v>
      </c>
      <c r="H614">
        <v>13</v>
      </c>
      <c r="I614">
        <v>110.33</v>
      </c>
      <c r="J614">
        <v>1434.29</v>
      </c>
      <c r="K614">
        <v>1091.31</v>
      </c>
      <c r="L614">
        <v>342.98</v>
      </c>
      <c r="M614" t="s">
        <v>41</v>
      </c>
      <c r="N614">
        <v>35</v>
      </c>
      <c r="O614" t="str">
        <f t="shared" si="27"/>
        <v xml:space="preserve">middle </v>
      </c>
    </row>
    <row r="615" spans="1:15" x14ac:dyDescent="0.25">
      <c r="A615">
        <v>614</v>
      </c>
      <c r="B615" s="3">
        <v>44762</v>
      </c>
      <c r="C615" s="3" t="str">
        <f t="shared" si="28"/>
        <v>Jul</v>
      </c>
      <c r="D615" s="3" t="str">
        <f t="shared" si="29"/>
        <v>2022</v>
      </c>
      <c r="E615" t="s">
        <v>16</v>
      </c>
      <c r="F615" t="s">
        <v>20</v>
      </c>
      <c r="G615" t="s">
        <v>36</v>
      </c>
      <c r="H615">
        <v>7</v>
      </c>
      <c r="I615">
        <v>378.31</v>
      </c>
      <c r="J615">
        <v>2648.17</v>
      </c>
      <c r="K615">
        <v>1792.5</v>
      </c>
      <c r="L615">
        <v>855.67</v>
      </c>
      <c r="M615" t="s">
        <v>41</v>
      </c>
      <c r="N615">
        <v>34</v>
      </c>
      <c r="O615" t="str">
        <f t="shared" si="27"/>
        <v xml:space="preserve">middle </v>
      </c>
    </row>
    <row r="616" spans="1:15" x14ac:dyDescent="0.25">
      <c r="A616">
        <v>615</v>
      </c>
      <c r="B616" s="3">
        <v>45229</v>
      </c>
      <c r="C616" s="3" t="str">
        <f t="shared" si="28"/>
        <v>Oct</v>
      </c>
      <c r="D616" s="3" t="str">
        <f t="shared" si="29"/>
        <v>2023</v>
      </c>
      <c r="E616" t="s">
        <v>12</v>
      </c>
      <c r="F616" t="s">
        <v>21</v>
      </c>
      <c r="G616" t="s">
        <v>25</v>
      </c>
      <c r="H616">
        <v>15</v>
      </c>
      <c r="I616">
        <v>19.260000000000002</v>
      </c>
      <c r="J616">
        <v>288.89999999999998</v>
      </c>
      <c r="K616">
        <v>225.63</v>
      </c>
      <c r="L616">
        <v>63.27</v>
      </c>
      <c r="M616" t="s">
        <v>41</v>
      </c>
      <c r="N616">
        <v>31</v>
      </c>
      <c r="O616" t="str">
        <f t="shared" si="27"/>
        <v xml:space="preserve">middle </v>
      </c>
    </row>
    <row r="617" spans="1:15" x14ac:dyDescent="0.25">
      <c r="A617">
        <v>616</v>
      </c>
      <c r="B617" s="3">
        <v>45457</v>
      </c>
      <c r="C617" s="3" t="str">
        <f t="shared" si="28"/>
        <v>Jun</v>
      </c>
      <c r="D617" s="3" t="str">
        <f t="shared" si="29"/>
        <v>2024</v>
      </c>
      <c r="E617" t="s">
        <v>18</v>
      </c>
      <c r="F617" t="s">
        <v>21</v>
      </c>
      <c r="G617" t="s">
        <v>37</v>
      </c>
      <c r="H617">
        <v>13</v>
      </c>
      <c r="I617">
        <v>403.29</v>
      </c>
      <c r="J617">
        <v>5242.7700000000004</v>
      </c>
      <c r="K617">
        <v>4313.9799999999996</v>
      </c>
      <c r="L617">
        <v>928.79</v>
      </c>
      <c r="M617" t="s">
        <v>40</v>
      </c>
      <c r="N617">
        <v>30</v>
      </c>
      <c r="O617" t="str">
        <f t="shared" si="27"/>
        <v xml:space="preserve">middle </v>
      </c>
    </row>
    <row r="618" spans="1:15" x14ac:dyDescent="0.25">
      <c r="A618">
        <v>617</v>
      </c>
      <c r="B618" s="3">
        <v>44797</v>
      </c>
      <c r="C618" s="3" t="str">
        <f t="shared" si="28"/>
        <v>Aug</v>
      </c>
      <c r="D618" s="3" t="str">
        <f t="shared" si="29"/>
        <v>2022</v>
      </c>
      <c r="E618" t="s">
        <v>19</v>
      </c>
      <c r="F618" t="s">
        <v>22</v>
      </c>
      <c r="G618" t="s">
        <v>30</v>
      </c>
      <c r="H618">
        <v>12</v>
      </c>
      <c r="I618">
        <v>234.57</v>
      </c>
      <c r="J618">
        <v>2814.84</v>
      </c>
      <c r="K618">
        <v>2235.9699999999998</v>
      </c>
      <c r="L618">
        <v>578.87</v>
      </c>
      <c r="M618" t="s">
        <v>41</v>
      </c>
      <c r="N618">
        <v>31</v>
      </c>
      <c r="O618" t="str">
        <f t="shared" si="27"/>
        <v xml:space="preserve">middle </v>
      </c>
    </row>
    <row r="619" spans="1:15" x14ac:dyDescent="0.25">
      <c r="A619">
        <v>618</v>
      </c>
      <c r="B619" s="3">
        <v>44773</v>
      </c>
      <c r="C619" s="3" t="str">
        <f t="shared" si="28"/>
        <v>Jul</v>
      </c>
      <c r="D619" s="3" t="str">
        <f t="shared" si="29"/>
        <v>2022</v>
      </c>
      <c r="E619" t="s">
        <v>17</v>
      </c>
      <c r="F619" t="s">
        <v>23</v>
      </c>
      <c r="G619" t="s">
        <v>29</v>
      </c>
      <c r="H619">
        <v>7</v>
      </c>
      <c r="I619">
        <v>415.65</v>
      </c>
      <c r="J619">
        <v>2909.55</v>
      </c>
      <c r="K619">
        <v>2496.71</v>
      </c>
      <c r="L619">
        <v>412.84</v>
      </c>
      <c r="M619" t="s">
        <v>41</v>
      </c>
      <c r="N619">
        <v>42</v>
      </c>
      <c r="O619" t="str">
        <f t="shared" si="27"/>
        <v xml:space="preserve">middle </v>
      </c>
    </row>
    <row r="620" spans="1:15" x14ac:dyDescent="0.25">
      <c r="A620">
        <v>619</v>
      </c>
      <c r="B620" s="3">
        <v>45053</v>
      </c>
      <c r="C620" s="3" t="str">
        <f t="shared" si="28"/>
        <v>May</v>
      </c>
      <c r="D620" s="3" t="str">
        <f t="shared" si="29"/>
        <v>2023</v>
      </c>
      <c r="E620" t="s">
        <v>16</v>
      </c>
      <c r="F620" t="s">
        <v>20</v>
      </c>
      <c r="G620" t="s">
        <v>38</v>
      </c>
      <c r="H620">
        <v>20</v>
      </c>
      <c r="I620">
        <v>378.16</v>
      </c>
      <c r="J620">
        <v>7563.2</v>
      </c>
      <c r="K620">
        <v>6627.22</v>
      </c>
      <c r="L620">
        <v>935.98</v>
      </c>
      <c r="M620" t="s">
        <v>41</v>
      </c>
      <c r="N620">
        <v>60</v>
      </c>
      <c r="O620" t="str">
        <f t="shared" si="27"/>
        <v>old</v>
      </c>
    </row>
    <row r="621" spans="1:15" x14ac:dyDescent="0.25">
      <c r="A621">
        <v>620</v>
      </c>
      <c r="B621" s="3">
        <v>45439</v>
      </c>
      <c r="C621" s="3" t="str">
        <f t="shared" si="28"/>
        <v>May</v>
      </c>
      <c r="D621" s="3" t="str">
        <f t="shared" si="29"/>
        <v>2024</v>
      </c>
      <c r="E621" t="s">
        <v>15</v>
      </c>
      <c r="F621" t="s">
        <v>21</v>
      </c>
      <c r="G621" t="s">
        <v>37</v>
      </c>
      <c r="H621">
        <v>1</v>
      </c>
      <c r="I621">
        <v>427.08</v>
      </c>
      <c r="J621">
        <v>427.08</v>
      </c>
      <c r="K621">
        <v>335.59</v>
      </c>
      <c r="L621">
        <v>91.49</v>
      </c>
      <c r="M621" t="s">
        <v>40</v>
      </c>
      <c r="N621">
        <v>35</v>
      </c>
      <c r="O621" t="str">
        <f t="shared" si="27"/>
        <v xml:space="preserve">middle </v>
      </c>
    </row>
    <row r="622" spans="1:15" x14ac:dyDescent="0.25">
      <c r="A622">
        <v>621</v>
      </c>
      <c r="B622" s="3">
        <v>44661</v>
      </c>
      <c r="C622" s="3" t="str">
        <f t="shared" si="28"/>
        <v>Apr</v>
      </c>
      <c r="D622" s="3" t="str">
        <f t="shared" si="29"/>
        <v>2022</v>
      </c>
      <c r="E622" t="s">
        <v>17</v>
      </c>
      <c r="F622" t="s">
        <v>23</v>
      </c>
      <c r="G622" t="s">
        <v>28</v>
      </c>
      <c r="H622">
        <v>13</v>
      </c>
      <c r="I622">
        <v>365.73</v>
      </c>
      <c r="J622">
        <v>4754.49</v>
      </c>
      <c r="K622">
        <v>4223.71</v>
      </c>
      <c r="L622">
        <v>530.78</v>
      </c>
      <c r="M622" t="s">
        <v>40</v>
      </c>
      <c r="N622">
        <v>41</v>
      </c>
      <c r="O622" t="str">
        <f t="shared" si="27"/>
        <v xml:space="preserve">middle </v>
      </c>
    </row>
    <row r="623" spans="1:15" x14ac:dyDescent="0.25">
      <c r="A623">
        <v>622</v>
      </c>
      <c r="B623" s="3">
        <v>44584</v>
      </c>
      <c r="C623" s="3" t="str">
        <f t="shared" si="28"/>
        <v>Jan</v>
      </c>
      <c r="D623" s="3" t="str">
        <f t="shared" si="29"/>
        <v>2022</v>
      </c>
      <c r="E623" t="s">
        <v>15</v>
      </c>
      <c r="F623" t="s">
        <v>22</v>
      </c>
      <c r="G623" t="s">
        <v>34</v>
      </c>
      <c r="H623">
        <v>12</v>
      </c>
      <c r="I623">
        <v>42.67</v>
      </c>
      <c r="J623">
        <v>512.04</v>
      </c>
      <c r="K623">
        <v>371.36</v>
      </c>
      <c r="L623">
        <v>140.68</v>
      </c>
      <c r="M623" t="s">
        <v>41</v>
      </c>
      <c r="N623">
        <v>20</v>
      </c>
      <c r="O623" t="str">
        <f t="shared" si="27"/>
        <v>adult</v>
      </c>
    </row>
    <row r="624" spans="1:15" x14ac:dyDescent="0.25">
      <c r="A624">
        <v>623</v>
      </c>
      <c r="B624" s="3">
        <v>45381</v>
      </c>
      <c r="C624" s="3" t="str">
        <f t="shared" si="28"/>
        <v>Mar</v>
      </c>
      <c r="D624" s="3" t="str">
        <f t="shared" si="29"/>
        <v>2024</v>
      </c>
      <c r="E624" t="s">
        <v>14</v>
      </c>
      <c r="F624" t="s">
        <v>23</v>
      </c>
      <c r="G624" t="s">
        <v>33</v>
      </c>
      <c r="H624">
        <v>9</v>
      </c>
      <c r="I624">
        <v>231.18</v>
      </c>
      <c r="J624">
        <v>2080.62</v>
      </c>
      <c r="K624">
        <v>1830.27</v>
      </c>
      <c r="L624">
        <v>250.35</v>
      </c>
      <c r="M624" t="s">
        <v>40</v>
      </c>
      <c r="N624">
        <v>25</v>
      </c>
      <c r="O624" t="str">
        <f t="shared" si="27"/>
        <v>adult</v>
      </c>
    </row>
    <row r="625" spans="1:15" x14ac:dyDescent="0.25">
      <c r="A625">
        <v>624</v>
      </c>
      <c r="B625" s="3">
        <v>45028</v>
      </c>
      <c r="C625" s="3" t="str">
        <f t="shared" si="28"/>
        <v>Apr</v>
      </c>
      <c r="D625" s="3" t="str">
        <f t="shared" si="29"/>
        <v>2023</v>
      </c>
      <c r="E625" t="s">
        <v>17</v>
      </c>
      <c r="F625" t="s">
        <v>20</v>
      </c>
      <c r="G625" t="s">
        <v>36</v>
      </c>
      <c r="H625">
        <v>1</v>
      </c>
      <c r="I625">
        <v>60.73</v>
      </c>
      <c r="J625">
        <v>60.73</v>
      </c>
      <c r="K625">
        <v>49.64</v>
      </c>
      <c r="L625">
        <v>11.09</v>
      </c>
      <c r="M625" t="s">
        <v>41</v>
      </c>
      <c r="N625">
        <v>35</v>
      </c>
      <c r="O625" t="str">
        <f t="shared" si="27"/>
        <v xml:space="preserve">middle </v>
      </c>
    </row>
    <row r="626" spans="1:15" x14ac:dyDescent="0.25">
      <c r="A626">
        <v>625</v>
      </c>
      <c r="B626" s="3">
        <v>44948</v>
      </c>
      <c r="C626" s="3" t="str">
        <f t="shared" si="28"/>
        <v>Jan</v>
      </c>
      <c r="D626" s="3" t="str">
        <f t="shared" si="29"/>
        <v>2023</v>
      </c>
      <c r="E626" t="s">
        <v>17</v>
      </c>
      <c r="F626" t="s">
        <v>20</v>
      </c>
      <c r="G626" t="s">
        <v>24</v>
      </c>
      <c r="H626">
        <v>5</v>
      </c>
      <c r="I626">
        <v>111.66</v>
      </c>
      <c r="J626">
        <v>558.29999999999995</v>
      </c>
      <c r="K626">
        <v>401.56</v>
      </c>
      <c r="L626">
        <v>156.74</v>
      </c>
      <c r="M626" t="s">
        <v>40</v>
      </c>
      <c r="N626">
        <v>20</v>
      </c>
      <c r="O626" t="str">
        <f t="shared" si="27"/>
        <v>adult</v>
      </c>
    </row>
    <row r="627" spans="1:15" x14ac:dyDescent="0.25">
      <c r="A627">
        <v>626</v>
      </c>
      <c r="B627" s="3">
        <v>45480</v>
      </c>
      <c r="C627" s="3" t="str">
        <f t="shared" si="28"/>
        <v>Jul</v>
      </c>
      <c r="D627" s="3" t="str">
        <f t="shared" si="29"/>
        <v>2024</v>
      </c>
      <c r="E627" t="s">
        <v>13</v>
      </c>
      <c r="F627" t="s">
        <v>20</v>
      </c>
      <c r="G627" t="s">
        <v>38</v>
      </c>
      <c r="H627">
        <v>14</v>
      </c>
      <c r="I627">
        <v>91.64</v>
      </c>
      <c r="J627">
        <v>1282.96</v>
      </c>
      <c r="K627">
        <v>774.88</v>
      </c>
      <c r="L627">
        <v>508.08</v>
      </c>
      <c r="M627" t="s">
        <v>40</v>
      </c>
      <c r="N627">
        <v>60</v>
      </c>
      <c r="O627" t="str">
        <f t="shared" si="27"/>
        <v>old</v>
      </c>
    </row>
    <row r="628" spans="1:15" x14ac:dyDescent="0.25">
      <c r="A628">
        <v>627</v>
      </c>
      <c r="B628" s="3">
        <v>45249</v>
      </c>
      <c r="C628" s="3" t="str">
        <f t="shared" si="28"/>
        <v>Nov</v>
      </c>
      <c r="D628" s="3" t="str">
        <f t="shared" si="29"/>
        <v>2023</v>
      </c>
      <c r="E628" t="s">
        <v>14</v>
      </c>
      <c r="F628" t="s">
        <v>23</v>
      </c>
      <c r="G628" t="s">
        <v>31</v>
      </c>
      <c r="H628">
        <v>16</v>
      </c>
      <c r="I628">
        <v>105.34</v>
      </c>
      <c r="J628">
        <v>1685.44</v>
      </c>
      <c r="K628">
        <v>1146.4100000000001</v>
      </c>
      <c r="L628">
        <v>539.03</v>
      </c>
      <c r="M628" t="s">
        <v>41</v>
      </c>
      <c r="N628">
        <v>30</v>
      </c>
      <c r="O628" t="str">
        <f t="shared" si="27"/>
        <v xml:space="preserve">middle </v>
      </c>
    </row>
    <row r="629" spans="1:15" x14ac:dyDescent="0.25">
      <c r="A629">
        <v>628</v>
      </c>
      <c r="B629" s="3">
        <v>45007</v>
      </c>
      <c r="C629" s="3" t="str">
        <f t="shared" si="28"/>
        <v>Mar</v>
      </c>
      <c r="D629" s="3" t="str">
        <f t="shared" si="29"/>
        <v>2023</v>
      </c>
      <c r="E629" t="s">
        <v>15</v>
      </c>
      <c r="F629" t="s">
        <v>20</v>
      </c>
      <c r="G629" t="s">
        <v>24</v>
      </c>
      <c r="H629">
        <v>2</v>
      </c>
      <c r="I629">
        <v>437.39</v>
      </c>
      <c r="J629">
        <v>874.78</v>
      </c>
      <c r="K629">
        <v>744.1</v>
      </c>
      <c r="L629">
        <v>130.68</v>
      </c>
      <c r="M629" t="s">
        <v>41</v>
      </c>
      <c r="N629">
        <v>32</v>
      </c>
      <c r="O629" t="str">
        <f t="shared" si="27"/>
        <v xml:space="preserve">middle </v>
      </c>
    </row>
    <row r="630" spans="1:15" x14ac:dyDescent="0.25">
      <c r="A630">
        <v>629</v>
      </c>
      <c r="B630" s="3">
        <v>45045</v>
      </c>
      <c r="C630" s="3" t="str">
        <f t="shared" si="28"/>
        <v>Apr</v>
      </c>
      <c r="D630" s="3" t="str">
        <f t="shared" si="29"/>
        <v>2023</v>
      </c>
      <c r="E630" t="s">
        <v>17</v>
      </c>
      <c r="F630" t="s">
        <v>23</v>
      </c>
      <c r="G630" t="s">
        <v>31</v>
      </c>
      <c r="H630">
        <v>3</v>
      </c>
      <c r="I630">
        <v>301.02999999999997</v>
      </c>
      <c r="J630">
        <v>903.09</v>
      </c>
      <c r="K630">
        <v>665.47</v>
      </c>
      <c r="L630">
        <v>237.62</v>
      </c>
      <c r="M630" t="s">
        <v>40</v>
      </c>
      <c r="N630">
        <v>41</v>
      </c>
      <c r="O630" t="str">
        <f t="shared" si="27"/>
        <v xml:space="preserve">middle </v>
      </c>
    </row>
    <row r="631" spans="1:15" x14ac:dyDescent="0.25">
      <c r="A631">
        <v>630</v>
      </c>
      <c r="B631" s="3">
        <v>44943</v>
      </c>
      <c r="C631" s="3" t="str">
        <f t="shared" si="28"/>
        <v>Jan</v>
      </c>
      <c r="D631" s="3" t="str">
        <f t="shared" si="29"/>
        <v>2023</v>
      </c>
      <c r="E631" t="s">
        <v>16</v>
      </c>
      <c r="F631" t="s">
        <v>22</v>
      </c>
      <c r="G631" t="s">
        <v>30</v>
      </c>
      <c r="H631">
        <v>12</v>
      </c>
      <c r="I631">
        <v>206.47</v>
      </c>
      <c r="J631">
        <v>2477.64</v>
      </c>
      <c r="K631">
        <v>1917.85</v>
      </c>
      <c r="L631">
        <v>559.79</v>
      </c>
      <c r="M631" t="s">
        <v>41</v>
      </c>
      <c r="N631">
        <v>40</v>
      </c>
      <c r="O631" t="str">
        <f t="shared" si="27"/>
        <v xml:space="preserve">middle </v>
      </c>
    </row>
    <row r="632" spans="1:15" x14ac:dyDescent="0.25">
      <c r="A632">
        <v>631</v>
      </c>
      <c r="B632" s="3">
        <v>44650</v>
      </c>
      <c r="C632" s="3" t="str">
        <f t="shared" si="28"/>
        <v>Mar</v>
      </c>
      <c r="D632" s="3" t="str">
        <f t="shared" si="29"/>
        <v>2022</v>
      </c>
      <c r="E632" t="s">
        <v>19</v>
      </c>
      <c r="F632" t="s">
        <v>22</v>
      </c>
      <c r="G632" t="s">
        <v>34</v>
      </c>
      <c r="H632">
        <v>18</v>
      </c>
      <c r="I632">
        <v>206.87</v>
      </c>
      <c r="J632">
        <v>3723.66</v>
      </c>
      <c r="K632">
        <v>3308.16</v>
      </c>
      <c r="L632">
        <v>415.5</v>
      </c>
      <c r="M632" t="s">
        <v>41</v>
      </c>
      <c r="N632">
        <v>26</v>
      </c>
      <c r="O632" t="str">
        <f t="shared" si="27"/>
        <v>adult</v>
      </c>
    </row>
    <row r="633" spans="1:15" x14ac:dyDescent="0.25">
      <c r="A633">
        <v>632</v>
      </c>
      <c r="B633" s="3">
        <v>44730</v>
      </c>
      <c r="C633" s="3" t="str">
        <f t="shared" si="28"/>
        <v>Jun</v>
      </c>
      <c r="D633" s="3" t="str">
        <f t="shared" si="29"/>
        <v>2022</v>
      </c>
      <c r="E633" t="s">
        <v>16</v>
      </c>
      <c r="F633" t="s">
        <v>23</v>
      </c>
      <c r="G633" t="s">
        <v>28</v>
      </c>
      <c r="H633">
        <v>15</v>
      </c>
      <c r="I633">
        <v>378.08</v>
      </c>
      <c r="J633">
        <v>5671.2</v>
      </c>
      <c r="K633">
        <v>4868.95</v>
      </c>
      <c r="L633">
        <v>802.25</v>
      </c>
      <c r="M633" t="s">
        <v>40</v>
      </c>
      <c r="N633">
        <v>39</v>
      </c>
      <c r="O633" t="str">
        <f t="shared" si="27"/>
        <v xml:space="preserve">middle </v>
      </c>
    </row>
    <row r="634" spans="1:15" x14ac:dyDescent="0.25">
      <c r="A634">
        <v>633</v>
      </c>
      <c r="B634" s="3">
        <v>44772</v>
      </c>
      <c r="C634" s="3" t="str">
        <f t="shared" si="28"/>
        <v>Jul</v>
      </c>
      <c r="D634" s="3" t="str">
        <f t="shared" si="29"/>
        <v>2022</v>
      </c>
      <c r="E634" t="s">
        <v>18</v>
      </c>
      <c r="F634" t="s">
        <v>23</v>
      </c>
      <c r="G634" t="s">
        <v>33</v>
      </c>
      <c r="H634">
        <v>19</v>
      </c>
      <c r="I634">
        <v>74.06</v>
      </c>
      <c r="J634">
        <v>1407.14</v>
      </c>
      <c r="K634">
        <v>1188.8599999999999</v>
      </c>
      <c r="L634">
        <v>218.28</v>
      </c>
      <c r="M634" t="s">
        <v>41</v>
      </c>
      <c r="N634">
        <v>23</v>
      </c>
      <c r="O634" t="str">
        <f t="shared" si="27"/>
        <v>adult</v>
      </c>
    </row>
    <row r="635" spans="1:15" x14ac:dyDescent="0.25">
      <c r="A635">
        <v>634</v>
      </c>
      <c r="B635" s="3">
        <v>45518</v>
      </c>
      <c r="C635" s="3" t="str">
        <f t="shared" si="28"/>
        <v>Aug</v>
      </c>
      <c r="D635" s="3" t="str">
        <f t="shared" si="29"/>
        <v>2024</v>
      </c>
      <c r="E635" t="s">
        <v>12</v>
      </c>
      <c r="F635" t="s">
        <v>21</v>
      </c>
      <c r="G635" t="s">
        <v>37</v>
      </c>
      <c r="H635">
        <v>17</v>
      </c>
      <c r="I635">
        <v>56.39</v>
      </c>
      <c r="J635">
        <v>958.63</v>
      </c>
      <c r="K635">
        <v>576.34</v>
      </c>
      <c r="L635">
        <v>382.29</v>
      </c>
      <c r="M635" t="s">
        <v>40</v>
      </c>
      <c r="N635">
        <v>32</v>
      </c>
      <c r="O635" t="str">
        <f t="shared" si="27"/>
        <v xml:space="preserve">middle </v>
      </c>
    </row>
    <row r="636" spans="1:15" x14ac:dyDescent="0.25">
      <c r="A636">
        <v>635</v>
      </c>
      <c r="B636" s="3">
        <v>45123</v>
      </c>
      <c r="C636" s="3" t="str">
        <f t="shared" si="28"/>
        <v>Jul</v>
      </c>
      <c r="D636" s="3" t="str">
        <f t="shared" si="29"/>
        <v>2023</v>
      </c>
      <c r="E636" t="s">
        <v>16</v>
      </c>
      <c r="F636" t="s">
        <v>20</v>
      </c>
      <c r="G636" t="s">
        <v>24</v>
      </c>
      <c r="H636">
        <v>11</v>
      </c>
      <c r="I636">
        <v>367.27</v>
      </c>
      <c r="J636">
        <v>4039.97</v>
      </c>
      <c r="K636">
        <v>3389.83</v>
      </c>
      <c r="L636">
        <v>650.14</v>
      </c>
      <c r="M636" t="s">
        <v>41</v>
      </c>
      <c r="N636">
        <v>51</v>
      </c>
      <c r="O636" t="str">
        <f t="shared" si="27"/>
        <v>old</v>
      </c>
    </row>
    <row r="637" spans="1:15" x14ac:dyDescent="0.25">
      <c r="A637">
        <v>636</v>
      </c>
      <c r="B637" s="3">
        <v>44793</v>
      </c>
      <c r="C637" s="3" t="str">
        <f t="shared" si="28"/>
        <v>Aug</v>
      </c>
      <c r="D637" s="3" t="str">
        <f t="shared" si="29"/>
        <v>2022</v>
      </c>
      <c r="E637" t="s">
        <v>12</v>
      </c>
      <c r="F637" t="s">
        <v>22</v>
      </c>
      <c r="G637" t="s">
        <v>30</v>
      </c>
      <c r="H637">
        <v>14</v>
      </c>
      <c r="I637">
        <v>345.46</v>
      </c>
      <c r="J637">
        <v>4836.4399999999996</v>
      </c>
      <c r="K637">
        <v>4335.3100000000004</v>
      </c>
      <c r="L637">
        <v>501.13</v>
      </c>
      <c r="M637" t="s">
        <v>41</v>
      </c>
      <c r="N637">
        <v>27</v>
      </c>
      <c r="O637" t="str">
        <f t="shared" si="27"/>
        <v>adult</v>
      </c>
    </row>
    <row r="638" spans="1:15" x14ac:dyDescent="0.25">
      <c r="A638">
        <v>637</v>
      </c>
      <c r="B638" s="3">
        <v>45534</v>
      </c>
      <c r="C638" s="3" t="str">
        <f t="shared" si="28"/>
        <v>Aug</v>
      </c>
      <c r="D638" s="3" t="str">
        <f t="shared" si="29"/>
        <v>2024</v>
      </c>
      <c r="E638" t="s">
        <v>15</v>
      </c>
      <c r="F638" t="s">
        <v>21</v>
      </c>
      <c r="G638" t="s">
        <v>37</v>
      </c>
      <c r="H638">
        <v>16</v>
      </c>
      <c r="I638">
        <v>76.459999999999994</v>
      </c>
      <c r="J638">
        <v>1223.3599999999999</v>
      </c>
      <c r="K638">
        <v>760.52</v>
      </c>
      <c r="L638">
        <v>462.84</v>
      </c>
      <c r="M638" t="s">
        <v>41</v>
      </c>
      <c r="N638">
        <v>33</v>
      </c>
      <c r="O638" t="str">
        <f t="shared" si="27"/>
        <v xml:space="preserve">middle </v>
      </c>
    </row>
    <row r="639" spans="1:15" x14ac:dyDescent="0.25">
      <c r="A639">
        <v>638</v>
      </c>
      <c r="B639" s="3">
        <v>44757</v>
      </c>
      <c r="C639" s="3" t="str">
        <f t="shared" si="28"/>
        <v>Jul</v>
      </c>
      <c r="D639" s="3" t="str">
        <f t="shared" si="29"/>
        <v>2022</v>
      </c>
      <c r="E639" t="s">
        <v>12</v>
      </c>
      <c r="F639" t="s">
        <v>23</v>
      </c>
      <c r="G639" t="s">
        <v>33</v>
      </c>
      <c r="H639">
        <v>18</v>
      </c>
      <c r="I639">
        <v>320.93</v>
      </c>
      <c r="J639">
        <v>5776.74</v>
      </c>
      <c r="K639">
        <v>5115.1000000000004</v>
      </c>
      <c r="L639">
        <v>661.64</v>
      </c>
      <c r="M639" t="s">
        <v>40</v>
      </c>
      <c r="N639">
        <v>19</v>
      </c>
      <c r="O639" t="str">
        <f t="shared" si="27"/>
        <v>adult</v>
      </c>
    </row>
    <row r="640" spans="1:15" x14ac:dyDescent="0.25">
      <c r="A640">
        <v>639</v>
      </c>
      <c r="B640" s="3">
        <v>44635</v>
      </c>
      <c r="C640" s="3" t="str">
        <f t="shared" si="28"/>
        <v>Mar</v>
      </c>
      <c r="D640" s="3" t="str">
        <f t="shared" si="29"/>
        <v>2022</v>
      </c>
      <c r="E640" t="s">
        <v>17</v>
      </c>
      <c r="F640" t="s">
        <v>23</v>
      </c>
      <c r="G640" t="s">
        <v>29</v>
      </c>
      <c r="H640">
        <v>7</v>
      </c>
      <c r="I640">
        <v>96.93</v>
      </c>
      <c r="J640">
        <v>678.51</v>
      </c>
      <c r="K640">
        <v>565.08000000000004</v>
      </c>
      <c r="L640">
        <v>113.43</v>
      </c>
      <c r="M640" t="s">
        <v>40</v>
      </c>
      <c r="N640">
        <v>34</v>
      </c>
      <c r="O640" t="str">
        <f t="shared" si="27"/>
        <v xml:space="preserve">middle </v>
      </c>
    </row>
    <row r="641" spans="1:15" x14ac:dyDescent="0.25">
      <c r="A641">
        <v>640</v>
      </c>
      <c r="B641" s="3">
        <v>45173</v>
      </c>
      <c r="C641" s="3" t="str">
        <f t="shared" si="28"/>
        <v>Sep</v>
      </c>
      <c r="D641" s="3" t="str">
        <f t="shared" si="29"/>
        <v>2023</v>
      </c>
      <c r="E641" t="s">
        <v>13</v>
      </c>
      <c r="F641" t="s">
        <v>21</v>
      </c>
      <c r="G641" t="s">
        <v>39</v>
      </c>
      <c r="H641">
        <v>12</v>
      </c>
      <c r="I641">
        <v>332.48</v>
      </c>
      <c r="J641">
        <v>3989.76</v>
      </c>
      <c r="K641">
        <v>2406.5100000000002</v>
      </c>
      <c r="L641">
        <v>1583.25</v>
      </c>
      <c r="M641" t="s">
        <v>41</v>
      </c>
      <c r="N641">
        <v>39</v>
      </c>
      <c r="O641" t="str">
        <f t="shared" si="27"/>
        <v xml:space="preserve">middle </v>
      </c>
    </row>
    <row r="642" spans="1:15" x14ac:dyDescent="0.25">
      <c r="A642">
        <v>641</v>
      </c>
      <c r="B642" s="3">
        <v>45051</v>
      </c>
      <c r="C642" s="3" t="str">
        <f t="shared" si="28"/>
        <v>May</v>
      </c>
      <c r="D642" s="3" t="str">
        <f t="shared" si="29"/>
        <v>2023</v>
      </c>
      <c r="E642" t="s">
        <v>12</v>
      </c>
      <c r="F642" t="s">
        <v>23</v>
      </c>
      <c r="G642" t="s">
        <v>33</v>
      </c>
      <c r="H642">
        <v>10</v>
      </c>
      <c r="I642">
        <v>217.12</v>
      </c>
      <c r="J642">
        <v>2171.1999999999998</v>
      </c>
      <c r="K642">
        <v>1686.82</v>
      </c>
      <c r="L642">
        <v>484.38</v>
      </c>
      <c r="M642" t="s">
        <v>40</v>
      </c>
      <c r="N642">
        <v>49</v>
      </c>
      <c r="O642" t="str">
        <f t="shared" ref="O642:O705" si="30">VLOOKUP(N642,cat,2)</f>
        <v>old</v>
      </c>
    </row>
    <row r="643" spans="1:15" x14ac:dyDescent="0.25">
      <c r="A643">
        <v>642</v>
      </c>
      <c r="B643" s="3">
        <v>45443</v>
      </c>
      <c r="C643" s="3" t="str">
        <f t="shared" ref="C643:C706" si="31">TEXT(B643,"mmm")</f>
        <v>May</v>
      </c>
      <c r="D643" s="3" t="str">
        <f t="shared" ref="D643:D706" si="32">TEXT(B643,"yyyy")</f>
        <v>2024</v>
      </c>
      <c r="E643" t="s">
        <v>17</v>
      </c>
      <c r="F643" t="s">
        <v>20</v>
      </c>
      <c r="G643" t="s">
        <v>32</v>
      </c>
      <c r="H643">
        <v>12</v>
      </c>
      <c r="I643">
        <v>20.36</v>
      </c>
      <c r="J643">
        <v>244.32</v>
      </c>
      <c r="K643">
        <v>197.95</v>
      </c>
      <c r="L643">
        <v>46.37</v>
      </c>
      <c r="M643" t="s">
        <v>41</v>
      </c>
      <c r="N643">
        <v>52</v>
      </c>
      <c r="O643" t="str">
        <f t="shared" si="30"/>
        <v>old</v>
      </c>
    </row>
    <row r="644" spans="1:15" x14ac:dyDescent="0.25">
      <c r="A644">
        <v>643</v>
      </c>
      <c r="B644" s="3">
        <v>45547</v>
      </c>
      <c r="C644" s="3" t="str">
        <f t="shared" si="31"/>
        <v>Sep</v>
      </c>
      <c r="D644" s="3" t="str">
        <f t="shared" si="32"/>
        <v>2024</v>
      </c>
      <c r="E644" t="s">
        <v>14</v>
      </c>
      <c r="F644" t="s">
        <v>20</v>
      </c>
      <c r="G644" t="s">
        <v>32</v>
      </c>
      <c r="H644">
        <v>16</v>
      </c>
      <c r="I644">
        <v>497.35</v>
      </c>
      <c r="J644">
        <v>7957.6</v>
      </c>
      <c r="K644">
        <v>5681.65</v>
      </c>
      <c r="L644">
        <v>2275.9499999999998</v>
      </c>
      <c r="M644" t="s">
        <v>41</v>
      </c>
      <c r="N644">
        <v>23</v>
      </c>
      <c r="O644" t="str">
        <f t="shared" si="30"/>
        <v>adult</v>
      </c>
    </row>
    <row r="645" spans="1:15" x14ac:dyDescent="0.25">
      <c r="A645">
        <v>644</v>
      </c>
      <c r="B645" s="3">
        <v>45208</v>
      </c>
      <c r="C645" s="3" t="str">
        <f t="shared" si="31"/>
        <v>Oct</v>
      </c>
      <c r="D645" s="3" t="str">
        <f t="shared" si="32"/>
        <v>2023</v>
      </c>
      <c r="E645" t="s">
        <v>13</v>
      </c>
      <c r="F645" t="s">
        <v>23</v>
      </c>
      <c r="G645" t="s">
        <v>29</v>
      </c>
      <c r="H645">
        <v>3</v>
      </c>
      <c r="I645">
        <v>126.47</v>
      </c>
      <c r="J645">
        <v>379.41</v>
      </c>
      <c r="K645">
        <v>322.19</v>
      </c>
      <c r="L645">
        <v>57.22</v>
      </c>
      <c r="M645" t="s">
        <v>40</v>
      </c>
      <c r="N645">
        <v>47</v>
      </c>
      <c r="O645" t="str">
        <f t="shared" si="30"/>
        <v>old</v>
      </c>
    </row>
    <row r="646" spans="1:15" x14ac:dyDescent="0.25">
      <c r="A646">
        <v>645</v>
      </c>
      <c r="B646" s="3">
        <v>44879</v>
      </c>
      <c r="C646" s="3" t="str">
        <f t="shared" si="31"/>
        <v>Nov</v>
      </c>
      <c r="D646" s="3" t="str">
        <f t="shared" si="32"/>
        <v>2022</v>
      </c>
      <c r="E646" t="s">
        <v>12</v>
      </c>
      <c r="F646" t="s">
        <v>23</v>
      </c>
      <c r="G646" t="s">
        <v>33</v>
      </c>
      <c r="H646">
        <v>20</v>
      </c>
      <c r="I646">
        <v>492.08</v>
      </c>
      <c r="J646">
        <v>9841.6</v>
      </c>
      <c r="K646">
        <v>6006.35</v>
      </c>
      <c r="L646">
        <v>3835.25</v>
      </c>
      <c r="M646" t="s">
        <v>41</v>
      </c>
      <c r="N646">
        <v>31</v>
      </c>
      <c r="O646" t="str">
        <f t="shared" si="30"/>
        <v xml:space="preserve">middle </v>
      </c>
    </row>
    <row r="647" spans="1:15" x14ac:dyDescent="0.25">
      <c r="A647">
        <v>646</v>
      </c>
      <c r="B647" s="3">
        <v>44590</v>
      </c>
      <c r="C647" s="3" t="str">
        <f t="shared" si="31"/>
        <v>Jan</v>
      </c>
      <c r="D647" s="3" t="str">
        <f t="shared" si="32"/>
        <v>2022</v>
      </c>
      <c r="E647" t="s">
        <v>12</v>
      </c>
      <c r="F647" t="s">
        <v>21</v>
      </c>
      <c r="G647" t="s">
        <v>37</v>
      </c>
      <c r="H647">
        <v>5</v>
      </c>
      <c r="I647">
        <v>298.75</v>
      </c>
      <c r="J647">
        <v>1493.75</v>
      </c>
      <c r="K647">
        <v>1198.8399999999999</v>
      </c>
      <c r="L647">
        <v>294.91000000000003</v>
      </c>
      <c r="M647" t="s">
        <v>41</v>
      </c>
      <c r="N647">
        <v>22</v>
      </c>
      <c r="O647" t="str">
        <f t="shared" si="30"/>
        <v>adult</v>
      </c>
    </row>
    <row r="648" spans="1:15" x14ac:dyDescent="0.25">
      <c r="A648">
        <v>647</v>
      </c>
      <c r="B648" s="3">
        <v>45231</v>
      </c>
      <c r="C648" s="3" t="str">
        <f t="shared" si="31"/>
        <v>Nov</v>
      </c>
      <c r="D648" s="3" t="str">
        <f t="shared" si="32"/>
        <v>2023</v>
      </c>
      <c r="E648" t="s">
        <v>18</v>
      </c>
      <c r="F648" t="s">
        <v>20</v>
      </c>
      <c r="G648" t="s">
        <v>32</v>
      </c>
      <c r="H648">
        <v>19</v>
      </c>
      <c r="I648">
        <v>197.15</v>
      </c>
      <c r="J648">
        <v>3745.85</v>
      </c>
      <c r="K648">
        <v>3286.96</v>
      </c>
      <c r="L648">
        <v>458.89</v>
      </c>
      <c r="M648" t="s">
        <v>40</v>
      </c>
      <c r="N648">
        <v>34</v>
      </c>
      <c r="O648" t="str">
        <f t="shared" si="30"/>
        <v xml:space="preserve">middle </v>
      </c>
    </row>
    <row r="649" spans="1:15" x14ac:dyDescent="0.25">
      <c r="A649">
        <v>648</v>
      </c>
      <c r="B649" s="3">
        <v>44859</v>
      </c>
      <c r="C649" s="3" t="str">
        <f t="shared" si="31"/>
        <v>Oct</v>
      </c>
      <c r="D649" s="3" t="str">
        <f t="shared" si="32"/>
        <v>2022</v>
      </c>
      <c r="E649" t="s">
        <v>14</v>
      </c>
      <c r="F649" t="s">
        <v>20</v>
      </c>
      <c r="G649" t="s">
        <v>36</v>
      </c>
      <c r="H649">
        <v>15</v>
      </c>
      <c r="I649">
        <v>150.22999999999999</v>
      </c>
      <c r="J649">
        <v>2253.4499999999998</v>
      </c>
      <c r="K649">
        <v>1462.09</v>
      </c>
      <c r="L649">
        <v>791.36</v>
      </c>
      <c r="M649" t="s">
        <v>41</v>
      </c>
      <c r="N649">
        <v>45</v>
      </c>
      <c r="O649" t="str">
        <f t="shared" si="30"/>
        <v>old</v>
      </c>
    </row>
    <row r="650" spans="1:15" x14ac:dyDescent="0.25">
      <c r="A650">
        <v>649</v>
      </c>
      <c r="B650" s="3">
        <v>44958</v>
      </c>
      <c r="C650" s="3" t="str">
        <f t="shared" si="31"/>
        <v>Feb</v>
      </c>
      <c r="D650" s="3" t="str">
        <f t="shared" si="32"/>
        <v>2023</v>
      </c>
      <c r="E650" t="s">
        <v>14</v>
      </c>
      <c r="F650" t="s">
        <v>22</v>
      </c>
      <c r="G650" t="s">
        <v>35</v>
      </c>
      <c r="H650">
        <v>7</v>
      </c>
      <c r="I650">
        <v>243.66</v>
      </c>
      <c r="J650">
        <v>1705.62</v>
      </c>
      <c r="K650">
        <v>1150.8</v>
      </c>
      <c r="L650">
        <v>554.82000000000005</v>
      </c>
      <c r="M650" t="s">
        <v>40</v>
      </c>
      <c r="N650">
        <v>42</v>
      </c>
      <c r="O650" t="str">
        <f t="shared" si="30"/>
        <v xml:space="preserve">middle </v>
      </c>
    </row>
    <row r="651" spans="1:15" x14ac:dyDescent="0.25">
      <c r="A651">
        <v>650</v>
      </c>
      <c r="B651" s="3">
        <v>45427</v>
      </c>
      <c r="C651" s="3" t="str">
        <f t="shared" si="31"/>
        <v>May</v>
      </c>
      <c r="D651" s="3" t="str">
        <f t="shared" si="32"/>
        <v>2024</v>
      </c>
      <c r="E651" t="s">
        <v>17</v>
      </c>
      <c r="F651" t="s">
        <v>23</v>
      </c>
      <c r="G651" t="s">
        <v>33</v>
      </c>
      <c r="H651">
        <v>8</v>
      </c>
      <c r="I651">
        <v>173.33</v>
      </c>
      <c r="J651">
        <v>1386.64</v>
      </c>
      <c r="K651">
        <v>1116.1199999999999</v>
      </c>
      <c r="L651">
        <v>270.52</v>
      </c>
      <c r="M651" t="s">
        <v>41</v>
      </c>
      <c r="N651">
        <v>32</v>
      </c>
      <c r="O651" t="str">
        <f t="shared" si="30"/>
        <v xml:space="preserve">middle </v>
      </c>
    </row>
    <row r="652" spans="1:15" x14ac:dyDescent="0.25">
      <c r="A652">
        <v>651</v>
      </c>
      <c r="B652" s="3">
        <v>45531</v>
      </c>
      <c r="C652" s="3" t="str">
        <f t="shared" si="31"/>
        <v>Aug</v>
      </c>
      <c r="D652" s="3" t="str">
        <f t="shared" si="32"/>
        <v>2024</v>
      </c>
      <c r="E652" t="s">
        <v>13</v>
      </c>
      <c r="F652" t="s">
        <v>21</v>
      </c>
      <c r="G652" t="s">
        <v>37</v>
      </c>
      <c r="H652">
        <v>6</v>
      </c>
      <c r="I652">
        <v>73.91</v>
      </c>
      <c r="J652">
        <v>443.46</v>
      </c>
      <c r="K652">
        <v>364.57</v>
      </c>
      <c r="L652">
        <v>78.89</v>
      </c>
      <c r="M652" t="s">
        <v>40</v>
      </c>
      <c r="N652">
        <v>46</v>
      </c>
      <c r="O652" t="str">
        <f t="shared" si="30"/>
        <v>old</v>
      </c>
    </row>
    <row r="653" spans="1:15" x14ac:dyDescent="0.25">
      <c r="A653">
        <v>652</v>
      </c>
      <c r="B653" s="3">
        <v>44939</v>
      </c>
      <c r="C653" s="3" t="str">
        <f t="shared" si="31"/>
        <v>Jan</v>
      </c>
      <c r="D653" s="3" t="str">
        <f t="shared" si="32"/>
        <v>2023</v>
      </c>
      <c r="E653" t="s">
        <v>13</v>
      </c>
      <c r="F653" t="s">
        <v>23</v>
      </c>
      <c r="G653" t="s">
        <v>28</v>
      </c>
      <c r="H653">
        <v>1</v>
      </c>
      <c r="I653">
        <v>355.66</v>
      </c>
      <c r="J653">
        <v>355.66</v>
      </c>
      <c r="K653">
        <v>309.18</v>
      </c>
      <c r="L653">
        <v>46.48</v>
      </c>
      <c r="M653" t="s">
        <v>40</v>
      </c>
      <c r="N653">
        <v>44</v>
      </c>
      <c r="O653" t="str">
        <f t="shared" si="30"/>
        <v xml:space="preserve">middle </v>
      </c>
    </row>
    <row r="654" spans="1:15" x14ac:dyDescent="0.25">
      <c r="A654">
        <v>653</v>
      </c>
      <c r="B654" s="3">
        <v>44628</v>
      </c>
      <c r="C654" s="3" t="str">
        <f t="shared" si="31"/>
        <v>Mar</v>
      </c>
      <c r="D654" s="3" t="str">
        <f t="shared" si="32"/>
        <v>2022</v>
      </c>
      <c r="E654" t="s">
        <v>13</v>
      </c>
      <c r="F654" t="s">
        <v>21</v>
      </c>
      <c r="G654" t="s">
        <v>25</v>
      </c>
      <c r="H654">
        <v>14</v>
      </c>
      <c r="I654">
        <v>280.85000000000002</v>
      </c>
      <c r="J654">
        <v>3931.9</v>
      </c>
      <c r="K654">
        <v>2857.22</v>
      </c>
      <c r="L654">
        <v>1074.68</v>
      </c>
      <c r="M654" t="s">
        <v>40</v>
      </c>
      <c r="N654">
        <v>34</v>
      </c>
      <c r="O654" t="str">
        <f t="shared" si="30"/>
        <v xml:space="preserve">middle </v>
      </c>
    </row>
    <row r="655" spans="1:15" x14ac:dyDescent="0.25">
      <c r="A655">
        <v>654</v>
      </c>
      <c r="B655" s="3">
        <v>45458</v>
      </c>
      <c r="C655" s="3" t="str">
        <f t="shared" si="31"/>
        <v>Jun</v>
      </c>
      <c r="D655" s="3" t="str">
        <f t="shared" si="32"/>
        <v>2024</v>
      </c>
      <c r="E655" t="s">
        <v>16</v>
      </c>
      <c r="F655" t="s">
        <v>20</v>
      </c>
      <c r="G655" t="s">
        <v>38</v>
      </c>
      <c r="H655">
        <v>17</v>
      </c>
      <c r="I655">
        <v>460.04</v>
      </c>
      <c r="J655">
        <v>7820.68</v>
      </c>
      <c r="K655">
        <v>6819.51</v>
      </c>
      <c r="L655">
        <v>1001.17</v>
      </c>
      <c r="M655" t="s">
        <v>40</v>
      </c>
      <c r="N655">
        <v>25</v>
      </c>
      <c r="O655" t="str">
        <f t="shared" si="30"/>
        <v>adult</v>
      </c>
    </row>
    <row r="656" spans="1:15" x14ac:dyDescent="0.25">
      <c r="A656">
        <v>655</v>
      </c>
      <c r="B656" s="3">
        <v>45237</v>
      </c>
      <c r="C656" s="3" t="str">
        <f t="shared" si="31"/>
        <v>Nov</v>
      </c>
      <c r="D656" s="3" t="str">
        <f t="shared" si="32"/>
        <v>2023</v>
      </c>
      <c r="E656" t="s">
        <v>17</v>
      </c>
      <c r="F656" t="s">
        <v>22</v>
      </c>
      <c r="G656" t="s">
        <v>35</v>
      </c>
      <c r="H656">
        <v>19</v>
      </c>
      <c r="I656">
        <v>97.46</v>
      </c>
      <c r="J656">
        <v>1851.74</v>
      </c>
      <c r="K656">
        <v>1220.21</v>
      </c>
      <c r="L656">
        <v>631.53</v>
      </c>
      <c r="M656" t="s">
        <v>41</v>
      </c>
      <c r="N656">
        <v>53</v>
      </c>
      <c r="O656" t="str">
        <f t="shared" si="30"/>
        <v>old</v>
      </c>
    </row>
    <row r="657" spans="1:15" x14ac:dyDescent="0.25">
      <c r="A657">
        <v>656</v>
      </c>
      <c r="B657" s="3">
        <v>44602</v>
      </c>
      <c r="C657" s="3" t="str">
        <f t="shared" si="31"/>
        <v>Feb</v>
      </c>
      <c r="D657" s="3" t="str">
        <f t="shared" si="32"/>
        <v>2022</v>
      </c>
      <c r="E657" t="s">
        <v>19</v>
      </c>
      <c r="F657" t="s">
        <v>20</v>
      </c>
      <c r="G657" t="s">
        <v>24</v>
      </c>
      <c r="H657">
        <v>6</v>
      </c>
      <c r="I657">
        <v>293.14999999999998</v>
      </c>
      <c r="J657">
        <v>1758.9</v>
      </c>
      <c r="K657">
        <v>1116.47</v>
      </c>
      <c r="L657">
        <v>642.42999999999995</v>
      </c>
      <c r="M657" t="s">
        <v>40</v>
      </c>
      <c r="N657">
        <v>30</v>
      </c>
      <c r="O657" t="str">
        <f t="shared" si="30"/>
        <v xml:space="preserve">middle </v>
      </c>
    </row>
    <row r="658" spans="1:15" x14ac:dyDescent="0.25">
      <c r="A658">
        <v>657</v>
      </c>
      <c r="B658" s="3">
        <v>45369</v>
      </c>
      <c r="C658" s="3" t="str">
        <f t="shared" si="31"/>
        <v>Mar</v>
      </c>
      <c r="D658" s="3" t="str">
        <f t="shared" si="32"/>
        <v>2024</v>
      </c>
      <c r="E658" t="s">
        <v>18</v>
      </c>
      <c r="F658" t="s">
        <v>23</v>
      </c>
      <c r="G658" t="s">
        <v>33</v>
      </c>
      <c r="H658">
        <v>13</v>
      </c>
      <c r="I658">
        <v>10.54</v>
      </c>
      <c r="J658">
        <v>137.02000000000001</v>
      </c>
      <c r="K658">
        <v>84.68</v>
      </c>
      <c r="L658">
        <v>52.34</v>
      </c>
      <c r="M658" t="s">
        <v>40</v>
      </c>
      <c r="N658">
        <v>25</v>
      </c>
      <c r="O658" t="str">
        <f t="shared" si="30"/>
        <v>adult</v>
      </c>
    </row>
    <row r="659" spans="1:15" x14ac:dyDescent="0.25">
      <c r="A659">
        <v>658</v>
      </c>
      <c r="B659" s="3">
        <v>45053</v>
      </c>
      <c r="C659" s="3" t="str">
        <f t="shared" si="31"/>
        <v>May</v>
      </c>
      <c r="D659" s="3" t="str">
        <f t="shared" si="32"/>
        <v>2023</v>
      </c>
      <c r="E659" t="s">
        <v>19</v>
      </c>
      <c r="F659" t="s">
        <v>21</v>
      </c>
      <c r="G659" t="s">
        <v>25</v>
      </c>
      <c r="H659">
        <v>5</v>
      </c>
      <c r="I659">
        <v>163.16999999999999</v>
      </c>
      <c r="J659">
        <v>815.85</v>
      </c>
      <c r="K659">
        <v>549.15</v>
      </c>
      <c r="L659">
        <v>266.7</v>
      </c>
      <c r="M659" t="s">
        <v>40</v>
      </c>
      <c r="N659">
        <v>30</v>
      </c>
      <c r="O659" t="str">
        <f t="shared" si="30"/>
        <v xml:space="preserve">middle </v>
      </c>
    </row>
    <row r="660" spans="1:15" x14ac:dyDescent="0.25">
      <c r="A660">
        <v>659</v>
      </c>
      <c r="B660" s="3">
        <v>45210</v>
      </c>
      <c r="C660" s="3" t="str">
        <f t="shared" si="31"/>
        <v>Oct</v>
      </c>
      <c r="D660" s="3" t="str">
        <f t="shared" si="32"/>
        <v>2023</v>
      </c>
      <c r="E660" t="s">
        <v>13</v>
      </c>
      <c r="F660" t="s">
        <v>20</v>
      </c>
      <c r="G660" t="s">
        <v>38</v>
      </c>
      <c r="H660">
        <v>7</v>
      </c>
      <c r="I660">
        <v>54.03</v>
      </c>
      <c r="J660">
        <v>378.21</v>
      </c>
      <c r="K660">
        <v>270.93</v>
      </c>
      <c r="L660">
        <v>107.28</v>
      </c>
      <c r="M660" t="s">
        <v>40</v>
      </c>
      <c r="N660">
        <v>27</v>
      </c>
      <c r="O660" t="str">
        <f t="shared" si="30"/>
        <v>adult</v>
      </c>
    </row>
    <row r="661" spans="1:15" x14ac:dyDescent="0.25">
      <c r="A661">
        <v>660</v>
      </c>
      <c r="B661" s="3">
        <v>45141</v>
      </c>
      <c r="C661" s="3" t="str">
        <f t="shared" si="31"/>
        <v>Aug</v>
      </c>
      <c r="D661" s="3" t="str">
        <f t="shared" si="32"/>
        <v>2023</v>
      </c>
      <c r="E661" t="s">
        <v>18</v>
      </c>
      <c r="F661" t="s">
        <v>22</v>
      </c>
      <c r="G661" t="s">
        <v>35</v>
      </c>
      <c r="H661">
        <v>16</v>
      </c>
      <c r="I661">
        <v>259.13</v>
      </c>
      <c r="J661">
        <v>4146.08</v>
      </c>
      <c r="K661">
        <v>3715.75</v>
      </c>
      <c r="L661">
        <v>430.33</v>
      </c>
      <c r="M661" t="s">
        <v>40</v>
      </c>
      <c r="N661">
        <v>33</v>
      </c>
      <c r="O661" t="str">
        <f t="shared" si="30"/>
        <v xml:space="preserve">middle </v>
      </c>
    </row>
    <row r="662" spans="1:15" x14ac:dyDescent="0.25">
      <c r="A662">
        <v>661</v>
      </c>
      <c r="B662" s="3">
        <v>44605</v>
      </c>
      <c r="C662" s="3" t="str">
        <f t="shared" si="31"/>
        <v>Feb</v>
      </c>
      <c r="D662" s="3" t="str">
        <f t="shared" si="32"/>
        <v>2022</v>
      </c>
      <c r="E662" t="s">
        <v>12</v>
      </c>
      <c r="F662" t="s">
        <v>23</v>
      </c>
      <c r="G662" t="s">
        <v>33</v>
      </c>
      <c r="H662">
        <v>9</v>
      </c>
      <c r="I662">
        <v>206.16</v>
      </c>
      <c r="J662">
        <v>1855.44</v>
      </c>
      <c r="K662">
        <v>1532.06</v>
      </c>
      <c r="L662">
        <v>323.38</v>
      </c>
      <c r="M662" t="s">
        <v>41</v>
      </c>
      <c r="N662">
        <v>43</v>
      </c>
      <c r="O662" t="str">
        <f t="shared" si="30"/>
        <v xml:space="preserve">middle </v>
      </c>
    </row>
    <row r="663" spans="1:15" x14ac:dyDescent="0.25">
      <c r="A663">
        <v>662</v>
      </c>
      <c r="B663" s="3">
        <v>44792</v>
      </c>
      <c r="C663" s="3" t="str">
        <f t="shared" si="31"/>
        <v>Aug</v>
      </c>
      <c r="D663" s="3" t="str">
        <f t="shared" si="32"/>
        <v>2022</v>
      </c>
      <c r="E663" t="s">
        <v>17</v>
      </c>
      <c r="F663" t="s">
        <v>22</v>
      </c>
      <c r="G663" t="s">
        <v>30</v>
      </c>
      <c r="H663">
        <v>13</v>
      </c>
      <c r="I663">
        <v>227.67</v>
      </c>
      <c r="J663">
        <v>2959.71</v>
      </c>
      <c r="K663">
        <v>2518.4499999999998</v>
      </c>
      <c r="L663">
        <v>441.26</v>
      </c>
      <c r="M663" t="s">
        <v>40</v>
      </c>
      <c r="N663">
        <v>48</v>
      </c>
      <c r="O663" t="str">
        <f t="shared" si="30"/>
        <v>old</v>
      </c>
    </row>
    <row r="664" spans="1:15" x14ac:dyDescent="0.25">
      <c r="A664">
        <v>663</v>
      </c>
      <c r="B664" s="3">
        <v>44638</v>
      </c>
      <c r="C664" s="3" t="str">
        <f t="shared" si="31"/>
        <v>Mar</v>
      </c>
      <c r="D664" s="3" t="str">
        <f t="shared" si="32"/>
        <v>2022</v>
      </c>
      <c r="E664" t="s">
        <v>12</v>
      </c>
      <c r="F664" t="s">
        <v>22</v>
      </c>
      <c r="G664" t="s">
        <v>26</v>
      </c>
      <c r="H664">
        <v>20</v>
      </c>
      <c r="I664">
        <v>263.02</v>
      </c>
      <c r="J664">
        <v>5260.4</v>
      </c>
      <c r="K664">
        <v>3940.78</v>
      </c>
      <c r="L664">
        <v>1319.62</v>
      </c>
      <c r="M664" t="s">
        <v>41</v>
      </c>
      <c r="N664">
        <v>56</v>
      </c>
      <c r="O664" t="str">
        <f t="shared" si="30"/>
        <v>old</v>
      </c>
    </row>
    <row r="665" spans="1:15" x14ac:dyDescent="0.25">
      <c r="A665">
        <v>664</v>
      </c>
      <c r="B665" s="3">
        <v>44711</v>
      </c>
      <c r="C665" s="3" t="str">
        <f t="shared" si="31"/>
        <v>May</v>
      </c>
      <c r="D665" s="3" t="str">
        <f t="shared" si="32"/>
        <v>2022</v>
      </c>
      <c r="E665" t="s">
        <v>17</v>
      </c>
      <c r="F665" t="s">
        <v>20</v>
      </c>
      <c r="G665" t="s">
        <v>24</v>
      </c>
      <c r="H665">
        <v>18</v>
      </c>
      <c r="I665">
        <v>47</v>
      </c>
      <c r="J665">
        <v>846</v>
      </c>
      <c r="K665">
        <v>733.9</v>
      </c>
      <c r="L665">
        <v>112.1</v>
      </c>
      <c r="M665" t="s">
        <v>40</v>
      </c>
      <c r="N665">
        <v>41</v>
      </c>
      <c r="O665" t="str">
        <f t="shared" si="30"/>
        <v xml:space="preserve">middle </v>
      </c>
    </row>
    <row r="666" spans="1:15" x14ac:dyDescent="0.25">
      <c r="A666">
        <v>665</v>
      </c>
      <c r="B666" s="3">
        <v>44911</v>
      </c>
      <c r="C666" s="3" t="str">
        <f t="shared" si="31"/>
        <v>Dec</v>
      </c>
      <c r="D666" s="3" t="str">
        <f t="shared" si="32"/>
        <v>2022</v>
      </c>
      <c r="E666" t="s">
        <v>19</v>
      </c>
      <c r="F666" t="s">
        <v>20</v>
      </c>
      <c r="G666" t="s">
        <v>32</v>
      </c>
      <c r="H666">
        <v>15</v>
      </c>
      <c r="I666">
        <v>326.83</v>
      </c>
      <c r="J666">
        <v>4902.45</v>
      </c>
      <c r="K666">
        <v>4392.6099999999997</v>
      </c>
      <c r="L666">
        <v>509.84</v>
      </c>
      <c r="M666" t="s">
        <v>41</v>
      </c>
      <c r="N666">
        <v>52</v>
      </c>
      <c r="O666" t="str">
        <f t="shared" si="30"/>
        <v>old</v>
      </c>
    </row>
    <row r="667" spans="1:15" x14ac:dyDescent="0.25">
      <c r="A667">
        <v>666</v>
      </c>
      <c r="B667" s="3">
        <v>45421</v>
      </c>
      <c r="C667" s="3" t="str">
        <f t="shared" si="31"/>
        <v>May</v>
      </c>
      <c r="D667" s="3" t="str">
        <f t="shared" si="32"/>
        <v>2024</v>
      </c>
      <c r="E667" t="s">
        <v>16</v>
      </c>
      <c r="F667" t="s">
        <v>23</v>
      </c>
      <c r="G667" t="s">
        <v>28</v>
      </c>
      <c r="H667">
        <v>17</v>
      </c>
      <c r="I667">
        <v>246.45</v>
      </c>
      <c r="J667">
        <v>4189.6499999999996</v>
      </c>
      <c r="K667">
        <v>3465.78</v>
      </c>
      <c r="L667">
        <v>723.87</v>
      </c>
      <c r="M667" t="s">
        <v>40</v>
      </c>
      <c r="N667">
        <v>48</v>
      </c>
      <c r="O667" t="str">
        <f t="shared" si="30"/>
        <v>old</v>
      </c>
    </row>
    <row r="668" spans="1:15" x14ac:dyDescent="0.25">
      <c r="A668">
        <v>667</v>
      </c>
      <c r="B668" s="3">
        <v>44626</v>
      </c>
      <c r="C668" s="3" t="str">
        <f t="shared" si="31"/>
        <v>Mar</v>
      </c>
      <c r="D668" s="3" t="str">
        <f t="shared" si="32"/>
        <v>2022</v>
      </c>
      <c r="E668" t="s">
        <v>16</v>
      </c>
      <c r="F668" t="s">
        <v>21</v>
      </c>
      <c r="G668" t="s">
        <v>39</v>
      </c>
      <c r="H668">
        <v>11</v>
      </c>
      <c r="I668">
        <v>268.70999999999998</v>
      </c>
      <c r="J668">
        <v>2955.81</v>
      </c>
      <c r="K668">
        <v>2320.04</v>
      </c>
      <c r="L668">
        <v>635.77</v>
      </c>
      <c r="M668" t="s">
        <v>41</v>
      </c>
      <c r="N668">
        <v>58</v>
      </c>
      <c r="O668" t="str">
        <f t="shared" si="30"/>
        <v>old</v>
      </c>
    </row>
    <row r="669" spans="1:15" x14ac:dyDescent="0.25">
      <c r="A669">
        <v>668</v>
      </c>
      <c r="B669" s="3">
        <v>45489</v>
      </c>
      <c r="C669" s="3" t="str">
        <f t="shared" si="31"/>
        <v>Jul</v>
      </c>
      <c r="D669" s="3" t="str">
        <f t="shared" si="32"/>
        <v>2024</v>
      </c>
      <c r="E669" t="s">
        <v>19</v>
      </c>
      <c r="F669" t="s">
        <v>23</v>
      </c>
      <c r="G669" t="s">
        <v>31</v>
      </c>
      <c r="H669">
        <v>20</v>
      </c>
      <c r="I669">
        <v>259.19</v>
      </c>
      <c r="J669">
        <v>5183.8</v>
      </c>
      <c r="K669">
        <v>3597.12</v>
      </c>
      <c r="L669">
        <v>1586.68</v>
      </c>
      <c r="M669" t="s">
        <v>41</v>
      </c>
      <c r="N669">
        <v>33</v>
      </c>
      <c r="O669" t="str">
        <f t="shared" si="30"/>
        <v xml:space="preserve">middle </v>
      </c>
    </row>
    <row r="670" spans="1:15" x14ac:dyDescent="0.25">
      <c r="A670">
        <v>669</v>
      </c>
      <c r="B670" s="3">
        <v>44983</v>
      </c>
      <c r="C670" s="3" t="str">
        <f t="shared" si="31"/>
        <v>Feb</v>
      </c>
      <c r="D670" s="3" t="str">
        <f t="shared" si="32"/>
        <v>2023</v>
      </c>
      <c r="E670" t="s">
        <v>15</v>
      </c>
      <c r="F670" t="s">
        <v>23</v>
      </c>
      <c r="G670" t="s">
        <v>31</v>
      </c>
      <c r="H670">
        <v>7</v>
      </c>
      <c r="I670">
        <v>413.74</v>
      </c>
      <c r="J670">
        <v>2896.18</v>
      </c>
      <c r="K670">
        <v>2187.4899999999998</v>
      </c>
      <c r="L670">
        <v>708.69</v>
      </c>
      <c r="M670" t="s">
        <v>41</v>
      </c>
      <c r="N670">
        <v>34</v>
      </c>
      <c r="O670" t="str">
        <f t="shared" si="30"/>
        <v xml:space="preserve">middle </v>
      </c>
    </row>
    <row r="671" spans="1:15" x14ac:dyDescent="0.25">
      <c r="A671">
        <v>670</v>
      </c>
      <c r="B671" s="3">
        <v>45291</v>
      </c>
      <c r="C671" s="3" t="str">
        <f t="shared" si="31"/>
        <v>Dec</v>
      </c>
      <c r="D671" s="3" t="str">
        <f t="shared" si="32"/>
        <v>2023</v>
      </c>
      <c r="E671" t="s">
        <v>12</v>
      </c>
      <c r="F671" t="s">
        <v>22</v>
      </c>
      <c r="G671" t="s">
        <v>26</v>
      </c>
      <c r="H671">
        <v>10</v>
      </c>
      <c r="I671">
        <v>99.03</v>
      </c>
      <c r="J671">
        <v>990.3</v>
      </c>
      <c r="K671">
        <v>797.98</v>
      </c>
      <c r="L671">
        <v>192.32</v>
      </c>
      <c r="M671" t="s">
        <v>41</v>
      </c>
      <c r="N671">
        <v>31</v>
      </c>
      <c r="O671" t="str">
        <f t="shared" si="30"/>
        <v xml:space="preserve">middle </v>
      </c>
    </row>
    <row r="672" spans="1:15" x14ac:dyDescent="0.25">
      <c r="A672">
        <v>671</v>
      </c>
      <c r="B672" s="3">
        <v>45370</v>
      </c>
      <c r="C672" s="3" t="str">
        <f t="shared" si="31"/>
        <v>Mar</v>
      </c>
      <c r="D672" s="3" t="str">
        <f t="shared" si="32"/>
        <v>2024</v>
      </c>
      <c r="E672" t="s">
        <v>13</v>
      </c>
      <c r="F672" t="s">
        <v>22</v>
      </c>
      <c r="G672" t="s">
        <v>35</v>
      </c>
      <c r="H672">
        <v>10</v>
      </c>
      <c r="I672">
        <v>321.10000000000002</v>
      </c>
      <c r="J672">
        <v>3211</v>
      </c>
      <c r="K672">
        <v>2124.7800000000002</v>
      </c>
      <c r="L672">
        <v>1086.22</v>
      </c>
      <c r="M672" t="s">
        <v>41</v>
      </c>
      <c r="N672">
        <v>29</v>
      </c>
      <c r="O672" t="str">
        <f t="shared" si="30"/>
        <v>adult</v>
      </c>
    </row>
    <row r="673" spans="1:15" x14ac:dyDescent="0.25">
      <c r="A673">
        <v>672</v>
      </c>
      <c r="B673" s="3">
        <v>45143</v>
      </c>
      <c r="C673" s="3" t="str">
        <f t="shared" si="31"/>
        <v>Aug</v>
      </c>
      <c r="D673" s="3" t="str">
        <f t="shared" si="32"/>
        <v>2023</v>
      </c>
      <c r="E673" t="s">
        <v>13</v>
      </c>
      <c r="F673" t="s">
        <v>23</v>
      </c>
      <c r="G673" t="s">
        <v>33</v>
      </c>
      <c r="H673">
        <v>13</v>
      </c>
      <c r="I673">
        <v>244.75</v>
      </c>
      <c r="J673">
        <v>3181.75</v>
      </c>
      <c r="K673">
        <v>2167.48</v>
      </c>
      <c r="L673">
        <v>1014.27</v>
      </c>
      <c r="M673" t="s">
        <v>41</v>
      </c>
      <c r="N673">
        <v>52</v>
      </c>
      <c r="O673" t="str">
        <f t="shared" si="30"/>
        <v>old</v>
      </c>
    </row>
    <row r="674" spans="1:15" x14ac:dyDescent="0.25">
      <c r="A674">
        <v>673</v>
      </c>
      <c r="B674" s="3">
        <v>44947</v>
      </c>
      <c r="C674" s="3" t="str">
        <f t="shared" si="31"/>
        <v>Jan</v>
      </c>
      <c r="D674" s="3" t="str">
        <f t="shared" si="32"/>
        <v>2023</v>
      </c>
      <c r="E674" t="s">
        <v>16</v>
      </c>
      <c r="F674" t="s">
        <v>22</v>
      </c>
      <c r="G674" t="s">
        <v>30</v>
      </c>
      <c r="H674">
        <v>20</v>
      </c>
      <c r="I674">
        <v>40.659999999999997</v>
      </c>
      <c r="J674">
        <v>813.2</v>
      </c>
      <c r="K674">
        <v>518.28</v>
      </c>
      <c r="L674">
        <v>294.92</v>
      </c>
      <c r="M674" t="s">
        <v>41</v>
      </c>
      <c r="N674">
        <v>18</v>
      </c>
      <c r="O674" t="str">
        <f t="shared" si="30"/>
        <v>adult</v>
      </c>
    </row>
    <row r="675" spans="1:15" x14ac:dyDescent="0.25">
      <c r="A675">
        <v>674</v>
      </c>
      <c r="B675" s="3">
        <v>45159</v>
      </c>
      <c r="C675" s="3" t="str">
        <f t="shared" si="31"/>
        <v>Aug</v>
      </c>
      <c r="D675" s="3" t="str">
        <f t="shared" si="32"/>
        <v>2023</v>
      </c>
      <c r="E675" t="s">
        <v>14</v>
      </c>
      <c r="F675" t="s">
        <v>22</v>
      </c>
      <c r="G675" t="s">
        <v>30</v>
      </c>
      <c r="H675">
        <v>16</v>
      </c>
      <c r="I675">
        <v>230.11</v>
      </c>
      <c r="J675">
        <v>3681.76</v>
      </c>
      <c r="K675">
        <v>3303.48</v>
      </c>
      <c r="L675">
        <v>378.28</v>
      </c>
      <c r="M675" t="s">
        <v>41</v>
      </c>
      <c r="N675">
        <v>50</v>
      </c>
      <c r="O675" t="str">
        <f t="shared" si="30"/>
        <v>old</v>
      </c>
    </row>
    <row r="676" spans="1:15" x14ac:dyDescent="0.25">
      <c r="A676">
        <v>675</v>
      </c>
      <c r="B676" s="3">
        <v>45063</v>
      </c>
      <c r="C676" s="3" t="str">
        <f t="shared" si="31"/>
        <v>May</v>
      </c>
      <c r="D676" s="3" t="str">
        <f t="shared" si="32"/>
        <v>2023</v>
      </c>
      <c r="E676" t="s">
        <v>12</v>
      </c>
      <c r="F676" t="s">
        <v>22</v>
      </c>
      <c r="G676" t="s">
        <v>30</v>
      </c>
      <c r="H676">
        <v>2</v>
      </c>
      <c r="I676">
        <v>490.88</v>
      </c>
      <c r="J676">
        <v>981.76</v>
      </c>
      <c r="K676">
        <v>774.05</v>
      </c>
      <c r="L676">
        <v>207.71</v>
      </c>
      <c r="M676" t="s">
        <v>40</v>
      </c>
      <c r="N676">
        <v>48</v>
      </c>
      <c r="O676" t="str">
        <f t="shared" si="30"/>
        <v>old</v>
      </c>
    </row>
    <row r="677" spans="1:15" x14ac:dyDescent="0.25">
      <c r="A677">
        <v>676</v>
      </c>
      <c r="B677" s="3">
        <v>45340</v>
      </c>
      <c r="C677" s="3" t="str">
        <f t="shared" si="31"/>
        <v>Feb</v>
      </c>
      <c r="D677" s="3" t="str">
        <f t="shared" si="32"/>
        <v>2024</v>
      </c>
      <c r="E677" t="s">
        <v>12</v>
      </c>
      <c r="F677" t="s">
        <v>20</v>
      </c>
      <c r="G677" t="s">
        <v>32</v>
      </c>
      <c r="H677">
        <v>4</v>
      </c>
      <c r="I677">
        <v>74.17</v>
      </c>
      <c r="J677">
        <v>296.68</v>
      </c>
      <c r="K677">
        <v>188.95</v>
      </c>
      <c r="L677">
        <v>107.73</v>
      </c>
      <c r="M677" t="s">
        <v>40</v>
      </c>
      <c r="N677">
        <v>20</v>
      </c>
      <c r="O677" t="str">
        <f t="shared" si="30"/>
        <v>adult</v>
      </c>
    </row>
    <row r="678" spans="1:15" x14ac:dyDescent="0.25">
      <c r="A678">
        <v>677</v>
      </c>
      <c r="B678" s="3">
        <v>44660</v>
      </c>
      <c r="C678" s="3" t="str">
        <f t="shared" si="31"/>
        <v>Apr</v>
      </c>
      <c r="D678" s="3" t="str">
        <f t="shared" si="32"/>
        <v>2022</v>
      </c>
      <c r="E678" t="s">
        <v>14</v>
      </c>
      <c r="F678" t="s">
        <v>23</v>
      </c>
      <c r="G678" t="s">
        <v>29</v>
      </c>
      <c r="H678">
        <v>18</v>
      </c>
      <c r="I678">
        <v>269.94</v>
      </c>
      <c r="J678">
        <v>4858.92</v>
      </c>
      <c r="K678">
        <v>3101.09</v>
      </c>
      <c r="L678">
        <v>1757.83</v>
      </c>
      <c r="M678" t="s">
        <v>41</v>
      </c>
      <c r="N678">
        <v>31</v>
      </c>
      <c r="O678" t="str">
        <f t="shared" si="30"/>
        <v xml:space="preserve">middle </v>
      </c>
    </row>
    <row r="679" spans="1:15" x14ac:dyDescent="0.25">
      <c r="A679">
        <v>678</v>
      </c>
      <c r="B679" s="3">
        <v>44845</v>
      </c>
      <c r="C679" s="3" t="str">
        <f t="shared" si="31"/>
        <v>Oct</v>
      </c>
      <c r="D679" s="3" t="str">
        <f t="shared" si="32"/>
        <v>2022</v>
      </c>
      <c r="E679" t="s">
        <v>17</v>
      </c>
      <c r="F679" t="s">
        <v>21</v>
      </c>
      <c r="G679" t="s">
        <v>37</v>
      </c>
      <c r="H679">
        <v>4</v>
      </c>
      <c r="I679">
        <v>172.11</v>
      </c>
      <c r="J679">
        <v>688.44</v>
      </c>
      <c r="K679">
        <v>542.01</v>
      </c>
      <c r="L679">
        <v>146.43</v>
      </c>
      <c r="M679" t="s">
        <v>41</v>
      </c>
      <c r="N679">
        <v>45</v>
      </c>
      <c r="O679" t="str">
        <f t="shared" si="30"/>
        <v>old</v>
      </c>
    </row>
    <row r="680" spans="1:15" x14ac:dyDescent="0.25">
      <c r="A680">
        <v>679</v>
      </c>
      <c r="B680" s="3">
        <v>45512</v>
      </c>
      <c r="C680" s="3" t="str">
        <f t="shared" si="31"/>
        <v>Aug</v>
      </c>
      <c r="D680" s="3" t="str">
        <f t="shared" si="32"/>
        <v>2024</v>
      </c>
      <c r="E680" t="s">
        <v>15</v>
      </c>
      <c r="F680" t="s">
        <v>22</v>
      </c>
      <c r="G680" t="s">
        <v>26</v>
      </c>
      <c r="H680">
        <v>20</v>
      </c>
      <c r="I680">
        <v>303.81</v>
      </c>
      <c r="J680">
        <v>6076.2</v>
      </c>
      <c r="K680">
        <v>5016.01</v>
      </c>
      <c r="L680">
        <v>1060.19</v>
      </c>
      <c r="M680" t="s">
        <v>41</v>
      </c>
      <c r="N680">
        <v>33</v>
      </c>
      <c r="O680" t="str">
        <f t="shared" si="30"/>
        <v xml:space="preserve">middle </v>
      </c>
    </row>
    <row r="681" spans="1:15" x14ac:dyDescent="0.25">
      <c r="A681">
        <v>680</v>
      </c>
      <c r="B681" s="3">
        <v>44954</v>
      </c>
      <c r="C681" s="3" t="str">
        <f t="shared" si="31"/>
        <v>Jan</v>
      </c>
      <c r="D681" s="3" t="str">
        <f t="shared" si="32"/>
        <v>2023</v>
      </c>
      <c r="E681" t="s">
        <v>18</v>
      </c>
      <c r="F681" t="s">
        <v>21</v>
      </c>
      <c r="G681" t="s">
        <v>25</v>
      </c>
      <c r="H681">
        <v>8</v>
      </c>
      <c r="I681">
        <v>90.06</v>
      </c>
      <c r="J681">
        <v>720.48</v>
      </c>
      <c r="K681">
        <v>641.16999999999996</v>
      </c>
      <c r="L681">
        <v>79.31</v>
      </c>
      <c r="M681" t="s">
        <v>40</v>
      </c>
      <c r="N681">
        <v>52</v>
      </c>
      <c r="O681" t="str">
        <f t="shared" si="30"/>
        <v>old</v>
      </c>
    </row>
    <row r="682" spans="1:15" x14ac:dyDescent="0.25">
      <c r="A682">
        <v>681</v>
      </c>
      <c r="B682" s="3">
        <v>44838</v>
      </c>
      <c r="C682" s="3" t="str">
        <f t="shared" si="31"/>
        <v>Oct</v>
      </c>
      <c r="D682" s="3" t="str">
        <f t="shared" si="32"/>
        <v>2022</v>
      </c>
      <c r="E682" t="s">
        <v>17</v>
      </c>
      <c r="F682" t="s">
        <v>22</v>
      </c>
      <c r="G682" t="s">
        <v>35</v>
      </c>
      <c r="H682">
        <v>19</v>
      </c>
      <c r="I682">
        <v>371.53</v>
      </c>
      <c r="J682">
        <v>7059.07</v>
      </c>
      <c r="K682">
        <v>6308</v>
      </c>
      <c r="L682">
        <v>751.07</v>
      </c>
      <c r="M682" t="s">
        <v>41</v>
      </c>
      <c r="N682">
        <v>25</v>
      </c>
      <c r="O682" t="str">
        <f t="shared" si="30"/>
        <v>adult</v>
      </c>
    </row>
    <row r="683" spans="1:15" x14ac:dyDescent="0.25">
      <c r="A683">
        <v>682</v>
      </c>
      <c r="B683" s="3">
        <v>45475</v>
      </c>
      <c r="C683" s="3" t="str">
        <f t="shared" si="31"/>
        <v>Jul</v>
      </c>
      <c r="D683" s="3" t="str">
        <f t="shared" si="32"/>
        <v>2024</v>
      </c>
      <c r="E683" t="s">
        <v>14</v>
      </c>
      <c r="F683" t="s">
        <v>22</v>
      </c>
      <c r="G683" t="s">
        <v>34</v>
      </c>
      <c r="H683">
        <v>8</v>
      </c>
      <c r="I683">
        <v>124.8</v>
      </c>
      <c r="J683">
        <v>998.4</v>
      </c>
      <c r="K683">
        <v>781.63</v>
      </c>
      <c r="L683">
        <v>216.77</v>
      </c>
      <c r="M683" t="s">
        <v>40</v>
      </c>
      <c r="N683">
        <v>32</v>
      </c>
      <c r="O683" t="str">
        <f t="shared" si="30"/>
        <v xml:space="preserve">middle </v>
      </c>
    </row>
    <row r="684" spans="1:15" x14ac:dyDescent="0.25">
      <c r="A684">
        <v>683</v>
      </c>
      <c r="B684" s="3">
        <v>45443</v>
      </c>
      <c r="C684" s="3" t="str">
        <f t="shared" si="31"/>
        <v>May</v>
      </c>
      <c r="D684" s="3" t="str">
        <f t="shared" si="32"/>
        <v>2024</v>
      </c>
      <c r="E684" t="s">
        <v>19</v>
      </c>
      <c r="F684" t="s">
        <v>21</v>
      </c>
      <c r="G684" t="s">
        <v>37</v>
      </c>
      <c r="H684">
        <v>8</v>
      </c>
      <c r="I684">
        <v>337.22</v>
      </c>
      <c r="J684">
        <v>2697.76</v>
      </c>
      <c r="K684">
        <v>1970.87</v>
      </c>
      <c r="L684">
        <v>726.89</v>
      </c>
      <c r="M684" t="s">
        <v>41</v>
      </c>
      <c r="N684">
        <v>46</v>
      </c>
      <c r="O684" t="str">
        <f t="shared" si="30"/>
        <v>old</v>
      </c>
    </row>
    <row r="685" spans="1:15" x14ac:dyDescent="0.25">
      <c r="A685">
        <v>684</v>
      </c>
      <c r="B685" s="3">
        <v>44715</v>
      </c>
      <c r="C685" s="3" t="str">
        <f t="shared" si="31"/>
        <v>Jun</v>
      </c>
      <c r="D685" s="3" t="str">
        <f t="shared" si="32"/>
        <v>2022</v>
      </c>
      <c r="E685" t="s">
        <v>15</v>
      </c>
      <c r="F685" t="s">
        <v>22</v>
      </c>
      <c r="G685" t="s">
        <v>35</v>
      </c>
      <c r="H685">
        <v>3</v>
      </c>
      <c r="I685">
        <v>207.22</v>
      </c>
      <c r="J685">
        <v>621.66</v>
      </c>
      <c r="K685">
        <v>455.83</v>
      </c>
      <c r="L685">
        <v>165.83</v>
      </c>
      <c r="M685" t="s">
        <v>41</v>
      </c>
      <c r="N685">
        <v>57</v>
      </c>
      <c r="O685" t="str">
        <f t="shared" si="30"/>
        <v>old</v>
      </c>
    </row>
    <row r="686" spans="1:15" x14ac:dyDescent="0.25">
      <c r="A686">
        <v>685</v>
      </c>
      <c r="B686" s="3">
        <v>45370</v>
      </c>
      <c r="C686" s="3" t="str">
        <f t="shared" si="31"/>
        <v>Mar</v>
      </c>
      <c r="D686" s="3" t="str">
        <f t="shared" si="32"/>
        <v>2024</v>
      </c>
      <c r="E686" t="s">
        <v>12</v>
      </c>
      <c r="F686" t="s">
        <v>21</v>
      </c>
      <c r="G686" t="s">
        <v>25</v>
      </c>
      <c r="H686">
        <v>7</v>
      </c>
      <c r="I686">
        <v>441.49</v>
      </c>
      <c r="J686">
        <v>3090.43</v>
      </c>
      <c r="K686">
        <v>2309.96</v>
      </c>
      <c r="L686">
        <v>780.47</v>
      </c>
      <c r="M686" t="s">
        <v>41</v>
      </c>
      <c r="N686">
        <v>38</v>
      </c>
      <c r="O686" t="str">
        <f t="shared" si="30"/>
        <v xml:space="preserve">middle </v>
      </c>
    </row>
    <row r="687" spans="1:15" x14ac:dyDescent="0.25">
      <c r="A687">
        <v>686</v>
      </c>
      <c r="B687" s="3">
        <v>45282</v>
      </c>
      <c r="C687" s="3" t="str">
        <f t="shared" si="31"/>
        <v>Dec</v>
      </c>
      <c r="D687" s="3" t="str">
        <f t="shared" si="32"/>
        <v>2023</v>
      </c>
      <c r="E687" t="s">
        <v>17</v>
      </c>
      <c r="F687" t="s">
        <v>20</v>
      </c>
      <c r="G687" t="s">
        <v>38</v>
      </c>
      <c r="H687">
        <v>15</v>
      </c>
      <c r="I687">
        <v>305.24</v>
      </c>
      <c r="J687">
        <v>4578.6000000000004</v>
      </c>
      <c r="K687">
        <v>3259.45</v>
      </c>
      <c r="L687">
        <v>1319.15</v>
      </c>
      <c r="M687" t="s">
        <v>40</v>
      </c>
      <c r="N687">
        <v>56</v>
      </c>
      <c r="O687" t="str">
        <f t="shared" si="30"/>
        <v>old</v>
      </c>
    </row>
    <row r="688" spans="1:15" x14ac:dyDescent="0.25">
      <c r="A688">
        <v>687</v>
      </c>
      <c r="B688" s="3">
        <v>44842</v>
      </c>
      <c r="C688" s="3" t="str">
        <f t="shared" si="31"/>
        <v>Oct</v>
      </c>
      <c r="D688" s="3" t="str">
        <f t="shared" si="32"/>
        <v>2022</v>
      </c>
      <c r="E688" t="s">
        <v>12</v>
      </c>
      <c r="F688" t="s">
        <v>22</v>
      </c>
      <c r="G688" t="s">
        <v>34</v>
      </c>
      <c r="H688">
        <v>7</v>
      </c>
      <c r="I688">
        <v>112.87</v>
      </c>
      <c r="J688">
        <v>790.09</v>
      </c>
      <c r="K688">
        <v>557.79</v>
      </c>
      <c r="L688">
        <v>232.3</v>
      </c>
      <c r="M688" t="s">
        <v>40</v>
      </c>
      <c r="N688">
        <v>36</v>
      </c>
      <c r="O688" t="str">
        <f t="shared" si="30"/>
        <v xml:space="preserve">middle </v>
      </c>
    </row>
    <row r="689" spans="1:15" x14ac:dyDescent="0.25">
      <c r="A689">
        <v>688</v>
      </c>
      <c r="B689" s="3">
        <v>45222</v>
      </c>
      <c r="C689" s="3" t="str">
        <f t="shared" si="31"/>
        <v>Oct</v>
      </c>
      <c r="D689" s="3" t="str">
        <f t="shared" si="32"/>
        <v>2023</v>
      </c>
      <c r="E689" t="s">
        <v>15</v>
      </c>
      <c r="F689" t="s">
        <v>20</v>
      </c>
      <c r="G689" t="s">
        <v>38</v>
      </c>
      <c r="H689">
        <v>1</v>
      </c>
      <c r="I689">
        <v>344.81</v>
      </c>
      <c r="J689">
        <v>344.81</v>
      </c>
      <c r="K689">
        <v>265.16000000000003</v>
      </c>
      <c r="L689">
        <v>79.650000000000006</v>
      </c>
      <c r="M689" t="s">
        <v>40</v>
      </c>
      <c r="N689">
        <v>46</v>
      </c>
      <c r="O689" t="str">
        <f t="shared" si="30"/>
        <v>old</v>
      </c>
    </row>
    <row r="690" spans="1:15" x14ac:dyDescent="0.25">
      <c r="A690">
        <v>689</v>
      </c>
      <c r="B690" s="3">
        <v>45303</v>
      </c>
      <c r="C690" s="3" t="str">
        <f t="shared" si="31"/>
        <v>Jan</v>
      </c>
      <c r="D690" s="3" t="str">
        <f t="shared" si="32"/>
        <v>2024</v>
      </c>
      <c r="E690" t="s">
        <v>17</v>
      </c>
      <c r="F690" t="s">
        <v>20</v>
      </c>
      <c r="G690" t="s">
        <v>32</v>
      </c>
      <c r="H690">
        <v>12</v>
      </c>
      <c r="I690">
        <v>193.58</v>
      </c>
      <c r="J690">
        <v>2322.96</v>
      </c>
      <c r="K690">
        <v>1735.92</v>
      </c>
      <c r="L690">
        <v>587.04</v>
      </c>
      <c r="M690" t="s">
        <v>41</v>
      </c>
      <c r="N690">
        <v>45</v>
      </c>
      <c r="O690" t="str">
        <f t="shared" si="30"/>
        <v>old</v>
      </c>
    </row>
    <row r="691" spans="1:15" x14ac:dyDescent="0.25">
      <c r="A691">
        <v>690</v>
      </c>
      <c r="B691" s="3">
        <v>44828</v>
      </c>
      <c r="C691" s="3" t="str">
        <f t="shared" si="31"/>
        <v>Sep</v>
      </c>
      <c r="D691" s="3" t="str">
        <f t="shared" si="32"/>
        <v>2022</v>
      </c>
      <c r="E691" t="s">
        <v>14</v>
      </c>
      <c r="F691" t="s">
        <v>20</v>
      </c>
      <c r="G691" t="s">
        <v>32</v>
      </c>
      <c r="H691">
        <v>12</v>
      </c>
      <c r="I691">
        <v>118.14</v>
      </c>
      <c r="J691">
        <v>1417.68</v>
      </c>
      <c r="K691">
        <v>1006.52</v>
      </c>
      <c r="L691">
        <v>411.16</v>
      </c>
      <c r="M691" t="s">
        <v>41</v>
      </c>
      <c r="N691">
        <v>28</v>
      </c>
      <c r="O691" t="str">
        <f t="shared" si="30"/>
        <v>adult</v>
      </c>
    </row>
    <row r="692" spans="1:15" x14ac:dyDescent="0.25">
      <c r="A692">
        <v>691</v>
      </c>
      <c r="B692" s="3">
        <v>45340</v>
      </c>
      <c r="C692" s="3" t="str">
        <f t="shared" si="31"/>
        <v>Feb</v>
      </c>
      <c r="D692" s="3" t="str">
        <f t="shared" si="32"/>
        <v>2024</v>
      </c>
      <c r="E692" t="s">
        <v>18</v>
      </c>
      <c r="F692" t="s">
        <v>22</v>
      </c>
      <c r="G692" t="s">
        <v>26</v>
      </c>
      <c r="H692">
        <v>2</v>
      </c>
      <c r="I692">
        <v>489.68</v>
      </c>
      <c r="J692">
        <v>979.36</v>
      </c>
      <c r="K692">
        <v>694.73</v>
      </c>
      <c r="L692">
        <v>284.63</v>
      </c>
      <c r="M692" t="s">
        <v>40</v>
      </c>
      <c r="N692">
        <v>23</v>
      </c>
      <c r="O692" t="str">
        <f t="shared" si="30"/>
        <v>adult</v>
      </c>
    </row>
    <row r="693" spans="1:15" x14ac:dyDescent="0.25">
      <c r="A693">
        <v>692</v>
      </c>
      <c r="B693" s="3">
        <v>45025</v>
      </c>
      <c r="C693" s="3" t="str">
        <f t="shared" si="31"/>
        <v>Apr</v>
      </c>
      <c r="D693" s="3" t="str">
        <f t="shared" si="32"/>
        <v>2023</v>
      </c>
      <c r="E693" t="s">
        <v>18</v>
      </c>
      <c r="F693" t="s">
        <v>21</v>
      </c>
      <c r="G693" t="s">
        <v>37</v>
      </c>
      <c r="H693">
        <v>9</v>
      </c>
      <c r="I693">
        <v>44.23</v>
      </c>
      <c r="J693">
        <v>398.07</v>
      </c>
      <c r="K693">
        <v>350.14</v>
      </c>
      <c r="L693">
        <v>47.93</v>
      </c>
      <c r="M693" t="s">
        <v>40</v>
      </c>
      <c r="N693">
        <v>36</v>
      </c>
      <c r="O693" t="str">
        <f t="shared" si="30"/>
        <v xml:space="preserve">middle </v>
      </c>
    </row>
    <row r="694" spans="1:15" x14ac:dyDescent="0.25">
      <c r="A694">
        <v>693</v>
      </c>
      <c r="B694" s="3">
        <v>45095</v>
      </c>
      <c r="C694" s="3" t="str">
        <f t="shared" si="31"/>
        <v>Jun</v>
      </c>
      <c r="D694" s="3" t="str">
        <f t="shared" si="32"/>
        <v>2023</v>
      </c>
      <c r="E694" t="s">
        <v>18</v>
      </c>
      <c r="F694" t="s">
        <v>20</v>
      </c>
      <c r="G694" t="s">
        <v>32</v>
      </c>
      <c r="H694">
        <v>6</v>
      </c>
      <c r="I694">
        <v>118.4</v>
      </c>
      <c r="J694">
        <v>710.4</v>
      </c>
      <c r="K694">
        <v>492.65</v>
      </c>
      <c r="L694">
        <v>217.75</v>
      </c>
      <c r="M694" t="s">
        <v>40</v>
      </c>
      <c r="N694">
        <v>32</v>
      </c>
      <c r="O694" t="str">
        <f t="shared" si="30"/>
        <v xml:space="preserve">middle </v>
      </c>
    </row>
    <row r="695" spans="1:15" x14ac:dyDescent="0.25">
      <c r="A695">
        <v>694</v>
      </c>
      <c r="B695" s="3">
        <v>45478</v>
      </c>
      <c r="C695" s="3" t="str">
        <f t="shared" si="31"/>
        <v>Jul</v>
      </c>
      <c r="D695" s="3" t="str">
        <f t="shared" si="32"/>
        <v>2024</v>
      </c>
      <c r="E695" t="s">
        <v>14</v>
      </c>
      <c r="F695" t="s">
        <v>21</v>
      </c>
      <c r="G695" t="s">
        <v>27</v>
      </c>
      <c r="H695">
        <v>10</v>
      </c>
      <c r="I695">
        <v>276.23</v>
      </c>
      <c r="J695">
        <v>2762.3</v>
      </c>
      <c r="K695">
        <v>2438.02</v>
      </c>
      <c r="L695">
        <v>324.27999999999997</v>
      </c>
      <c r="M695" t="s">
        <v>40</v>
      </c>
      <c r="N695">
        <v>33</v>
      </c>
      <c r="O695" t="str">
        <f t="shared" si="30"/>
        <v xml:space="preserve">middle </v>
      </c>
    </row>
    <row r="696" spans="1:15" x14ac:dyDescent="0.25">
      <c r="A696">
        <v>695</v>
      </c>
      <c r="B696" s="3">
        <v>45363</v>
      </c>
      <c r="C696" s="3" t="str">
        <f t="shared" si="31"/>
        <v>Mar</v>
      </c>
      <c r="D696" s="3" t="str">
        <f t="shared" si="32"/>
        <v>2024</v>
      </c>
      <c r="E696" t="s">
        <v>17</v>
      </c>
      <c r="F696" t="s">
        <v>22</v>
      </c>
      <c r="G696" t="s">
        <v>35</v>
      </c>
      <c r="H696">
        <v>3</v>
      </c>
      <c r="I696">
        <v>387.55</v>
      </c>
      <c r="J696">
        <v>1162.6500000000001</v>
      </c>
      <c r="K696">
        <v>791.43</v>
      </c>
      <c r="L696">
        <v>371.22</v>
      </c>
      <c r="M696" t="s">
        <v>40</v>
      </c>
      <c r="N696">
        <v>52</v>
      </c>
      <c r="O696" t="str">
        <f t="shared" si="30"/>
        <v>old</v>
      </c>
    </row>
    <row r="697" spans="1:15" x14ac:dyDescent="0.25">
      <c r="A697">
        <v>696</v>
      </c>
      <c r="B697" s="3">
        <v>44813</v>
      </c>
      <c r="C697" s="3" t="str">
        <f t="shared" si="31"/>
        <v>Sep</v>
      </c>
      <c r="D697" s="3" t="str">
        <f t="shared" si="32"/>
        <v>2022</v>
      </c>
      <c r="E697" t="s">
        <v>14</v>
      </c>
      <c r="F697" t="s">
        <v>20</v>
      </c>
      <c r="G697" t="s">
        <v>32</v>
      </c>
      <c r="H697">
        <v>6</v>
      </c>
      <c r="I697">
        <v>80.599999999999994</v>
      </c>
      <c r="J697">
        <v>483.6</v>
      </c>
      <c r="K697">
        <v>425.4</v>
      </c>
      <c r="L697">
        <v>58.2</v>
      </c>
      <c r="M697" t="s">
        <v>40</v>
      </c>
      <c r="N697">
        <v>38</v>
      </c>
      <c r="O697" t="str">
        <f t="shared" si="30"/>
        <v xml:space="preserve">middle </v>
      </c>
    </row>
    <row r="698" spans="1:15" x14ac:dyDescent="0.25">
      <c r="A698">
        <v>697</v>
      </c>
      <c r="B698" s="3">
        <v>44700</v>
      </c>
      <c r="C698" s="3" t="str">
        <f t="shared" si="31"/>
        <v>May</v>
      </c>
      <c r="D698" s="3" t="str">
        <f t="shared" si="32"/>
        <v>2022</v>
      </c>
      <c r="E698" t="s">
        <v>18</v>
      </c>
      <c r="F698" t="s">
        <v>23</v>
      </c>
      <c r="G698" t="s">
        <v>29</v>
      </c>
      <c r="H698">
        <v>17</v>
      </c>
      <c r="I698">
        <v>254.73</v>
      </c>
      <c r="J698">
        <v>4330.41</v>
      </c>
      <c r="K698">
        <v>2672.1</v>
      </c>
      <c r="L698">
        <v>1658.31</v>
      </c>
      <c r="M698" t="s">
        <v>40</v>
      </c>
      <c r="N698">
        <v>21</v>
      </c>
      <c r="O698" t="str">
        <f t="shared" si="30"/>
        <v>adult</v>
      </c>
    </row>
    <row r="699" spans="1:15" x14ac:dyDescent="0.25">
      <c r="A699">
        <v>698</v>
      </c>
      <c r="B699" s="3">
        <v>45149</v>
      </c>
      <c r="C699" s="3" t="str">
        <f t="shared" si="31"/>
        <v>Aug</v>
      </c>
      <c r="D699" s="3" t="str">
        <f t="shared" si="32"/>
        <v>2023</v>
      </c>
      <c r="E699" t="s">
        <v>13</v>
      </c>
      <c r="F699" t="s">
        <v>22</v>
      </c>
      <c r="G699" t="s">
        <v>26</v>
      </c>
      <c r="H699">
        <v>8</v>
      </c>
      <c r="I699">
        <v>431.54</v>
      </c>
      <c r="J699">
        <v>3452.32</v>
      </c>
      <c r="K699">
        <v>2935.45</v>
      </c>
      <c r="L699">
        <v>516.87</v>
      </c>
      <c r="M699" t="s">
        <v>41</v>
      </c>
      <c r="N699">
        <v>47</v>
      </c>
      <c r="O699" t="str">
        <f t="shared" si="30"/>
        <v>old</v>
      </c>
    </row>
    <row r="700" spans="1:15" x14ac:dyDescent="0.25">
      <c r="A700">
        <v>699</v>
      </c>
      <c r="B700" s="3">
        <v>45182</v>
      </c>
      <c r="C700" s="3" t="str">
        <f t="shared" si="31"/>
        <v>Sep</v>
      </c>
      <c r="D700" s="3" t="str">
        <f t="shared" si="32"/>
        <v>2023</v>
      </c>
      <c r="E700" t="s">
        <v>15</v>
      </c>
      <c r="F700" t="s">
        <v>20</v>
      </c>
      <c r="G700" t="s">
        <v>36</v>
      </c>
      <c r="H700">
        <v>4</v>
      </c>
      <c r="I700">
        <v>358.15</v>
      </c>
      <c r="J700">
        <v>1432.6</v>
      </c>
      <c r="K700">
        <v>929.22</v>
      </c>
      <c r="L700">
        <v>503.38</v>
      </c>
      <c r="M700" t="s">
        <v>40</v>
      </c>
      <c r="N700">
        <v>22</v>
      </c>
      <c r="O700" t="str">
        <f t="shared" si="30"/>
        <v>adult</v>
      </c>
    </row>
    <row r="701" spans="1:15" x14ac:dyDescent="0.25">
      <c r="A701">
        <v>700</v>
      </c>
      <c r="B701" s="3">
        <v>45255</v>
      </c>
      <c r="C701" s="3" t="str">
        <f t="shared" si="31"/>
        <v>Nov</v>
      </c>
      <c r="D701" s="3" t="str">
        <f t="shared" si="32"/>
        <v>2023</v>
      </c>
      <c r="E701" t="s">
        <v>12</v>
      </c>
      <c r="F701" t="s">
        <v>22</v>
      </c>
      <c r="G701" t="s">
        <v>35</v>
      </c>
      <c r="H701">
        <v>10</v>
      </c>
      <c r="I701">
        <v>233.08</v>
      </c>
      <c r="J701">
        <v>2330.8000000000002</v>
      </c>
      <c r="K701">
        <v>1957.06</v>
      </c>
      <c r="L701">
        <v>373.74</v>
      </c>
      <c r="M701" t="s">
        <v>41</v>
      </c>
      <c r="N701">
        <v>53</v>
      </c>
      <c r="O701" t="str">
        <f t="shared" si="30"/>
        <v>old</v>
      </c>
    </row>
    <row r="702" spans="1:15" x14ac:dyDescent="0.25">
      <c r="A702">
        <v>701</v>
      </c>
      <c r="B702" s="3">
        <v>44976</v>
      </c>
      <c r="C702" s="3" t="str">
        <f t="shared" si="31"/>
        <v>Feb</v>
      </c>
      <c r="D702" s="3" t="str">
        <f t="shared" si="32"/>
        <v>2023</v>
      </c>
      <c r="E702" t="s">
        <v>12</v>
      </c>
      <c r="F702" t="s">
        <v>20</v>
      </c>
      <c r="G702" t="s">
        <v>32</v>
      </c>
      <c r="H702">
        <v>20</v>
      </c>
      <c r="I702">
        <v>290.85000000000002</v>
      </c>
      <c r="J702">
        <v>5817</v>
      </c>
      <c r="K702">
        <v>4951.9399999999996</v>
      </c>
      <c r="L702">
        <v>865.06</v>
      </c>
      <c r="M702" t="s">
        <v>41</v>
      </c>
      <c r="N702">
        <v>51</v>
      </c>
      <c r="O702" t="str">
        <f t="shared" si="30"/>
        <v>old</v>
      </c>
    </row>
    <row r="703" spans="1:15" x14ac:dyDescent="0.25">
      <c r="A703">
        <v>702</v>
      </c>
      <c r="B703" s="3">
        <v>45176</v>
      </c>
      <c r="C703" s="3" t="str">
        <f t="shared" si="31"/>
        <v>Sep</v>
      </c>
      <c r="D703" s="3" t="str">
        <f t="shared" si="32"/>
        <v>2023</v>
      </c>
      <c r="E703" t="s">
        <v>12</v>
      </c>
      <c r="F703" t="s">
        <v>22</v>
      </c>
      <c r="G703" t="s">
        <v>34</v>
      </c>
      <c r="H703">
        <v>5</v>
      </c>
      <c r="I703">
        <v>403.4</v>
      </c>
      <c r="J703">
        <v>2017</v>
      </c>
      <c r="K703">
        <v>1335.39</v>
      </c>
      <c r="L703">
        <v>681.61</v>
      </c>
      <c r="M703" t="s">
        <v>41</v>
      </c>
      <c r="N703">
        <v>37</v>
      </c>
      <c r="O703" t="str">
        <f t="shared" si="30"/>
        <v xml:space="preserve">middle </v>
      </c>
    </row>
    <row r="704" spans="1:15" x14ac:dyDescent="0.25">
      <c r="A704">
        <v>703</v>
      </c>
      <c r="B704" s="3">
        <v>45060</v>
      </c>
      <c r="C704" s="3" t="str">
        <f t="shared" si="31"/>
        <v>May</v>
      </c>
      <c r="D704" s="3" t="str">
        <f t="shared" si="32"/>
        <v>2023</v>
      </c>
      <c r="E704" t="s">
        <v>14</v>
      </c>
      <c r="F704" t="s">
        <v>20</v>
      </c>
      <c r="G704" t="s">
        <v>38</v>
      </c>
      <c r="H704">
        <v>13</v>
      </c>
      <c r="I704">
        <v>153.26</v>
      </c>
      <c r="J704">
        <v>1992.38</v>
      </c>
      <c r="K704">
        <v>1209.7</v>
      </c>
      <c r="L704">
        <v>782.68</v>
      </c>
      <c r="M704" t="s">
        <v>40</v>
      </c>
      <c r="N704">
        <v>19</v>
      </c>
      <c r="O704" t="str">
        <f t="shared" si="30"/>
        <v>adult</v>
      </c>
    </row>
    <row r="705" spans="1:15" x14ac:dyDescent="0.25">
      <c r="A705">
        <v>704</v>
      </c>
      <c r="B705" s="3">
        <v>45329</v>
      </c>
      <c r="C705" s="3" t="str">
        <f t="shared" si="31"/>
        <v>Feb</v>
      </c>
      <c r="D705" s="3" t="str">
        <f t="shared" si="32"/>
        <v>2024</v>
      </c>
      <c r="E705" t="s">
        <v>15</v>
      </c>
      <c r="F705" t="s">
        <v>20</v>
      </c>
      <c r="G705" t="s">
        <v>36</v>
      </c>
      <c r="H705">
        <v>15</v>
      </c>
      <c r="I705">
        <v>433.27</v>
      </c>
      <c r="J705">
        <v>6499.05</v>
      </c>
      <c r="K705">
        <v>5440.73</v>
      </c>
      <c r="L705">
        <v>1058.32</v>
      </c>
      <c r="M705" t="s">
        <v>40</v>
      </c>
      <c r="N705">
        <v>59</v>
      </c>
      <c r="O705" t="str">
        <f t="shared" si="30"/>
        <v>old</v>
      </c>
    </row>
    <row r="706" spans="1:15" x14ac:dyDescent="0.25">
      <c r="A706">
        <v>705</v>
      </c>
      <c r="B706" s="3">
        <v>45011</v>
      </c>
      <c r="C706" s="3" t="str">
        <f t="shared" si="31"/>
        <v>Mar</v>
      </c>
      <c r="D706" s="3" t="str">
        <f t="shared" si="32"/>
        <v>2023</v>
      </c>
      <c r="E706" t="s">
        <v>19</v>
      </c>
      <c r="F706" t="s">
        <v>20</v>
      </c>
      <c r="G706" t="s">
        <v>36</v>
      </c>
      <c r="H706">
        <v>5</v>
      </c>
      <c r="I706">
        <v>13.11</v>
      </c>
      <c r="J706">
        <v>65.55</v>
      </c>
      <c r="K706">
        <v>43.8</v>
      </c>
      <c r="L706">
        <v>21.75</v>
      </c>
      <c r="M706" t="s">
        <v>41</v>
      </c>
      <c r="N706">
        <v>49</v>
      </c>
      <c r="O706" t="str">
        <f t="shared" ref="O706:O769" si="33">VLOOKUP(N706,cat,2)</f>
        <v>old</v>
      </c>
    </row>
    <row r="707" spans="1:15" x14ac:dyDescent="0.25">
      <c r="A707">
        <v>706</v>
      </c>
      <c r="B707" s="3">
        <v>44987</v>
      </c>
      <c r="C707" s="3" t="str">
        <f t="shared" ref="C707:C770" si="34">TEXT(B707,"mmm")</f>
        <v>Mar</v>
      </c>
      <c r="D707" s="3" t="str">
        <f t="shared" ref="D707:D770" si="35">TEXT(B707,"yyyy")</f>
        <v>2023</v>
      </c>
      <c r="E707" t="s">
        <v>12</v>
      </c>
      <c r="F707" t="s">
        <v>20</v>
      </c>
      <c r="G707" t="s">
        <v>38</v>
      </c>
      <c r="H707">
        <v>12</v>
      </c>
      <c r="I707">
        <v>441.78</v>
      </c>
      <c r="J707">
        <v>5301.36</v>
      </c>
      <c r="K707">
        <v>3917.65</v>
      </c>
      <c r="L707">
        <v>1383.71</v>
      </c>
      <c r="M707" t="s">
        <v>40</v>
      </c>
      <c r="N707">
        <v>33</v>
      </c>
      <c r="O707" t="str">
        <f t="shared" si="33"/>
        <v xml:space="preserve">middle </v>
      </c>
    </row>
    <row r="708" spans="1:15" x14ac:dyDescent="0.25">
      <c r="A708">
        <v>707</v>
      </c>
      <c r="B708" s="3">
        <v>44957</v>
      </c>
      <c r="C708" s="3" t="str">
        <f t="shared" si="34"/>
        <v>Jan</v>
      </c>
      <c r="D708" s="3" t="str">
        <f t="shared" si="35"/>
        <v>2023</v>
      </c>
      <c r="E708" t="s">
        <v>18</v>
      </c>
      <c r="F708" t="s">
        <v>21</v>
      </c>
      <c r="G708" t="s">
        <v>25</v>
      </c>
      <c r="H708">
        <v>12</v>
      </c>
      <c r="I708">
        <v>31.29</v>
      </c>
      <c r="J708">
        <v>375.48</v>
      </c>
      <c r="K708">
        <v>277.68</v>
      </c>
      <c r="L708">
        <v>97.8</v>
      </c>
      <c r="M708" t="s">
        <v>41</v>
      </c>
      <c r="N708">
        <v>22</v>
      </c>
      <c r="O708" t="str">
        <f t="shared" si="33"/>
        <v>adult</v>
      </c>
    </row>
    <row r="709" spans="1:15" x14ac:dyDescent="0.25">
      <c r="A709">
        <v>708</v>
      </c>
      <c r="B709" s="3">
        <v>45052</v>
      </c>
      <c r="C709" s="3" t="str">
        <f t="shared" si="34"/>
        <v>May</v>
      </c>
      <c r="D709" s="3" t="str">
        <f t="shared" si="35"/>
        <v>2023</v>
      </c>
      <c r="E709" t="s">
        <v>19</v>
      </c>
      <c r="F709" t="s">
        <v>23</v>
      </c>
      <c r="G709" t="s">
        <v>28</v>
      </c>
      <c r="H709">
        <v>2</v>
      </c>
      <c r="I709">
        <v>467.32</v>
      </c>
      <c r="J709">
        <v>934.64</v>
      </c>
      <c r="K709">
        <v>804.34</v>
      </c>
      <c r="L709">
        <v>130.30000000000001</v>
      </c>
      <c r="M709" t="s">
        <v>40</v>
      </c>
      <c r="N709">
        <v>40</v>
      </c>
      <c r="O709" t="str">
        <f t="shared" si="33"/>
        <v xml:space="preserve">middle </v>
      </c>
    </row>
    <row r="710" spans="1:15" x14ac:dyDescent="0.25">
      <c r="A710">
        <v>709</v>
      </c>
      <c r="B710" s="3">
        <v>44711</v>
      </c>
      <c r="C710" s="3" t="str">
        <f t="shared" si="34"/>
        <v>May</v>
      </c>
      <c r="D710" s="3" t="str">
        <f t="shared" si="35"/>
        <v>2022</v>
      </c>
      <c r="E710" t="s">
        <v>16</v>
      </c>
      <c r="F710" t="s">
        <v>22</v>
      </c>
      <c r="G710" t="s">
        <v>30</v>
      </c>
      <c r="H710">
        <v>17</v>
      </c>
      <c r="I710">
        <v>87.14</v>
      </c>
      <c r="J710">
        <v>1481.38</v>
      </c>
      <c r="K710">
        <v>1329.73</v>
      </c>
      <c r="L710">
        <v>151.65</v>
      </c>
      <c r="M710" t="s">
        <v>41</v>
      </c>
      <c r="N710">
        <v>21</v>
      </c>
      <c r="O710" t="str">
        <f t="shared" si="33"/>
        <v>adult</v>
      </c>
    </row>
    <row r="711" spans="1:15" x14ac:dyDescent="0.25">
      <c r="A711">
        <v>710</v>
      </c>
      <c r="B711" s="3">
        <v>45189</v>
      </c>
      <c r="C711" s="3" t="str">
        <f t="shared" si="34"/>
        <v>Sep</v>
      </c>
      <c r="D711" s="3" t="str">
        <f t="shared" si="35"/>
        <v>2023</v>
      </c>
      <c r="E711" t="s">
        <v>17</v>
      </c>
      <c r="F711" t="s">
        <v>22</v>
      </c>
      <c r="G711" t="s">
        <v>30</v>
      </c>
      <c r="H711">
        <v>1</v>
      </c>
      <c r="I711">
        <v>226.94</v>
      </c>
      <c r="J711">
        <v>226.94</v>
      </c>
      <c r="K711">
        <v>158.91</v>
      </c>
      <c r="L711">
        <v>68.03</v>
      </c>
      <c r="M711" t="s">
        <v>41</v>
      </c>
      <c r="N711">
        <v>40</v>
      </c>
      <c r="O711" t="str">
        <f t="shared" si="33"/>
        <v xml:space="preserve">middle </v>
      </c>
    </row>
    <row r="712" spans="1:15" x14ac:dyDescent="0.25">
      <c r="A712">
        <v>711</v>
      </c>
      <c r="B712" s="3">
        <v>45466</v>
      </c>
      <c r="C712" s="3" t="str">
        <f t="shared" si="34"/>
        <v>Jun</v>
      </c>
      <c r="D712" s="3" t="str">
        <f t="shared" si="35"/>
        <v>2024</v>
      </c>
      <c r="E712" t="s">
        <v>16</v>
      </c>
      <c r="F712" t="s">
        <v>23</v>
      </c>
      <c r="G712" t="s">
        <v>31</v>
      </c>
      <c r="H712">
        <v>2</v>
      </c>
      <c r="I712">
        <v>401.61</v>
      </c>
      <c r="J712">
        <v>803.22</v>
      </c>
      <c r="K712">
        <v>623.04999999999995</v>
      </c>
      <c r="L712">
        <v>180.17</v>
      </c>
      <c r="M712" t="s">
        <v>41</v>
      </c>
      <c r="N712">
        <v>49</v>
      </c>
      <c r="O712" t="str">
        <f t="shared" si="33"/>
        <v>old</v>
      </c>
    </row>
    <row r="713" spans="1:15" x14ac:dyDescent="0.25">
      <c r="A713">
        <v>712</v>
      </c>
      <c r="B713" s="3">
        <v>45238</v>
      </c>
      <c r="C713" s="3" t="str">
        <f t="shared" si="34"/>
        <v>Nov</v>
      </c>
      <c r="D713" s="3" t="str">
        <f t="shared" si="35"/>
        <v>2023</v>
      </c>
      <c r="E713" t="s">
        <v>12</v>
      </c>
      <c r="F713" t="s">
        <v>21</v>
      </c>
      <c r="G713" t="s">
        <v>37</v>
      </c>
      <c r="H713">
        <v>5</v>
      </c>
      <c r="I713">
        <v>466.81</v>
      </c>
      <c r="J713">
        <v>2334.0500000000002</v>
      </c>
      <c r="K713">
        <v>1665.06</v>
      </c>
      <c r="L713">
        <v>668.99</v>
      </c>
      <c r="M713" t="s">
        <v>41</v>
      </c>
      <c r="N713">
        <v>58</v>
      </c>
      <c r="O713" t="str">
        <f t="shared" si="33"/>
        <v>old</v>
      </c>
    </row>
    <row r="714" spans="1:15" x14ac:dyDescent="0.25">
      <c r="A714">
        <v>713</v>
      </c>
      <c r="B714" s="3">
        <v>44965</v>
      </c>
      <c r="C714" s="3" t="str">
        <f t="shared" si="34"/>
        <v>Feb</v>
      </c>
      <c r="D714" s="3" t="str">
        <f t="shared" si="35"/>
        <v>2023</v>
      </c>
      <c r="E714" t="s">
        <v>19</v>
      </c>
      <c r="F714" t="s">
        <v>22</v>
      </c>
      <c r="G714" t="s">
        <v>26</v>
      </c>
      <c r="H714">
        <v>7</v>
      </c>
      <c r="I714">
        <v>51.13</v>
      </c>
      <c r="J714">
        <v>357.91</v>
      </c>
      <c r="K714">
        <v>255.97</v>
      </c>
      <c r="L714">
        <v>101.94</v>
      </c>
      <c r="M714" t="s">
        <v>40</v>
      </c>
      <c r="N714">
        <v>20</v>
      </c>
      <c r="O714" t="str">
        <f t="shared" si="33"/>
        <v>adult</v>
      </c>
    </row>
    <row r="715" spans="1:15" x14ac:dyDescent="0.25">
      <c r="A715">
        <v>714</v>
      </c>
      <c r="B715" s="3">
        <v>44989</v>
      </c>
      <c r="C715" s="3" t="str">
        <f t="shared" si="34"/>
        <v>Mar</v>
      </c>
      <c r="D715" s="3" t="str">
        <f t="shared" si="35"/>
        <v>2023</v>
      </c>
      <c r="E715" t="s">
        <v>17</v>
      </c>
      <c r="F715" t="s">
        <v>23</v>
      </c>
      <c r="G715" t="s">
        <v>29</v>
      </c>
      <c r="H715">
        <v>5</v>
      </c>
      <c r="I715">
        <v>101.27</v>
      </c>
      <c r="J715">
        <v>506.35</v>
      </c>
      <c r="K715">
        <v>390.29</v>
      </c>
      <c r="L715">
        <v>116.06</v>
      </c>
      <c r="M715" t="s">
        <v>40</v>
      </c>
      <c r="N715">
        <v>45</v>
      </c>
      <c r="O715" t="str">
        <f t="shared" si="33"/>
        <v>old</v>
      </c>
    </row>
    <row r="716" spans="1:15" x14ac:dyDescent="0.25">
      <c r="A716">
        <v>715</v>
      </c>
      <c r="B716" s="3">
        <v>45306</v>
      </c>
      <c r="C716" s="3" t="str">
        <f t="shared" si="34"/>
        <v>Jan</v>
      </c>
      <c r="D716" s="3" t="str">
        <f t="shared" si="35"/>
        <v>2024</v>
      </c>
      <c r="E716" t="s">
        <v>19</v>
      </c>
      <c r="F716" t="s">
        <v>22</v>
      </c>
      <c r="G716" t="s">
        <v>35</v>
      </c>
      <c r="H716">
        <v>3</v>
      </c>
      <c r="I716">
        <v>85.88</v>
      </c>
      <c r="J716">
        <v>257.64</v>
      </c>
      <c r="K716">
        <v>157.47999999999999</v>
      </c>
      <c r="L716">
        <v>100.16</v>
      </c>
      <c r="M716" t="s">
        <v>41</v>
      </c>
      <c r="N716">
        <v>22</v>
      </c>
      <c r="O716" t="str">
        <f t="shared" si="33"/>
        <v>adult</v>
      </c>
    </row>
    <row r="717" spans="1:15" x14ac:dyDescent="0.25">
      <c r="A717">
        <v>716</v>
      </c>
      <c r="B717" s="3">
        <v>45393</v>
      </c>
      <c r="C717" s="3" t="str">
        <f t="shared" si="34"/>
        <v>Apr</v>
      </c>
      <c r="D717" s="3" t="str">
        <f t="shared" si="35"/>
        <v>2024</v>
      </c>
      <c r="E717" t="s">
        <v>15</v>
      </c>
      <c r="F717" t="s">
        <v>20</v>
      </c>
      <c r="G717" t="s">
        <v>36</v>
      </c>
      <c r="H717">
        <v>16</v>
      </c>
      <c r="I717">
        <v>61.55</v>
      </c>
      <c r="J717">
        <v>984.8</v>
      </c>
      <c r="K717">
        <v>788.65</v>
      </c>
      <c r="L717">
        <v>196.15</v>
      </c>
      <c r="M717" t="s">
        <v>41</v>
      </c>
      <c r="N717">
        <v>57</v>
      </c>
      <c r="O717" t="str">
        <f t="shared" si="33"/>
        <v>old</v>
      </c>
    </row>
    <row r="718" spans="1:15" x14ac:dyDescent="0.25">
      <c r="A718">
        <v>717</v>
      </c>
      <c r="B718" s="3">
        <v>45395</v>
      </c>
      <c r="C718" s="3" t="str">
        <f t="shared" si="34"/>
        <v>Apr</v>
      </c>
      <c r="D718" s="3" t="str">
        <f t="shared" si="35"/>
        <v>2024</v>
      </c>
      <c r="E718" t="s">
        <v>16</v>
      </c>
      <c r="F718" t="s">
        <v>20</v>
      </c>
      <c r="G718" t="s">
        <v>32</v>
      </c>
      <c r="H718">
        <v>19</v>
      </c>
      <c r="I718">
        <v>281.49</v>
      </c>
      <c r="J718">
        <v>5348.31</v>
      </c>
      <c r="K718">
        <v>4635.6499999999996</v>
      </c>
      <c r="L718">
        <v>712.66</v>
      </c>
      <c r="M718" t="s">
        <v>41</v>
      </c>
      <c r="N718">
        <v>58</v>
      </c>
      <c r="O718" t="str">
        <f t="shared" si="33"/>
        <v>old</v>
      </c>
    </row>
    <row r="719" spans="1:15" x14ac:dyDescent="0.25">
      <c r="A719">
        <v>718</v>
      </c>
      <c r="B719" s="3">
        <v>45396</v>
      </c>
      <c r="C719" s="3" t="str">
        <f t="shared" si="34"/>
        <v>Apr</v>
      </c>
      <c r="D719" s="3" t="str">
        <f t="shared" si="35"/>
        <v>2024</v>
      </c>
      <c r="E719" t="s">
        <v>16</v>
      </c>
      <c r="F719" t="s">
        <v>22</v>
      </c>
      <c r="G719" t="s">
        <v>30</v>
      </c>
      <c r="H719">
        <v>20</v>
      </c>
      <c r="I719">
        <v>390.26</v>
      </c>
      <c r="J719">
        <v>7805.2</v>
      </c>
      <c r="K719">
        <v>5257.5</v>
      </c>
      <c r="L719">
        <v>2547.6999999999998</v>
      </c>
      <c r="M719" t="s">
        <v>40</v>
      </c>
      <c r="N719">
        <v>45</v>
      </c>
      <c r="O719" t="str">
        <f t="shared" si="33"/>
        <v>old</v>
      </c>
    </row>
    <row r="720" spans="1:15" x14ac:dyDescent="0.25">
      <c r="A720">
        <v>719</v>
      </c>
      <c r="B720" s="3">
        <v>44976</v>
      </c>
      <c r="C720" s="3" t="str">
        <f t="shared" si="34"/>
        <v>Feb</v>
      </c>
      <c r="D720" s="3" t="str">
        <f t="shared" si="35"/>
        <v>2023</v>
      </c>
      <c r="E720" t="s">
        <v>13</v>
      </c>
      <c r="F720" t="s">
        <v>23</v>
      </c>
      <c r="G720" t="s">
        <v>31</v>
      </c>
      <c r="H720">
        <v>17</v>
      </c>
      <c r="I720">
        <v>153.78</v>
      </c>
      <c r="J720">
        <v>2614.2600000000002</v>
      </c>
      <c r="K720">
        <v>2331.4699999999998</v>
      </c>
      <c r="L720">
        <v>282.79000000000002</v>
      </c>
      <c r="M720" t="s">
        <v>40</v>
      </c>
      <c r="N720">
        <v>55</v>
      </c>
      <c r="O720" t="str">
        <f t="shared" si="33"/>
        <v>old</v>
      </c>
    </row>
    <row r="721" spans="1:15" x14ac:dyDescent="0.25">
      <c r="A721">
        <v>720</v>
      </c>
      <c r="B721" s="3">
        <v>44786</v>
      </c>
      <c r="C721" s="3" t="str">
        <f t="shared" si="34"/>
        <v>Aug</v>
      </c>
      <c r="D721" s="3" t="str">
        <f t="shared" si="35"/>
        <v>2022</v>
      </c>
      <c r="E721" t="s">
        <v>19</v>
      </c>
      <c r="F721" t="s">
        <v>23</v>
      </c>
      <c r="G721" t="s">
        <v>29</v>
      </c>
      <c r="H721">
        <v>5</v>
      </c>
      <c r="I721">
        <v>279.73</v>
      </c>
      <c r="J721">
        <v>1398.65</v>
      </c>
      <c r="K721">
        <v>1193.53</v>
      </c>
      <c r="L721">
        <v>205.12</v>
      </c>
      <c r="M721" t="s">
        <v>40</v>
      </c>
      <c r="N721">
        <v>47</v>
      </c>
      <c r="O721" t="str">
        <f t="shared" si="33"/>
        <v>old</v>
      </c>
    </row>
    <row r="722" spans="1:15" x14ac:dyDescent="0.25">
      <c r="A722">
        <v>721</v>
      </c>
      <c r="B722" s="3">
        <v>44901</v>
      </c>
      <c r="C722" s="3" t="str">
        <f t="shared" si="34"/>
        <v>Dec</v>
      </c>
      <c r="D722" s="3" t="str">
        <f t="shared" si="35"/>
        <v>2022</v>
      </c>
      <c r="E722" t="s">
        <v>18</v>
      </c>
      <c r="F722" t="s">
        <v>21</v>
      </c>
      <c r="G722" t="s">
        <v>25</v>
      </c>
      <c r="H722">
        <v>14</v>
      </c>
      <c r="I722">
        <v>372.55</v>
      </c>
      <c r="J722">
        <v>5215.7</v>
      </c>
      <c r="K722">
        <v>3785.49</v>
      </c>
      <c r="L722">
        <v>1430.21</v>
      </c>
      <c r="M722" t="s">
        <v>41</v>
      </c>
      <c r="N722">
        <v>23</v>
      </c>
      <c r="O722" t="str">
        <f t="shared" si="33"/>
        <v>adult</v>
      </c>
    </row>
    <row r="723" spans="1:15" x14ac:dyDescent="0.25">
      <c r="A723">
        <v>722</v>
      </c>
      <c r="B723" s="3">
        <v>44620</v>
      </c>
      <c r="C723" s="3" t="str">
        <f t="shared" si="34"/>
        <v>Feb</v>
      </c>
      <c r="D723" s="3" t="str">
        <f t="shared" si="35"/>
        <v>2022</v>
      </c>
      <c r="E723" t="s">
        <v>15</v>
      </c>
      <c r="F723" t="s">
        <v>22</v>
      </c>
      <c r="G723" t="s">
        <v>34</v>
      </c>
      <c r="H723">
        <v>3</v>
      </c>
      <c r="I723">
        <v>388.61</v>
      </c>
      <c r="J723">
        <v>1165.83</v>
      </c>
      <c r="K723">
        <v>1023.41</v>
      </c>
      <c r="L723">
        <v>142.41999999999999</v>
      </c>
      <c r="M723" t="s">
        <v>41</v>
      </c>
      <c r="N723">
        <v>43</v>
      </c>
      <c r="O723" t="str">
        <f t="shared" si="33"/>
        <v xml:space="preserve">middle </v>
      </c>
    </row>
    <row r="724" spans="1:15" x14ac:dyDescent="0.25">
      <c r="A724">
        <v>723</v>
      </c>
      <c r="B724" s="3">
        <v>44941</v>
      </c>
      <c r="C724" s="3" t="str">
        <f t="shared" si="34"/>
        <v>Jan</v>
      </c>
      <c r="D724" s="3" t="str">
        <f t="shared" si="35"/>
        <v>2023</v>
      </c>
      <c r="E724" t="s">
        <v>12</v>
      </c>
      <c r="F724" t="s">
        <v>22</v>
      </c>
      <c r="G724" t="s">
        <v>34</v>
      </c>
      <c r="H724">
        <v>16</v>
      </c>
      <c r="I724">
        <v>489.29</v>
      </c>
      <c r="J724">
        <v>7828.64</v>
      </c>
      <c r="K724">
        <v>5481.11</v>
      </c>
      <c r="L724">
        <v>2347.5300000000002</v>
      </c>
      <c r="M724" t="s">
        <v>40</v>
      </c>
      <c r="N724">
        <v>37</v>
      </c>
      <c r="O724" t="str">
        <f t="shared" si="33"/>
        <v xml:space="preserve">middle </v>
      </c>
    </row>
    <row r="725" spans="1:15" x14ac:dyDescent="0.25">
      <c r="A725">
        <v>724</v>
      </c>
      <c r="B725" s="3">
        <v>45431</v>
      </c>
      <c r="C725" s="3" t="str">
        <f t="shared" si="34"/>
        <v>May</v>
      </c>
      <c r="D725" s="3" t="str">
        <f t="shared" si="35"/>
        <v>2024</v>
      </c>
      <c r="E725" t="s">
        <v>15</v>
      </c>
      <c r="F725" t="s">
        <v>20</v>
      </c>
      <c r="G725" t="s">
        <v>38</v>
      </c>
      <c r="H725">
        <v>13</v>
      </c>
      <c r="I725">
        <v>296.27</v>
      </c>
      <c r="J725">
        <v>3851.51</v>
      </c>
      <c r="K725">
        <v>2779.23</v>
      </c>
      <c r="L725">
        <v>1072.28</v>
      </c>
      <c r="M725" t="s">
        <v>40</v>
      </c>
      <c r="N725">
        <v>36</v>
      </c>
      <c r="O725" t="str">
        <f t="shared" si="33"/>
        <v xml:space="preserve">middle </v>
      </c>
    </row>
    <row r="726" spans="1:15" x14ac:dyDescent="0.25">
      <c r="A726">
        <v>725</v>
      </c>
      <c r="B726" s="3">
        <v>45435</v>
      </c>
      <c r="C726" s="3" t="str">
        <f t="shared" si="34"/>
        <v>May</v>
      </c>
      <c r="D726" s="3" t="str">
        <f t="shared" si="35"/>
        <v>2024</v>
      </c>
      <c r="E726" t="s">
        <v>15</v>
      </c>
      <c r="F726" t="s">
        <v>22</v>
      </c>
      <c r="G726" t="s">
        <v>30</v>
      </c>
      <c r="H726">
        <v>6</v>
      </c>
      <c r="I726">
        <v>301</v>
      </c>
      <c r="J726">
        <v>1806</v>
      </c>
      <c r="K726">
        <v>1405.13</v>
      </c>
      <c r="L726">
        <v>400.87</v>
      </c>
      <c r="M726" t="s">
        <v>40</v>
      </c>
      <c r="N726">
        <v>24</v>
      </c>
      <c r="O726" t="str">
        <f t="shared" si="33"/>
        <v>adult</v>
      </c>
    </row>
    <row r="727" spans="1:15" x14ac:dyDescent="0.25">
      <c r="A727">
        <v>726</v>
      </c>
      <c r="B727" s="3">
        <v>44656</v>
      </c>
      <c r="C727" s="3" t="str">
        <f t="shared" si="34"/>
        <v>Apr</v>
      </c>
      <c r="D727" s="3" t="str">
        <f t="shared" si="35"/>
        <v>2022</v>
      </c>
      <c r="E727" t="s">
        <v>14</v>
      </c>
      <c r="F727" t="s">
        <v>21</v>
      </c>
      <c r="G727" t="s">
        <v>37</v>
      </c>
      <c r="H727">
        <v>5</v>
      </c>
      <c r="I727">
        <v>272.48</v>
      </c>
      <c r="J727">
        <v>1362.4</v>
      </c>
      <c r="K727">
        <v>1018.8</v>
      </c>
      <c r="L727">
        <v>343.6</v>
      </c>
      <c r="M727" t="s">
        <v>40</v>
      </c>
      <c r="N727">
        <v>21</v>
      </c>
      <c r="O727" t="str">
        <f t="shared" si="33"/>
        <v>adult</v>
      </c>
    </row>
    <row r="728" spans="1:15" x14ac:dyDescent="0.25">
      <c r="A728">
        <v>727</v>
      </c>
      <c r="B728" s="3">
        <v>44937</v>
      </c>
      <c r="C728" s="3" t="str">
        <f t="shared" si="34"/>
        <v>Jan</v>
      </c>
      <c r="D728" s="3" t="str">
        <f t="shared" si="35"/>
        <v>2023</v>
      </c>
      <c r="E728" t="s">
        <v>17</v>
      </c>
      <c r="F728" t="s">
        <v>20</v>
      </c>
      <c r="G728" t="s">
        <v>36</v>
      </c>
      <c r="H728">
        <v>2</v>
      </c>
      <c r="I728">
        <v>71.069999999999993</v>
      </c>
      <c r="J728">
        <v>142.13999999999999</v>
      </c>
      <c r="K728">
        <v>127.23</v>
      </c>
      <c r="L728">
        <v>14.91</v>
      </c>
      <c r="M728" t="s">
        <v>41</v>
      </c>
      <c r="N728">
        <v>60</v>
      </c>
      <c r="O728" t="str">
        <f t="shared" si="33"/>
        <v>old</v>
      </c>
    </row>
    <row r="729" spans="1:15" x14ac:dyDescent="0.25">
      <c r="A729">
        <v>728</v>
      </c>
      <c r="B729" s="3">
        <v>45158</v>
      </c>
      <c r="C729" s="3" t="str">
        <f t="shared" si="34"/>
        <v>Aug</v>
      </c>
      <c r="D729" s="3" t="str">
        <f t="shared" si="35"/>
        <v>2023</v>
      </c>
      <c r="E729" t="s">
        <v>14</v>
      </c>
      <c r="F729" t="s">
        <v>21</v>
      </c>
      <c r="G729" t="s">
        <v>27</v>
      </c>
      <c r="H729">
        <v>10</v>
      </c>
      <c r="I729">
        <v>168.42</v>
      </c>
      <c r="J729">
        <v>1684.2</v>
      </c>
      <c r="K729">
        <v>1030.2</v>
      </c>
      <c r="L729">
        <v>654</v>
      </c>
      <c r="M729" t="s">
        <v>40</v>
      </c>
      <c r="N729">
        <v>20</v>
      </c>
      <c r="O729" t="str">
        <f t="shared" si="33"/>
        <v>adult</v>
      </c>
    </row>
    <row r="730" spans="1:15" x14ac:dyDescent="0.25">
      <c r="A730">
        <v>729</v>
      </c>
      <c r="B730" s="3">
        <v>44835</v>
      </c>
      <c r="C730" s="3" t="str">
        <f t="shared" si="34"/>
        <v>Oct</v>
      </c>
      <c r="D730" s="3" t="str">
        <f t="shared" si="35"/>
        <v>2022</v>
      </c>
      <c r="E730" t="s">
        <v>17</v>
      </c>
      <c r="F730" t="s">
        <v>22</v>
      </c>
      <c r="G730" t="s">
        <v>26</v>
      </c>
      <c r="H730">
        <v>13</v>
      </c>
      <c r="I730">
        <v>412.97</v>
      </c>
      <c r="J730">
        <v>5368.61</v>
      </c>
      <c r="K730">
        <v>4010.93</v>
      </c>
      <c r="L730">
        <v>1357.68</v>
      </c>
      <c r="M730" t="s">
        <v>41</v>
      </c>
      <c r="N730">
        <v>57</v>
      </c>
      <c r="O730" t="str">
        <f t="shared" si="33"/>
        <v>old</v>
      </c>
    </row>
    <row r="731" spans="1:15" x14ac:dyDescent="0.25">
      <c r="A731">
        <v>730</v>
      </c>
      <c r="B731" s="3">
        <v>44723</v>
      </c>
      <c r="C731" s="3" t="str">
        <f t="shared" si="34"/>
        <v>Jun</v>
      </c>
      <c r="D731" s="3" t="str">
        <f t="shared" si="35"/>
        <v>2022</v>
      </c>
      <c r="E731" t="s">
        <v>14</v>
      </c>
      <c r="F731" t="s">
        <v>23</v>
      </c>
      <c r="G731" t="s">
        <v>33</v>
      </c>
      <c r="H731">
        <v>3</v>
      </c>
      <c r="I731">
        <v>233.86</v>
      </c>
      <c r="J731">
        <v>701.58</v>
      </c>
      <c r="K731">
        <v>600.36</v>
      </c>
      <c r="L731">
        <v>101.22</v>
      </c>
      <c r="M731" t="s">
        <v>40</v>
      </c>
      <c r="N731">
        <v>49</v>
      </c>
      <c r="O731" t="str">
        <f t="shared" si="33"/>
        <v>old</v>
      </c>
    </row>
    <row r="732" spans="1:15" x14ac:dyDescent="0.25">
      <c r="A732">
        <v>731</v>
      </c>
      <c r="B732" s="3">
        <v>45273</v>
      </c>
      <c r="C732" s="3" t="str">
        <f t="shared" si="34"/>
        <v>Dec</v>
      </c>
      <c r="D732" s="3" t="str">
        <f t="shared" si="35"/>
        <v>2023</v>
      </c>
      <c r="E732" t="s">
        <v>15</v>
      </c>
      <c r="F732" t="s">
        <v>23</v>
      </c>
      <c r="G732" t="s">
        <v>29</v>
      </c>
      <c r="H732">
        <v>13</v>
      </c>
      <c r="I732">
        <v>426.82</v>
      </c>
      <c r="J732">
        <v>5548.66</v>
      </c>
      <c r="K732">
        <v>4436.17</v>
      </c>
      <c r="L732">
        <v>1112.49</v>
      </c>
      <c r="M732" t="s">
        <v>41</v>
      </c>
      <c r="N732">
        <v>46</v>
      </c>
      <c r="O732" t="str">
        <f t="shared" si="33"/>
        <v>old</v>
      </c>
    </row>
    <row r="733" spans="1:15" x14ac:dyDescent="0.25">
      <c r="A733">
        <v>732</v>
      </c>
      <c r="B733" s="3">
        <v>45375</v>
      </c>
      <c r="C733" s="3" t="str">
        <f t="shared" si="34"/>
        <v>Mar</v>
      </c>
      <c r="D733" s="3" t="str">
        <f t="shared" si="35"/>
        <v>2024</v>
      </c>
      <c r="E733" t="s">
        <v>16</v>
      </c>
      <c r="F733" t="s">
        <v>23</v>
      </c>
      <c r="G733" t="s">
        <v>31</v>
      </c>
      <c r="H733">
        <v>13</v>
      </c>
      <c r="I733">
        <v>211.89</v>
      </c>
      <c r="J733">
        <v>2754.57</v>
      </c>
      <c r="K733">
        <v>2421.6799999999998</v>
      </c>
      <c r="L733">
        <v>332.89</v>
      </c>
      <c r="M733" t="s">
        <v>41</v>
      </c>
      <c r="N733">
        <v>60</v>
      </c>
      <c r="O733" t="str">
        <f t="shared" si="33"/>
        <v>old</v>
      </c>
    </row>
    <row r="734" spans="1:15" x14ac:dyDescent="0.25">
      <c r="A734">
        <v>733</v>
      </c>
      <c r="B734" s="3">
        <v>44643</v>
      </c>
      <c r="C734" s="3" t="str">
        <f t="shared" si="34"/>
        <v>Mar</v>
      </c>
      <c r="D734" s="3" t="str">
        <f t="shared" si="35"/>
        <v>2022</v>
      </c>
      <c r="E734" t="s">
        <v>16</v>
      </c>
      <c r="F734" t="s">
        <v>22</v>
      </c>
      <c r="G734" t="s">
        <v>26</v>
      </c>
      <c r="H734">
        <v>15</v>
      </c>
      <c r="I734">
        <v>78.62</v>
      </c>
      <c r="J734">
        <v>1179.3</v>
      </c>
      <c r="K734">
        <v>762.49</v>
      </c>
      <c r="L734">
        <v>416.81</v>
      </c>
      <c r="M734" t="s">
        <v>40</v>
      </c>
      <c r="N734">
        <v>55</v>
      </c>
      <c r="O734" t="str">
        <f t="shared" si="33"/>
        <v>old</v>
      </c>
    </row>
    <row r="735" spans="1:15" x14ac:dyDescent="0.25">
      <c r="A735">
        <v>734</v>
      </c>
      <c r="B735" s="3">
        <v>44851</v>
      </c>
      <c r="C735" s="3" t="str">
        <f t="shared" si="34"/>
        <v>Oct</v>
      </c>
      <c r="D735" s="3" t="str">
        <f t="shared" si="35"/>
        <v>2022</v>
      </c>
      <c r="E735" t="s">
        <v>14</v>
      </c>
      <c r="F735" t="s">
        <v>22</v>
      </c>
      <c r="G735" t="s">
        <v>35</v>
      </c>
      <c r="H735">
        <v>15</v>
      </c>
      <c r="I735">
        <v>67.42</v>
      </c>
      <c r="J735">
        <v>1011.3</v>
      </c>
      <c r="K735">
        <v>826.06</v>
      </c>
      <c r="L735">
        <v>185.24</v>
      </c>
      <c r="M735" t="s">
        <v>41</v>
      </c>
      <c r="N735">
        <v>38</v>
      </c>
      <c r="O735" t="str">
        <f t="shared" si="33"/>
        <v xml:space="preserve">middle </v>
      </c>
    </row>
    <row r="736" spans="1:15" x14ac:dyDescent="0.25">
      <c r="A736">
        <v>735</v>
      </c>
      <c r="B736" s="3">
        <v>45527</v>
      </c>
      <c r="C736" s="3" t="str">
        <f t="shared" si="34"/>
        <v>Aug</v>
      </c>
      <c r="D736" s="3" t="str">
        <f t="shared" si="35"/>
        <v>2024</v>
      </c>
      <c r="E736" t="s">
        <v>15</v>
      </c>
      <c r="F736" t="s">
        <v>20</v>
      </c>
      <c r="G736" t="s">
        <v>38</v>
      </c>
      <c r="H736">
        <v>14</v>
      </c>
      <c r="I736">
        <v>65.7</v>
      </c>
      <c r="J736">
        <v>919.8</v>
      </c>
      <c r="K736">
        <v>729.67</v>
      </c>
      <c r="L736">
        <v>190.13</v>
      </c>
      <c r="M736" t="s">
        <v>41</v>
      </c>
      <c r="N736">
        <v>31</v>
      </c>
      <c r="O736" t="str">
        <f t="shared" si="33"/>
        <v xml:space="preserve">middle </v>
      </c>
    </row>
    <row r="737" spans="1:15" x14ac:dyDescent="0.25">
      <c r="A737">
        <v>736</v>
      </c>
      <c r="B737" s="3">
        <v>44612</v>
      </c>
      <c r="C737" s="3" t="str">
        <f t="shared" si="34"/>
        <v>Feb</v>
      </c>
      <c r="D737" s="3" t="str">
        <f t="shared" si="35"/>
        <v>2022</v>
      </c>
      <c r="E737" t="s">
        <v>13</v>
      </c>
      <c r="F737" t="s">
        <v>21</v>
      </c>
      <c r="G737" t="s">
        <v>25</v>
      </c>
      <c r="H737">
        <v>6</v>
      </c>
      <c r="I737">
        <v>198.44</v>
      </c>
      <c r="J737">
        <v>1190.6400000000001</v>
      </c>
      <c r="K737">
        <v>837.65</v>
      </c>
      <c r="L737">
        <v>352.99</v>
      </c>
      <c r="M737" t="s">
        <v>40</v>
      </c>
      <c r="N737">
        <v>34</v>
      </c>
      <c r="O737" t="str">
        <f t="shared" si="33"/>
        <v xml:space="preserve">middle </v>
      </c>
    </row>
    <row r="738" spans="1:15" x14ac:dyDescent="0.25">
      <c r="A738">
        <v>737</v>
      </c>
      <c r="B738" s="3">
        <v>45288</v>
      </c>
      <c r="C738" s="3" t="str">
        <f t="shared" si="34"/>
        <v>Dec</v>
      </c>
      <c r="D738" s="3" t="str">
        <f t="shared" si="35"/>
        <v>2023</v>
      </c>
      <c r="E738" t="s">
        <v>12</v>
      </c>
      <c r="F738" t="s">
        <v>22</v>
      </c>
      <c r="G738" t="s">
        <v>34</v>
      </c>
      <c r="H738">
        <v>15</v>
      </c>
      <c r="I738">
        <v>330.87</v>
      </c>
      <c r="J738">
        <v>4963.05</v>
      </c>
      <c r="K738">
        <v>3569.66</v>
      </c>
      <c r="L738">
        <v>1393.39</v>
      </c>
      <c r="M738" t="s">
        <v>41</v>
      </c>
      <c r="N738">
        <v>46</v>
      </c>
      <c r="O738" t="str">
        <f t="shared" si="33"/>
        <v>old</v>
      </c>
    </row>
    <row r="739" spans="1:15" x14ac:dyDescent="0.25">
      <c r="A739">
        <v>738</v>
      </c>
      <c r="B739" s="3">
        <v>45450</v>
      </c>
      <c r="C739" s="3" t="str">
        <f t="shared" si="34"/>
        <v>Jun</v>
      </c>
      <c r="D739" s="3" t="str">
        <f t="shared" si="35"/>
        <v>2024</v>
      </c>
      <c r="E739" t="s">
        <v>18</v>
      </c>
      <c r="F739" t="s">
        <v>23</v>
      </c>
      <c r="G739" t="s">
        <v>28</v>
      </c>
      <c r="H739">
        <v>11</v>
      </c>
      <c r="I739">
        <v>479.24</v>
      </c>
      <c r="J739">
        <v>5271.64</v>
      </c>
      <c r="K739">
        <v>4351.5</v>
      </c>
      <c r="L739">
        <v>920.14</v>
      </c>
      <c r="M739" t="s">
        <v>40</v>
      </c>
      <c r="N739">
        <v>18</v>
      </c>
      <c r="O739" t="str">
        <f t="shared" si="33"/>
        <v>adult</v>
      </c>
    </row>
    <row r="740" spans="1:15" x14ac:dyDescent="0.25">
      <c r="A740">
        <v>739</v>
      </c>
      <c r="B740" s="3">
        <v>44713</v>
      </c>
      <c r="C740" s="3" t="str">
        <f t="shared" si="34"/>
        <v>Jun</v>
      </c>
      <c r="D740" s="3" t="str">
        <f t="shared" si="35"/>
        <v>2022</v>
      </c>
      <c r="E740" t="s">
        <v>18</v>
      </c>
      <c r="F740" t="s">
        <v>23</v>
      </c>
      <c r="G740" t="s">
        <v>28</v>
      </c>
      <c r="H740">
        <v>3</v>
      </c>
      <c r="I740">
        <v>246.01</v>
      </c>
      <c r="J740">
        <v>738.03</v>
      </c>
      <c r="K740">
        <v>661.65</v>
      </c>
      <c r="L740">
        <v>76.38</v>
      </c>
      <c r="M740" t="s">
        <v>40</v>
      </c>
      <c r="N740">
        <v>26</v>
      </c>
      <c r="O740" t="str">
        <f t="shared" si="33"/>
        <v>adult</v>
      </c>
    </row>
    <row r="741" spans="1:15" x14ac:dyDescent="0.25">
      <c r="A741">
        <v>740</v>
      </c>
      <c r="B741" s="3">
        <v>45351</v>
      </c>
      <c r="C741" s="3" t="str">
        <f t="shared" si="34"/>
        <v>Feb</v>
      </c>
      <c r="D741" s="3" t="str">
        <f t="shared" si="35"/>
        <v>2024</v>
      </c>
      <c r="E741" t="s">
        <v>15</v>
      </c>
      <c r="F741" t="s">
        <v>20</v>
      </c>
      <c r="G741" t="s">
        <v>32</v>
      </c>
      <c r="H741">
        <v>7</v>
      </c>
      <c r="I741">
        <v>361.79</v>
      </c>
      <c r="J741">
        <v>2532.5300000000002</v>
      </c>
      <c r="K741">
        <v>1837</v>
      </c>
      <c r="L741">
        <v>695.53</v>
      </c>
      <c r="M741" t="s">
        <v>40</v>
      </c>
      <c r="N741">
        <v>58</v>
      </c>
      <c r="O741" t="str">
        <f t="shared" si="33"/>
        <v>old</v>
      </c>
    </row>
    <row r="742" spans="1:15" x14ac:dyDescent="0.25">
      <c r="A742">
        <v>741</v>
      </c>
      <c r="B742" s="3">
        <v>45406</v>
      </c>
      <c r="C742" s="3" t="str">
        <f t="shared" si="34"/>
        <v>Apr</v>
      </c>
      <c r="D742" s="3" t="str">
        <f t="shared" si="35"/>
        <v>2024</v>
      </c>
      <c r="E742" t="s">
        <v>16</v>
      </c>
      <c r="F742" t="s">
        <v>23</v>
      </c>
      <c r="G742" t="s">
        <v>31</v>
      </c>
      <c r="H742">
        <v>11</v>
      </c>
      <c r="I742">
        <v>6.35</v>
      </c>
      <c r="J742">
        <v>69.849999999999994</v>
      </c>
      <c r="K742">
        <v>52.03</v>
      </c>
      <c r="L742">
        <v>17.82</v>
      </c>
      <c r="M742" t="s">
        <v>40</v>
      </c>
      <c r="N742">
        <v>31</v>
      </c>
      <c r="O742" t="str">
        <f t="shared" si="33"/>
        <v xml:space="preserve">middle </v>
      </c>
    </row>
    <row r="743" spans="1:15" x14ac:dyDescent="0.25">
      <c r="A743">
        <v>742</v>
      </c>
      <c r="B743" s="3">
        <v>45166</v>
      </c>
      <c r="C743" s="3" t="str">
        <f t="shared" si="34"/>
        <v>Aug</v>
      </c>
      <c r="D743" s="3" t="str">
        <f t="shared" si="35"/>
        <v>2023</v>
      </c>
      <c r="E743" t="s">
        <v>18</v>
      </c>
      <c r="F743" t="s">
        <v>23</v>
      </c>
      <c r="G743" t="s">
        <v>31</v>
      </c>
      <c r="H743">
        <v>17</v>
      </c>
      <c r="I743">
        <v>198.39</v>
      </c>
      <c r="J743">
        <v>3372.63</v>
      </c>
      <c r="K743">
        <v>2558.5500000000002</v>
      </c>
      <c r="L743">
        <v>814.08</v>
      </c>
      <c r="M743" t="s">
        <v>40</v>
      </c>
      <c r="N743">
        <v>45</v>
      </c>
      <c r="O743" t="str">
        <f t="shared" si="33"/>
        <v>old</v>
      </c>
    </row>
    <row r="744" spans="1:15" x14ac:dyDescent="0.25">
      <c r="A744">
        <v>743</v>
      </c>
      <c r="B744" s="3">
        <v>44853</v>
      </c>
      <c r="C744" s="3" t="str">
        <f t="shared" si="34"/>
        <v>Oct</v>
      </c>
      <c r="D744" s="3" t="str">
        <f t="shared" si="35"/>
        <v>2022</v>
      </c>
      <c r="E744" t="s">
        <v>17</v>
      </c>
      <c r="F744" t="s">
        <v>20</v>
      </c>
      <c r="G744" t="s">
        <v>32</v>
      </c>
      <c r="H744">
        <v>18</v>
      </c>
      <c r="I744">
        <v>498.41</v>
      </c>
      <c r="J744">
        <v>8971.3799999999992</v>
      </c>
      <c r="K744">
        <v>6611.29</v>
      </c>
      <c r="L744">
        <v>2360.09</v>
      </c>
      <c r="M744" t="s">
        <v>41</v>
      </c>
      <c r="N744">
        <v>19</v>
      </c>
      <c r="O744" t="str">
        <f t="shared" si="33"/>
        <v>adult</v>
      </c>
    </row>
    <row r="745" spans="1:15" x14ac:dyDescent="0.25">
      <c r="A745">
        <v>744</v>
      </c>
      <c r="B745" s="3">
        <v>45185</v>
      </c>
      <c r="C745" s="3" t="str">
        <f t="shared" si="34"/>
        <v>Sep</v>
      </c>
      <c r="D745" s="3" t="str">
        <f t="shared" si="35"/>
        <v>2023</v>
      </c>
      <c r="E745" t="s">
        <v>12</v>
      </c>
      <c r="F745" t="s">
        <v>21</v>
      </c>
      <c r="G745" t="s">
        <v>39</v>
      </c>
      <c r="H745">
        <v>14</v>
      </c>
      <c r="I745">
        <v>464.88</v>
      </c>
      <c r="J745">
        <v>6508.32</v>
      </c>
      <c r="K745">
        <v>5689.78</v>
      </c>
      <c r="L745">
        <v>818.54</v>
      </c>
      <c r="M745" t="s">
        <v>40</v>
      </c>
      <c r="N745">
        <v>38</v>
      </c>
      <c r="O745" t="str">
        <f t="shared" si="33"/>
        <v xml:space="preserve">middle </v>
      </c>
    </row>
    <row r="746" spans="1:15" x14ac:dyDescent="0.25">
      <c r="A746">
        <v>745</v>
      </c>
      <c r="B746" s="3">
        <v>45398</v>
      </c>
      <c r="C746" s="3" t="str">
        <f t="shared" si="34"/>
        <v>Apr</v>
      </c>
      <c r="D746" s="3" t="str">
        <f t="shared" si="35"/>
        <v>2024</v>
      </c>
      <c r="E746" t="s">
        <v>15</v>
      </c>
      <c r="F746" t="s">
        <v>20</v>
      </c>
      <c r="G746" t="s">
        <v>32</v>
      </c>
      <c r="H746">
        <v>10</v>
      </c>
      <c r="I746">
        <v>446.3</v>
      </c>
      <c r="J746">
        <v>4463</v>
      </c>
      <c r="K746">
        <v>3818.76</v>
      </c>
      <c r="L746">
        <v>644.24</v>
      </c>
      <c r="M746" t="s">
        <v>40</v>
      </c>
      <c r="N746">
        <v>60</v>
      </c>
      <c r="O746" t="str">
        <f t="shared" si="33"/>
        <v>old</v>
      </c>
    </row>
    <row r="747" spans="1:15" x14ac:dyDescent="0.25">
      <c r="A747">
        <v>746</v>
      </c>
      <c r="B747" s="3">
        <v>45536</v>
      </c>
      <c r="C747" s="3" t="str">
        <f t="shared" si="34"/>
        <v>Sep</v>
      </c>
      <c r="D747" s="3" t="str">
        <f t="shared" si="35"/>
        <v>2024</v>
      </c>
      <c r="E747" t="s">
        <v>19</v>
      </c>
      <c r="F747" t="s">
        <v>20</v>
      </c>
      <c r="G747" t="s">
        <v>32</v>
      </c>
      <c r="H747">
        <v>1</v>
      </c>
      <c r="I747">
        <v>267.72000000000003</v>
      </c>
      <c r="J747">
        <v>267.72000000000003</v>
      </c>
      <c r="K747">
        <v>163.89</v>
      </c>
      <c r="L747">
        <v>103.83</v>
      </c>
      <c r="M747" t="s">
        <v>41</v>
      </c>
      <c r="N747">
        <v>33</v>
      </c>
      <c r="O747" t="str">
        <f t="shared" si="33"/>
        <v xml:space="preserve">middle </v>
      </c>
    </row>
    <row r="748" spans="1:15" x14ac:dyDescent="0.25">
      <c r="A748">
        <v>747</v>
      </c>
      <c r="B748" s="3">
        <v>44842</v>
      </c>
      <c r="C748" s="3" t="str">
        <f t="shared" si="34"/>
        <v>Oct</v>
      </c>
      <c r="D748" s="3" t="str">
        <f t="shared" si="35"/>
        <v>2022</v>
      </c>
      <c r="E748" t="s">
        <v>12</v>
      </c>
      <c r="F748" t="s">
        <v>21</v>
      </c>
      <c r="G748" t="s">
        <v>39</v>
      </c>
      <c r="H748">
        <v>2</v>
      </c>
      <c r="I748">
        <v>479.53</v>
      </c>
      <c r="J748">
        <v>959.06</v>
      </c>
      <c r="K748">
        <v>806.3</v>
      </c>
      <c r="L748">
        <v>152.76</v>
      </c>
      <c r="M748" t="s">
        <v>41</v>
      </c>
      <c r="N748">
        <v>19</v>
      </c>
      <c r="O748" t="str">
        <f t="shared" si="33"/>
        <v>adult</v>
      </c>
    </row>
    <row r="749" spans="1:15" x14ac:dyDescent="0.25">
      <c r="A749">
        <v>748</v>
      </c>
      <c r="B749" s="3">
        <v>44856</v>
      </c>
      <c r="C749" s="3" t="str">
        <f t="shared" si="34"/>
        <v>Oct</v>
      </c>
      <c r="D749" s="3" t="str">
        <f t="shared" si="35"/>
        <v>2022</v>
      </c>
      <c r="E749" t="s">
        <v>19</v>
      </c>
      <c r="F749" t="s">
        <v>21</v>
      </c>
      <c r="G749" t="s">
        <v>39</v>
      </c>
      <c r="H749">
        <v>19</v>
      </c>
      <c r="I749">
        <v>110.64</v>
      </c>
      <c r="J749">
        <v>2102.16</v>
      </c>
      <c r="K749">
        <v>1678.34</v>
      </c>
      <c r="L749">
        <v>423.82</v>
      </c>
      <c r="M749" t="s">
        <v>40</v>
      </c>
      <c r="N749">
        <v>33</v>
      </c>
      <c r="O749" t="str">
        <f t="shared" si="33"/>
        <v xml:space="preserve">middle </v>
      </c>
    </row>
    <row r="750" spans="1:15" x14ac:dyDescent="0.25">
      <c r="A750">
        <v>749</v>
      </c>
      <c r="B750" s="3">
        <v>45001</v>
      </c>
      <c r="C750" s="3" t="str">
        <f t="shared" si="34"/>
        <v>Mar</v>
      </c>
      <c r="D750" s="3" t="str">
        <f t="shared" si="35"/>
        <v>2023</v>
      </c>
      <c r="E750" t="s">
        <v>12</v>
      </c>
      <c r="F750" t="s">
        <v>23</v>
      </c>
      <c r="G750" t="s">
        <v>33</v>
      </c>
      <c r="H750">
        <v>18</v>
      </c>
      <c r="I750">
        <v>329.77</v>
      </c>
      <c r="J750">
        <v>5935.86</v>
      </c>
      <c r="K750">
        <v>3586.82</v>
      </c>
      <c r="L750">
        <v>2349.04</v>
      </c>
      <c r="M750" t="s">
        <v>40</v>
      </c>
      <c r="N750">
        <v>39</v>
      </c>
      <c r="O750" t="str">
        <f t="shared" si="33"/>
        <v xml:space="preserve">middle </v>
      </c>
    </row>
    <row r="751" spans="1:15" x14ac:dyDescent="0.25">
      <c r="A751">
        <v>750</v>
      </c>
      <c r="B751" s="3">
        <v>44826</v>
      </c>
      <c r="C751" s="3" t="str">
        <f t="shared" si="34"/>
        <v>Sep</v>
      </c>
      <c r="D751" s="3" t="str">
        <f t="shared" si="35"/>
        <v>2022</v>
      </c>
      <c r="E751" t="s">
        <v>15</v>
      </c>
      <c r="F751" t="s">
        <v>20</v>
      </c>
      <c r="G751" t="s">
        <v>24</v>
      </c>
      <c r="H751">
        <v>4</v>
      </c>
      <c r="I751">
        <v>69.290000000000006</v>
      </c>
      <c r="J751">
        <v>277.16000000000003</v>
      </c>
      <c r="K751">
        <v>228.61</v>
      </c>
      <c r="L751">
        <v>48.55</v>
      </c>
      <c r="M751" t="s">
        <v>40</v>
      </c>
      <c r="N751">
        <v>60</v>
      </c>
      <c r="O751" t="str">
        <f t="shared" si="33"/>
        <v>old</v>
      </c>
    </row>
    <row r="752" spans="1:15" x14ac:dyDescent="0.25">
      <c r="A752">
        <v>751</v>
      </c>
      <c r="B752" s="3">
        <v>44729</v>
      </c>
      <c r="C752" s="3" t="str">
        <f t="shared" si="34"/>
        <v>Jun</v>
      </c>
      <c r="D752" s="3" t="str">
        <f t="shared" si="35"/>
        <v>2022</v>
      </c>
      <c r="E752" t="s">
        <v>19</v>
      </c>
      <c r="F752" t="s">
        <v>23</v>
      </c>
      <c r="G752" t="s">
        <v>28</v>
      </c>
      <c r="H752">
        <v>6</v>
      </c>
      <c r="I752">
        <v>453.45</v>
      </c>
      <c r="J752">
        <v>2720.7</v>
      </c>
      <c r="K752">
        <v>1799</v>
      </c>
      <c r="L752">
        <v>921.7</v>
      </c>
      <c r="M752" t="s">
        <v>41</v>
      </c>
      <c r="N752">
        <v>24</v>
      </c>
      <c r="O752" t="str">
        <f t="shared" si="33"/>
        <v>adult</v>
      </c>
    </row>
    <row r="753" spans="1:15" x14ac:dyDescent="0.25">
      <c r="A753">
        <v>752</v>
      </c>
      <c r="B753" s="3">
        <v>45435</v>
      </c>
      <c r="C753" s="3" t="str">
        <f t="shared" si="34"/>
        <v>May</v>
      </c>
      <c r="D753" s="3" t="str">
        <f t="shared" si="35"/>
        <v>2024</v>
      </c>
      <c r="E753" t="s">
        <v>19</v>
      </c>
      <c r="F753" t="s">
        <v>23</v>
      </c>
      <c r="G753" t="s">
        <v>29</v>
      </c>
      <c r="H753">
        <v>3</v>
      </c>
      <c r="I753">
        <v>491.49</v>
      </c>
      <c r="J753">
        <v>1474.47</v>
      </c>
      <c r="K753">
        <v>1270.94</v>
      </c>
      <c r="L753">
        <v>203.53</v>
      </c>
      <c r="M753" t="s">
        <v>40</v>
      </c>
      <c r="N753">
        <v>33</v>
      </c>
      <c r="O753" t="str">
        <f t="shared" si="33"/>
        <v xml:space="preserve">middle </v>
      </c>
    </row>
    <row r="754" spans="1:15" x14ac:dyDescent="0.25">
      <c r="A754">
        <v>753</v>
      </c>
      <c r="B754" s="3">
        <v>45074</v>
      </c>
      <c r="C754" s="3" t="str">
        <f t="shared" si="34"/>
        <v>May</v>
      </c>
      <c r="D754" s="3" t="str">
        <f t="shared" si="35"/>
        <v>2023</v>
      </c>
      <c r="E754" t="s">
        <v>14</v>
      </c>
      <c r="F754" t="s">
        <v>23</v>
      </c>
      <c r="G754" t="s">
        <v>33</v>
      </c>
      <c r="H754">
        <v>4</v>
      </c>
      <c r="I754">
        <v>383.63</v>
      </c>
      <c r="J754">
        <v>1534.52</v>
      </c>
      <c r="K754">
        <v>1076.0999999999999</v>
      </c>
      <c r="L754">
        <v>458.42</v>
      </c>
      <c r="M754" t="s">
        <v>41</v>
      </c>
      <c r="N754">
        <v>50</v>
      </c>
      <c r="O754" t="str">
        <f t="shared" si="33"/>
        <v>old</v>
      </c>
    </row>
    <row r="755" spans="1:15" x14ac:dyDescent="0.25">
      <c r="A755">
        <v>754</v>
      </c>
      <c r="B755" s="3">
        <v>44742</v>
      </c>
      <c r="C755" s="3" t="str">
        <f t="shared" si="34"/>
        <v>Jun</v>
      </c>
      <c r="D755" s="3" t="str">
        <f t="shared" si="35"/>
        <v>2022</v>
      </c>
      <c r="E755" t="s">
        <v>14</v>
      </c>
      <c r="F755" t="s">
        <v>20</v>
      </c>
      <c r="G755" t="s">
        <v>32</v>
      </c>
      <c r="H755">
        <v>3</v>
      </c>
      <c r="I755">
        <v>181.35</v>
      </c>
      <c r="J755">
        <v>544.04999999999995</v>
      </c>
      <c r="K755">
        <v>341.45</v>
      </c>
      <c r="L755">
        <v>202.6</v>
      </c>
      <c r="M755" t="s">
        <v>41</v>
      </c>
      <c r="N755">
        <v>30</v>
      </c>
      <c r="O755" t="str">
        <f t="shared" si="33"/>
        <v xml:space="preserve">middle </v>
      </c>
    </row>
    <row r="756" spans="1:15" x14ac:dyDescent="0.25">
      <c r="A756">
        <v>755</v>
      </c>
      <c r="B756" s="3">
        <v>45096</v>
      </c>
      <c r="C756" s="3" t="str">
        <f t="shared" si="34"/>
        <v>Jun</v>
      </c>
      <c r="D756" s="3" t="str">
        <f t="shared" si="35"/>
        <v>2023</v>
      </c>
      <c r="E756" t="s">
        <v>19</v>
      </c>
      <c r="F756" t="s">
        <v>21</v>
      </c>
      <c r="G756" t="s">
        <v>37</v>
      </c>
      <c r="H756">
        <v>3</v>
      </c>
      <c r="I756">
        <v>85.33</v>
      </c>
      <c r="J756">
        <v>255.99</v>
      </c>
      <c r="K756">
        <v>179.87</v>
      </c>
      <c r="L756">
        <v>76.12</v>
      </c>
      <c r="M756" t="s">
        <v>40</v>
      </c>
      <c r="N756">
        <v>48</v>
      </c>
      <c r="O756" t="str">
        <f t="shared" si="33"/>
        <v>old</v>
      </c>
    </row>
    <row r="757" spans="1:15" x14ac:dyDescent="0.25">
      <c r="A757">
        <v>756</v>
      </c>
      <c r="B757" s="3">
        <v>45388</v>
      </c>
      <c r="C757" s="3" t="str">
        <f t="shared" si="34"/>
        <v>Apr</v>
      </c>
      <c r="D757" s="3" t="str">
        <f t="shared" si="35"/>
        <v>2024</v>
      </c>
      <c r="E757" t="s">
        <v>16</v>
      </c>
      <c r="F757" t="s">
        <v>21</v>
      </c>
      <c r="G757" t="s">
        <v>25</v>
      </c>
      <c r="H757">
        <v>13</v>
      </c>
      <c r="I757">
        <v>397.37</v>
      </c>
      <c r="J757">
        <v>5165.8100000000004</v>
      </c>
      <c r="K757">
        <v>3769.6</v>
      </c>
      <c r="L757">
        <v>1396.21</v>
      </c>
      <c r="M757" t="s">
        <v>41</v>
      </c>
      <c r="N757">
        <v>31</v>
      </c>
      <c r="O757" t="str">
        <f t="shared" si="33"/>
        <v xml:space="preserve">middle </v>
      </c>
    </row>
    <row r="758" spans="1:15" x14ac:dyDescent="0.25">
      <c r="A758">
        <v>757</v>
      </c>
      <c r="B758" s="3">
        <v>45324</v>
      </c>
      <c r="C758" s="3" t="str">
        <f t="shared" si="34"/>
        <v>Feb</v>
      </c>
      <c r="D758" s="3" t="str">
        <f t="shared" si="35"/>
        <v>2024</v>
      </c>
      <c r="E758" t="s">
        <v>18</v>
      </c>
      <c r="F758" t="s">
        <v>22</v>
      </c>
      <c r="G758" t="s">
        <v>34</v>
      </c>
      <c r="H758">
        <v>19</v>
      </c>
      <c r="I758">
        <v>375.13</v>
      </c>
      <c r="J758">
        <v>7127.47</v>
      </c>
      <c r="K758">
        <v>4419.53</v>
      </c>
      <c r="L758">
        <v>2707.94</v>
      </c>
      <c r="M758" t="s">
        <v>40</v>
      </c>
      <c r="N758">
        <v>60</v>
      </c>
      <c r="O758" t="str">
        <f t="shared" si="33"/>
        <v>old</v>
      </c>
    </row>
    <row r="759" spans="1:15" x14ac:dyDescent="0.25">
      <c r="A759">
        <v>758</v>
      </c>
      <c r="B759" s="3">
        <v>44604</v>
      </c>
      <c r="C759" s="3" t="str">
        <f t="shared" si="34"/>
        <v>Feb</v>
      </c>
      <c r="D759" s="3" t="str">
        <f t="shared" si="35"/>
        <v>2022</v>
      </c>
      <c r="E759" t="s">
        <v>13</v>
      </c>
      <c r="F759" t="s">
        <v>20</v>
      </c>
      <c r="G759" t="s">
        <v>38</v>
      </c>
      <c r="H759">
        <v>11</v>
      </c>
      <c r="I759">
        <v>323.05</v>
      </c>
      <c r="J759">
        <v>3553.55</v>
      </c>
      <c r="K759">
        <v>2344.4</v>
      </c>
      <c r="L759">
        <v>1209.1500000000001</v>
      </c>
      <c r="M759" t="s">
        <v>40</v>
      </c>
      <c r="N759">
        <v>46</v>
      </c>
      <c r="O759" t="str">
        <f t="shared" si="33"/>
        <v>old</v>
      </c>
    </row>
    <row r="760" spans="1:15" x14ac:dyDescent="0.25">
      <c r="A760">
        <v>759</v>
      </c>
      <c r="B760" s="3">
        <v>45226</v>
      </c>
      <c r="C760" s="3" t="str">
        <f t="shared" si="34"/>
        <v>Oct</v>
      </c>
      <c r="D760" s="3" t="str">
        <f t="shared" si="35"/>
        <v>2023</v>
      </c>
      <c r="E760" t="s">
        <v>15</v>
      </c>
      <c r="F760" t="s">
        <v>21</v>
      </c>
      <c r="G760" t="s">
        <v>25</v>
      </c>
      <c r="H760">
        <v>1</v>
      </c>
      <c r="I760">
        <v>493.89</v>
      </c>
      <c r="J760">
        <v>493.89</v>
      </c>
      <c r="K760">
        <v>434.71</v>
      </c>
      <c r="L760">
        <v>59.18</v>
      </c>
      <c r="M760" t="s">
        <v>41</v>
      </c>
      <c r="N760">
        <v>44</v>
      </c>
      <c r="O760" t="str">
        <f t="shared" si="33"/>
        <v xml:space="preserve">middle </v>
      </c>
    </row>
    <row r="761" spans="1:15" x14ac:dyDescent="0.25">
      <c r="A761">
        <v>760</v>
      </c>
      <c r="B761" s="3">
        <v>45095</v>
      </c>
      <c r="C761" s="3" t="str">
        <f t="shared" si="34"/>
        <v>Jun</v>
      </c>
      <c r="D761" s="3" t="str">
        <f t="shared" si="35"/>
        <v>2023</v>
      </c>
      <c r="E761" t="s">
        <v>17</v>
      </c>
      <c r="F761" t="s">
        <v>23</v>
      </c>
      <c r="G761" t="s">
        <v>28</v>
      </c>
      <c r="H761">
        <v>3</v>
      </c>
      <c r="I761">
        <v>71.37</v>
      </c>
      <c r="J761">
        <v>214.11</v>
      </c>
      <c r="K761">
        <v>134.63</v>
      </c>
      <c r="L761">
        <v>79.48</v>
      </c>
      <c r="M761" t="s">
        <v>40</v>
      </c>
      <c r="N761">
        <v>55</v>
      </c>
      <c r="O761" t="str">
        <f t="shared" si="33"/>
        <v>old</v>
      </c>
    </row>
    <row r="762" spans="1:15" x14ac:dyDescent="0.25">
      <c r="A762">
        <v>761</v>
      </c>
      <c r="B762" s="3">
        <v>44910</v>
      </c>
      <c r="C762" s="3" t="str">
        <f t="shared" si="34"/>
        <v>Dec</v>
      </c>
      <c r="D762" s="3" t="str">
        <f t="shared" si="35"/>
        <v>2022</v>
      </c>
      <c r="E762" t="s">
        <v>18</v>
      </c>
      <c r="F762" t="s">
        <v>20</v>
      </c>
      <c r="G762" t="s">
        <v>38</v>
      </c>
      <c r="H762">
        <v>18</v>
      </c>
      <c r="I762">
        <v>498.09</v>
      </c>
      <c r="J762">
        <v>8965.6200000000008</v>
      </c>
      <c r="K762">
        <v>7331.82</v>
      </c>
      <c r="L762">
        <v>1633.8</v>
      </c>
      <c r="M762" t="s">
        <v>40</v>
      </c>
      <c r="N762">
        <v>57</v>
      </c>
      <c r="O762" t="str">
        <f t="shared" si="33"/>
        <v>old</v>
      </c>
    </row>
    <row r="763" spans="1:15" x14ac:dyDescent="0.25">
      <c r="A763">
        <v>762</v>
      </c>
      <c r="B763" s="3">
        <v>44601</v>
      </c>
      <c r="C763" s="3" t="str">
        <f t="shared" si="34"/>
        <v>Feb</v>
      </c>
      <c r="D763" s="3" t="str">
        <f t="shared" si="35"/>
        <v>2022</v>
      </c>
      <c r="E763" t="s">
        <v>17</v>
      </c>
      <c r="F763" t="s">
        <v>23</v>
      </c>
      <c r="G763" t="s">
        <v>33</v>
      </c>
      <c r="H763">
        <v>10</v>
      </c>
      <c r="I763">
        <v>270.86</v>
      </c>
      <c r="J763">
        <v>2708.6</v>
      </c>
      <c r="K763">
        <v>1971.03</v>
      </c>
      <c r="L763">
        <v>737.57</v>
      </c>
      <c r="M763" t="s">
        <v>40</v>
      </c>
      <c r="N763">
        <v>21</v>
      </c>
      <c r="O763" t="str">
        <f t="shared" si="33"/>
        <v>adult</v>
      </c>
    </row>
    <row r="764" spans="1:15" x14ac:dyDescent="0.25">
      <c r="A764">
        <v>763</v>
      </c>
      <c r="B764" s="3">
        <v>45432</v>
      </c>
      <c r="C764" s="3" t="str">
        <f t="shared" si="34"/>
        <v>May</v>
      </c>
      <c r="D764" s="3" t="str">
        <f t="shared" si="35"/>
        <v>2024</v>
      </c>
      <c r="E764" t="s">
        <v>19</v>
      </c>
      <c r="F764" t="s">
        <v>22</v>
      </c>
      <c r="G764" t="s">
        <v>30</v>
      </c>
      <c r="H764">
        <v>13</v>
      </c>
      <c r="I764">
        <v>499.64</v>
      </c>
      <c r="J764">
        <v>6495.32</v>
      </c>
      <c r="K764">
        <v>4444.1000000000004</v>
      </c>
      <c r="L764">
        <v>2051.2199999999998</v>
      </c>
      <c r="M764" t="s">
        <v>41</v>
      </c>
      <c r="N764">
        <v>22</v>
      </c>
      <c r="O764" t="str">
        <f t="shared" si="33"/>
        <v>adult</v>
      </c>
    </row>
    <row r="765" spans="1:15" x14ac:dyDescent="0.25">
      <c r="A765">
        <v>764</v>
      </c>
      <c r="B765" s="3">
        <v>44588</v>
      </c>
      <c r="C765" s="3" t="str">
        <f t="shared" si="34"/>
        <v>Jan</v>
      </c>
      <c r="D765" s="3" t="str">
        <f t="shared" si="35"/>
        <v>2022</v>
      </c>
      <c r="E765" t="s">
        <v>16</v>
      </c>
      <c r="F765" t="s">
        <v>21</v>
      </c>
      <c r="G765" t="s">
        <v>39</v>
      </c>
      <c r="H765">
        <v>10</v>
      </c>
      <c r="I765">
        <v>370.62</v>
      </c>
      <c r="J765">
        <v>3706.2</v>
      </c>
      <c r="K765">
        <v>2676.1</v>
      </c>
      <c r="L765">
        <v>1030.0999999999999</v>
      </c>
      <c r="M765" t="s">
        <v>41</v>
      </c>
      <c r="N765">
        <v>38</v>
      </c>
      <c r="O765" t="str">
        <f t="shared" si="33"/>
        <v xml:space="preserve">middle </v>
      </c>
    </row>
    <row r="766" spans="1:15" x14ac:dyDescent="0.25">
      <c r="A766">
        <v>765</v>
      </c>
      <c r="B766" s="3">
        <v>44933</v>
      </c>
      <c r="C766" s="3" t="str">
        <f t="shared" si="34"/>
        <v>Jan</v>
      </c>
      <c r="D766" s="3" t="str">
        <f t="shared" si="35"/>
        <v>2023</v>
      </c>
      <c r="E766" t="s">
        <v>18</v>
      </c>
      <c r="F766" t="s">
        <v>21</v>
      </c>
      <c r="G766" t="s">
        <v>27</v>
      </c>
      <c r="H766">
        <v>17</v>
      </c>
      <c r="I766">
        <v>303.44</v>
      </c>
      <c r="J766">
        <v>5158.4799999999996</v>
      </c>
      <c r="K766">
        <v>4412.93</v>
      </c>
      <c r="L766">
        <v>745.55</v>
      </c>
      <c r="M766" t="s">
        <v>40</v>
      </c>
      <c r="N766">
        <v>24</v>
      </c>
      <c r="O766" t="str">
        <f t="shared" si="33"/>
        <v>adult</v>
      </c>
    </row>
    <row r="767" spans="1:15" x14ac:dyDescent="0.25">
      <c r="A767">
        <v>766</v>
      </c>
      <c r="B767" s="3">
        <v>45381</v>
      </c>
      <c r="C767" s="3" t="str">
        <f t="shared" si="34"/>
        <v>Mar</v>
      </c>
      <c r="D767" s="3" t="str">
        <f t="shared" si="35"/>
        <v>2024</v>
      </c>
      <c r="E767" t="s">
        <v>19</v>
      </c>
      <c r="F767" t="s">
        <v>23</v>
      </c>
      <c r="G767" t="s">
        <v>31</v>
      </c>
      <c r="H767">
        <v>4</v>
      </c>
      <c r="I767">
        <v>95.4</v>
      </c>
      <c r="J767">
        <v>381.6</v>
      </c>
      <c r="K767">
        <v>253.27</v>
      </c>
      <c r="L767">
        <v>128.33000000000001</v>
      </c>
      <c r="M767" t="s">
        <v>40</v>
      </c>
      <c r="N767">
        <v>32</v>
      </c>
      <c r="O767" t="str">
        <f t="shared" si="33"/>
        <v xml:space="preserve">middle </v>
      </c>
    </row>
    <row r="768" spans="1:15" x14ac:dyDescent="0.25">
      <c r="A768">
        <v>767</v>
      </c>
      <c r="B768" s="3">
        <v>44643</v>
      </c>
      <c r="C768" s="3" t="str">
        <f t="shared" si="34"/>
        <v>Mar</v>
      </c>
      <c r="D768" s="3" t="str">
        <f t="shared" si="35"/>
        <v>2022</v>
      </c>
      <c r="E768" t="s">
        <v>17</v>
      </c>
      <c r="F768" t="s">
        <v>23</v>
      </c>
      <c r="G768" t="s">
        <v>31</v>
      </c>
      <c r="H768">
        <v>18</v>
      </c>
      <c r="I768">
        <v>378.65</v>
      </c>
      <c r="J768">
        <v>6815.7</v>
      </c>
      <c r="K768">
        <v>5956.19</v>
      </c>
      <c r="L768">
        <v>859.51</v>
      </c>
      <c r="M768" t="s">
        <v>41</v>
      </c>
      <c r="N768">
        <v>53</v>
      </c>
      <c r="O768" t="str">
        <f t="shared" si="33"/>
        <v>old</v>
      </c>
    </row>
    <row r="769" spans="1:15" x14ac:dyDescent="0.25">
      <c r="A769">
        <v>768</v>
      </c>
      <c r="B769" s="3">
        <v>44657</v>
      </c>
      <c r="C769" s="3" t="str">
        <f t="shared" si="34"/>
        <v>Apr</v>
      </c>
      <c r="D769" s="3" t="str">
        <f t="shared" si="35"/>
        <v>2022</v>
      </c>
      <c r="E769" t="s">
        <v>19</v>
      </c>
      <c r="F769" t="s">
        <v>21</v>
      </c>
      <c r="G769" t="s">
        <v>39</v>
      </c>
      <c r="H769">
        <v>2</v>
      </c>
      <c r="I769">
        <v>159.38999999999999</v>
      </c>
      <c r="J769">
        <v>318.77999999999997</v>
      </c>
      <c r="K769">
        <v>275.23</v>
      </c>
      <c r="L769">
        <v>43.55</v>
      </c>
      <c r="M769" t="s">
        <v>41</v>
      </c>
      <c r="N769">
        <v>35</v>
      </c>
      <c r="O769" t="str">
        <f t="shared" si="33"/>
        <v xml:space="preserve">middle </v>
      </c>
    </row>
    <row r="770" spans="1:15" x14ac:dyDescent="0.25">
      <c r="A770">
        <v>769</v>
      </c>
      <c r="B770" s="3">
        <v>44671</v>
      </c>
      <c r="C770" s="3" t="str">
        <f t="shared" si="34"/>
        <v>Apr</v>
      </c>
      <c r="D770" s="3" t="str">
        <f t="shared" si="35"/>
        <v>2022</v>
      </c>
      <c r="E770" t="s">
        <v>17</v>
      </c>
      <c r="F770" t="s">
        <v>22</v>
      </c>
      <c r="G770" t="s">
        <v>35</v>
      </c>
      <c r="H770">
        <v>4</v>
      </c>
      <c r="I770">
        <v>474.75</v>
      </c>
      <c r="J770">
        <v>1899</v>
      </c>
      <c r="K770">
        <v>1474.56</v>
      </c>
      <c r="L770">
        <v>424.44</v>
      </c>
      <c r="M770" t="s">
        <v>41</v>
      </c>
      <c r="N770">
        <v>20</v>
      </c>
      <c r="O770" t="str">
        <f t="shared" ref="O770:O833" si="36">VLOOKUP(N770,cat,2)</f>
        <v>adult</v>
      </c>
    </row>
    <row r="771" spans="1:15" x14ac:dyDescent="0.25">
      <c r="A771">
        <v>770</v>
      </c>
      <c r="B771" s="3">
        <v>45524</v>
      </c>
      <c r="C771" s="3" t="str">
        <f t="shared" ref="C771:C834" si="37">TEXT(B771,"mmm")</f>
        <v>Aug</v>
      </c>
      <c r="D771" s="3" t="str">
        <f t="shared" ref="D771:D834" si="38">TEXT(B771,"yyyy")</f>
        <v>2024</v>
      </c>
      <c r="E771" t="s">
        <v>13</v>
      </c>
      <c r="F771" t="s">
        <v>23</v>
      </c>
      <c r="G771" t="s">
        <v>28</v>
      </c>
      <c r="H771">
        <v>18</v>
      </c>
      <c r="I771">
        <v>57.91</v>
      </c>
      <c r="J771">
        <v>1042.3800000000001</v>
      </c>
      <c r="K771">
        <v>675.09</v>
      </c>
      <c r="L771">
        <v>367.29</v>
      </c>
      <c r="M771" t="s">
        <v>40</v>
      </c>
      <c r="N771">
        <v>23</v>
      </c>
      <c r="O771" t="str">
        <f t="shared" si="36"/>
        <v>adult</v>
      </c>
    </row>
    <row r="772" spans="1:15" x14ac:dyDescent="0.25">
      <c r="A772">
        <v>771</v>
      </c>
      <c r="B772" s="3">
        <v>45393</v>
      </c>
      <c r="C772" s="3" t="str">
        <f t="shared" si="37"/>
        <v>Apr</v>
      </c>
      <c r="D772" s="3" t="str">
        <f t="shared" si="38"/>
        <v>2024</v>
      </c>
      <c r="E772" t="s">
        <v>16</v>
      </c>
      <c r="F772" t="s">
        <v>22</v>
      </c>
      <c r="G772" t="s">
        <v>26</v>
      </c>
      <c r="H772">
        <v>19</v>
      </c>
      <c r="I772">
        <v>351.85</v>
      </c>
      <c r="J772">
        <v>6685.15</v>
      </c>
      <c r="K772">
        <v>4219.41</v>
      </c>
      <c r="L772">
        <v>2465.7399999999998</v>
      </c>
      <c r="M772" t="s">
        <v>40</v>
      </c>
      <c r="N772">
        <v>48</v>
      </c>
      <c r="O772" t="str">
        <f t="shared" si="36"/>
        <v>old</v>
      </c>
    </row>
    <row r="773" spans="1:15" x14ac:dyDescent="0.25">
      <c r="A773">
        <v>772</v>
      </c>
      <c r="B773" s="3">
        <v>45259</v>
      </c>
      <c r="C773" s="3" t="str">
        <f t="shared" si="37"/>
        <v>Nov</v>
      </c>
      <c r="D773" s="3" t="str">
        <f t="shared" si="38"/>
        <v>2023</v>
      </c>
      <c r="E773" t="s">
        <v>15</v>
      </c>
      <c r="F773" t="s">
        <v>22</v>
      </c>
      <c r="G773" t="s">
        <v>26</v>
      </c>
      <c r="H773">
        <v>17</v>
      </c>
      <c r="I773">
        <v>123.1</v>
      </c>
      <c r="J773">
        <v>2092.6999999999998</v>
      </c>
      <c r="K773">
        <v>1511.71</v>
      </c>
      <c r="L773">
        <v>580.99</v>
      </c>
      <c r="M773" t="s">
        <v>41</v>
      </c>
      <c r="N773">
        <v>54</v>
      </c>
      <c r="O773" t="str">
        <f t="shared" si="36"/>
        <v>old</v>
      </c>
    </row>
    <row r="774" spans="1:15" x14ac:dyDescent="0.25">
      <c r="A774">
        <v>773</v>
      </c>
      <c r="B774" s="3">
        <v>44959</v>
      </c>
      <c r="C774" s="3" t="str">
        <f t="shared" si="37"/>
        <v>Feb</v>
      </c>
      <c r="D774" s="3" t="str">
        <f t="shared" si="38"/>
        <v>2023</v>
      </c>
      <c r="E774" t="s">
        <v>15</v>
      </c>
      <c r="F774" t="s">
        <v>20</v>
      </c>
      <c r="G774" t="s">
        <v>36</v>
      </c>
      <c r="H774">
        <v>2</v>
      </c>
      <c r="I774">
        <v>217.71</v>
      </c>
      <c r="J774">
        <v>435.42</v>
      </c>
      <c r="K774">
        <v>341.36</v>
      </c>
      <c r="L774">
        <v>94.06</v>
      </c>
      <c r="M774" t="s">
        <v>40</v>
      </c>
      <c r="N774">
        <v>51</v>
      </c>
      <c r="O774" t="str">
        <f t="shared" si="36"/>
        <v>old</v>
      </c>
    </row>
    <row r="775" spans="1:15" x14ac:dyDescent="0.25">
      <c r="A775">
        <v>774</v>
      </c>
      <c r="B775" s="3">
        <v>45154</v>
      </c>
      <c r="C775" s="3" t="str">
        <f t="shared" si="37"/>
        <v>Aug</v>
      </c>
      <c r="D775" s="3" t="str">
        <f t="shared" si="38"/>
        <v>2023</v>
      </c>
      <c r="E775" t="s">
        <v>19</v>
      </c>
      <c r="F775" t="s">
        <v>23</v>
      </c>
      <c r="G775" t="s">
        <v>33</v>
      </c>
      <c r="H775">
        <v>13</v>
      </c>
      <c r="I775">
        <v>486.99</v>
      </c>
      <c r="J775">
        <v>6330.87</v>
      </c>
      <c r="K775">
        <v>4580.1499999999996</v>
      </c>
      <c r="L775">
        <v>1750.72</v>
      </c>
      <c r="M775" t="s">
        <v>41</v>
      </c>
      <c r="N775">
        <v>35</v>
      </c>
      <c r="O775" t="str">
        <f t="shared" si="36"/>
        <v xml:space="preserve">middle </v>
      </c>
    </row>
    <row r="776" spans="1:15" x14ac:dyDescent="0.25">
      <c r="A776">
        <v>775</v>
      </c>
      <c r="B776" s="3">
        <v>44679</v>
      </c>
      <c r="C776" s="3" t="str">
        <f t="shared" si="37"/>
        <v>Apr</v>
      </c>
      <c r="D776" s="3" t="str">
        <f t="shared" si="38"/>
        <v>2022</v>
      </c>
      <c r="E776" t="s">
        <v>15</v>
      </c>
      <c r="F776" t="s">
        <v>21</v>
      </c>
      <c r="G776" t="s">
        <v>39</v>
      </c>
      <c r="H776">
        <v>9</v>
      </c>
      <c r="I776">
        <v>325.93</v>
      </c>
      <c r="J776">
        <v>2933.37</v>
      </c>
      <c r="K776">
        <v>2197.98</v>
      </c>
      <c r="L776">
        <v>735.39</v>
      </c>
      <c r="M776" t="s">
        <v>41</v>
      </c>
      <c r="N776">
        <v>55</v>
      </c>
      <c r="O776" t="str">
        <f t="shared" si="36"/>
        <v>old</v>
      </c>
    </row>
    <row r="777" spans="1:15" x14ac:dyDescent="0.25">
      <c r="A777">
        <v>776</v>
      </c>
      <c r="B777" s="3">
        <v>44684</v>
      </c>
      <c r="C777" s="3" t="str">
        <f t="shared" si="37"/>
        <v>May</v>
      </c>
      <c r="D777" s="3" t="str">
        <f t="shared" si="38"/>
        <v>2022</v>
      </c>
      <c r="E777" t="s">
        <v>15</v>
      </c>
      <c r="F777" t="s">
        <v>23</v>
      </c>
      <c r="G777" t="s">
        <v>33</v>
      </c>
      <c r="H777">
        <v>19</v>
      </c>
      <c r="I777">
        <v>96.26</v>
      </c>
      <c r="J777">
        <v>1828.94</v>
      </c>
      <c r="K777">
        <v>1448.97</v>
      </c>
      <c r="L777">
        <v>379.97</v>
      </c>
      <c r="M777" t="s">
        <v>40</v>
      </c>
      <c r="N777">
        <v>26</v>
      </c>
      <c r="O777" t="str">
        <f t="shared" si="36"/>
        <v>adult</v>
      </c>
    </row>
    <row r="778" spans="1:15" x14ac:dyDescent="0.25">
      <c r="A778">
        <v>777</v>
      </c>
      <c r="B778" s="3">
        <v>44698</v>
      </c>
      <c r="C778" s="3" t="str">
        <f t="shared" si="37"/>
        <v>May</v>
      </c>
      <c r="D778" s="3" t="str">
        <f t="shared" si="38"/>
        <v>2022</v>
      </c>
      <c r="E778" t="s">
        <v>17</v>
      </c>
      <c r="F778" t="s">
        <v>22</v>
      </c>
      <c r="G778" t="s">
        <v>26</v>
      </c>
      <c r="H778">
        <v>2</v>
      </c>
      <c r="I778">
        <v>366.97</v>
      </c>
      <c r="J778">
        <v>733.94</v>
      </c>
      <c r="K778">
        <v>590.98</v>
      </c>
      <c r="L778">
        <v>142.96</v>
      </c>
      <c r="M778" t="s">
        <v>40</v>
      </c>
      <c r="N778">
        <v>35</v>
      </c>
      <c r="O778" t="str">
        <f t="shared" si="36"/>
        <v xml:space="preserve">middle </v>
      </c>
    </row>
    <row r="779" spans="1:15" x14ac:dyDescent="0.25">
      <c r="A779">
        <v>778</v>
      </c>
      <c r="B779" s="3">
        <v>44671</v>
      </c>
      <c r="C779" s="3" t="str">
        <f t="shared" si="37"/>
        <v>Apr</v>
      </c>
      <c r="D779" s="3" t="str">
        <f t="shared" si="38"/>
        <v>2022</v>
      </c>
      <c r="E779" t="s">
        <v>14</v>
      </c>
      <c r="F779" t="s">
        <v>21</v>
      </c>
      <c r="G779" t="s">
        <v>27</v>
      </c>
      <c r="H779">
        <v>4</v>
      </c>
      <c r="I779">
        <v>415.84</v>
      </c>
      <c r="J779">
        <v>1663.36</v>
      </c>
      <c r="K779">
        <v>1004.88</v>
      </c>
      <c r="L779">
        <v>658.48</v>
      </c>
      <c r="M779" t="s">
        <v>41</v>
      </c>
      <c r="N779">
        <v>31</v>
      </c>
      <c r="O779" t="str">
        <f t="shared" si="36"/>
        <v xml:space="preserve">middle </v>
      </c>
    </row>
    <row r="780" spans="1:15" x14ac:dyDescent="0.25">
      <c r="A780">
        <v>779</v>
      </c>
      <c r="B780" s="3">
        <v>44982</v>
      </c>
      <c r="C780" s="3" t="str">
        <f t="shared" si="37"/>
        <v>Feb</v>
      </c>
      <c r="D780" s="3" t="str">
        <f t="shared" si="38"/>
        <v>2023</v>
      </c>
      <c r="E780" t="s">
        <v>13</v>
      </c>
      <c r="F780" t="s">
        <v>22</v>
      </c>
      <c r="G780" t="s">
        <v>26</v>
      </c>
      <c r="H780">
        <v>4</v>
      </c>
      <c r="I780">
        <v>435.06</v>
      </c>
      <c r="J780">
        <v>1740.24</v>
      </c>
      <c r="K780">
        <v>1213.8800000000001</v>
      </c>
      <c r="L780">
        <v>526.36</v>
      </c>
      <c r="M780" t="s">
        <v>41</v>
      </c>
      <c r="N780">
        <v>60</v>
      </c>
      <c r="O780" t="str">
        <f t="shared" si="36"/>
        <v>old</v>
      </c>
    </row>
    <row r="781" spans="1:15" x14ac:dyDescent="0.25">
      <c r="A781">
        <v>780</v>
      </c>
      <c r="B781" s="3">
        <v>45452</v>
      </c>
      <c r="C781" s="3" t="str">
        <f t="shared" si="37"/>
        <v>Jun</v>
      </c>
      <c r="D781" s="3" t="str">
        <f t="shared" si="38"/>
        <v>2024</v>
      </c>
      <c r="E781" t="s">
        <v>19</v>
      </c>
      <c r="F781" t="s">
        <v>20</v>
      </c>
      <c r="G781" t="s">
        <v>36</v>
      </c>
      <c r="H781">
        <v>5</v>
      </c>
      <c r="I781">
        <v>107.36</v>
      </c>
      <c r="J781">
        <v>536.79999999999995</v>
      </c>
      <c r="K781">
        <v>378.96</v>
      </c>
      <c r="L781">
        <v>157.84</v>
      </c>
      <c r="M781" t="s">
        <v>40</v>
      </c>
      <c r="N781">
        <v>49</v>
      </c>
      <c r="O781" t="str">
        <f t="shared" si="36"/>
        <v>old</v>
      </c>
    </row>
    <row r="782" spans="1:15" x14ac:dyDescent="0.25">
      <c r="A782">
        <v>781</v>
      </c>
      <c r="B782" s="3">
        <v>44724</v>
      </c>
      <c r="C782" s="3" t="str">
        <f t="shared" si="37"/>
        <v>Jun</v>
      </c>
      <c r="D782" s="3" t="str">
        <f t="shared" si="38"/>
        <v>2022</v>
      </c>
      <c r="E782" t="s">
        <v>13</v>
      </c>
      <c r="F782" t="s">
        <v>23</v>
      </c>
      <c r="G782" t="s">
        <v>28</v>
      </c>
      <c r="H782">
        <v>2</v>
      </c>
      <c r="I782">
        <v>129.80000000000001</v>
      </c>
      <c r="J782">
        <v>259.60000000000002</v>
      </c>
      <c r="K782">
        <v>189.5</v>
      </c>
      <c r="L782">
        <v>70.099999999999994</v>
      </c>
      <c r="M782" t="s">
        <v>40</v>
      </c>
      <c r="N782">
        <v>21</v>
      </c>
      <c r="O782" t="str">
        <f t="shared" si="36"/>
        <v>adult</v>
      </c>
    </row>
    <row r="783" spans="1:15" x14ac:dyDescent="0.25">
      <c r="A783">
        <v>782</v>
      </c>
      <c r="B783" s="3">
        <v>44852</v>
      </c>
      <c r="C783" s="3" t="str">
        <f t="shared" si="37"/>
        <v>Oct</v>
      </c>
      <c r="D783" s="3" t="str">
        <f t="shared" si="38"/>
        <v>2022</v>
      </c>
      <c r="E783" t="s">
        <v>13</v>
      </c>
      <c r="F783" t="s">
        <v>23</v>
      </c>
      <c r="G783" t="s">
        <v>33</v>
      </c>
      <c r="H783">
        <v>14</v>
      </c>
      <c r="I783">
        <v>59.66</v>
      </c>
      <c r="J783">
        <v>835.24</v>
      </c>
      <c r="K783">
        <v>573.11</v>
      </c>
      <c r="L783">
        <v>262.13</v>
      </c>
      <c r="M783" t="s">
        <v>41</v>
      </c>
      <c r="N783">
        <v>29</v>
      </c>
      <c r="O783" t="str">
        <f t="shared" si="36"/>
        <v>adult</v>
      </c>
    </row>
    <row r="784" spans="1:15" x14ac:dyDescent="0.25">
      <c r="A784">
        <v>783</v>
      </c>
      <c r="B784" s="3">
        <v>44872</v>
      </c>
      <c r="C784" s="3" t="str">
        <f t="shared" si="37"/>
        <v>Nov</v>
      </c>
      <c r="D784" s="3" t="str">
        <f t="shared" si="38"/>
        <v>2022</v>
      </c>
      <c r="E784" t="s">
        <v>12</v>
      </c>
      <c r="F784" t="s">
        <v>21</v>
      </c>
      <c r="G784" t="s">
        <v>39</v>
      </c>
      <c r="H784">
        <v>17</v>
      </c>
      <c r="I784">
        <v>37.32</v>
      </c>
      <c r="J784">
        <v>634.44000000000005</v>
      </c>
      <c r="K784">
        <v>467.16</v>
      </c>
      <c r="L784">
        <v>167.28</v>
      </c>
      <c r="M784" t="s">
        <v>40</v>
      </c>
      <c r="N784">
        <v>46</v>
      </c>
      <c r="O784" t="str">
        <f t="shared" si="36"/>
        <v>old</v>
      </c>
    </row>
    <row r="785" spans="1:15" x14ac:dyDescent="0.25">
      <c r="A785">
        <v>784</v>
      </c>
      <c r="B785" s="3">
        <v>45010</v>
      </c>
      <c r="C785" s="3" t="str">
        <f t="shared" si="37"/>
        <v>Mar</v>
      </c>
      <c r="D785" s="3" t="str">
        <f t="shared" si="38"/>
        <v>2023</v>
      </c>
      <c r="E785" t="s">
        <v>15</v>
      </c>
      <c r="F785" t="s">
        <v>23</v>
      </c>
      <c r="G785" t="s">
        <v>28</v>
      </c>
      <c r="H785">
        <v>13</v>
      </c>
      <c r="I785">
        <v>138.47</v>
      </c>
      <c r="J785">
        <v>1800.11</v>
      </c>
      <c r="K785">
        <v>1339.47</v>
      </c>
      <c r="L785">
        <v>460.64</v>
      </c>
      <c r="M785" t="s">
        <v>40</v>
      </c>
      <c r="N785">
        <v>19</v>
      </c>
      <c r="O785" t="str">
        <f t="shared" si="36"/>
        <v>adult</v>
      </c>
    </row>
    <row r="786" spans="1:15" x14ac:dyDescent="0.25">
      <c r="A786">
        <v>785</v>
      </c>
      <c r="B786" s="3">
        <v>45219</v>
      </c>
      <c r="C786" s="3" t="str">
        <f t="shared" si="37"/>
        <v>Oct</v>
      </c>
      <c r="D786" s="3" t="str">
        <f t="shared" si="38"/>
        <v>2023</v>
      </c>
      <c r="E786" t="s">
        <v>15</v>
      </c>
      <c r="F786" t="s">
        <v>20</v>
      </c>
      <c r="G786" t="s">
        <v>38</v>
      </c>
      <c r="H786">
        <v>8</v>
      </c>
      <c r="I786">
        <v>493.31</v>
      </c>
      <c r="J786">
        <v>3946.48</v>
      </c>
      <c r="K786">
        <v>3021.13</v>
      </c>
      <c r="L786">
        <v>925.35</v>
      </c>
      <c r="M786" t="s">
        <v>40</v>
      </c>
      <c r="N786">
        <v>25</v>
      </c>
      <c r="O786" t="str">
        <f t="shared" si="36"/>
        <v>adult</v>
      </c>
    </row>
    <row r="787" spans="1:15" x14ac:dyDescent="0.25">
      <c r="A787">
        <v>786</v>
      </c>
      <c r="B787" s="3">
        <v>45380</v>
      </c>
      <c r="C787" s="3" t="str">
        <f t="shared" si="37"/>
        <v>Mar</v>
      </c>
      <c r="D787" s="3" t="str">
        <f t="shared" si="38"/>
        <v>2024</v>
      </c>
      <c r="E787" t="s">
        <v>19</v>
      </c>
      <c r="F787" t="s">
        <v>23</v>
      </c>
      <c r="G787" t="s">
        <v>31</v>
      </c>
      <c r="H787">
        <v>4</v>
      </c>
      <c r="I787">
        <v>139.55000000000001</v>
      </c>
      <c r="J787">
        <v>558.20000000000005</v>
      </c>
      <c r="K787">
        <v>445.16</v>
      </c>
      <c r="L787">
        <v>113.04</v>
      </c>
      <c r="M787" t="s">
        <v>41</v>
      </c>
      <c r="N787">
        <v>43</v>
      </c>
      <c r="O787" t="str">
        <f t="shared" si="36"/>
        <v xml:space="preserve">middle </v>
      </c>
    </row>
    <row r="788" spans="1:15" x14ac:dyDescent="0.25">
      <c r="A788">
        <v>787</v>
      </c>
      <c r="B788" s="3">
        <v>44812</v>
      </c>
      <c r="C788" s="3" t="str">
        <f t="shared" si="37"/>
        <v>Sep</v>
      </c>
      <c r="D788" s="3" t="str">
        <f t="shared" si="38"/>
        <v>2022</v>
      </c>
      <c r="E788" t="s">
        <v>17</v>
      </c>
      <c r="F788" t="s">
        <v>21</v>
      </c>
      <c r="G788" t="s">
        <v>37</v>
      </c>
      <c r="H788">
        <v>8</v>
      </c>
      <c r="I788">
        <v>449.89</v>
      </c>
      <c r="J788">
        <v>3599.12</v>
      </c>
      <c r="K788">
        <v>2431.67</v>
      </c>
      <c r="L788">
        <v>1167.45</v>
      </c>
      <c r="M788" t="s">
        <v>40</v>
      </c>
      <c r="N788">
        <v>58</v>
      </c>
      <c r="O788" t="str">
        <f t="shared" si="36"/>
        <v>old</v>
      </c>
    </row>
    <row r="789" spans="1:15" x14ac:dyDescent="0.25">
      <c r="A789">
        <v>788</v>
      </c>
      <c r="B789" s="3">
        <v>45129</v>
      </c>
      <c r="C789" s="3" t="str">
        <f t="shared" si="37"/>
        <v>Jul</v>
      </c>
      <c r="D789" s="3" t="str">
        <f t="shared" si="38"/>
        <v>2023</v>
      </c>
      <c r="E789" t="s">
        <v>13</v>
      </c>
      <c r="F789" t="s">
        <v>21</v>
      </c>
      <c r="G789" t="s">
        <v>27</v>
      </c>
      <c r="H789">
        <v>1</v>
      </c>
      <c r="I789">
        <v>167.05</v>
      </c>
      <c r="J789">
        <v>167.05</v>
      </c>
      <c r="K789">
        <v>134.79</v>
      </c>
      <c r="L789">
        <v>32.26</v>
      </c>
      <c r="M789" t="s">
        <v>41</v>
      </c>
      <c r="N789">
        <v>54</v>
      </c>
      <c r="O789" t="str">
        <f t="shared" si="36"/>
        <v>old</v>
      </c>
    </row>
    <row r="790" spans="1:15" x14ac:dyDescent="0.25">
      <c r="A790">
        <v>789</v>
      </c>
      <c r="B790" s="3">
        <v>45300</v>
      </c>
      <c r="C790" s="3" t="str">
        <f t="shared" si="37"/>
        <v>Jan</v>
      </c>
      <c r="D790" s="3" t="str">
        <f t="shared" si="38"/>
        <v>2024</v>
      </c>
      <c r="E790" t="s">
        <v>16</v>
      </c>
      <c r="F790" t="s">
        <v>21</v>
      </c>
      <c r="G790" t="s">
        <v>39</v>
      </c>
      <c r="H790">
        <v>7</v>
      </c>
      <c r="I790">
        <v>97.75</v>
      </c>
      <c r="J790">
        <v>684.25</v>
      </c>
      <c r="K790">
        <v>560.94000000000005</v>
      </c>
      <c r="L790">
        <v>123.31</v>
      </c>
      <c r="M790" t="s">
        <v>41</v>
      </c>
      <c r="N790">
        <v>34</v>
      </c>
      <c r="O790" t="str">
        <f t="shared" si="36"/>
        <v xml:space="preserve">middle </v>
      </c>
    </row>
    <row r="791" spans="1:15" x14ac:dyDescent="0.25">
      <c r="A791">
        <v>790</v>
      </c>
      <c r="B791" s="3">
        <v>44951</v>
      </c>
      <c r="C791" s="3" t="str">
        <f t="shared" si="37"/>
        <v>Jan</v>
      </c>
      <c r="D791" s="3" t="str">
        <f t="shared" si="38"/>
        <v>2023</v>
      </c>
      <c r="E791" t="s">
        <v>19</v>
      </c>
      <c r="F791" t="s">
        <v>22</v>
      </c>
      <c r="G791" t="s">
        <v>34</v>
      </c>
      <c r="H791">
        <v>20</v>
      </c>
      <c r="I791">
        <v>284.77999999999997</v>
      </c>
      <c r="J791">
        <v>5695.6</v>
      </c>
      <c r="K791">
        <v>4027.17</v>
      </c>
      <c r="L791">
        <v>1668.43</v>
      </c>
      <c r="M791" t="s">
        <v>41</v>
      </c>
      <c r="N791">
        <v>57</v>
      </c>
      <c r="O791" t="str">
        <f t="shared" si="36"/>
        <v>old</v>
      </c>
    </row>
    <row r="792" spans="1:15" x14ac:dyDescent="0.25">
      <c r="A792">
        <v>791</v>
      </c>
      <c r="B792" s="3">
        <v>45339</v>
      </c>
      <c r="C792" s="3" t="str">
        <f t="shared" si="37"/>
        <v>Feb</v>
      </c>
      <c r="D792" s="3" t="str">
        <f t="shared" si="38"/>
        <v>2024</v>
      </c>
      <c r="E792" t="s">
        <v>15</v>
      </c>
      <c r="F792" t="s">
        <v>22</v>
      </c>
      <c r="G792" t="s">
        <v>30</v>
      </c>
      <c r="H792">
        <v>2</v>
      </c>
      <c r="I792">
        <v>429.61</v>
      </c>
      <c r="J792">
        <v>859.22</v>
      </c>
      <c r="K792">
        <v>607.52</v>
      </c>
      <c r="L792">
        <v>251.7</v>
      </c>
      <c r="M792" t="s">
        <v>40</v>
      </c>
      <c r="N792">
        <v>52</v>
      </c>
      <c r="O792" t="str">
        <f t="shared" si="36"/>
        <v>old</v>
      </c>
    </row>
    <row r="793" spans="1:15" x14ac:dyDescent="0.25">
      <c r="A793">
        <v>792</v>
      </c>
      <c r="B793" s="3">
        <v>44640</v>
      </c>
      <c r="C793" s="3" t="str">
        <f t="shared" si="37"/>
        <v>Mar</v>
      </c>
      <c r="D793" s="3" t="str">
        <f t="shared" si="38"/>
        <v>2022</v>
      </c>
      <c r="E793" t="s">
        <v>16</v>
      </c>
      <c r="F793" t="s">
        <v>20</v>
      </c>
      <c r="G793" t="s">
        <v>36</v>
      </c>
      <c r="H793">
        <v>14</v>
      </c>
      <c r="I793">
        <v>478.96</v>
      </c>
      <c r="J793">
        <v>6705.44</v>
      </c>
      <c r="K793">
        <v>4056.32</v>
      </c>
      <c r="L793">
        <v>2649.12</v>
      </c>
      <c r="M793" t="s">
        <v>40</v>
      </c>
      <c r="N793">
        <v>54</v>
      </c>
      <c r="O793" t="str">
        <f t="shared" si="36"/>
        <v>old</v>
      </c>
    </row>
    <row r="794" spans="1:15" x14ac:dyDescent="0.25">
      <c r="A794">
        <v>793</v>
      </c>
      <c r="B794" s="3">
        <v>45318</v>
      </c>
      <c r="C794" s="3" t="str">
        <f t="shared" si="37"/>
        <v>Jan</v>
      </c>
      <c r="D794" s="3" t="str">
        <f t="shared" si="38"/>
        <v>2024</v>
      </c>
      <c r="E794" t="s">
        <v>18</v>
      </c>
      <c r="F794" t="s">
        <v>22</v>
      </c>
      <c r="G794" t="s">
        <v>34</v>
      </c>
      <c r="H794">
        <v>2</v>
      </c>
      <c r="I794">
        <v>106.45</v>
      </c>
      <c r="J794">
        <v>212.9</v>
      </c>
      <c r="K794">
        <v>154.08000000000001</v>
      </c>
      <c r="L794">
        <v>58.82</v>
      </c>
      <c r="M794" t="s">
        <v>40</v>
      </c>
      <c r="N794">
        <v>24</v>
      </c>
      <c r="O794" t="str">
        <f t="shared" si="36"/>
        <v>adult</v>
      </c>
    </row>
    <row r="795" spans="1:15" x14ac:dyDescent="0.25">
      <c r="A795">
        <v>794</v>
      </c>
      <c r="B795" s="3">
        <v>44824</v>
      </c>
      <c r="C795" s="3" t="str">
        <f t="shared" si="37"/>
        <v>Sep</v>
      </c>
      <c r="D795" s="3" t="str">
        <f t="shared" si="38"/>
        <v>2022</v>
      </c>
      <c r="E795" t="s">
        <v>13</v>
      </c>
      <c r="F795" t="s">
        <v>22</v>
      </c>
      <c r="G795" t="s">
        <v>26</v>
      </c>
      <c r="H795">
        <v>7</v>
      </c>
      <c r="I795">
        <v>113.14</v>
      </c>
      <c r="J795">
        <v>791.98</v>
      </c>
      <c r="K795">
        <v>498.2</v>
      </c>
      <c r="L795">
        <v>293.77999999999997</v>
      </c>
      <c r="M795" t="s">
        <v>40</v>
      </c>
      <c r="N795">
        <v>55</v>
      </c>
      <c r="O795" t="str">
        <f t="shared" si="36"/>
        <v>old</v>
      </c>
    </row>
    <row r="796" spans="1:15" x14ac:dyDescent="0.25">
      <c r="A796">
        <v>795</v>
      </c>
      <c r="B796" s="3">
        <v>44657</v>
      </c>
      <c r="C796" s="3" t="str">
        <f t="shared" si="37"/>
        <v>Apr</v>
      </c>
      <c r="D796" s="3" t="str">
        <f t="shared" si="38"/>
        <v>2022</v>
      </c>
      <c r="E796" t="s">
        <v>12</v>
      </c>
      <c r="F796" t="s">
        <v>21</v>
      </c>
      <c r="G796" t="s">
        <v>25</v>
      </c>
      <c r="H796">
        <v>19</v>
      </c>
      <c r="I796">
        <v>445.45</v>
      </c>
      <c r="J796">
        <v>8463.5499999999993</v>
      </c>
      <c r="K796">
        <v>7345.78</v>
      </c>
      <c r="L796">
        <v>1117.77</v>
      </c>
      <c r="M796" t="s">
        <v>41</v>
      </c>
      <c r="N796">
        <v>33</v>
      </c>
      <c r="O796" t="str">
        <f t="shared" si="36"/>
        <v xml:space="preserve">middle </v>
      </c>
    </row>
    <row r="797" spans="1:15" x14ac:dyDescent="0.25">
      <c r="A797">
        <v>796</v>
      </c>
      <c r="B797" s="3">
        <v>45341</v>
      </c>
      <c r="C797" s="3" t="str">
        <f t="shared" si="37"/>
        <v>Feb</v>
      </c>
      <c r="D797" s="3" t="str">
        <f t="shared" si="38"/>
        <v>2024</v>
      </c>
      <c r="E797" t="s">
        <v>14</v>
      </c>
      <c r="F797" t="s">
        <v>21</v>
      </c>
      <c r="G797" t="s">
        <v>25</v>
      </c>
      <c r="H797">
        <v>20</v>
      </c>
      <c r="I797">
        <v>270.76</v>
      </c>
      <c r="J797">
        <v>5415.2</v>
      </c>
      <c r="K797">
        <v>4271.1400000000003</v>
      </c>
      <c r="L797">
        <v>1144.06</v>
      </c>
      <c r="M797" t="s">
        <v>40</v>
      </c>
      <c r="N797">
        <v>20</v>
      </c>
      <c r="O797" t="str">
        <f t="shared" si="36"/>
        <v>adult</v>
      </c>
    </row>
    <row r="798" spans="1:15" x14ac:dyDescent="0.25">
      <c r="A798">
        <v>797</v>
      </c>
      <c r="B798" s="3">
        <v>44783</v>
      </c>
      <c r="C798" s="3" t="str">
        <f t="shared" si="37"/>
        <v>Aug</v>
      </c>
      <c r="D798" s="3" t="str">
        <f t="shared" si="38"/>
        <v>2022</v>
      </c>
      <c r="E798" t="s">
        <v>13</v>
      </c>
      <c r="F798" t="s">
        <v>23</v>
      </c>
      <c r="G798" t="s">
        <v>33</v>
      </c>
      <c r="H798">
        <v>1</v>
      </c>
      <c r="I798">
        <v>463.48</v>
      </c>
      <c r="J798">
        <v>463.48</v>
      </c>
      <c r="K798">
        <v>346.16</v>
      </c>
      <c r="L798">
        <v>117.32</v>
      </c>
      <c r="M798" t="s">
        <v>41</v>
      </c>
      <c r="N798">
        <v>39</v>
      </c>
      <c r="O798" t="str">
        <f t="shared" si="36"/>
        <v xml:space="preserve">middle </v>
      </c>
    </row>
    <row r="799" spans="1:15" x14ac:dyDescent="0.25">
      <c r="A799">
        <v>798</v>
      </c>
      <c r="B799" s="3">
        <v>44919</v>
      </c>
      <c r="C799" s="3" t="str">
        <f t="shared" si="37"/>
        <v>Dec</v>
      </c>
      <c r="D799" s="3" t="str">
        <f t="shared" si="38"/>
        <v>2022</v>
      </c>
      <c r="E799" t="s">
        <v>14</v>
      </c>
      <c r="F799" t="s">
        <v>21</v>
      </c>
      <c r="G799" t="s">
        <v>27</v>
      </c>
      <c r="H799">
        <v>19</v>
      </c>
      <c r="I799">
        <v>142.44999999999999</v>
      </c>
      <c r="J799">
        <v>2706.55</v>
      </c>
      <c r="K799">
        <v>1970.72</v>
      </c>
      <c r="L799">
        <v>735.83</v>
      </c>
      <c r="M799" t="s">
        <v>41</v>
      </c>
      <c r="N799">
        <v>46</v>
      </c>
      <c r="O799" t="str">
        <f t="shared" si="36"/>
        <v>old</v>
      </c>
    </row>
    <row r="800" spans="1:15" x14ac:dyDescent="0.25">
      <c r="A800">
        <v>799</v>
      </c>
      <c r="B800" s="3">
        <v>44738</v>
      </c>
      <c r="C800" s="3" t="str">
        <f t="shared" si="37"/>
        <v>Jun</v>
      </c>
      <c r="D800" s="3" t="str">
        <f t="shared" si="38"/>
        <v>2022</v>
      </c>
      <c r="E800" t="s">
        <v>18</v>
      </c>
      <c r="F800" t="s">
        <v>21</v>
      </c>
      <c r="G800" t="s">
        <v>37</v>
      </c>
      <c r="H800">
        <v>19</v>
      </c>
      <c r="I800">
        <v>15.57</v>
      </c>
      <c r="J800">
        <v>295.83</v>
      </c>
      <c r="K800">
        <v>201.93</v>
      </c>
      <c r="L800">
        <v>93.9</v>
      </c>
      <c r="M800" t="s">
        <v>40</v>
      </c>
      <c r="N800">
        <v>32</v>
      </c>
      <c r="O800" t="str">
        <f t="shared" si="36"/>
        <v xml:space="preserve">middle </v>
      </c>
    </row>
    <row r="801" spans="1:15" x14ac:dyDescent="0.25">
      <c r="A801">
        <v>800</v>
      </c>
      <c r="B801" s="3">
        <v>44624</v>
      </c>
      <c r="C801" s="3" t="str">
        <f t="shared" si="37"/>
        <v>Mar</v>
      </c>
      <c r="D801" s="3" t="str">
        <f t="shared" si="38"/>
        <v>2022</v>
      </c>
      <c r="E801" t="s">
        <v>17</v>
      </c>
      <c r="F801" t="s">
        <v>22</v>
      </c>
      <c r="G801" t="s">
        <v>26</v>
      </c>
      <c r="H801">
        <v>7</v>
      </c>
      <c r="I801">
        <v>102.83</v>
      </c>
      <c r="J801">
        <v>719.81</v>
      </c>
      <c r="K801">
        <v>495.59</v>
      </c>
      <c r="L801">
        <v>224.22</v>
      </c>
      <c r="M801" t="s">
        <v>41</v>
      </c>
      <c r="N801">
        <v>32</v>
      </c>
      <c r="O801" t="str">
        <f t="shared" si="36"/>
        <v xml:space="preserve">middle </v>
      </c>
    </row>
    <row r="802" spans="1:15" x14ac:dyDescent="0.25">
      <c r="A802">
        <v>801</v>
      </c>
      <c r="B802" s="3">
        <v>45341</v>
      </c>
      <c r="C802" s="3" t="str">
        <f t="shared" si="37"/>
        <v>Feb</v>
      </c>
      <c r="D802" s="3" t="str">
        <f t="shared" si="38"/>
        <v>2024</v>
      </c>
      <c r="E802" t="s">
        <v>18</v>
      </c>
      <c r="F802" t="s">
        <v>21</v>
      </c>
      <c r="G802" t="s">
        <v>37</v>
      </c>
      <c r="H802">
        <v>7</v>
      </c>
      <c r="I802">
        <v>186.49</v>
      </c>
      <c r="J802">
        <v>1305.43</v>
      </c>
      <c r="K802">
        <v>1079.56</v>
      </c>
      <c r="L802">
        <v>225.87</v>
      </c>
      <c r="M802" t="s">
        <v>41</v>
      </c>
      <c r="N802">
        <v>45</v>
      </c>
      <c r="O802" t="str">
        <f t="shared" si="36"/>
        <v>old</v>
      </c>
    </row>
    <row r="803" spans="1:15" x14ac:dyDescent="0.25">
      <c r="A803">
        <v>802</v>
      </c>
      <c r="B803" s="3">
        <v>44597</v>
      </c>
      <c r="C803" s="3" t="str">
        <f t="shared" si="37"/>
        <v>Feb</v>
      </c>
      <c r="D803" s="3" t="str">
        <f t="shared" si="38"/>
        <v>2022</v>
      </c>
      <c r="E803" t="s">
        <v>18</v>
      </c>
      <c r="F803" t="s">
        <v>21</v>
      </c>
      <c r="G803" t="s">
        <v>27</v>
      </c>
      <c r="H803">
        <v>16</v>
      </c>
      <c r="I803">
        <v>192.15</v>
      </c>
      <c r="J803">
        <v>3074.4</v>
      </c>
      <c r="K803">
        <v>2002.7</v>
      </c>
      <c r="L803">
        <v>1071.7</v>
      </c>
      <c r="M803" t="s">
        <v>40</v>
      </c>
      <c r="N803">
        <v>44</v>
      </c>
      <c r="O803" t="str">
        <f t="shared" si="36"/>
        <v xml:space="preserve">middle </v>
      </c>
    </row>
    <row r="804" spans="1:15" x14ac:dyDescent="0.25">
      <c r="A804">
        <v>803</v>
      </c>
      <c r="B804" s="3">
        <v>45007</v>
      </c>
      <c r="C804" s="3" t="str">
        <f t="shared" si="37"/>
        <v>Mar</v>
      </c>
      <c r="D804" s="3" t="str">
        <f t="shared" si="38"/>
        <v>2023</v>
      </c>
      <c r="E804" t="s">
        <v>14</v>
      </c>
      <c r="F804" t="s">
        <v>21</v>
      </c>
      <c r="G804" t="s">
        <v>27</v>
      </c>
      <c r="H804">
        <v>7</v>
      </c>
      <c r="I804">
        <v>41.24</v>
      </c>
      <c r="J804">
        <v>288.68</v>
      </c>
      <c r="K804">
        <v>209.15</v>
      </c>
      <c r="L804">
        <v>79.53</v>
      </c>
      <c r="M804" t="s">
        <v>40</v>
      </c>
      <c r="N804">
        <v>28</v>
      </c>
      <c r="O804" t="str">
        <f t="shared" si="36"/>
        <v>adult</v>
      </c>
    </row>
    <row r="805" spans="1:15" x14ac:dyDescent="0.25">
      <c r="A805">
        <v>804</v>
      </c>
      <c r="B805" s="3">
        <v>45238</v>
      </c>
      <c r="C805" s="3" t="str">
        <f t="shared" si="37"/>
        <v>Nov</v>
      </c>
      <c r="D805" s="3" t="str">
        <f t="shared" si="38"/>
        <v>2023</v>
      </c>
      <c r="E805" t="s">
        <v>19</v>
      </c>
      <c r="F805" t="s">
        <v>23</v>
      </c>
      <c r="G805" t="s">
        <v>28</v>
      </c>
      <c r="H805">
        <v>6</v>
      </c>
      <c r="I805">
        <v>415.24</v>
      </c>
      <c r="J805">
        <v>2491.44</v>
      </c>
      <c r="K805">
        <v>1939.04</v>
      </c>
      <c r="L805">
        <v>552.4</v>
      </c>
      <c r="M805" t="s">
        <v>40</v>
      </c>
      <c r="N805">
        <v>46</v>
      </c>
      <c r="O805" t="str">
        <f t="shared" si="36"/>
        <v>old</v>
      </c>
    </row>
    <row r="806" spans="1:15" x14ac:dyDescent="0.25">
      <c r="A806">
        <v>805</v>
      </c>
      <c r="B806" s="3">
        <v>45510</v>
      </c>
      <c r="C806" s="3" t="str">
        <f t="shared" si="37"/>
        <v>Aug</v>
      </c>
      <c r="D806" s="3" t="str">
        <f t="shared" si="38"/>
        <v>2024</v>
      </c>
      <c r="E806" t="s">
        <v>12</v>
      </c>
      <c r="F806" t="s">
        <v>22</v>
      </c>
      <c r="G806" t="s">
        <v>34</v>
      </c>
      <c r="H806">
        <v>9</v>
      </c>
      <c r="I806">
        <v>161.29</v>
      </c>
      <c r="J806">
        <v>1451.61</v>
      </c>
      <c r="K806">
        <v>1134.99</v>
      </c>
      <c r="L806">
        <v>316.62</v>
      </c>
      <c r="M806" t="s">
        <v>40</v>
      </c>
      <c r="N806">
        <v>30</v>
      </c>
      <c r="O806" t="str">
        <f t="shared" si="36"/>
        <v xml:space="preserve">middle </v>
      </c>
    </row>
    <row r="807" spans="1:15" x14ac:dyDescent="0.25">
      <c r="A807">
        <v>806</v>
      </c>
      <c r="B807" s="3">
        <v>45157</v>
      </c>
      <c r="C807" s="3" t="str">
        <f t="shared" si="37"/>
        <v>Aug</v>
      </c>
      <c r="D807" s="3" t="str">
        <f t="shared" si="38"/>
        <v>2023</v>
      </c>
      <c r="E807" t="s">
        <v>12</v>
      </c>
      <c r="F807" t="s">
        <v>23</v>
      </c>
      <c r="G807" t="s">
        <v>28</v>
      </c>
      <c r="H807">
        <v>18</v>
      </c>
      <c r="I807">
        <v>235.11</v>
      </c>
      <c r="J807">
        <v>4231.9799999999996</v>
      </c>
      <c r="K807">
        <v>2654.75</v>
      </c>
      <c r="L807">
        <v>1577.23</v>
      </c>
      <c r="M807" t="s">
        <v>40</v>
      </c>
      <c r="N807">
        <v>26</v>
      </c>
      <c r="O807" t="str">
        <f t="shared" si="36"/>
        <v>adult</v>
      </c>
    </row>
    <row r="808" spans="1:15" x14ac:dyDescent="0.25">
      <c r="A808">
        <v>807</v>
      </c>
      <c r="B808" s="3">
        <v>45156</v>
      </c>
      <c r="C808" s="3" t="str">
        <f t="shared" si="37"/>
        <v>Aug</v>
      </c>
      <c r="D808" s="3" t="str">
        <f t="shared" si="38"/>
        <v>2023</v>
      </c>
      <c r="E808" t="s">
        <v>17</v>
      </c>
      <c r="F808" t="s">
        <v>22</v>
      </c>
      <c r="G808" t="s">
        <v>35</v>
      </c>
      <c r="H808">
        <v>18</v>
      </c>
      <c r="I808">
        <v>242.26</v>
      </c>
      <c r="J808">
        <v>4360.68</v>
      </c>
      <c r="K808">
        <v>3806</v>
      </c>
      <c r="L808">
        <v>554.67999999999995</v>
      </c>
      <c r="M808" t="s">
        <v>40</v>
      </c>
      <c r="N808">
        <v>21</v>
      </c>
      <c r="O808" t="str">
        <f t="shared" si="36"/>
        <v>adult</v>
      </c>
    </row>
    <row r="809" spans="1:15" x14ac:dyDescent="0.25">
      <c r="A809">
        <v>808</v>
      </c>
      <c r="B809" s="3">
        <v>45183</v>
      </c>
      <c r="C809" s="3" t="str">
        <f t="shared" si="37"/>
        <v>Sep</v>
      </c>
      <c r="D809" s="3" t="str">
        <f t="shared" si="38"/>
        <v>2023</v>
      </c>
      <c r="E809" t="s">
        <v>18</v>
      </c>
      <c r="F809" t="s">
        <v>22</v>
      </c>
      <c r="G809" t="s">
        <v>26</v>
      </c>
      <c r="H809">
        <v>8</v>
      </c>
      <c r="I809">
        <v>454.46</v>
      </c>
      <c r="J809">
        <v>3635.68</v>
      </c>
      <c r="K809">
        <v>2735.94</v>
      </c>
      <c r="L809">
        <v>899.74</v>
      </c>
      <c r="M809" t="s">
        <v>40</v>
      </c>
      <c r="N809">
        <v>33</v>
      </c>
      <c r="O809" t="str">
        <f t="shared" si="36"/>
        <v xml:space="preserve">middle </v>
      </c>
    </row>
    <row r="810" spans="1:15" x14ac:dyDescent="0.25">
      <c r="A810">
        <v>809</v>
      </c>
      <c r="B810" s="3">
        <v>45409</v>
      </c>
      <c r="C810" s="3" t="str">
        <f t="shared" si="37"/>
        <v>Apr</v>
      </c>
      <c r="D810" s="3" t="str">
        <f t="shared" si="38"/>
        <v>2024</v>
      </c>
      <c r="E810" t="s">
        <v>14</v>
      </c>
      <c r="F810" t="s">
        <v>23</v>
      </c>
      <c r="G810" t="s">
        <v>29</v>
      </c>
      <c r="H810">
        <v>9</v>
      </c>
      <c r="I810">
        <v>134.26</v>
      </c>
      <c r="J810">
        <v>1208.3399999999999</v>
      </c>
      <c r="K810">
        <v>923.98</v>
      </c>
      <c r="L810">
        <v>284.36</v>
      </c>
      <c r="M810" t="s">
        <v>40</v>
      </c>
      <c r="N810">
        <v>20</v>
      </c>
      <c r="O810" t="str">
        <f t="shared" si="36"/>
        <v>adult</v>
      </c>
    </row>
    <row r="811" spans="1:15" x14ac:dyDescent="0.25">
      <c r="A811">
        <v>810</v>
      </c>
      <c r="B811" s="3">
        <v>45213</v>
      </c>
      <c r="C811" s="3" t="str">
        <f t="shared" si="37"/>
        <v>Oct</v>
      </c>
      <c r="D811" s="3" t="str">
        <f t="shared" si="38"/>
        <v>2023</v>
      </c>
      <c r="E811" t="s">
        <v>12</v>
      </c>
      <c r="F811" t="s">
        <v>20</v>
      </c>
      <c r="G811" t="s">
        <v>36</v>
      </c>
      <c r="H811">
        <v>5</v>
      </c>
      <c r="I811">
        <v>402.42</v>
      </c>
      <c r="J811">
        <v>2012.1</v>
      </c>
      <c r="K811">
        <v>1340.37</v>
      </c>
      <c r="L811">
        <v>671.73</v>
      </c>
      <c r="M811" t="s">
        <v>40</v>
      </c>
      <c r="N811">
        <v>51</v>
      </c>
      <c r="O811" t="str">
        <f t="shared" si="36"/>
        <v>old</v>
      </c>
    </row>
    <row r="812" spans="1:15" x14ac:dyDescent="0.25">
      <c r="A812">
        <v>811</v>
      </c>
      <c r="B812" s="3">
        <v>45317</v>
      </c>
      <c r="C812" s="3" t="str">
        <f t="shared" si="37"/>
        <v>Jan</v>
      </c>
      <c r="D812" s="3" t="str">
        <f t="shared" si="38"/>
        <v>2024</v>
      </c>
      <c r="E812" t="s">
        <v>18</v>
      </c>
      <c r="F812" t="s">
        <v>20</v>
      </c>
      <c r="G812" t="s">
        <v>24</v>
      </c>
      <c r="H812">
        <v>14</v>
      </c>
      <c r="I812">
        <v>361.86</v>
      </c>
      <c r="J812">
        <v>5066.04</v>
      </c>
      <c r="K812">
        <v>3870.55</v>
      </c>
      <c r="L812">
        <v>1195.49</v>
      </c>
      <c r="M812" t="s">
        <v>41</v>
      </c>
      <c r="N812">
        <v>47</v>
      </c>
      <c r="O812" t="str">
        <f t="shared" si="36"/>
        <v>old</v>
      </c>
    </row>
    <row r="813" spans="1:15" x14ac:dyDescent="0.25">
      <c r="A813">
        <v>812</v>
      </c>
      <c r="B813" s="3">
        <v>44589</v>
      </c>
      <c r="C813" s="3" t="str">
        <f t="shared" si="37"/>
        <v>Jan</v>
      </c>
      <c r="D813" s="3" t="str">
        <f t="shared" si="38"/>
        <v>2022</v>
      </c>
      <c r="E813" t="s">
        <v>18</v>
      </c>
      <c r="F813" t="s">
        <v>23</v>
      </c>
      <c r="G813" t="s">
        <v>31</v>
      </c>
      <c r="H813">
        <v>1</v>
      </c>
      <c r="I813">
        <v>21.39</v>
      </c>
      <c r="J813">
        <v>21.39</v>
      </c>
      <c r="K813">
        <v>12.91</v>
      </c>
      <c r="L813">
        <v>8.48</v>
      </c>
      <c r="M813" t="s">
        <v>40</v>
      </c>
      <c r="N813">
        <v>19</v>
      </c>
      <c r="O813" t="str">
        <f t="shared" si="36"/>
        <v>adult</v>
      </c>
    </row>
    <row r="814" spans="1:15" x14ac:dyDescent="0.25">
      <c r="A814">
        <v>813</v>
      </c>
      <c r="B814" s="3">
        <v>45054</v>
      </c>
      <c r="C814" s="3" t="str">
        <f t="shared" si="37"/>
        <v>May</v>
      </c>
      <c r="D814" s="3" t="str">
        <f t="shared" si="38"/>
        <v>2023</v>
      </c>
      <c r="E814" t="s">
        <v>14</v>
      </c>
      <c r="F814" t="s">
        <v>23</v>
      </c>
      <c r="G814" t="s">
        <v>33</v>
      </c>
      <c r="H814">
        <v>19</v>
      </c>
      <c r="I814">
        <v>45.13</v>
      </c>
      <c r="J814">
        <v>857.47</v>
      </c>
      <c r="K814">
        <v>691.45</v>
      </c>
      <c r="L814">
        <v>166.02</v>
      </c>
      <c r="M814" t="s">
        <v>40</v>
      </c>
      <c r="N814">
        <v>46</v>
      </c>
      <c r="O814" t="str">
        <f t="shared" si="36"/>
        <v>old</v>
      </c>
    </row>
    <row r="815" spans="1:15" x14ac:dyDescent="0.25">
      <c r="A815">
        <v>814</v>
      </c>
      <c r="B815" s="3">
        <v>45250</v>
      </c>
      <c r="C815" s="3" t="str">
        <f t="shared" si="37"/>
        <v>Nov</v>
      </c>
      <c r="D815" s="3" t="str">
        <f t="shared" si="38"/>
        <v>2023</v>
      </c>
      <c r="E815" t="s">
        <v>16</v>
      </c>
      <c r="F815" t="s">
        <v>21</v>
      </c>
      <c r="G815" t="s">
        <v>37</v>
      </c>
      <c r="H815">
        <v>5</v>
      </c>
      <c r="I815">
        <v>494.26</v>
      </c>
      <c r="J815">
        <v>2471.3000000000002</v>
      </c>
      <c r="K815">
        <v>1714.72</v>
      </c>
      <c r="L815">
        <v>756.58</v>
      </c>
      <c r="M815" t="s">
        <v>40</v>
      </c>
      <c r="N815">
        <v>50</v>
      </c>
      <c r="O815" t="str">
        <f t="shared" si="36"/>
        <v>old</v>
      </c>
    </row>
    <row r="816" spans="1:15" x14ac:dyDescent="0.25">
      <c r="A816">
        <v>815</v>
      </c>
      <c r="B816" s="3">
        <v>45176</v>
      </c>
      <c r="C816" s="3" t="str">
        <f t="shared" si="37"/>
        <v>Sep</v>
      </c>
      <c r="D816" s="3" t="str">
        <f t="shared" si="38"/>
        <v>2023</v>
      </c>
      <c r="E816" t="s">
        <v>19</v>
      </c>
      <c r="F816" t="s">
        <v>23</v>
      </c>
      <c r="G816" t="s">
        <v>31</v>
      </c>
      <c r="H816">
        <v>6</v>
      </c>
      <c r="I816">
        <v>47.1</v>
      </c>
      <c r="J816">
        <v>282.60000000000002</v>
      </c>
      <c r="K816">
        <v>238.47</v>
      </c>
      <c r="L816">
        <v>44.13</v>
      </c>
      <c r="M816" t="s">
        <v>41</v>
      </c>
      <c r="N816">
        <v>36</v>
      </c>
      <c r="O816" t="str">
        <f t="shared" si="36"/>
        <v xml:space="preserve">middle </v>
      </c>
    </row>
    <row r="817" spans="1:15" x14ac:dyDescent="0.25">
      <c r="A817">
        <v>816</v>
      </c>
      <c r="B817" s="3">
        <v>45198</v>
      </c>
      <c r="C817" s="3" t="str">
        <f t="shared" si="37"/>
        <v>Sep</v>
      </c>
      <c r="D817" s="3" t="str">
        <f t="shared" si="38"/>
        <v>2023</v>
      </c>
      <c r="E817" t="s">
        <v>13</v>
      </c>
      <c r="F817" t="s">
        <v>21</v>
      </c>
      <c r="G817" t="s">
        <v>27</v>
      </c>
      <c r="H817">
        <v>6</v>
      </c>
      <c r="I817">
        <v>413.06</v>
      </c>
      <c r="J817">
        <v>2478.36</v>
      </c>
      <c r="K817">
        <v>1701.87</v>
      </c>
      <c r="L817">
        <v>776.49</v>
      </c>
      <c r="M817" t="s">
        <v>40</v>
      </c>
      <c r="N817">
        <v>38</v>
      </c>
      <c r="O817" t="str">
        <f t="shared" si="36"/>
        <v xml:space="preserve">middle </v>
      </c>
    </row>
    <row r="818" spans="1:15" x14ac:dyDescent="0.25">
      <c r="A818">
        <v>817</v>
      </c>
      <c r="B818" s="3">
        <v>45175</v>
      </c>
      <c r="C818" s="3" t="str">
        <f t="shared" si="37"/>
        <v>Sep</v>
      </c>
      <c r="D818" s="3" t="str">
        <f t="shared" si="38"/>
        <v>2023</v>
      </c>
      <c r="E818" t="s">
        <v>12</v>
      </c>
      <c r="F818" t="s">
        <v>20</v>
      </c>
      <c r="G818" t="s">
        <v>24</v>
      </c>
      <c r="H818">
        <v>17</v>
      </c>
      <c r="I818">
        <v>220.17</v>
      </c>
      <c r="J818">
        <v>3742.89</v>
      </c>
      <c r="K818">
        <v>2275.21</v>
      </c>
      <c r="L818">
        <v>1467.68</v>
      </c>
      <c r="M818" t="s">
        <v>40</v>
      </c>
      <c r="N818">
        <v>18</v>
      </c>
      <c r="O818" t="str">
        <f t="shared" si="36"/>
        <v>adult</v>
      </c>
    </row>
    <row r="819" spans="1:15" x14ac:dyDescent="0.25">
      <c r="A819">
        <v>818</v>
      </c>
      <c r="B819" s="3">
        <v>45303</v>
      </c>
      <c r="C819" s="3" t="str">
        <f t="shared" si="37"/>
        <v>Jan</v>
      </c>
      <c r="D819" s="3" t="str">
        <f t="shared" si="38"/>
        <v>2024</v>
      </c>
      <c r="E819" t="s">
        <v>19</v>
      </c>
      <c r="F819" t="s">
        <v>22</v>
      </c>
      <c r="G819" t="s">
        <v>34</v>
      </c>
      <c r="H819">
        <v>12</v>
      </c>
      <c r="I819">
        <v>320.14999999999998</v>
      </c>
      <c r="J819">
        <v>3841.8</v>
      </c>
      <c r="K819">
        <v>2407.3000000000002</v>
      </c>
      <c r="L819">
        <v>1434.5</v>
      </c>
      <c r="M819" t="s">
        <v>41</v>
      </c>
      <c r="N819">
        <v>51</v>
      </c>
      <c r="O819" t="str">
        <f t="shared" si="36"/>
        <v>old</v>
      </c>
    </row>
    <row r="820" spans="1:15" x14ac:dyDescent="0.25">
      <c r="A820">
        <v>819</v>
      </c>
      <c r="B820" s="3">
        <v>45378</v>
      </c>
      <c r="C820" s="3" t="str">
        <f t="shared" si="37"/>
        <v>Mar</v>
      </c>
      <c r="D820" s="3" t="str">
        <f t="shared" si="38"/>
        <v>2024</v>
      </c>
      <c r="E820" t="s">
        <v>18</v>
      </c>
      <c r="F820" t="s">
        <v>20</v>
      </c>
      <c r="G820" t="s">
        <v>38</v>
      </c>
      <c r="H820">
        <v>19</v>
      </c>
      <c r="I820">
        <v>65.86</v>
      </c>
      <c r="J820">
        <v>1251.3399999999999</v>
      </c>
      <c r="K820">
        <v>905.83</v>
      </c>
      <c r="L820">
        <v>345.51</v>
      </c>
      <c r="M820" t="s">
        <v>41</v>
      </c>
      <c r="N820">
        <v>50</v>
      </c>
      <c r="O820" t="str">
        <f t="shared" si="36"/>
        <v>old</v>
      </c>
    </row>
    <row r="821" spans="1:15" x14ac:dyDescent="0.25">
      <c r="A821">
        <v>820</v>
      </c>
      <c r="B821" s="3">
        <v>45365</v>
      </c>
      <c r="C821" s="3" t="str">
        <f t="shared" si="37"/>
        <v>Mar</v>
      </c>
      <c r="D821" s="3" t="str">
        <f t="shared" si="38"/>
        <v>2024</v>
      </c>
      <c r="E821" t="s">
        <v>15</v>
      </c>
      <c r="F821" t="s">
        <v>23</v>
      </c>
      <c r="G821" t="s">
        <v>31</v>
      </c>
      <c r="H821">
        <v>2</v>
      </c>
      <c r="I821">
        <v>186.27</v>
      </c>
      <c r="J821">
        <v>372.54</v>
      </c>
      <c r="K821">
        <v>315.35000000000002</v>
      </c>
      <c r="L821">
        <v>57.19</v>
      </c>
      <c r="M821" t="s">
        <v>41</v>
      </c>
      <c r="N821">
        <v>20</v>
      </c>
      <c r="O821" t="str">
        <f t="shared" si="36"/>
        <v>adult</v>
      </c>
    </row>
    <row r="822" spans="1:15" x14ac:dyDescent="0.25">
      <c r="A822">
        <v>821</v>
      </c>
      <c r="B822" s="3">
        <v>45438</v>
      </c>
      <c r="C822" s="3" t="str">
        <f t="shared" si="37"/>
        <v>May</v>
      </c>
      <c r="D822" s="3" t="str">
        <f t="shared" si="38"/>
        <v>2024</v>
      </c>
      <c r="E822" t="s">
        <v>17</v>
      </c>
      <c r="F822" t="s">
        <v>20</v>
      </c>
      <c r="G822" t="s">
        <v>24</v>
      </c>
      <c r="H822">
        <v>14</v>
      </c>
      <c r="I822">
        <v>107.92</v>
      </c>
      <c r="J822">
        <v>1510.88</v>
      </c>
      <c r="K822">
        <v>1092.45</v>
      </c>
      <c r="L822">
        <v>418.43</v>
      </c>
      <c r="M822" t="s">
        <v>41</v>
      </c>
      <c r="N822">
        <v>57</v>
      </c>
      <c r="O822" t="str">
        <f t="shared" si="36"/>
        <v>old</v>
      </c>
    </row>
    <row r="823" spans="1:15" x14ac:dyDescent="0.25">
      <c r="A823">
        <v>822</v>
      </c>
      <c r="B823" s="3">
        <v>44610</v>
      </c>
      <c r="C823" s="3" t="str">
        <f t="shared" si="37"/>
        <v>Feb</v>
      </c>
      <c r="D823" s="3" t="str">
        <f t="shared" si="38"/>
        <v>2022</v>
      </c>
      <c r="E823" t="s">
        <v>16</v>
      </c>
      <c r="F823" t="s">
        <v>21</v>
      </c>
      <c r="G823" t="s">
        <v>27</v>
      </c>
      <c r="H823">
        <v>5</v>
      </c>
      <c r="I823">
        <v>36.93</v>
      </c>
      <c r="J823">
        <v>184.65</v>
      </c>
      <c r="K823">
        <v>125.63</v>
      </c>
      <c r="L823">
        <v>59.02</v>
      </c>
      <c r="M823" t="s">
        <v>40</v>
      </c>
      <c r="N823">
        <v>43</v>
      </c>
      <c r="O823" t="str">
        <f t="shared" si="36"/>
        <v xml:space="preserve">middle </v>
      </c>
    </row>
    <row r="824" spans="1:15" x14ac:dyDescent="0.25">
      <c r="A824">
        <v>823</v>
      </c>
      <c r="B824" s="3">
        <v>45439</v>
      </c>
      <c r="C824" s="3" t="str">
        <f t="shared" si="37"/>
        <v>May</v>
      </c>
      <c r="D824" s="3" t="str">
        <f t="shared" si="38"/>
        <v>2024</v>
      </c>
      <c r="E824" t="s">
        <v>19</v>
      </c>
      <c r="F824" t="s">
        <v>21</v>
      </c>
      <c r="G824" t="s">
        <v>37</v>
      </c>
      <c r="H824">
        <v>9</v>
      </c>
      <c r="I824">
        <v>314.66000000000003</v>
      </c>
      <c r="J824">
        <v>2831.94</v>
      </c>
      <c r="K824">
        <v>1918.92</v>
      </c>
      <c r="L824">
        <v>913.02</v>
      </c>
      <c r="M824" t="s">
        <v>40</v>
      </c>
      <c r="N824">
        <v>53</v>
      </c>
      <c r="O824" t="str">
        <f t="shared" si="36"/>
        <v>old</v>
      </c>
    </row>
    <row r="825" spans="1:15" x14ac:dyDescent="0.25">
      <c r="A825">
        <v>824</v>
      </c>
      <c r="B825" s="3">
        <v>44754</v>
      </c>
      <c r="C825" s="3" t="str">
        <f t="shared" si="37"/>
        <v>Jul</v>
      </c>
      <c r="D825" s="3" t="str">
        <f t="shared" si="38"/>
        <v>2022</v>
      </c>
      <c r="E825" t="s">
        <v>13</v>
      </c>
      <c r="F825" t="s">
        <v>20</v>
      </c>
      <c r="G825" t="s">
        <v>36</v>
      </c>
      <c r="H825">
        <v>17</v>
      </c>
      <c r="I825">
        <v>100.96</v>
      </c>
      <c r="J825">
        <v>1716.32</v>
      </c>
      <c r="K825">
        <v>1399.58</v>
      </c>
      <c r="L825">
        <v>316.74</v>
      </c>
      <c r="M825" t="s">
        <v>40</v>
      </c>
      <c r="N825">
        <v>43</v>
      </c>
      <c r="O825" t="str">
        <f t="shared" si="36"/>
        <v xml:space="preserve">middle </v>
      </c>
    </row>
    <row r="826" spans="1:15" x14ac:dyDescent="0.25">
      <c r="A826">
        <v>825</v>
      </c>
      <c r="B826" s="3">
        <v>45256</v>
      </c>
      <c r="C826" s="3" t="str">
        <f t="shared" si="37"/>
        <v>Nov</v>
      </c>
      <c r="D826" s="3" t="str">
        <f t="shared" si="38"/>
        <v>2023</v>
      </c>
      <c r="E826" t="s">
        <v>19</v>
      </c>
      <c r="F826" t="s">
        <v>22</v>
      </c>
      <c r="G826" t="s">
        <v>26</v>
      </c>
      <c r="H826">
        <v>3</v>
      </c>
      <c r="I826">
        <v>75.040000000000006</v>
      </c>
      <c r="J826">
        <v>225.12</v>
      </c>
      <c r="K826">
        <v>162.09</v>
      </c>
      <c r="L826">
        <v>63.03</v>
      </c>
      <c r="M826" t="s">
        <v>41</v>
      </c>
      <c r="N826">
        <v>28</v>
      </c>
      <c r="O826" t="str">
        <f t="shared" si="36"/>
        <v>adult</v>
      </c>
    </row>
    <row r="827" spans="1:15" x14ac:dyDescent="0.25">
      <c r="A827">
        <v>826</v>
      </c>
      <c r="B827" s="3">
        <v>45336</v>
      </c>
      <c r="C827" s="3" t="str">
        <f t="shared" si="37"/>
        <v>Feb</v>
      </c>
      <c r="D827" s="3" t="str">
        <f t="shared" si="38"/>
        <v>2024</v>
      </c>
      <c r="E827" t="s">
        <v>19</v>
      </c>
      <c r="F827" t="s">
        <v>20</v>
      </c>
      <c r="G827" t="s">
        <v>32</v>
      </c>
      <c r="H827">
        <v>6</v>
      </c>
      <c r="I827">
        <v>15.25</v>
      </c>
      <c r="J827">
        <v>91.5</v>
      </c>
      <c r="K827">
        <v>79.040000000000006</v>
      </c>
      <c r="L827">
        <v>12.46</v>
      </c>
      <c r="M827" t="s">
        <v>40</v>
      </c>
      <c r="N827">
        <v>41</v>
      </c>
      <c r="O827" t="str">
        <f t="shared" si="36"/>
        <v xml:space="preserve">middle </v>
      </c>
    </row>
    <row r="828" spans="1:15" x14ac:dyDescent="0.25">
      <c r="A828">
        <v>827</v>
      </c>
      <c r="B828" s="3">
        <v>45035</v>
      </c>
      <c r="C828" s="3" t="str">
        <f t="shared" si="37"/>
        <v>Apr</v>
      </c>
      <c r="D828" s="3" t="str">
        <f t="shared" si="38"/>
        <v>2023</v>
      </c>
      <c r="E828" t="s">
        <v>12</v>
      </c>
      <c r="F828" t="s">
        <v>22</v>
      </c>
      <c r="G828" t="s">
        <v>35</v>
      </c>
      <c r="H828">
        <v>10</v>
      </c>
      <c r="I828">
        <v>480.58</v>
      </c>
      <c r="J828">
        <v>4805.8</v>
      </c>
      <c r="K828">
        <v>3246.58</v>
      </c>
      <c r="L828">
        <v>1559.22</v>
      </c>
      <c r="M828" t="s">
        <v>40</v>
      </c>
      <c r="N828">
        <v>42</v>
      </c>
      <c r="O828" t="str">
        <f t="shared" si="36"/>
        <v xml:space="preserve">middle </v>
      </c>
    </row>
    <row r="829" spans="1:15" x14ac:dyDescent="0.25">
      <c r="A829">
        <v>828</v>
      </c>
      <c r="B829" s="3">
        <v>44859</v>
      </c>
      <c r="C829" s="3" t="str">
        <f t="shared" si="37"/>
        <v>Oct</v>
      </c>
      <c r="D829" s="3" t="str">
        <f t="shared" si="38"/>
        <v>2022</v>
      </c>
      <c r="E829" t="s">
        <v>19</v>
      </c>
      <c r="F829" t="s">
        <v>20</v>
      </c>
      <c r="G829" t="s">
        <v>36</v>
      </c>
      <c r="H829">
        <v>12</v>
      </c>
      <c r="I829">
        <v>473.34</v>
      </c>
      <c r="J829">
        <v>5680.08</v>
      </c>
      <c r="K829">
        <v>4044.78</v>
      </c>
      <c r="L829">
        <v>1635.3</v>
      </c>
      <c r="M829" t="s">
        <v>40</v>
      </c>
      <c r="N829">
        <v>29</v>
      </c>
      <c r="O829" t="str">
        <f t="shared" si="36"/>
        <v>adult</v>
      </c>
    </row>
    <row r="830" spans="1:15" x14ac:dyDescent="0.25">
      <c r="A830">
        <v>829</v>
      </c>
      <c r="B830" s="3">
        <v>44758</v>
      </c>
      <c r="C830" s="3" t="str">
        <f t="shared" si="37"/>
        <v>Jul</v>
      </c>
      <c r="D830" s="3" t="str">
        <f t="shared" si="38"/>
        <v>2022</v>
      </c>
      <c r="E830" t="s">
        <v>12</v>
      </c>
      <c r="F830" t="s">
        <v>22</v>
      </c>
      <c r="G830" t="s">
        <v>30</v>
      </c>
      <c r="H830">
        <v>11</v>
      </c>
      <c r="I830">
        <v>274.02</v>
      </c>
      <c r="J830">
        <v>3014.22</v>
      </c>
      <c r="K830">
        <v>1977.59</v>
      </c>
      <c r="L830">
        <v>1036.6300000000001</v>
      </c>
      <c r="M830" t="s">
        <v>40</v>
      </c>
      <c r="N830">
        <v>60</v>
      </c>
      <c r="O830" t="str">
        <f t="shared" si="36"/>
        <v>old</v>
      </c>
    </row>
    <row r="831" spans="1:15" x14ac:dyDescent="0.25">
      <c r="A831">
        <v>830</v>
      </c>
      <c r="B831" s="3">
        <v>44859</v>
      </c>
      <c r="C831" s="3" t="str">
        <f t="shared" si="37"/>
        <v>Oct</v>
      </c>
      <c r="D831" s="3" t="str">
        <f t="shared" si="38"/>
        <v>2022</v>
      </c>
      <c r="E831" t="s">
        <v>14</v>
      </c>
      <c r="F831" t="s">
        <v>20</v>
      </c>
      <c r="G831" t="s">
        <v>38</v>
      </c>
      <c r="H831">
        <v>10</v>
      </c>
      <c r="I831">
        <v>208.54</v>
      </c>
      <c r="J831">
        <v>2085.4</v>
      </c>
      <c r="K831">
        <v>1426.28</v>
      </c>
      <c r="L831">
        <v>659.12</v>
      </c>
      <c r="M831" t="s">
        <v>40</v>
      </c>
      <c r="N831">
        <v>32</v>
      </c>
      <c r="O831" t="str">
        <f t="shared" si="36"/>
        <v xml:space="preserve">middle </v>
      </c>
    </row>
    <row r="832" spans="1:15" x14ac:dyDescent="0.25">
      <c r="A832">
        <v>831</v>
      </c>
      <c r="B832" s="3">
        <v>45412</v>
      </c>
      <c r="C832" s="3" t="str">
        <f t="shared" si="37"/>
        <v>Apr</v>
      </c>
      <c r="D832" s="3" t="str">
        <f t="shared" si="38"/>
        <v>2024</v>
      </c>
      <c r="E832" t="s">
        <v>14</v>
      </c>
      <c r="F832" t="s">
        <v>23</v>
      </c>
      <c r="G832" t="s">
        <v>33</v>
      </c>
      <c r="H832">
        <v>18</v>
      </c>
      <c r="I832">
        <v>350.22</v>
      </c>
      <c r="J832">
        <v>6303.96</v>
      </c>
      <c r="K832">
        <v>4763.42</v>
      </c>
      <c r="L832">
        <v>1540.54</v>
      </c>
      <c r="M832" t="s">
        <v>41</v>
      </c>
      <c r="N832">
        <v>39</v>
      </c>
      <c r="O832" t="str">
        <f t="shared" si="36"/>
        <v xml:space="preserve">middle </v>
      </c>
    </row>
    <row r="833" spans="1:15" x14ac:dyDescent="0.25">
      <c r="A833">
        <v>832</v>
      </c>
      <c r="B833" s="3">
        <v>44620</v>
      </c>
      <c r="C833" s="3" t="str">
        <f t="shared" si="37"/>
        <v>Feb</v>
      </c>
      <c r="D833" s="3" t="str">
        <f t="shared" si="38"/>
        <v>2022</v>
      </c>
      <c r="E833" t="s">
        <v>18</v>
      </c>
      <c r="F833" t="s">
        <v>20</v>
      </c>
      <c r="G833" t="s">
        <v>24</v>
      </c>
      <c r="H833">
        <v>11</v>
      </c>
      <c r="I833">
        <v>23.58</v>
      </c>
      <c r="J833">
        <v>259.38</v>
      </c>
      <c r="K833">
        <v>209.07</v>
      </c>
      <c r="L833">
        <v>50.31</v>
      </c>
      <c r="M833" t="s">
        <v>41</v>
      </c>
      <c r="N833">
        <v>33</v>
      </c>
      <c r="O833" t="str">
        <f t="shared" si="36"/>
        <v xml:space="preserve">middle </v>
      </c>
    </row>
    <row r="834" spans="1:15" x14ac:dyDescent="0.25">
      <c r="A834">
        <v>833</v>
      </c>
      <c r="B834" s="3">
        <v>45163</v>
      </c>
      <c r="C834" s="3" t="str">
        <f t="shared" si="37"/>
        <v>Aug</v>
      </c>
      <c r="D834" s="3" t="str">
        <f t="shared" si="38"/>
        <v>2023</v>
      </c>
      <c r="E834" t="s">
        <v>15</v>
      </c>
      <c r="F834" t="s">
        <v>22</v>
      </c>
      <c r="G834" t="s">
        <v>26</v>
      </c>
      <c r="H834">
        <v>12</v>
      </c>
      <c r="I834">
        <v>101.19</v>
      </c>
      <c r="J834">
        <v>1214.28</v>
      </c>
      <c r="K834">
        <v>920.26</v>
      </c>
      <c r="L834">
        <v>294.02</v>
      </c>
      <c r="M834" t="s">
        <v>41</v>
      </c>
      <c r="N834">
        <v>25</v>
      </c>
      <c r="O834" t="str">
        <f t="shared" ref="O834:O897" si="39">VLOOKUP(N834,cat,2)</f>
        <v>adult</v>
      </c>
    </row>
    <row r="835" spans="1:15" x14ac:dyDescent="0.25">
      <c r="A835">
        <v>834</v>
      </c>
      <c r="B835" s="3">
        <v>45027</v>
      </c>
      <c r="C835" s="3" t="str">
        <f t="shared" ref="C835:C898" si="40">TEXT(B835,"mmm")</f>
        <v>Apr</v>
      </c>
      <c r="D835" s="3" t="str">
        <f t="shared" ref="D835:D898" si="41">TEXT(B835,"yyyy")</f>
        <v>2023</v>
      </c>
      <c r="E835" t="s">
        <v>12</v>
      </c>
      <c r="F835" t="s">
        <v>22</v>
      </c>
      <c r="G835" t="s">
        <v>26</v>
      </c>
      <c r="H835">
        <v>4</v>
      </c>
      <c r="I835">
        <v>49.58</v>
      </c>
      <c r="J835">
        <v>198.32</v>
      </c>
      <c r="K835">
        <v>161.31</v>
      </c>
      <c r="L835">
        <v>37.01</v>
      </c>
      <c r="M835" t="s">
        <v>41</v>
      </c>
      <c r="N835">
        <v>25</v>
      </c>
      <c r="O835" t="str">
        <f t="shared" si="39"/>
        <v>adult</v>
      </c>
    </row>
    <row r="836" spans="1:15" x14ac:dyDescent="0.25">
      <c r="A836">
        <v>835</v>
      </c>
      <c r="B836" s="3">
        <v>45066</v>
      </c>
      <c r="C836" s="3" t="str">
        <f t="shared" si="40"/>
        <v>May</v>
      </c>
      <c r="D836" s="3" t="str">
        <f t="shared" si="41"/>
        <v>2023</v>
      </c>
      <c r="E836" t="s">
        <v>17</v>
      </c>
      <c r="F836" t="s">
        <v>22</v>
      </c>
      <c r="G836" t="s">
        <v>26</v>
      </c>
      <c r="H836">
        <v>19</v>
      </c>
      <c r="I836">
        <v>50.25</v>
      </c>
      <c r="J836">
        <v>954.75</v>
      </c>
      <c r="K836">
        <v>767.27</v>
      </c>
      <c r="L836">
        <v>187.48</v>
      </c>
      <c r="M836" t="s">
        <v>40</v>
      </c>
      <c r="N836">
        <v>26</v>
      </c>
      <c r="O836" t="str">
        <f t="shared" si="39"/>
        <v>adult</v>
      </c>
    </row>
    <row r="837" spans="1:15" x14ac:dyDescent="0.25">
      <c r="A837">
        <v>836</v>
      </c>
      <c r="B837" s="3">
        <v>45302</v>
      </c>
      <c r="C837" s="3" t="str">
        <f t="shared" si="40"/>
        <v>Jan</v>
      </c>
      <c r="D837" s="3" t="str">
        <f t="shared" si="41"/>
        <v>2024</v>
      </c>
      <c r="E837" t="s">
        <v>12</v>
      </c>
      <c r="F837" t="s">
        <v>23</v>
      </c>
      <c r="G837" t="s">
        <v>33</v>
      </c>
      <c r="H837">
        <v>2</v>
      </c>
      <c r="I837">
        <v>441.78</v>
      </c>
      <c r="J837">
        <v>883.56</v>
      </c>
      <c r="K837">
        <v>756.72</v>
      </c>
      <c r="L837">
        <v>126.84</v>
      </c>
      <c r="M837" t="s">
        <v>40</v>
      </c>
      <c r="N837">
        <v>23</v>
      </c>
      <c r="O837" t="str">
        <f t="shared" si="39"/>
        <v>adult</v>
      </c>
    </row>
    <row r="838" spans="1:15" x14ac:dyDescent="0.25">
      <c r="A838">
        <v>837</v>
      </c>
      <c r="B838" s="3">
        <v>44978</v>
      </c>
      <c r="C838" s="3" t="str">
        <f t="shared" si="40"/>
        <v>Feb</v>
      </c>
      <c r="D838" s="3" t="str">
        <f t="shared" si="41"/>
        <v>2023</v>
      </c>
      <c r="E838" t="s">
        <v>13</v>
      </c>
      <c r="F838" t="s">
        <v>23</v>
      </c>
      <c r="G838" t="s">
        <v>28</v>
      </c>
      <c r="H838">
        <v>4</v>
      </c>
      <c r="I838">
        <v>233.55</v>
      </c>
      <c r="J838">
        <v>934.2</v>
      </c>
      <c r="K838">
        <v>700.84</v>
      </c>
      <c r="L838">
        <v>233.36</v>
      </c>
      <c r="M838" t="s">
        <v>40</v>
      </c>
      <c r="N838">
        <v>18</v>
      </c>
      <c r="O838" t="str">
        <f t="shared" si="39"/>
        <v>adult</v>
      </c>
    </row>
    <row r="839" spans="1:15" x14ac:dyDescent="0.25">
      <c r="A839">
        <v>838</v>
      </c>
      <c r="B839" s="3">
        <v>44986</v>
      </c>
      <c r="C839" s="3" t="str">
        <f t="shared" si="40"/>
        <v>Mar</v>
      </c>
      <c r="D839" s="3" t="str">
        <f t="shared" si="41"/>
        <v>2023</v>
      </c>
      <c r="E839" t="s">
        <v>18</v>
      </c>
      <c r="F839" t="s">
        <v>22</v>
      </c>
      <c r="G839" t="s">
        <v>35</v>
      </c>
      <c r="H839">
        <v>1</v>
      </c>
      <c r="I839">
        <v>295.11</v>
      </c>
      <c r="J839">
        <v>295.11</v>
      </c>
      <c r="K839">
        <v>206.69</v>
      </c>
      <c r="L839">
        <v>88.42</v>
      </c>
      <c r="M839" t="s">
        <v>40</v>
      </c>
      <c r="N839">
        <v>53</v>
      </c>
      <c r="O839" t="str">
        <f t="shared" si="39"/>
        <v>old</v>
      </c>
    </row>
    <row r="840" spans="1:15" x14ac:dyDescent="0.25">
      <c r="A840">
        <v>839</v>
      </c>
      <c r="B840" s="3">
        <v>45071</v>
      </c>
      <c r="C840" s="3" t="str">
        <f t="shared" si="40"/>
        <v>May</v>
      </c>
      <c r="D840" s="3" t="str">
        <f t="shared" si="41"/>
        <v>2023</v>
      </c>
      <c r="E840" t="s">
        <v>18</v>
      </c>
      <c r="F840" t="s">
        <v>21</v>
      </c>
      <c r="G840" t="s">
        <v>27</v>
      </c>
      <c r="H840">
        <v>13</v>
      </c>
      <c r="I840">
        <v>170.26</v>
      </c>
      <c r="J840">
        <v>2213.38</v>
      </c>
      <c r="K840">
        <v>1750.89</v>
      </c>
      <c r="L840">
        <v>462.49</v>
      </c>
      <c r="M840" t="s">
        <v>41</v>
      </c>
      <c r="N840">
        <v>36</v>
      </c>
      <c r="O840" t="str">
        <f t="shared" si="39"/>
        <v xml:space="preserve">middle </v>
      </c>
    </row>
    <row r="841" spans="1:15" x14ac:dyDescent="0.25">
      <c r="A841">
        <v>840</v>
      </c>
      <c r="B841" s="3">
        <v>45186</v>
      </c>
      <c r="C841" s="3" t="str">
        <f t="shared" si="40"/>
        <v>Sep</v>
      </c>
      <c r="D841" s="3" t="str">
        <f t="shared" si="41"/>
        <v>2023</v>
      </c>
      <c r="E841" t="s">
        <v>14</v>
      </c>
      <c r="F841" t="s">
        <v>20</v>
      </c>
      <c r="G841" t="s">
        <v>24</v>
      </c>
      <c r="H841">
        <v>20</v>
      </c>
      <c r="I841">
        <v>341.66</v>
      </c>
      <c r="J841">
        <v>6833.2</v>
      </c>
      <c r="K841">
        <v>4903.0200000000004</v>
      </c>
      <c r="L841">
        <v>1930.18</v>
      </c>
      <c r="M841" t="s">
        <v>41</v>
      </c>
      <c r="N841">
        <v>26</v>
      </c>
      <c r="O841" t="str">
        <f t="shared" si="39"/>
        <v>adult</v>
      </c>
    </row>
    <row r="842" spans="1:15" x14ac:dyDescent="0.25">
      <c r="A842">
        <v>841</v>
      </c>
      <c r="B842" s="3">
        <v>45100</v>
      </c>
      <c r="C842" s="3" t="str">
        <f t="shared" si="40"/>
        <v>Jun</v>
      </c>
      <c r="D842" s="3" t="str">
        <f t="shared" si="41"/>
        <v>2023</v>
      </c>
      <c r="E842" t="s">
        <v>17</v>
      </c>
      <c r="F842" t="s">
        <v>21</v>
      </c>
      <c r="G842" t="s">
        <v>25</v>
      </c>
      <c r="H842">
        <v>20</v>
      </c>
      <c r="I842">
        <v>40.1</v>
      </c>
      <c r="J842">
        <v>802</v>
      </c>
      <c r="K842">
        <v>510.84</v>
      </c>
      <c r="L842">
        <v>291.16000000000003</v>
      </c>
      <c r="M842" t="s">
        <v>41</v>
      </c>
      <c r="N842">
        <v>24</v>
      </c>
      <c r="O842" t="str">
        <f t="shared" si="39"/>
        <v>adult</v>
      </c>
    </row>
    <row r="843" spans="1:15" x14ac:dyDescent="0.25">
      <c r="A843">
        <v>842</v>
      </c>
      <c r="B843" s="3">
        <v>44589</v>
      </c>
      <c r="C843" s="3" t="str">
        <f t="shared" si="40"/>
        <v>Jan</v>
      </c>
      <c r="D843" s="3" t="str">
        <f t="shared" si="41"/>
        <v>2022</v>
      </c>
      <c r="E843" t="s">
        <v>19</v>
      </c>
      <c r="F843" t="s">
        <v>22</v>
      </c>
      <c r="G843" t="s">
        <v>26</v>
      </c>
      <c r="H843">
        <v>13</v>
      </c>
      <c r="I843">
        <v>267.29000000000002</v>
      </c>
      <c r="J843">
        <v>3474.77</v>
      </c>
      <c r="K843">
        <v>2442.36</v>
      </c>
      <c r="L843">
        <v>1032.4100000000001</v>
      </c>
      <c r="M843" t="s">
        <v>40</v>
      </c>
      <c r="N843">
        <v>44</v>
      </c>
      <c r="O843" t="str">
        <f t="shared" si="39"/>
        <v xml:space="preserve">middle </v>
      </c>
    </row>
    <row r="844" spans="1:15" x14ac:dyDescent="0.25">
      <c r="A844">
        <v>843</v>
      </c>
      <c r="B844" s="3">
        <v>44637</v>
      </c>
      <c r="C844" s="3" t="str">
        <f t="shared" si="40"/>
        <v>Mar</v>
      </c>
      <c r="D844" s="3" t="str">
        <f t="shared" si="41"/>
        <v>2022</v>
      </c>
      <c r="E844" t="s">
        <v>15</v>
      </c>
      <c r="F844" t="s">
        <v>22</v>
      </c>
      <c r="G844" t="s">
        <v>26</v>
      </c>
      <c r="H844">
        <v>7</v>
      </c>
      <c r="I844">
        <v>305.25</v>
      </c>
      <c r="J844">
        <v>2136.75</v>
      </c>
      <c r="K844">
        <v>1606.31</v>
      </c>
      <c r="L844">
        <v>530.44000000000005</v>
      </c>
      <c r="M844" t="s">
        <v>40</v>
      </c>
      <c r="N844">
        <v>46</v>
      </c>
      <c r="O844" t="str">
        <f t="shared" si="39"/>
        <v>old</v>
      </c>
    </row>
    <row r="845" spans="1:15" x14ac:dyDescent="0.25">
      <c r="A845">
        <v>844</v>
      </c>
      <c r="B845" s="3">
        <v>44599</v>
      </c>
      <c r="C845" s="3" t="str">
        <f t="shared" si="40"/>
        <v>Feb</v>
      </c>
      <c r="D845" s="3" t="str">
        <f t="shared" si="41"/>
        <v>2022</v>
      </c>
      <c r="E845" t="s">
        <v>19</v>
      </c>
      <c r="F845" t="s">
        <v>23</v>
      </c>
      <c r="G845" t="s">
        <v>31</v>
      </c>
      <c r="H845">
        <v>14</v>
      </c>
      <c r="I845">
        <v>42.99</v>
      </c>
      <c r="J845">
        <v>601.86</v>
      </c>
      <c r="K845">
        <v>407.18</v>
      </c>
      <c r="L845">
        <v>194.68</v>
      </c>
      <c r="M845" t="s">
        <v>41</v>
      </c>
      <c r="N845">
        <v>26</v>
      </c>
      <c r="O845" t="str">
        <f t="shared" si="39"/>
        <v>adult</v>
      </c>
    </row>
    <row r="846" spans="1:15" x14ac:dyDescent="0.25">
      <c r="A846">
        <v>845</v>
      </c>
      <c r="B846" s="3">
        <v>45066</v>
      </c>
      <c r="C846" s="3" t="str">
        <f t="shared" si="40"/>
        <v>May</v>
      </c>
      <c r="D846" s="3" t="str">
        <f t="shared" si="41"/>
        <v>2023</v>
      </c>
      <c r="E846" t="s">
        <v>12</v>
      </c>
      <c r="F846" t="s">
        <v>21</v>
      </c>
      <c r="G846" t="s">
        <v>25</v>
      </c>
      <c r="H846">
        <v>1</v>
      </c>
      <c r="I846">
        <v>390.12</v>
      </c>
      <c r="J846">
        <v>390.12</v>
      </c>
      <c r="K846">
        <v>273.57</v>
      </c>
      <c r="L846">
        <v>116.55</v>
      </c>
      <c r="M846" t="s">
        <v>41</v>
      </c>
      <c r="N846">
        <v>45</v>
      </c>
      <c r="O846" t="str">
        <f t="shared" si="39"/>
        <v>old</v>
      </c>
    </row>
    <row r="847" spans="1:15" x14ac:dyDescent="0.25">
      <c r="A847">
        <v>846</v>
      </c>
      <c r="B847" s="3">
        <v>45428</v>
      </c>
      <c r="C847" s="3" t="str">
        <f t="shared" si="40"/>
        <v>May</v>
      </c>
      <c r="D847" s="3" t="str">
        <f t="shared" si="41"/>
        <v>2024</v>
      </c>
      <c r="E847" t="s">
        <v>12</v>
      </c>
      <c r="F847" t="s">
        <v>21</v>
      </c>
      <c r="G847" t="s">
        <v>37</v>
      </c>
      <c r="H847">
        <v>4</v>
      </c>
      <c r="I847">
        <v>374.44</v>
      </c>
      <c r="J847">
        <v>1497.76</v>
      </c>
      <c r="K847">
        <v>1090.3</v>
      </c>
      <c r="L847">
        <v>407.46</v>
      </c>
      <c r="M847" t="s">
        <v>40</v>
      </c>
      <c r="N847">
        <v>20</v>
      </c>
      <c r="O847" t="str">
        <f t="shared" si="39"/>
        <v>adult</v>
      </c>
    </row>
    <row r="848" spans="1:15" x14ac:dyDescent="0.25">
      <c r="A848">
        <v>847</v>
      </c>
      <c r="B848" s="3">
        <v>44652</v>
      </c>
      <c r="C848" s="3" t="str">
        <f t="shared" si="40"/>
        <v>Apr</v>
      </c>
      <c r="D848" s="3" t="str">
        <f t="shared" si="41"/>
        <v>2022</v>
      </c>
      <c r="E848" t="s">
        <v>15</v>
      </c>
      <c r="F848" t="s">
        <v>21</v>
      </c>
      <c r="G848" t="s">
        <v>27</v>
      </c>
      <c r="H848">
        <v>12</v>
      </c>
      <c r="I848">
        <v>198.34</v>
      </c>
      <c r="J848">
        <v>2380.08</v>
      </c>
      <c r="K848">
        <v>2059.63</v>
      </c>
      <c r="L848">
        <v>320.45</v>
      </c>
      <c r="M848" t="s">
        <v>40</v>
      </c>
      <c r="N848">
        <v>42</v>
      </c>
      <c r="O848" t="str">
        <f t="shared" si="39"/>
        <v xml:space="preserve">middle </v>
      </c>
    </row>
    <row r="849" spans="1:15" x14ac:dyDescent="0.25">
      <c r="A849">
        <v>848</v>
      </c>
      <c r="B849" s="3">
        <v>45537</v>
      </c>
      <c r="C849" s="3" t="str">
        <f t="shared" si="40"/>
        <v>Sep</v>
      </c>
      <c r="D849" s="3" t="str">
        <f t="shared" si="41"/>
        <v>2024</v>
      </c>
      <c r="E849" t="s">
        <v>18</v>
      </c>
      <c r="F849" t="s">
        <v>20</v>
      </c>
      <c r="G849" t="s">
        <v>24</v>
      </c>
      <c r="H849">
        <v>11</v>
      </c>
      <c r="I849">
        <v>470.45</v>
      </c>
      <c r="J849">
        <v>5174.95</v>
      </c>
      <c r="K849">
        <v>3435.42</v>
      </c>
      <c r="L849">
        <v>1739.53</v>
      </c>
      <c r="M849" t="s">
        <v>40</v>
      </c>
      <c r="N849">
        <v>31</v>
      </c>
      <c r="O849" t="str">
        <f t="shared" si="39"/>
        <v xml:space="preserve">middle </v>
      </c>
    </row>
    <row r="850" spans="1:15" x14ac:dyDescent="0.25">
      <c r="A850">
        <v>849</v>
      </c>
      <c r="B850" s="3">
        <v>44749</v>
      </c>
      <c r="C850" s="3" t="str">
        <f t="shared" si="40"/>
        <v>Jul</v>
      </c>
      <c r="D850" s="3" t="str">
        <f t="shared" si="41"/>
        <v>2022</v>
      </c>
      <c r="E850" t="s">
        <v>19</v>
      </c>
      <c r="F850" t="s">
        <v>23</v>
      </c>
      <c r="G850" t="s">
        <v>31</v>
      </c>
      <c r="H850">
        <v>2</v>
      </c>
      <c r="I850">
        <v>409.61</v>
      </c>
      <c r="J850">
        <v>819.22</v>
      </c>
      <c r="K850">
        <v>616.65</v>
      </c>
      <c r="L850">
        <v>202.57</v>
      </c>
      <c r="M850" t="s">
        <v>41</v>
      </c>
      <c r="N850">
        <v>54</v>
      </c>
      <c r="O850" t="str">
        <f t="shared" si="39"/>
        <v>old</v>
      </c>
    </row>
    <row r="851" spans="1:15" x14ac:dyDescent="0.25">
      <c r="A851">
        <v>850</v>
      </c>
      <c r="B851" s="3">
        <v>44708</v>
      </c>
      <c r="C851" s="3" t="str">
        <f t="shared" si="40"/>
        <v>May</v>
      </c>
      <c r="D851" s="3" t="str">
        <f t="shared" si="41"/>
        <v>2022</v>
      </c>
      <c r="E851" t="s">
        <v>14</v>
      </c>
      <c r="F851" t="s">
        <v>20</v>
      </c>
      <c r="G851" t="s">
        <v>38</v>
      </c>
      <c r="H851">
        <v>14</v>
      </c>
      <c r="I851">
        <v>382.71</v>
      </c>
      <c r="J851">
        <v>5357.94</v>
      </c>
      <c r="K851">
        <v>4250.16</v>
      </c>
      <c r="L851">
        <v>1107.78</v>
      </c>
      <c r="M851" t="s">
        <v>40</v>
      </c>
      <c r="N851">
        <v>51</v>
      </c>
      <c r="O851" t="str">
        <f t="shared" si="39"/>
        <v>old</v>
      </c>
    </row>
    <row r="852" spans="1:15" x14ac:dyDescent="0.25">
      <c r="A852">
        <v>851</v>
      </c>
      <c r="B852" s="3">
        <v>44567</v>
      </c>
      <c r="C852" s="3" t="str">
        <f t="shared" si="40"/>
        <v>Jan</v>
      </c>
      <c r="D852" s="3" t="str">
        <f t="shared" si="41"/>
        <v>2022</v>
      </c>
      <c r="E852" t="s">
        <v>19</v>
      </c>
      <c r="F852" t="s">
        <v>23</v>
      </c>
      <c r="G852" t="s">
        <v>29</v>
      </c>
      <c r="H852">
        <v>4</v>
      </c>
      <c r="I852">
        <v>124.84</v>
      </c>
      <c r="J852">
        <v>499.36</v>
      </c>
      <c r="K852">
        <v>433.9</v>
      </c>
      <c r="L852">
        <v>65.459999999999994</v>
      </c>
      <c r="M852" t="s">
        <v>41</v>
      </c>
      <c r="N852">
        <v>30</v>
      </c>
      <c r="O852" t="str">
        <f t="shared" si="39"/>
        <v xml:space="preserve">middle </v>
      </c>
    </row>
    <row r="853" spans="1:15" x14ac:dyDescent="0.25">
      <c r="A853">
        <v>852</v>
      </c>
      <c r="B853" s="3">
        <v>45316</v>
      </c>
      <c r="C853" s="3" t="str">
        <f t="shared" si="40"/>
        <v>Jan</v>
      </c>
      <c r="D853" s="3" t="str">
        <f t="shared" si="41"/>
        <v>2024</v>
      </c>
      <c r="E853" t="s">
        <v>16</v>
      </c>
      <c r="F853" t="s">
        <v>23</v>
      </c>
      <c r="G853" t="s">
        <v>33</v>
      </c>
      <c r="H853">
        <v>16</v>
      </c>
      <c r="I853">
        <v>432.1</v>
      </c>
      <c r="J853">
        <v>6913.6</v>
      </c>
      <c r="K853">
        <v>6041.22</v>
      </c>
      <c r="L853">
        <v>872.38</v>
      </c>
      <c r="M853" t="s">
        <v>40</v>
      </c>
      <c r="N853">
        <v>44</v>
      </c>
      <c r="O853" t="str">
        <f t="shared" si="39"/>
        <v xml:space="preserve">middle </v>
      </c>
    </row>
    <row r="854" spans="1:15" x14ac:dyDescent="0.25">
      <c r="A854">
        <v>853</v>
      </c>
      <c r="B854" s="3">
        <v>44666</v>
      </c>
      <c r="C854" s="3" t="str">
        <f t="shared" si="40"/>
        <v>Apr</v>
      </c>
      <c r="D854" s="3" t="str">
        <f t="shared" si="41"/>
        <v>2022</v>
      </c>
      <c r="E854" t="s">
        <v>17</v>
      </c>
      <c r="F854" t="s">
        <v>22</v>
      </c>
      <c r="G854" t="s">
        <v>26</v>
      </c>
      <c r="H854">
        <v>12</v>
      </c>
      <c r="I854">
        <v>309.18</v>
      </c>
      <c r="J854">
        <v>3710.16</v>
      </c>
      <c r="K854">
        <v>2364.27</v>
      </c>
      <c r="L854">
        <v>1345.89</v>
      </c>
      <c r="M854" t="s">
        <v>41</v>
      </c>
      <c r="N854">
        <v>46</v>
      </c>
      <c r="O854" t="str">
        <f t="shared" si="39"/>
        <v>old</v>
      </c>
    </row>
    <row r="855" spans="1:15" x14ac:dyDescent="0.25">
      <c r="A855">
        <v>854</v>
      </c>
      <c r="B855" s="3">
        <v>44858</v>
      </c>
      <c r="C855" s="3" t="str">
        <f t="shared" si="40"/>
        <v>Oct</v>
      </c>
      <c r="D855" s="3" t="str">
        <f t="shared" si="41"/>
        <v>2022</v>
      </c>
      <c r="E855" t="s">
        <v>17</v>
      </c>
      <c r="F855" t="s">
        <v>21</v>
      </c>
      <c r="G855" t="s">
        <v>25</v>
      </c>
      <c r="H855">
        <v>19</v>
      </c>
      <c r="I855">
        <v>292.52</v>
      </c>
      <c r="J855">
        <v>5557.88</v>
      </c>
      <c r="K855">
        <v>3442.84</v>
      </c>
      <c r="L855">
        <v>2115.04</v>
      </c>
      <c r="M855" t="s">
        <v>41</v>
      </c>
      <c r="N855">
        <v>54</v>
      </c>
      <c r="O855" t="str">
        <f t="shared" si="39"/>
        <v>old</v>
      </c>
    </row>
    <row r="856" spans="1:15" x14ac:dyDescent="0.25">
      <c r="A856">
        <v>855</v>
      </c>
      <c r="B856" s="3">
        <v>45336</v>
      </c>
      <c r="C856" s="3" t="str">
        <f t="shared" si="40"/>
        <v>Feb</v>
      </c>
      <c r="D856" s="3" t="str">
        <f t="shared" si="41"/>
        <v>2024</v>
      </c>
      <c r="E856" t="s">
        <v>18</v>
      </c>
      <c r="F856" t="s">
        <v>21</v>
      </c>
      <c r="G856" t="s">
        <v>39</v>
      </c>
      <c r="H856">
        <v>9</v>
      </c>
      <c r="I856">
        <v>293.54000000000002</v>
      </c>
      <c r="J856">
        <v>2641.86</v>
      </c>
      <c r="K856">
        <v>1716.36</v>
      </c>
      <c r="L856">
        <v>925.5</v>
      </c>
      <c r="M856" t="s">
        <v>41</v>
      </c>
      <c r="N856">
        <v>57</v>
      </c>
      <c r="O856" t="str">
        <f t="shared" si="39"/>
        <v>old</v>
      </c>
    </row>
    <row r="857" spans="1:15" x14ac:dyDescent="0.25">
      <c r="A857">
        <v>856</v>
      </c>
      <c r="B857" s="3">
        <v>45110</v>
      </c>
      <c r="C857" s="3" t="str">
        <f t="shared" si="40"/>
        <v>Jul</v>
      </c>
      <c r="D857" s="3" t="str">
        <f t="shared" si="41"/>
        <v>2023</v>
      </c>
      <c r="E857" t="s">
        <v>12</v>
      </c>
      <c r="F857" t="s">
        <v>23</v>
      </c>
      <c r="G857" t="s">
        <v>28</v>
      </c>
      <c r="H857">
        <v>3</v>
      </c>
      <c r="I857">
        <v>445.13</v>
      </c>
      <c r="J857">
        <v>1335.39</v>
      </c>
      <c r="K857">
        <v>919.64</v>
      </c>
      <c r="L857">
        <v>415.75</v>
      </c>
      <c r="M857" t="s">
        <v>41</v>
      </c>
      <c r="N857">
        <v>55</v>
      </c>
      <c r="O857" t="str">
        <f t="shared" si="39"/>
        <v>old</v>
      </c>
    </row>
    <row r="858" spans="1:15" x14ac:dyDescent="0.25">
      <c r="A858">
        <v>857</v>
      </c>
      <c r="B858" s="3">
        <v>45352</v>
      </c>
      <c r="C858" s="3" t="str">
        <f t="shared" si="40"/>
        <v>Mar</v>
      </c>
      <c r="D858" s="3" t="str">
        <f t="shared" si="41"/>
        <v>2024</v>
      </c>
      <c r="E858" t="s">
        <v>12</v>
      </c>
      <c r="F858" t="s">
        <v>22</v>
      </c>
      <c r="G858" t="s">
        <v>26</v>
      </c>
      <c r="H858">
        <v>11</v>
      </c>
      <c r="I858">
        <v>284.83999999999997</v>
      </c>
      <c r="J858">
        <v>3133.24</v>
      </c>
      <c r="K858">
        <v>2156.6799999999998</v>
      </c>
      <c r="L858">
        <v>976.56</v>
      </c>
      <c r="M858" t="s">
        <v>41</v>
      </c>
      <c r="N858">
        <v>54</v>
      </c>
      <c r="O858" t="str">
        <f t="shared" si="39"/>
        <v>old</v>
      </c>
    </row>
    <row r="859" spans="1:15" x14ac:dyDescent="0.25">
      <c r="A859">
        <v>858</v>
      </c>
      <c r="B859" s="3">
        <v>45401</v>
      </c>
      <c r="C859" s="3" t="str">
        <f t="shared" si="40"/>
        <v>Apr</v>
      </c>
      <c r="D859" s="3" t="str">
        <f t="shared" si="41"/>
        <v>2024</v>
      </c>
      <c r="E859" t="s">
        <v>15</v>
      </c>
      <c r="F859" t="s">
        <v>22</v>
      </c>
      <c r="G859" t="s">
        <v>26</v>
      </c>
      <c r="H859">
        <v>4</v>
      </c>
      <c r="I859">
        <v>96.55</v>
      </c>
      <c r="J859">
        <v>386.2</v>
      </c>
      <c r="K859">
        <v>322.13</v>
      </c>
      <c r="L859">
        <v>64.069999999999993</v>
      </c>
      <c r="M859" t="s">
        <v>40</v>
      </c>
      <c r="N859">
        <v>36</v>
      </c>
      <c r="O859" t="str">
        <f t="shared" si="39"/>
        <v xml:space="preserve">middle </v>
      </c>
    </row>
    <row r="860" spans="1:15" x14ac:dyDescent="0.25">
      <c r="A860">
        <v>859</v>
      </c>
      <c r="B860" s="3">
        <v>44979</v>
      </c>
      <c r="C860" s="3" t="str">
        <f t="shared" si="40"/>
        <v>Feb</v>
      </c>
      <c r="D860" s="3" t="str">
        <f t="shared" si="41"/>
        <v>2023</v>
      </c>
      <c r="E860" t="s">
        <v>18</v>
      </c>
      <c r="F860" t="s">
        <v>20</v>
      </c>
      <c r="G860" t="s">
        <v>38</v>
      </c>
      <c r="H860">
        <v>19</v>
      </c>
      <c r="I860">
        <v>282.13</v>
      </c>
      <c r="J860">
        <v>5360.47</v>
      </c>
      <c r="K860">
        <v>4723.96</v>
      </c>
      <c r="L860">
        <v>636.51</v>
      </c>
      <c r="M860" t="s">
        <v>40</v>
      </c>
      <c r="N860">
        <v>53</v>
      </c>
      <c r="O860" t="str">
        <f t="shared" si="39"/>
        <v>old</v>
      </c>
    </row>
    <row r="861" spans="1:15" x14ac:dyDescent="0.25">
      <c r="A861">
        <v>860</v>
      </c>
      <c r="B861" s="3">
        <v>45475</v>
      </c>
      <c r="C861" s="3" t="str">
        <f t="shared" si="40"/>
        <v>Jul</v>
      </c>
      <c r="D861" s="3" t="str">
        <f t="shared" si="41"/>
        <v>2024</v>
      </c>
      <c r="E861" t="s">
        <v>13</v>
      </c>
      <c r="F861" t="s">
        <v>22</v>
      </c>
      <c r="G861" t="s">
        <v>34</v>
      </c>
      <c r="H861">
        <v>4</v>
      </c>
      <c r="I861">
        <v>231.3</v>
      </c>
      <c r="J861">
        <v>925.2</v>
      </c>
      <c r="K861">
        <v>671.06</v>
      </c>
      <c r="L861">
        <v>254.14</v>
      </c>
      <c r="M861" t="s">
        <v>40</v>
      </c>
      <c r="N861">
        <v>59</v>
      </c>
      <c r="O861" t="str">
        <f t="shared" si="39"/>
        <v>old</v>
      </c>
    </row>
    <row r="862" spans="1:15" x14ac:dyDescent="0.25">
      <c r="A862">
        <v>861</v>
      </c>
      <c r="B862" s="3">
        <v>44795</v>
      </c>
      <c r="C862" s="3" t="str">
        <f t="shared" si="40"/>
        <v>Aug</v>
      </c>
      <c r="D862" s="3" t="str">
        <f t="shared" si="41"/>
        <v>2022</v>
      </c>
      <c r="E862" t="s">
        <v>13</v>
      </c>
      <c r="F862" t="s">
        <v>22</v>
      </c>
      <c r="G862" t="s">
        <v>26</v>
      </c>
      <c r="H862">
        <v>10</v>
      </c>
      <c r="I862">
        <v>283.02</v>
      </c>
      <c r="J862">
        <v>2830.2</v>
      </c>
      <c r="K862">
        <v>2542.67</v>
      </c>
      <c r="L862">
        <v>287.52999999999997</v>
      </c>
      <c r="M862" t="s">
        <v>40</v>
      </c>
      <c r="N862">
        <v>38</v>
      </c>
      <c r="O862" t="str">
        <f t="shared" si="39"/>
        <v xml:space="preserve">middle </v>
      </c>
    </row>
    <row r="863" spans="1:15" x14ac:dyDescent="0.25">
      <c r="A863">
        <v>862</v>
      </c>
      <c r="B863" s="3">
        <v>44853</v>
      </c>
      <c r="C863" s="3" t="str">
        <f t="shared" si="40"/>
        <v>Oct</v>
      </c>
      <c r="D863" s="3" t="str">
        <f t="shared" si="41"/>
        <v>2022</v>
      </c>
      <c r="E863" t="s">
        <v>16</v>
      </c>
      <c r="F863" t="s">
        <v>22</v>
      </c>
      <c r="G863" t="s">
        <v>26</v>
      </c>
      <c r="H863">
        <v>18</v>
      </c>
      <c r="I863">
        <v>379.72</v>
      </c>
      <c r="J863">
        <v>6834.96</v>
      </c>
      <c r="K863">
        <v>5815.13</v>
      </c>
      <c r="L863">
        <v>1019.83</v>
      </c>
      <c r="M863" t="s">
        <v>40</v>
      </c>
      <c r="N863">
        <v>40</v>
      </c>
      <c r="O863" t="str">
        <f t="shared" si="39"/>
        <v xml:space="preserve">middle </v>
      </c>
    </row>
    <row r="864" spans="1:15" x14ac:dyDescent="0.25">
      <c r="A864">
        <v>863</v>
      </c>
      <c r="B864" s="3">
        <v>45124</v>
      </c>
      <c r="C864" s="3" t="str">
        <f t="shared" si="40"/>
        <v>Jul</v>
      </c>
      <c r="D864" s="3" t="str">
        <f t="shared" si="41"/>
        <v>2023</v>
      </c>
      <c r="E864" t="s">
        <v>12</v>
      </c>
      <c r="F864" t="s">
        <v>21</v>
      </c>
      <c r="G864" t="s">
        <v>27</v>
      </c>
      <c r="H864">
        <v>19</v>
      </c>
      <c r="I864">
        <v>306.95</v>
      </c>
      <c r="J864">
        <v>5832.05</v>
      </c>
      <c r="K864">
        <v>4096.4399999999996</v>
      </c>
      <c r="L864">
        <v>1735.61</v>
      </c>
      <c r="M864" t="s">
        <v>40</v>
      </c>
      <c r="N864">
        <v>43</v>
      </c>
      <c r="O864" t="str">
        <f t="shared" si="39"/>
        <v xml:space="preserve">middle </v>
      </c>
    </row>
    <row r="865" spans="1:15" x14ac:dyDescent="0.25">
      <c r="A865">
        <v>864</v>
      </c>
      <c r="B865" s="3">
        <v>45148</v>
      </c>
      <c r="C865" s="3" t="str">
        <f t="shared" si="40"/>
        <v>Aug</v>
      </c>
      <c r="D865" s="3" t="str">
        <f t="shared" si="41"/>
        <v>2023</v>
      </c>
      <c r="E865" t="s">
        <v>16</v>
      </c>
      <c r="F865" t="s">
        <v>22</v>
      </c>
      <c r="G865" t="s">
        <v>34</v>
      </c>
      <c r="H865">
        <v>9</v>
      </c>
      <c r="I865">
        <v>51.28</v>
      </c>
      <c r="J865">
        <v>461.52</v>
      </c>
      <c r="K865">
        <v>353.15</v>
      </c>
      <c r="L865">
        <v>108.37</v>
      </c>
      <c r="M865" t="s">
        <v>41</v>
      </c>
      <c r="N865">
        <v>40</v>
      </c>
      <c r="O865" t="str">
        <f t="shared" si="39"/>
        <v xml:space="preserve">middle </v>
      </c>
    </row>
    <row r="866" spans="1:15" x14ac:dyDescent="0.25">
      <c r="A866">
        <v>865</v>
      </c>
      <c r="B866" s="3">
        <v>44662</v>
      </c>
      <c r="C866" s="3" t="str">
        <f t="shared" si="40"/>
        <v>Apr</v>
      </c>
      <c r="D866" s="3" t="str">
        <f t="shared" si="41"/>
        <v>2022</v>
      </c>
      <c r="E866" t="s">
        <v>12</v>
      </c>
      <c r="F866" t="s">
        <v>21</v>
      </c>
      <c r="G866" t="s">
        <v>27</v>
      </c>
      <c r="H866">
        <v>1</v>
      </c>
      <c r="I866">
        <v>283.08999999999997</v>
      </c>
      <c r="J866">
        <v>283.08999999999997</v>
      </c>
      <c r="K866">
        <v>238.54</v>
      </c>
      <c r="L866">
        <v>44.55</v>
      </c>
      <c r="M866" t="s">
        <v>40</v>
      </c>
      <c r="N866">
        <v>30</v>
      </c>
      <c r="O866" t="str">
        <f t="shared" si="39"/>
        <v xml:space="preserve">middle </v>
      </c>
    </row>
    <row r="867" spans="1:15" x14ac:dyDescent="0.25">
      <c r="A867">
        <v>866</v>
      </c>
      <c r="B867" s="3">
        <v>44970</v>
      </c>
      <c r="C867" s="3" t="str">
        <f t="shared" si="40"/>
        <v>Feb</v>
      </c>
      <c r="D867" s="3" t="str">
        <f t="shared" si="41"/>
        <v>2023</v>
      </c>
      <c r="E867" t="s">
        <v>16</v>
      </c>
      <c r="F867" t="s">
        <v>23</v>
      </c>
      <c r="G867" t="s">
        <v>29</v>
      </c>
      <c r="H867">
        <v>9</v>
      </c>
      <c r="I867">
        <v>422.44</v>
      </c>
      <c r="J867">
        <v>3801.96</v>
      </c>
      <c r="K867">
        <v>3167.66</v>
      </c>
      <c r="L867">
        <v>634.29999999999995</v>
      </c>
      <c r="M867" t="s">
        <v>40</v>
      </c>
      <c r="N867">
        <v>33</v>
      </c>
      <c r="O867" t="str">
        <f t="shared" si="39"/>
        <v xml:space="preserve">middle </v>
      </c>
    </row>
    <row r="868" spans="1:15" x14ac:dyDescent="0.25">
      <c r="A868">
        <v>867</v>
      </c>
      <c r="B868" s="3">
        <v>45332</v>
      </c>
      <c r="C868" s="3" t="str">
        <f t="shared" si="40"/>
        <v>Feb</v>
      </c>
      <c r="D868" s="3" t="str">
        <f t="shared" si="41"/>
        <v>2024</v>
      </c>
      <c r="E868" t="s">
        <v>19</v>
      </c>
      <c r="F868" t="s">
        <v>23</v>
      </c>
      <c r="G868" t="s">
        <v>29</v>
      </c>
      <c r="H868">
        <v>1</v>
      </c>
      <c r="I868">
        <v>417.1</v>
      </c>
      <c r="J868">
        <v>417.1</v>
      </c>
      <c r="K868">
        <v>270.81</v>
      </c>
      <c r="L868">
        <v>146.29</v>
      </c>
      <c r="M868" t="s">
        <v>40</v>
      </c>
      <c r="N868">
        <v>18</v>
      </c>
      <c r="O868" t="str">
        <f t="shared" si="39"/>
        <v>adult</v>
      </c>
    </row>
    <row r="869" spans="1:15" x14ac:dyDescent="0.25">
      <c r="A869">
        <v>868</v>
      </c>
      <c r="B869" s="3">
        <v>45415</v>
      </c>
      <c r="C869" s="3" t="str">
        <f t="shared" si="40"/>
        <v>May</v>
      </c>
      <c r="D869" s="3" t="str">
        <f t="shared" si="41"/>
        <v>2024</v>
      </c>
      <c r="E869" t="s">
        <v>17</v>
      </c>
      <c r="F869" t="s">
        <v>20</v>
      </c>
      <c r="G869" t="s">
        <v>38</v>
      </c>
      <c r="H869">
        <v>13</v>
      </c>
      <c r="I869">
        <v>35.99</v>
      </c>
      <c r="J869">
        <v>467.87</v>
      </c>
      <c r="K869">
        <v>288.45999999999998</v>
      </c>
      <c r="L869">
        <v>179.41</v>
      </c>
      <c r="M869" t="s">
        <v>41</v>
      </c>
      <c r="N869">
        <v>50</v>
      </c>
      <c r="O869" t="str">
        <f t="shared" si="39"/>
        <v>old</v>
      </c>
    </row>
    <row r="870" spans="1:15" x14ac:dyDescent="0.25">
      <c r="A870">
        <v>869</v>
      </c>
      <c r="B870" s="3">
        <v>45554</v>
      </c>
      <c r="C870" s="3" t="str">
        <f t="shared" si="40"/>
        <v>Sep</v>
      </c>
      <c r="D870" s="3" t="str">
        <f t="shared" si="41"/>
        <v>2024</v>
      </c>
      <c r="E870" t="s">
        <v>15</v>
      </c>
      <c r="F870" t="s">
        <v>21</v>
      </c>
      <c r="G870" t="s">
        <v>37</v>
      </c>
      <c r="H870">
        <v>7</v>
      </c>
      <c r="I870">
        <v>408.09</v>
      </c>
      <c r="J870">
        <v>2856.63</v>
      </c>
      <c r="K870">
        <v>2000.93</v>
      </c>
      <c r="L870">
        <v>855.7</v>
      </c>
      <c r="M870" t="s">
        <v>40</v>
      </c>
      <c r="N870">
        <v>21</v>
      </c>
      <c r="O870" t="str">
        <f t="shared" si="39"/>
        <v>adult</v>
      </c>
    </row>
    <row r="871" spans="1:15" x14ac:dyDescent="0.25">
      <c r="A871">
        <v>870</v>
      </c>
      <c r="B871" s="3">
        <v>45206</v>
      </c>
      <c r="C871" s="3" t="str">
        <f t="shared" si="40"/>
        <v>Oct</v>
      </c>
      <c r="D871" s="3" t="str">
        <f t="shared" si="41"/>
        <v>2023</v>
      </c>
      <c r="E871" t="s">
        <v>14</v>
      </c>
      <c r="F871" t="s">
        <v>20</v>
      </c>
      <c r="G871" t="s">
        <v>24</v>
      </c>
      <c r="H871">
        <v>20</v>
      </c>
      <c r="I871">
        <v>325.89999999999998</v>
      </c>
      <c r="J871">
        <v>6518</v>
      </c>
      <c r="K871">
        <v>4067.44</v>
      </c>
      <c r="L871">
        <v>2450.56</v>
      </c>
      <c r="M871" t="s">
        <v>40</v>
      </c>
      <c r="N871">
        <v>38</v>
      </c>
      <c r="O871" t="str">
        <f t="shared" si="39"/>
        <v xml:space="preserve">middle </v>
      </c>
    </row>
    <row r="872" spans="1:15" x14ac:dyDescent="0.25">
      <c r="A872">
        <v>871</v>
      </c>
      <c r="B872" s="3">
        <v>45454</v>
      </c>
      <c r="C872" s="3" t="str">
        <f t="shared" si="40"/>
        <v>Jun</v>
      </c>
      <c r="D872" s="3" t="str">
        <f t="shared" si="41"/>
        <v>2024</v>
      </c>
      <c r="E872" t="s">
        <v>17</v>
      </c>
      <c r="F872" t="s">
        <v>20</v>
      </c>
      <c r="G872" t="s">
        <v>38</v>
      </c>
      <c r="H872">
        <v>6</v>
      </c>
      <c r="I872">
        <v>432.13</v>
      </c>
      <c r="J872">
        <v>2592.7800000000002</v>
      </c>
      <c r="K872">
        <v>1961.55</v>
      </c>
      <c r="L872">
        <v>631.23</v>
      </c>
      <c r="M872" t="s">
        <v>41</v>
      </c>
      <c r="N872">
        <v>59</v>
      </c>
      <c r="O872" t="str">
        <f t="shared" si="39"/>
        <v>old</v>
      </c>
    </row>
    <row r="873" spans="1:15" x14ac:dyDescent="0.25">
      <c r="A873">
        <v>872</v>
      </c>
      <c r="B873" s="3">
        <v>44579</v>
      </c>
      <c r="C873" s="3" t="str">
        <f t="shared" si="40"/>
        <v>Jan</v>
      </c>
      <c r="D873" s="3" t="str">
        <f t="shared" si="41"/>
        <v>2022</v>
      </c>
      <c r="E873" t="s">
        <v>12</v>
      </c>
      <c r="F873" t="s">
        <v>22</v>
      </c>
      <c r="G873" t="s">
        <v>35</v>
      </c>
      <c r="H873">
        <v>12</v>
      </c>
      <c r="I873">
        <v>114.15</v>
      </c>
      <c r="J873">
        <v>1369.8</v>
      </c>
      <c r="K873">
        <v>936.86</v>
      </c>
      <c r="L873">
        <v>432.94</v>
      </c>
      <c r="M873" t="s">
        <v>41</v>
      </c>
      <c r="N873">
        <v>46</v>
      </c>
      <c r="O873" t="str">
        <f t="shared" si="39"/>
        <v>old</v>
      </c>
    </row>
    <row r="874" spans="1:15" x14ac:dyDescent="0.25">
      <c r="A874">
        <v>873</v>
      </c>
      <c r="B874" s="3">
        <v>45468</v>
      </c>
      <c r="C874" s="3" t="str">
        <f t="shared" si="40"/>
        <v>Jun</v>
      </c>
      <c r="D874" s="3" t="str">
        <f t="shared" si="41"/>
        <v>2024</v>
      </c>
      <c r="E874" t="s">
        <v>13</v>
      </c>
      <c r="F874" t="s">
        <v>23</v>
      </c>
      <c r="G874" t="s">
        <v>28</v>
      </c>
      <c r="H874">
        <v>6</v>
      </c>
      <c r="I874">
        <v>33.799999999999997</v>
      </c>
      <c r="J874">
        <v>202.8</v>
      </c>
      <c r="K874">
        <v>179.05</v>
      </c>
      <c r="L874">
        <v>23.75</v>
      </c>
      <c r="M874" t="s">
        <v>40</v>
      </c>
      <c r="N874">
        <v>43</v>
      </c>
      <c r="O874" t="str">
        <f t="shared" si="39"/>
        <v xml:space="preserve">middle </v>
      </c>
    </row>
    <row r="875" spans="1:15" x14ac:dyDescent="0.25">
      <c r="A875">
        <v>874</v>
      </c>
      <c r="B875" s="3">
        <v>45325</v>
      </c>
      <c r="C875" s="3" t="str">
        <f t="shared" si="40"/>
        <v>Feb</v>
      </c>
      <c r="D875" s="3" t="str">
        <f t="shared" si="41"/>
        <v>2024</v>
      </c>
      <c r="E875" t="s">
        <v>12</v>
      </c>
      <c r="F875" t="s">
        <v>22</v>
      </c>
      <c r="G875" t="s">
        <v>26</v>
      </c>
      <c r="H875">
        <v>12</v>
      </c>
      <c r="I875">
        <v>14.63</v>
      </c>
      <c r="J875">
        <v>175.56</v>
      </c>
      <c r="K875">
        <v>147.4</v>
      </c>
      <c r="L875">
        <v>28.16</v>
      </c>
      <c r="M875" t="s">
        <v>41</v>
      </c>
      <c r="N875">
        <v>58</v>
      </c>
      <c r="O875" t="str">
        <f t="shared" si="39"/>
        <v>old</v>
      </c>
    </row>
    <row r="876" spans="1:15" x14ac:dyDescent="0.25">
      <c r="A876">
        <v>875</v>
      </c>
      <c r="B876" s="3">
        <v>44630</v>
      </c>
      <c r="C876" s="3" t="str">
        <f t="shared" si="40"/>
        <v>Mar</v>
      </c>
      <c r="D876" s="3" t="str">
        <f t="shared" si="41"/>
        <v>2022</v>
      </c>
      <c r="E876" t="s">
        <v>13</v>
      </c>
      <c r="F876" t="s">
        <v>20</v>
      </c>
      <c r="G876" t="s">
        <v>24</v>
      </c>
      <c r="H876">
        <v>6</v>
      </c>
      <c r="I876">
        <v>284.88</v>
      </c>
      <c r="J876">
        <v>1709.28</v>
      </c>
      <c r="K876">
        <v>1503.73</v>
      </c>
      <c r="L876">
        <v>205.55</v>
      </c>
      <c r="M876" t="s">
        <v>41</v>
      </c>
      <c r="N876">
        <v>19</v>
      </c>
      <c r="O876" t="str">
        <f t="shared" si="39"/>
        <v>adult</v>
      </c>
    </row>
    <row r="877" spans="1:15" x14ac:dyDescent="0.25">
      <c r="A877">
        <v>876</v>
      </c>
      <c r="B877" s="3">
        <v>44653</v>
      </c>
      <c r="C877" s="3" t="str">
        <f t="shared" si="40"/>
        <v>Apr</v>
      </c>
      <c r="D877" s="3" t="str">
        <f t="shared" si="41"/>
        <v>2022</v>
      </c>
      <c r="E877" t="s">
        <v>12</v>
      </c>
      <c r="F877" t="s">
        <v>23</v>
      </c>
      <c r="G877" t="s">
        <v>29</v>
      </c>
      <c r="H877">
        <v>7</v>
      </c>
      <c r="I877">
        <v>103.23</v>
      </c>
      <c r="J877">
        <v>722.61</v>
      </c>
      <c r="K877">
        <v>531.96</v>
      </c>
      <c r="L877">
        <v>190.65</v>
      </c>
      <c r="M877" t="s">
        <v>40</v>
      </c>
      <c r="N877">
        <v>38</v>
      </c>
      <c r="O877" t="str">
        <f t="shared" si="39"/>
        <v xml:space="preserve">middle </v>
      </c>
    </row>
    <row r="878" spans="1:15" x14ac:dyDescent="0.25">
      <c r="A878">
        <v>877</v>
      </c>
      <c r="B878" s="3">
        <v>45040</v>
      </c>
      <c r="C878" s="3" t="str">
        <f t="shared" si="40"/>
        <v>Apr</v>
      </c>
      <c r="D878" s="3" t="str">
        <f t="shared" si="41"/>
        <v>2023</v>
      </c>
      <c r="E878" t="s">
        <v>16</v>
      </c>
      <c r="F878" t="s">
        <v>22</v>
      </c>
      <c r="G878" t="s">
        <v>26</v>
      </c>
      <c r="H878">
        <v>12</v>
      </c>
      <c r="I878">
        <v>458.33</v>
      </c>
      <c r="J878">
        <v>5499.96</v>
      </c>
      <c r="K878">
        <v>3962.14</v>
      </c>
      <c r="L878">
        <v>1537.82</v>
      </c>
      <c r="M878" t="s">
        <v>40</v>
      </c>
      <c r="N878">
        <v>47</v>
      </c>
      <c r="O878" t="str">
        <f t="shared" si="39"/>
        <v>old</v>
      </c>
    </row>
    <row r="879" spans="1:15" x14ac:dyDescent="0.25">
      <c r="A879">
        <v>878</v>
      </c>
      <c r="B879" s="3">
        <v>44950</v>
      </c>
      <c r="C879" s="3" t="str">
        <f t="shared" si="40"/>
        <v>Jan</v>
      </c>
      <c r="D879" s="3" t="str">
        <f t="shared" si="41"/>
        <v>2023</v>
      </c>
      <c r="E879" t="s">
        <v>17</v>
      </c>
      <c r="F879" t="s">
        <v>22</v>
      </c>
      <c r="G879" t="s">
        <v>26</v>
      </c>
      <c r="H879">
        <v>4</v>
      </c>
      <c r="I879">
        <v>43.9</v>
      </c>
      <c r="J879">
        <v>175.6</v>
      </c>
      <c r="K879">
        <v>113.97</v>
      </c>
      <c r="L879">
        <v>61.63</v>
      </c>
      <c r="M879" t="s">
        <v>40</v>
      </c>
      <c r="N879">
        <v>32</v>
      </c>
      <c r="O879" t="str">
        <f t="shared" si="39"/>
        <v xml:space="preserve">middle </v>
      </c>
    </row>
    <row r="880" spans="1:15" x14ac:dyDescent="0.25">
      <c r="A880">
        <v>879</v>
      </c>
      <c r="B880" s="3">
        <v>45561</v>
      </c>
      <c r="C880" s="3" t="str">
        <f t="shared" si="40"/>
        <v>Sep</v>
      </c>
      <c r="D880" s="3" t="str">
        <f t="shared" si="41"/>
        <v>2024</v>
      </c>
      <c r="E880" t="s">
        <v>12</v>
      </c>
      <c r="F880" t="s">
        <v>22</v>
      </c>
      <c r="G880" t="s">
        <v>30</v>
      </c>
      <c r="H880">
        <v>5</v>
      </c>
      <c r="I880">
        <v>236.53</v>
      </c>
      <c r="J880">
        <v>1182.6500000000001</v>
      </c>
      <c r="K880">
        <v>903.35</v>
      </c>
      <c r="L880">
        <v>279.3</v>
      </c>
      <c r="M880" t="s">
        <v>41</v>
      </c>
      <c r="N880">
        <v>42</v>
      </c>
      <c r="O880" t="str">
        <f t="shared" si="39"/>
        <v xml:space="preserve">middle </v>
      </c>
    </row>
    <row r="881" spans="1:15" x14ac:dyDescent="0.25">
      <c r="A881">
        <v>880</v>
      </c>
      <c r="B881" s="3">
        <v>44865</v>
      </c>
      <c r="C881" s="3" t="str">
        <f t="shared" si="40"/>
        <v>Oct</v>
      </c>
      <c r="D881" s="3" t="str">
        <f t="shared" si="41"/>
        <v>2022</v>
      </c>
      <c r="E881" t="s">
        <v>14</v>
      </c>
      <c r="F881" t="s">
        <v>22</v>
      </c>
      <c r="G881" t="s">
        <v>26</v>
      </c>
      <c r="H881">
        <v>15</v>
      </c>
      <c r="I881">
        <v>41.8</v>
      </c>
      <c r="J881">
        <v>627</v>
      </c>
      <c r="K881">
        <v>501.83</v>
      </c>
      <c r="L881">
        <v>125.17</v>
      </c>
      <c r="M881" t="s">
        <v>41</v>
      </c>
      <c r="N881">
        <v>34</v>
      </c>
      <c r="O881" t="str">
        <f t="shared" si="39"/>
        <v xml:space="preserve">middle </v>
      </c>
    </row>
    <row r="882" spans="1:15" x14ac:dyDescent="0.25">
      <c r="A882">
        <v>881</v>
      </c>
      <c r="B882" s="3">
        <v>45084</v>
      </c>
      <c r="C882" s="3" t="str">
        <f t="shared" si="40"/>
        <v>Jun</v>
      </c>
      <c r="D882" s="3" t="str">
        <f t="shared" si="41"/>
        <v>2023</v>
      </c>
      <c r="E882" t="s">
        <v>17</v>
      </c>
      <c r="F882" t="s">
        <v>22</v>
      </c>
      <c r="G882" t="s">
        <v>30</v>
      </c>
      <c r="H882">
        <v>2</v>
      </c>
      <c r="I882">
        <v>74.72</v>
      </c>
      <c r="J882">
        <v>149.44</v>
      </c>
      <c r="K882">
        <v>107.4</v>
      </c>
      <c r="L882">
        <v>42.04</v>
      </c>
      <c r="M882" t="s">
        <v>40</v>
      </c>
      <c r="N882">
        <v>24</v>
      </c>
      <c r="O882" t="str">
        <f t="shared" si="39"/>
        <v>adult</v>
      </c>
    </row>
    <row r="883" spans="1:15" x14ac:dyDescent="0.25">
      <c r="A883">
        <v>882</v>
      </c>
      <c r="B883" s="3">
        <v>44818</v>
      </c>
      <c r="C883" s="3" t="str">
        <f t="shared" si="40"/>
        <v>Sep</v>
      </c>
      <c r="D883" s="3" t="str">
        <f t="shared" si="41"/>
        <v>2022</v>
      </c>
      <c r="E883" t="s">
        <v>12</v>
      </c>
      <c r="F883" t="s">
        <v>23</v>
      </c>
      <c r="G883" t="s">
        <v>31</v>
      </c>
      <c r="H883">
        <v>2</v>
      </c>
      <c r="I883">
        <v>122.07</v>
      </c>
      <c r="J883">
        <v>244.14</v>
      </c>
      <c r="K883">
        <v>161.49</v>
      </c>
      <c r="L883">
        <v>82.65</v>
      </c>
      <c r="M883" t="s">
        <v>40</v>
      </c>
      <c r="N883">
        <v>43</v>
      </c>
      <c r="O883" t="str">
        <f t="shared" si="39"/>
        <v xml:space="preserve">middle </v>
      </c>
    </row>
    <row r="884" spans="1:15" x14ac:dyDescent="0.25">
      <c r="A884">
        <v>883</v>
      </c>
      <c r="B884" s="3">
        <v>45087</v>
      </c>
      <c r="C884" s="3" t="str">
        <f t="shared" si="40"/>
        <v>Jun</v>
      </c>
      <c r="D884" s="3" t="str">
        <f t="shared" si="41"/>
        <v>2023</v>
      </c>
      <c r="E884" t="s">
        <v>13</v>
      </c>
      <c r="F884" t="s">
        <v>21</v>
      </c>
      <c r="G884" t="s">
        <v>27</v>
      </c>
      <c r="H884">
        <v>15</v>
      </c>
      <c r="I884">
        <v>371.75</v>
      </c>
      <c r="J884">
        <v>5576.25</v>
      </c>
      <c r="K884">
        <v>4181.62</v>
      </c>
      <c r="L884">
        <v>1394.63</v>
      </c>
      <c r="M884" t="s">
        <v>40</v>
      </c>
      <c r="N884">
        <v>29</v>
      </c>
      <c r="O884" t="str">
        <f t="shared" si="39"/>
        <v>adult</v>
      </c>
    </row>
    <row r="885" spans="1:15" x14ac:dyDescent="0.25">
      <c r="A885">
        <v>884</v>
      </c>
      <c r="B885" s="3">
        <v>45165</v>
      </c>
      <c r="C885" s="3" t="str">
        <f t="shared" si="40"/>
        <v>Aug</v>
      </c>
      <c r="D885" s="3" t="str">
        <f t="shared" si="41"/>
        <v>2023</v>
      </c>
      <c r="E885" t="s">
        <v>14</v>
      </c>
      <c r="F885" t="s">
        <v>21</v>
      </c>
      <c r="G885" t="s">
        <v>27</v>
      </c>
      <c r="H885">
        <v>3</v>
      </c>
      <c r="I885">
        <v>439.7</v>
      </c>
      <c r="J885">
        <v>1319.1</v>
      </c>
      <c r="K885">
        <v>1145.3499999999999</v>
      </c>
      <c r="L885">
        <v>173.75</v>
      </c>
      <c r="M885" t="s">
        <v>40</v>
      </c>
      <c r="N885">
        <v>24</v>
      </c>
      <c r="O885" t="str">
        <f t="shared" si="39"/>
        <v>adult</v>
      </c>
    </row>
    <row r="886" spans="1:15" x14ac:dyDescent="0.25">
      <c r="A886">
        <v>885</v>
      </c>
      <c r="B886" s="3">
        <v>45411</v>
      </c>
      <c r="C886" s="3" t="str">
        <f t="shared" si="40"/>
        <v>Apr</v>
      </c>
      <c r="D886" s="3" t="str">
        <f t="shared" si="41"/>
        <v>2024</v>
      </c>
      <c r="E886" t="s">
        <v>15</v>
      </c>
      <c r="F886" t="s">
        <v>23</v>
      </c>
      <c r="G886" t="s">
        <v>28</v>
      </c>
      <c r="H886">
        <v>6</v>
      </c>
      <c r="I886">
        <v>288.39999999999998</v>
      </c>
      <c r="J886">
        <v>1730.4</v>
      </c>
      <c r="K886">
        <v>1214.81</v>
      </c>
      <c r="L886">
        <v>515.59</v>
      </c>
      <c r="M886" t="s">
        <v>41</v>
      </c>
      <c r="N886">
        <v>56</v>
      </c>
      <c r="O886" t="str">
        <f t="shared" si="39"/>
        <v>old</v>
      </c>
    </row>
    <row r="887" spans="1:15" x14ac:dyDescent="0.25">
      <c r="A887">
        <v>886</v>
      </c>
      <c r="B887" s="3">
        <v>45459</v>
      </c>
      <c r="C887" s="3" t="str">
        <f t="shared" si="40"/>
        <v>Jun</v>
      </c>
      <c r="D887" s="3" t="str">
        <f t="shared" si="41"/>
        <v>2024</v>
      </c>
      <c r="E887" t="s">
        <v>13</v>
      </c>
      <c r="F887" t="s">
        <v>22</v>
      </c>
      <c r="G887" t="s">
        <v>34</v>
      </c>
      <c r="H887">
        <v>8</v>
      </c>
      <c r="I887">
        <v>437.99</v>
      </c>
      <c r="J887">
        <v>3503.92</v>
      </c>
      <c r="K887">
        <v>2669.31</v>
      </c>
      <c r="L887">
        <v>834.61</v>
      </c>
      <c r="M887" t="s">
        <v>40</v>
      </c>
      <c r="N887">
        <v>50</v>
      </c>
      <c r="O887" t="str">
        <f t="shared" si="39"/>
        <v>old</v>
      </c>
    </row>
    <row r="888" spans="1:15" x14ac:dyDescent="0.25">
      <c r="A888">
        <v>887</v>
      </c>
      <c r="B888" s="3">
        <v>45022</v>
      </c>
      <c r="C888" s="3" t="str">
        <f t="shared" si="40"/>
        <v>Apr</v>
      </c>
      <c r="D888" s="3" t="str">
        <f t="shared" si="41"/>
        <v>2023</v>
      </c>
      <c r="E888" t="s">
        <v>18</v>
      </c>
      <c r="F888" t="s">
        <v>23</v>
      </c>
      <c r="G888" t="s">
        <v>28</v>
      </c>
      <c r="H888">
        <v>1</v>
      </c>
      <c r="I888">
        <v>172.54</v>
      </c>
      <c r="J888">
        <v>172.54</v>
      </c>
      <c r="K888">
        <v>133.15</v>
      </c>
      <c r="L888">
        <v>39.39</v>
      </c>
      <c r="M888" t="s">
        <v>40</v>
      </c>
      <c r="N888">
        <v>49</v>
      </c>
      <c r="O888" t="str">
        <f t="shared" si="39"/>
        <v>old</v>
      </c>
    </row>
    <row r="889" spans="1:15" x14ac:dyDescent="0.25">
      <c r="A889">
        <v>888</v>
      </c>
      <c r="B889" s="3">
        <v>45443</v>
      </c>
      <c r="C889" s="3" t="str">
        <f t="shared" si="40"/>
        <v>May</v>
      </c>
      <c r="D889" s="3" t="str">
        <f t="shared" si="41"/>
        <v>2024</v>
      </c>
      <c r="E889" t="s">
        <v>12</v>
      </c>
      <c r="F889" t="s">
        <v>20</v>
      </c>
      <c r="G889" t="s">
        <v>24</v>
      </c>
      <c r="H889">
        <v>15</v>
      </c>
      <c r="I889">
        <v>241.77</v>
      </c>
      <c r="J889">
        <v>3626.55</v>
      </c>
      <c r="K889">
        <v>2242.39</v>
      </c>
      <c r="L889">
        <v>1384.16</v>
      </c>
      <c r="M889" t="s">
        <v>41</v>
      </c>
      <c r="N889">
        <v>33</v>
      </c>
      <c r="O889" t="str">
        <f t="shared" si="39"/>
        <v xml:space="preserve">middle </v>
      </c>
    </row>
    <row r="890" spans="1:15" x14ac:dyDescent="0.25">
      <c r="A890">
        <v>889</v>
      </c>
      <c r="B890" s="3">
        <v>44709</v>
      </c>
      <c r="C890" s="3" t="str">
        <f t="shared" si="40"/>
        <v>May</v>
      </c>
      <c r="D890" s="3" t="str">
        <f t="shared" si="41"/>
        <v>2022</v>
      </c>
      <c r="E890" t="s">
        <v>12</v>
      </c>
      <c r="F890" t="s">
        <v>22</v>
      </c>
      <c r="G890" t="s">
        <v>35</v>
      </c>
      <c r="H890">
        <v>12</v>
      </c>
      <c r="I890">
        <v>383.45</v>
      </c>
      <c r="J890">
        <v>4601.3999999999996</v>
      </c>
      <c r="K890">
        <v>3280.04</v>
      </c>
      <c r="L890">
        <v>1321.36</v>
      </c>
      <c r="M890" t="s">
        <v>40</v>
      </c>
      <c r="N890">
        <v>60</v>
      </c>
      <c r="O890" t="str">
        <f t="shared" si="39"/>
        <v>old</v>
      </c>
    </row>
    <row r="891" spans="1:15" x14ac:dyDescent="0.25">
      <c r="A891">
        <v>890</v>
      </c>
      <c r="B891" s="3">
        <v>44964</v>
      </c>
      <c r="C891" s="3" t="str">
        <f t="shared" si="40"/>
        <v>Feb</v>
      </c>
      <c r="D891" s="3" t="str">
        <f t="shared" si="41"/>
        <v>2023</v>
      </c>
      <c r="E891" t="s">
        <v>18</v>
      </c>
      <c r="F891" t="s">
        <v>22</v>
      </c>
      <c r="G891" t="s">
        <v>26</v>
      </c>
      <c r="H891">
        <v>12</v>
      </c>
      <c r="I891">
        <v>167.31</v>
      </c>
      <c r="J891">
        <v>2007.72</v>
      </c>
      <c r="K891">
        <v>1300.53</v>
      </c>
      <c r="L891">
        <v>707.19</v>
      </c>
      <c r="M891" t="s">
        <v>41</v>
      </c>
      <c r="N891">
        <v>18</v>
      </c>
      <c r="O891" t="str">
        <f t="shared" si="39"/>
        <v>adult</v>
      </c>
    </row>
    <row r="892" spans="1:15" x14ac:dyDescent="0.25">
      <c r="A892">
        <v>891</v>
      </c>
      <c r="B892" s="3">
        <v>44636</v>
      </c>
      <c r="C892" s="3" t="str">
        <f t="shared" si="40"/>
        <v>Mar</v>
      </c>
      <c r="D892" s="3" t="str">
        <f t="shared" si="41"/>
        <v>2022</v>
      </c>
      <c r="E892" t="s">
        <v>16</v>
      </c>
      <c r="F892" t="s">
        <v>20</v>
      </c>
      <c r="G892" t="s">
        <v>24</v>
      </c>
      <c r="H892">
        <v>9</v>
      </c>
      <c r="I892">
        <v>205.44</v>
      </c>
      <c r="J892">
        <v>1848.96</v>
      </c>
      <c r="K892">
        <v>1192.77</v>
      </c>
      <c r="L892">
        <v>656.19</v>
      </c>
      <c r="M892" t="s">
        <v>40</v>
      </c>
      <c r="N892">
        <v>22</v>
      </c>
      <c r="O892" t="str">
        <f t="shared" si="39"/>
        <v>adult</v>
      </c>
    </row>
    <row r="893" spans="1:15" x14ac:dyDescent="0.25">
      <c r="A893">
        <v>892</v>
      </c>
      <c r="B893" s="3">
        <v>45132</v>
      </c>
      <c r="C893" s="3" t="str">
        <f t="shared" si="40"/>
        <v>Jul</v>
      </c>
      <c r="D893" s="3" t="str">
        <f t="shared" si="41"/>
        <v>2023</v>
      </c>
      <c r="E893" t="s">
        <v>18</v>
      </c>
      <c r="F893" t="s">
        <v>23</v>
      </c>
      <c r="G893" t="s">
        <v>28</v>
      </c>
      <c r="H893">
        <v>15</v>
      </c>
      <c r="I893">
        <v>378.71</v>
      </c>
      <c r="J893">
        <v>5680.65</v>
      </c>
      <c r="K893">
        <v>5035.71</v>
      </c>
      <c r="L893">
        <v>644.94000000000005</v>
      </c>
      <c r="M893" t="s">
        <v>41</v>
      </c>
      <c r="N893">
        <v>33</v>
      </c>
      <c r="O893" t="str">
        <f t="shared" si="39"/>
        <v xml:space="preserve">middle </v>
      </c>
    </row>
    <row r="894" spans="1:15" x14ac:dyDescent="0.25">
      <c r="A894">
        <v>893</v>
      </c>
      <c r="B894" s="3">
        <v>45433</v>
      </c>
      <c r="C894" s="3" t="str">
        <f t="shared" si="40"/>
        <v>May</v>
      </c>
      <c r="D894" s="3" t="str">
        <f t="shared" si="41"/>
        <v>2024</v>
      </c>
      <c r="E894" t="s">
        <v>12</v>
      </c>
      <c r="F894" t="s">
        <v>23</v>
      </c>
      <c r="G894" t="s">
        <v>29</v>
      </c>
      <c r="H894">
        <v>6</v>
      </c>
      <c r="I894">
        <v>67.8</v>
      </c>
      <c r="J894">
        <v>406.8</v>
      </c>
      <c r="K894">
        <v>356.18</v>
      </c>
      <c r="L894">
        <v>50.62</v>
      </c>
      <c r="M894" t="s">
        <v>41</v>
      </c>
      <c r="N894">
        <v>20</v>
      </c>
      <c r="O894" t="str">
        <f t="shared" si="39"/>
        <v>adult</v>
      </c>
    </row>
    <row r="895" spans="1:15" x14ac:dyDescent="0.25">
      <c r="A895">
        <v>894</v>
      </c>
      <c r="B895" s="3">
        <v>44867</v>
      </c>
      <c r="C895" s="3" t="str">
        <f t="shared" si="40"/>
        <v>Nov</v>
      </c>
      <c r="D895" s="3" t="str">
        <f t="shared" si="41"/>
        <v>2022</v>
      </c>
      <c r="E895" t="s">
        <v>15</v>
      </c>
      <c r="F895" t="s">
        <v>20</v>
      </c>
      <c r="G895" t="s">
        <v>32</v>
      </c>
      <c r="H895">
        <v>17</v>
      </c>
      <c r="I895">
        <v>484.69</v>
      </c>
      <c r="J895">
        <v>8239.73</v>
      </c>
      <c r="K895">
        <v>6546.56</v>
      </c>
      <c r="L895">
        <v>1693.17</v>
      </c>
      <c r="M895" t="s">
        <v>41</v>
      </c>
      <c r="N895">
        <v>57</v>
      </c>
      <c r="O895" t="str">
        <f t="shared" si="39"/>
        <v>old</v>
      </c>
    </row>
    <row r="896" spans="1:15" x14ac:dyDescent="0.25">
      <c r="A896">
        <v>895</v>
      </c>
      <c r="B896" s="3">
        <v>45030</v>
      </c>
      <c r="C896" s="3" t="str">
        <f t="shared" si="40"/>
        <v>Apr</v>
      </c>
      <c r="D896" s="3" t="str">
        <f t="shared" si="41"/>
        <v>2023</v>
      </c>
      <c r="E896" t="s">
        <v>14</v>
      </c>
      <c r="F896" t="s">
        <v>21</v>
      </c>
      <c r="G896" t="s">
        <v>25</v>
      </c>
      <c r="H896">
        <v>12</v>
      </c>
      <c r="I896">
        <v>228.67</v>
      </c>
      <c r="J896">
        <v>2744.04</v>
      </c>
      <c r="K896">
        <v>2095.64</v>
      </c>
      <c r="L896">
        <v>648.4</v>
      </c>
      <c r="M896" t="s">
        <v>40</v>
      </c>
      <c r="N896">
        <v>59</v>
      </c>
      <c r="O896" t="str">
        <f t="shared" si="39"/>
        <v>old</v>
      </c>
    </row>
    <row r="897" spans="1:15" x14ac:dyDescent="0.25">
      <c r="A897">
        <v>896</v>
      </c>
      <c r="B897" s="3">
        <v>45020</v>
      </c>
      <c r="C897" s="3" t="str">
        <f t="shared" si="40"/>
        <v>Apr</v>
      </c>
      <c r="D897" s="3" t="str">
        <f t="shared" si="41"/>
        <v>2023</v>
      </c>
      <c r="E897" t="s">
        <v>13</v>
      </c>
      <c r="F897" t="s">
        <v>21</v>
      </c>
      <c r="G897" t="s">
        <v>25</v>
      </c>
      <c r="H897">
        <v>6</v>
      </c>
      <c r="I897">
        <v>121.46</v>
      </c>
      <c r="J897">
        <v>728.76</v>
      </c>
      <c r="K897">
        <v>556.17999999999995</v>
      </c>
      <c r="L897">
        <v>172.58</v>
      </c>
      <c r="M897" t="s">
        <v>41</v>
      </c>
      <c r="N897">
        <v>48</v>
      </c>
      <c r="O897" t="str">
        <f t="shared" si="39"/>
        <v>old</v>
      </c>
    </row>
    <row r="898" spans="1:15" x14ac:dyDescent="0.25">
      <c r="A898">
        <v>897</v>
      </c>
      <c r="B898" s="3">
        <v>44641</v>
      </c>
      <c r="C898" s="3" t="str">
        <f t="shared" si="40"/>
        <v>Mar</v>
      </c>
      <c r="D898" s="3" t="str">
        <f t="shared" si="41"/>
        <v>2022</v>
      </c>
      <c r="E898" t="s">
        <v>15</v>
      </c>
      <c r="F898" t="s">
        <v>22</v>
      </c>
      <c r="G898" t="s">
        <v>35</v>
      </c>
      <c r="H898">
        <v>20</v>
      </c>
      <c r="I898">
        <v>228.74</v>
      </c>
      <c r="J898">
        <v>4574.8</v>
      </c>
      <c r="K898">
        <v>3267.02</v>
      </c>
      <c r="L898">
        <v>1307.78</v>
      </c>
      <c r="M898" t="s">
        <v>40</v>
      </c>
      <c r="N898">
        <v>58</v>
      </c>
      <c r="O898" t="str">
        <f t="shared" ref="O898:O961" si="42">VLOOKUP(N898,cat,2)</f>
        <v>old</v>
      </c>
    </row>
    <row r="899" spans="1:15" x14ac:dyDescent="0.25">
      <c r="A899">
        <v>898</v>
      </c>
      <c r="B899" s="3">
        <v>45150</v>
      </c>
      <c r="C899" s="3" t="str">
        <f t="shared" ref="C899:C962" si="43">TEXT(B899,"mmm")</f>
        <v>Aug</v>
      </c>
      <c r="D899" s="3" t="str">
        <f t="shared" ref="D899:D962" si="44">TEXT(B899,"yyyy")</f>
        <v>2023</v>
      </c>
      <c r="E899" t="s">
        <v>13</v>
      </c>
      <c r="F899" t="s">
        <v>20</v>
      </c>
      <c r="G899" t="s">
        <v>38</v>
      </c>
      <c r="H899">
        <v>13</v>
      </c>
      <c r="I899">
        <v>273.27999999999997</v>
      </c>
      <c r="J899">
        <v>3552.64</v>
      </c>
      <c r="K899">
        <v>3044.99</v>
      </c>
      <c r="L899">
        <v>507.65</v>
      </c>
      <c r="M899" t="s">
        <v>41</v>
      </c>
      <c r="N899">
        <v>50</v>
      </c>
      <c r="O899" t="str">
        <f t="shared" si="42"/>
        <v>old</v>
      </c>
    </row>
    <row r="900" spans="1:15" x14ac:dyDescent="0.25">
      <c r="A900">
        <v>899</v>
      </c>
      <c r="B900" s="3">
        <v>45329</v>
      </c>
      <c r="C900" s="3" t="str">
        <f t="shared" si="43"/>
        <v>Feb</v>
      </c>
      <c r="D900" s="3" t="str">
        <f t="shared" si="44"/>
        <v>2024</v>
      </c>
      <c r="E900" t="s">
        <v>13</v>
      </c>
      <c r="F900" t="s">
        <v>22</v>
      </c>
      <c r="G900" t="s">
        <v>26</v>
      </c>
      <c r="H900">
        <v>11</v>
      </c>
      <c r="I900">
        <v>260.48</v>
      </c>
      <c r="J900">
        <v>2865.28</v>
      </c>
      <c r="K900">
        <v>1887.78</v>
      </c>
      <c r="L900">
        <v>977.5</v>
      </c>
      <c r="M900" t="s">
        <v>40</v>
      </c>
      <c r="N900">
        <v>59</v>
      </c>
      <c r="O900" t="str">
        <f t="shared" si="42"/>
        <v>old</v>
      </c>
    </row>
    <row r="901" spans="1:15" x14ac:dyDescent="0.25">
      <c r="A901">
        <v>900</v>
      </c>
      <c r="B901" s="3">
        <v>44939</v>
      </c>
      <c r="C901" s="3" t="str">
        <f t="shared" si="43"/>
        <v>Jan</v>
      </c>
      <c r="D901" s="3" t="str">
        <f t="shared" si="44"/>
        <v>2023</v>
      </c>
      <c r="E901" t="s">
        <v>16</v>
      </c>
      <c r="F901" t="s">
        <v>21</v>
      </c>
      <c r="G901" t="s">
        <v>39</v>
      </c>
      <c r="H901">
        <v>6</v>
      </c>
      <c r="I901">
        <v>342.76</v>
      </c>
      <c r="J901">
        <v>2056.56</v>
      </c>
      <c r="K901">
        <v>1722.82</v>
      </c>
      <c r="L901">
        <v>333.74</v>
      </c>
      <c r="M901" t="s">
        <v>40</v>
      </c>
      <c r="N901">
        <v>35</v>
      </c>
      <c r="O901" t="str">
        <f t="shared" si="42"/>
        <v xml:space="preserve">middle </v>
      </c>
    </row>
    <row r="902" spans="1:15" x14ac:dyDescent="0.25">
      <c r="A902">
        <v>901</v>
      </c>
      <c r="B902" s="3">
        <v>45029</v>
      </c>
      <c r="C902" s="3" t="str">
        <f t="shared" si="43"/>
        <v>Apr</v>
      </c>
      <c r="D902" s="3" t="str">
        <f t="shared" si="44"/>
        <v>2023</v>
      </c>
      <c r="E902" t="s">
        <v>17</v>
      </c>
      <c r="F902" t="s">
        <v>23</v>
      </c>
      <c r="G902" t="s">
        <v>28</v>
      </c>
      <c r="H902">
        <v>13</v>
      </c>
      <c r="I902">
        <v>365.21</v>
      </c>
      <c r="J902">
        <v>4747.7299999999996</v>
      </c>
      <c r="K902">
        <v>3321.34</v>
      </c>
      <c r="L902">
        <v>1426.39</v>
      </c>
      <c r="M902" t="s">
        <v>40</v>
      </c>
      <c r="N902">
        <v>19</v>
      </c>
      <c r="O902" t="str">
        <f t="shared" si="42"/>
        <v>adult</v>
      </c>
    </row>
    <row r="903" spans="1:15" x14ac:dyDescent="0.25">
      <c r="A903">
        <v>902</v>
      </c>
      <c r="B903" s="3">
        <v>45434</v>
      </c>
      <c r="C903" s="3" t="str">
        <f t="shared" si="43"/>
        <v>May</v>
      </c>
      <c r="D903" s="3" t="str">
        <f t="shared" si="44"/>
        <v>2024</v>
      </c>
      <c r="E903" t="s">
        <v>14</v>
      </c>
      <c r="F903" t="s">
        <v>22</v>
      </c>
      <c r="G903" t="s">
        <v>30</v>
      </c>
      <c r="H903">
        <v>18</v>
      </c>
      <c r="I903">
        <v>92.07</v>
      </c>
      <c r="J903">
        <v>1657.26</v>
      </c>
      <c r="K903">
        <v>1365.49</v>
      </c>
      <c r="L903">
        <v>291.77</v>
      </c>
      <c r="M903" t="s">
        <v>41</v>
      </c>
      <c r="N903">
        <v>35</v>
      </c>
      <c r="O903" t="str">
        <f t="shared" si="42"/>
        <v xml:space="preserve">middle </v>
      </c>
    </row>
    <row r="904" spans="1:15" x14ac:dyDescent="0.25">
      <c r="A904">
        <v>903</v>
      </c>
      <c r="B904" s="3">
        <v>44923</v>
      </c>
      <c r="C904" s="3" t="str">
        <f t="shared" si="43"/>
        <v>Dec</v>
      </c>
      <c r="D904" s="3" t="str">
        <f t="shared" si="44"/>
        <v>2022</v>
      </c>
      <c r="E904" t="s">
        <v>19</v>
      </c>
      <c r="F904" t="s">
        <v>22</v>
      </c>
      <c r="G904" t="s">
        <v>34</v>
      </c>
      <c r="H904">
        <v>15</v>
      </c>
      <c r="I904">
        <v>298.83</v>
      </c>
      <c r="J904">
        <v>4482.45</v>
      </c>
      <c r="K904">
        <v>2953.18</v>
      </c>
      <c r="L904">
        <v>1529.27</v>
      </c>
      <c r="M904" t="s">
        <v>41</v>
      </c>
      <c r="N904">
        <v>29</v>
      </c>
      <c r="O904" t="str">
        <f t="shared" si="42"/>
        <v>adult</v>
      </c>
    </row>
    <row r="905" spans="1:15" x14ac:dyDescent="0.25">
      <c r="A905">
        <v>904</v>
      </c>
      <c r="B905" s="3">
        <v>45525</v>
      </c>
      <c r="C905" s="3" t="str">
        <f t="shared" si="43"/>
        <v>Aug</v>
      </c>
      <c r="D905" s="3" t="str">
        <f t="shared" si="44"/>
        <v>2024</v>
      </c>
      <c r="E905" t="s">
        <v>15</v>
      </c>
      <c r="F905" t="s">
        <v>22</v>
      </c>
      <c r="G905" t="s">
        <v>30</v>
      </c>
      <c r="H905">
        <v>13</v>
      </c>
      <c r="I905">
        <v>416</v>
      </c>
      <c r="J905">
        <v>5408</v>
      </c>
      <c r="K905">
        <v>3605.29</v>
      </c>
      <c r="L905">
        <v>1802.71</v>
      </c>
      <c r="M905" t="s">
        <v>40</v>
      </c>
      <c r="N905">
        <v>52</v>
      </c>
      <c r="O905" t="str">
        <f t="shared" si="42"/>
        <v>old</v>
      </c>
    </row>
    <row r="906" spans="1:15" x14ac:dyDescent="0.25">
      <c r="A906">
        <v>905</v>
      </c>
      <c r="B906" s="3">
        <v>45499</v>
      </c>
      <c r="C906" s="3" t="str">
        <f t="shared" si="43"/>
        <v>Jul</v>
      </c>
      <c r="D906" s="3" t="str">
        <f t="shared" si="44"/>
        <v>2024</v>
      </c>
      <c r="E906" t="s">
        <v>14</v>
      </c>
      <c r="F906" t="s">
        <v>23</v>
      </c>
      <c r="G906" t="s">
        <v>28</v>
      </c>
      <c r="H906">
        <v>6</v>
      </c>
      <c r="I906">
        <v>134.06</v>
      </c>
      <c r="J906">
        <v>804.36</v>
      </c>
      <c r="K906">
        <v>647.78</v>
      </c>
      <c r="L906">
        <v>156.58000000000001</v>
      </c>
      <c r="M906" t="s">
        <v>41</v>
      </c>
      <c r="N906">
        <v>29</v>
      </c>
      <c r="O906" t="str">
        <f t="shared" si="42"/>
        <v>adult</v>
      </c>
    </row>
    <row r="907" spans="1:15" x14ac:dyDescent="0.25">
      <c r="A907">
        <v>906</v>
      </c>
      <c r="B907" s="3">
        <v>44737</v>
      </c>
      <c r="C907" s="3" t="str">
        <f t="shared" si="43"/>
        <v>Jun</v>
      </c>
      <c r="D907" s="3" t="str">
        <f t="shared" si="44"/>
        <v>2022</v>
      </c>
      <c r="E907" t="s">
        <v>16</v>
      </c>
      <c r="F907" t="s">
        <v>20</v>
      </c>
      <c r="G907" t="s">
        <v>36</v>
      </c>
      <c r="H907">
        <v>11</v>
      </c>
      <c r="I907">
        <v>197.59</v>
      </c>
      <c r="J907">
        <v>2173.4899999999998</v>
      </c>
      <c r="K907">
        <v>1935.68</v>
      </c>
      <c r="L907">
        <v>237.81</v>
      </c>
      <c r="M907" t="s">
        <v>41</v>
      </c>
      <c r="N907">
        <v>55</v>
      </c>
      <c r="O907" t="str">
        <f t="shared" si="42"/>
        <v>old</v>
      </c>
    </row>
    <row r="908" spans="1:15" x14ac:dyDescent="0.25">
      <c r="A908">
        <v>907</v>
      </c>
      <c r="B908" s="3">
        <v>44666</v>
      </c>
      <c r="C908" s="3" t="str">
        <f t="shared" si="43"/>
        <v>Apr</v>
      </c>
      <c r="D908" s="3" t="str">
        <f t="shared" si="44"/>
        <v>2022</v>
      </c>
      <c r="E908" t="s">
        <v>15</v>
      </c>
      <c r="F908" t="s">
        <v>22</v>
      </c>
      <c r="G908" t="s">
        <v>30</v>
      </c>
      <c r="H908">
        <v>17</v>
      </c>
      <c r="I908">
        <v>305.93</v>
      </c>
      <c r="J908">
        <v>5200.8100000000004</v>
      </c>
      <c r="K908">
        <v>4191.5</v>
      </c>
      <c r="L908">
        <v>1009.31</v>
      </c>
      <c r="M908" t="s">
        <v>40</v>
      </c>
      <c r="N908">
        <v>50</v>
      </c>
      <c r="O908" t="str">
        <f t="shared" si="42"/>
        <v>old</v>
      </c>
    </row>
    <row r="909" spans="1:15" x14ac:dyDescent="0.25">
      <c r="A909">
        <v>908</v>
      </c>
      <c r="B909" s="3">
        <v>45093</v>
      </c>
      <c r="C909" s="3" t="str">
        <f t="shared" si="43"/>
        <v>Jun</v>
      </c>
      <c r="D909" s="3" t="str">
        <f t="shared" si="44"/>
        <v>2023</v>
      </c>
      <c r="E909" t="s">
        <v>14</v>
      </c>
      <c r="F909" t="s">
        <v>20</v>
      </c>
      <c r="G909" t="s">
        <v>32</v>
      </c>
      <c r="H909">
        <v>12</v>
      </c>
      <c r="I909">
        <v>17.7</v>
      </c>
      <c r="J909">
        <v>212.4</v>
      </c>
      <c r="K909">
        <v>168.59</v>
      </c>
      <c r="L909">
        <v>43.81</v>
      </c>
      <c r="M909" t="s">
        <v>41</v>
      </c>
      <c r="N909">
        <v>42</v>
      </c>
      <c r="O909" t="str">
        <f t="shared" si="42"/>
        <v xml:space="preserve">middle </v>
      </c>
    </row>
    <row r="910" spans="1:15" x14ac:dyDescent="0.25">
      <c r="A910">
        <v>909</v>
      </c>
      <c r="B910" s="3">
        <v>44829</v>
      </c>
      <c r="C910" s="3" t="str">
        <f t="shared" si="43"/>
        <v>Sep</v>
      </c>
      <c r="D910" s="3" t="str">
        <f t="shared" si="44"/>
        <v>2022</v>
      </c>
      <c r="E910" t="s">
        <v>16</v>
      </c>
      <c r="F910" t="s">
        <v>21</v>
      </c>
      <c r="G910" t="s">
        <v>25</v>
      </c>
      <c r="H910">
        <v>16</v>
      </c>
      <c r="I910">
        <v>387.64</v>
      </c>
      <c r="J910">
        <v>6202.24</v>
      </c>
      <c r="K910">
        <v>4255.92</v>
      </c>
      <c r="L910">
        <v>1946.32</v>
      </c>
      <c r="M910" t="s">
        <v>40</v>
      </c>
      <c r="N910">
        <v>18</v>
      </c>
      <c r="O910" t="str">
        <f t="shared" si="42"/>
        <v>adult</v>
      </c>
    </row>
    <row r="911" spans="1:15" x14ac:dyDescent="0.25">
      <c r="A911">
        <v>910</v>
      </c>
      <c r="B911" s="3">
        <v>45414</v>
      </c>
      <c r="C911" s="3" t="str">
        <f t="shared" si="43"/>
        <v>May</v>
      </c>
      <c r="D911" s="3" t="str">
        <f t="shared" si="44"/>
        <v>2024</v>
      </c>
      <c r="E911" t="s">
        <v>15</v>
      </c>
      <c r="F911" t="s">
        <v>23</v>
      </c>
      <c r="G911" t="s">
        <v>29</v>
      </c>
      <c r="H911">
        <v>17</v>
      </c>
      <c r="I911">
        <v>413.04</v>
      </c>
      <c r="J911">
        <v>7021.68</v>
      </c>
      <c r="K911">
        <v>4369.96</v>
      </c>
      <c r="L911">
        <v>2651.72</v>
      </c>
      <c r="M911" t="s">
        <v>40</v>
      </c>
      <c r="N911">
        <v>48</v>
      </c>
      <c r="O911" t="str">
        <f t="shared" si="42"/>
        <v>old</v>
      </c>
    </row>
    <row r="912" spans="1:15" x14ac:dyDescent="0.25">
      <c r="A912">
        <v>911</v>
      </c>
      <c r="B912" s="3">
        <v>45157</v>
      </c>
      <c r="C912" s="3" t="str">
        <f t="shared" si="43"/>
        <v>Aug</v>
      </c>
      <c r="D912" s="3" t="str">
        <f t="shared" si="44"/>
        <v>2023</v>
      </c>
      <c r="E912" t="s">
        <v>13</v>
      </c>
      <c r="F912" t="s">
        <v>22</v>
      </c>
      <c r="G912" t="s">
        <v>35</v>
      </c>
      <c r="H912">
        <v>7</v>
      </c>
      <c r="I912">
        <v>263.16000000000003</v>
      </c>
      <c r="J912">
        <v>1842.12</v>
      </c>
      <c r="K912">
        <v>1494.71</v>
      </c>
      <c r="L912">
        <v>347.41</v>
      </c>
      <c r="M912" t="s">
        <v>40</v>
      </c>
      <c r="N912">
        <v>35</v>
      </c>
      <c r="O912" t="str">
        <f t="shared" si="42"/>
        <v xml:space="preserve">middle </v>
      </c>
    </row>
    <row r="913" spans="1:15" x14ac:dyDescent="0.25">
      <c r="A913">
        <v>912</v>
      </c>
      <c r="B913" s="3">
        <v>44862</v>
      </c>
      <c r="C913" s="3" t="str">
        <f t="shared" si="43"/>
        <v>Oct</v>
      </c>
      <c r="D913" s="3" t="str">
        <f t="shared" si="44"/>
        <v>2022</v>
      </c>
      <c r="E913" t="s">
        <v>17</v>
      </c>
      <c r="F913" t="s">
        <v>21</v>
      </c>
      <c r="G913" t="s">
        <v>25</v>
      </c>
      <c r="H913">
        <v>7</v>
      </c>
      <c r="I913">
        <v>200.29</v>
      </c>
      <c r="J913">
        <v>1402.03</v>
      </c>
      <c r="K913">
        <v>878.32</v>
      </c>
      <c r="L913">
        <v>523.71</v>
      </c>
      <c r="M913" t="s">
        <v>41</v>
      </c>
      <c r="N913">
        <v>24</v>
      </c>
      <c r="O913" t="str">
        <f t="shared" si="42"/>
        <v>adult</v>
      </c>
    </row>
    <row r="914" spans="1:15" x14ac:dyDescent="0.25">
      <c r="A914">
        <v>913</v>
      </c>
      <c r="B914" s="3">
        <v>45196</v>
      </c>
      <c r="C914" s="3" t="str">
        <f t="shared" si="43"/>
        <v>Sep</v>
      </c>
      <c r="D914" s="3" t="str">
        <f t="shared" si="44"/>
        <v>2023</v>
      </c>
      <c r="E914" t="s">
        <v>16</v>
      </c>
      <c r="F914" t="s">
        <v>23</v>
      </c>
      <c r="G914" t="s">
        <v>33</v>
      </c>
      <c r="H914">
        <v>4</v>
      </c>
      <c r="I914">
        <v>112.21</v>
      </c>
      <c r="J914">
        <v>448.84</v>
      </c>
      <c r="K914">
        <v>292.67</v>
      </c>
      <c r="L914">
        <v>156.16999999999999</v>
      </c>
      <c r="M914" t="s">
        <v>40</v>
      </c>
      <c r="N914">
        <v>44</v>
      </c>
      <c r="O914" t="str">
        <f t="shared" si="42"/>
        <v xml:space="preserve">middle </v>
      </c>
    </row>
    <row r="915" spans="1:15" x14ac:dyDescent="0.25">
      <c r="A915">
        <v>914</v>
      </c>
      <c r="B915" s="3">
        <v>44578</v>
      </c>
      <c r="C915" s="3" t="str">
        <f t="shared" si="43"/>
        <v>Jan</v>
      </c>
      <c r="D915" s="3" t="str">
        <f t="shared" si="44"/>
        <v>2022</v>
      </c>
      <c r="E915" t="s">
        <v>13</v>
      </c>
      <c r="F915" t="s">
        <v>21</v>
      </c>
      <c r="G915" t="s">
        <v>27</v>
      </c>
      <c r="H915">
        <v>14</v>
      </c>
      <c r="I915">
        <v>226.43</v>
      </c>
      <c r="J915">
        <v>3170.02</v>
      </c>
      <c r="K915">
        <v>2203.79</v>
      </c>
      <c r="L915">
        <v>966.23</v>
      </c>
      <c r="M915" t="s">
        <v>41</v>
      </c>
      <c r="N915">
        <v>27</v>
      </c>
      <c r="O915" t="str">
        <f t="shared" si="42"/>
        <v>adult</v>
      </c>
    </row>
    <row r="916" spans="1:15" x14ac:dyDescent="0.25">
      <c r="A916">
        <v>915</v>
      </c>
      <c r="B916" s="3">
        <v>44954</v>
      </c>
      <c r="C916" s="3" t="str">
        <f t="shared" si="43"/>
        <v>Jan</v>
      </c>
      <c r="D916" s="3" t="str">
        <f t="shared" si="44"/>
        <v>2023</v>
      </c>
      <c r="E916" t="s">
        <v>14</v>
      </c>
      <c r="F916" t="s">
        <v>23</v>
      </c>
      <c r="G916" t="s">
        <v>29</v>
      </c>
      <c r="H916">
        <v>2</v>
      </c>
      <c r="I916">
        <v>389.29</v>
      </c>
      <c r="J916">
        <v>778.58</v>
      </c>
      <c r="K916">
        <v>508.57</v>
      </c>
      <c r="L916">
        <v>270.01</v>
      </c>
      <c r="M916" t="s">
        <v>40</v>
      </c>
      <c r="N916">
        <v>55</v>
      </c>
      <c r="O916" t="str">
        <f t="shared" si="42"/>
        <v>old</v>
      </c>
    </row>
    <row r="917" spans="1:15" x14ac:dyDescent="0.25">
      <c r="A917">
        <v>916</v>
      </c>
      <c r="B917" s="3">
        <v>44802</v>
      </c>
      <c r="C917" s="3" t="str">
        <f t="shared" si="43"/>
        <v>Aug</v>
      </c>
      <c r="D917" s="3" t="str">
        <f t="shared" si="44"/>
        <v>2022</v>
      </c>
      <c r="E917" t="s">
        <v>13</v>
      </c>
      <c r="F917" t="s">
        <v>21</v>
      </c>
      <c r="G917" t="s">
        <v>27</v>
      </c>
      <c r="H917">
        <v>16</v>
      </c>
      <c r="I917">
        <v>8.33</v>
      </c>
      <c r="J917">
        <v>133.28</v>
      </c>
      <c r="K917">
        <v>94.4</v>
      </c>
      <c r="L917">
        <v>38.880000000000003</v>
      </c>
      <c r="M917" t="s">
        <v>41</v>
      </c>
      <c r="N917">
        <v>43</v>
      </c>
      <c r="O917" t="str">
        <f t="shared" si="42"/>
        <v xml:space="preserve">middle </v>
      </c>
    </row>
    <row r="918" spans="1:15" x14ac:dyDescent="0.25">
      <c r="A918">
        <v>917</v>
      </c>
      <c r="B918" s="3">
        <v>45000</v>
      </c>
      <c r="C918" s="3" t="str">
        <f t="shared" si="43"/>
        <v>Mar</v>
      </c>
      <c r="D918" s="3" t="str">
        <f t="shared" si="44"/>
        <v>2023</v>
      </c>
      <c r="E918" t="s">
        <v>18</v>
      </c>
      <c r="F918" t="s">
        <v>22</v>
      </c>
      <c r="G918" t="s">
        <v>30</v>
      </c>
      <c r="H918">
        <v>18</v>
      </c>
      <c r="I918">
        <v>405.5</v>
      </c>
      <c r="J918">
        <v>7299</v>
      </c>
      <c r="K918">
        <v>6151.73</v>
      </c>
      <c r="L918">
        <v>1147.27</v>
      </c>
      <c r="M918" t="s">
        <v>41</v>
      </c>
      <c r="N918">
        <v>21</v>
      </c>
      <c r="O918" t="str">
        <f t="shared" si="42"/>
        <v>adult</v>
      </c>
    </row>
    <row r="919" spans="1:15" x14ac:dyDescent="0.25">
      <c r="A919">
        <v>918</v>
      </c>
      <c r="B919" s="3">
        <v>44733</v>
      </c>
      <c r="C919" s="3" t="str">
        <f t="shared" si="43"/>
        <v>Jun</v>
      </c>
      <c r="D919" s="3" t="str">
        <f t="shared" si="44"/>
        <v>2022</v>
      </c>
      <c r="E919" t="s">
        <v>16</v>
      </c>
      <c r="F919" t="s">
        <v>20</v>
      </c>
      <c r="G919" t="s">
        <v>38</v>
      </c>
      <c r="H919">
        <v>18</v>
      </c>
      <c r="I919">
        <v>223.89</v>
      </c>
      <c r="J919">
        <v>4030.02</v>
      </c>
      <c r="K919">
        <v>2779.08</v>
      </c>
      <c r="L919">
        <v>1250.94</v>
      </c>
      <c r="M919" t="s">
        <v>40</v>
      </c>
      <c r="N919">
        <v>49</v>
      </c>
      <c r="O919" t="str">
        <f t="shared" si="42"/>
        <v>old</v>
      </c>
    </row>
    <row r="920" spans="1:15" x14ac:dyDescent="0.25">
      <c r="A920">
        <v>919</v>
      </c>
      <c r="B920" s="3">
        <v>44994</v>
      </c>
      <c r="C920" s="3" t="str">
        <f t="shared" si="43"/>
        <v>Mar</v>
      </c>
      <c r="D920" s="3" t="str">
        <f t="shared" si="44"/>
        <v>2023</v>
      </c>
      <c r="E920" t="s">
        <v>16</v>
      </c>
      <c r="F920" t="s">
        <v>23</v>
      </c>
      <c r="G920" t="s">
        <v>31</v>
      </c>
      <c r="H920">
        <v>18</v>
      </c>
      <c r="I920">
        <v>317.93</v>
      </c>
      <c r="J920">
        <v>5722.74</v>
      </c>
      <c r="K920">
        <v>4691.88</v>
      </c>
      <c r="L920">
        <v>1030.8599999999999</v>
      </c>
      <c r="M920" t="s">
        <v>41</v>
      </c>
      <c r="N920">
        <v>38</v>
      </c>
      <c r="O920" t="str">
        <f t="shared" si="42"/>
        <v xml:space="preserve">middle </v>
      </c>
    </row>
    <row r="921" spans="1:15" x14ac:dyDescent="0.25">
      <c r="A921">
        <v>920</v>
      </c>
      <c r="B921" s="3">
        <v>45552</v>
      </c>
      <c r="C921" s="3" t="str">
        <f t="shared" si="43"/>
        <v>Sep</v>
      </c>
      <c r="D921" s="3" t="str">
        <f t="shared" si="44"/>
        <v>2024</v>
      </c>
      <c r="E921" t="s">
        <v>19</v>
      </c>
      <c r="F921" t="s">
        <v>22</v>
      </c>
      <c r="G921" t="s">
        <v>26</v>
      </c>
      <c r="H921">
        <v>10</v>
      </c>
      <c r="I921">
        <v>479.21</v>
      </c>
      <c r="J921">
        <v>4792.1000000000004</v>
      </c>
      <c r="K921">
        <v>4184.2</v>
      </c>
      <c r="L921">
        <v>607.9</v>
      </c>
      <c r="M921" t="s">
        <v>40</v>
      </c>
      <c r="N921">
        <v>45</v>
      </c>
      <c r="O921" t="str">
        <f t="shared" si="42"/>
        <v>old</v>
      </c>
    </row>
    <row r="922" spans="1:15" x14ac:dyDescent="0.25">
      <c r="A922">
        <v>921</v>
      </c>
      <c r="B922" s="3">
        <v>45382</v>
      </c>
      <c r="C922" s="3" t="str">
        <f t="shared" si="43"/>
        <v>Mar</v>
      </c>
      <c r="D922" s="3" t="str">
        <f t="shared" si="44"/>
        <v>2024</v>
      </c>
      <c r="E922" t="s">
        <v>16</v>
      </c>
      <c r="F922" t="s">
        <v>21</v>
      </c>
      <c r="G922" t="s">
        <v>27</v>
      </c>
      <c r="H922">
        <v>1</v>
      </c>
      <c r="I922">
        <v>441.83</v>
      </c>
      <c r="J922">
        <v>441.83</v>
      </c>
      <c r="K922">
        <v>270.77999999999997</v>
      </c>
      <c r="L922">
        <v>171.05</v>
      </c>
      <c r="M922" t="s">
        <v>41</v>
      </c>
      <c r="N922">
        <v>41</v>
      </c>
      <c r="O922" t="str">
        <f t="shared" si="42"/>
        <v xml:space="preserve">middle </v>
      </c>
    </row>
    <row r="923" spans="1:15" x14ac:dyDescent="0.25">
      <c r="A923">
        <v>922</v>
      </c>
      <c r="B923" s="3">
        <v>45466</v>
      </c>
      <c r="C923" s="3" t="str">
        <f t="shared" si="43"/>
        <v>Jun</v>
      </c>
      <c r="D923" s="3" t="str">
        <f t="shared" si="44"/>
        <v>2024</v>
      </c>
      <c r="E923" t="s">
        <v>15</v>
      </c>
      <c r="F923" t="s">
        <v>22</v>
      </c>
      <c r="G923" t="s">
        <v>35</v>
      </c>
      <c r="H923">
        <v>8</v>
      </c>
      <c r="I923">
        <v>69.91</v>
      </c>
      <c r="J923">
        <v>559.28</v>
      </c>
      <c r="K923">
        <v>482.78</v>
      </c>
      <c r="L923">
        <v>76.5</v>
      </c>
      <c r="M923" t="s">
        <v>40</v>
      </c>
      <c r="N923">
        <v>38</v>
      </c>
      <c r="O923" t="str">
        <f t="shared" si="42"/>
        <v xml:space="preserve">middle </v>
      </c>
    </row>
    <row r="924" spans="1:15" x14ac:dyDescent="0.25">
      <c r="A924">
        <v>923</v>
      </c>
      <c r="B924" s="3">
        <v>45096</v>
      </c>
      <c r="C924" s="3" t="str">
        <f t="shared" si="43"/>
        <v>Jun</v>
      </c>
      <c r="D924" s="3" t="str">
        <f t="shared" si="44"/>
        <v>2023</v>
      </c>
      <c r="E924" t="s">
        <v>16</v>
      </c>
      <c r="F924" t="s">
        <v>21</v>
      </c>
      <c r="G924" t="s">
        <v>27</v>
      </c>
      <c r="H924">
        <v>1</v>
      </c>
      <c r="I924">
        <v>165.37</v>
      </c>
      <c r="J924">
        <v>165.37</v>
      </c>
      <c r="K924">
        <v>123.06</v>
      </c>
      <c r="L924">
        <v>42.31</v>
      </c>
      <c r="M924" t="s">
        <v>40</v>
      </c>
      <c r="N924">
        <v>58</v>
      </c>
      <c r="O924" t="str">
        <f t="shared" si="42"/>
        <v>old</v>
      </c>
    </row>
    <row r="925" spans="1:15" x14ac:dyDescent="0.25">
      <c r="A925">
        <v>924</v>
      </c>
      <c r="B925" s="3">
        <v>45099</v>
      </c>
      <c r="C925" s="3" t="str">
        <f t="shared" si="43"/>
        <v>Jun</v>
      </c>
      <c r="D925" s="3" t="str">
        <f t="shared" si="44"/>
        <v>2023</v>
      </c>
      <c r="E925" t="s">
        <v>12</v>
      </c>
      <c r="F925" t="s">
        <v>22</v>
      </c>
      <c r="G925" t="s">
        <v>35</v>
      </c>
      <c r="H925">
        <v>10</v>
      </c>
      <c r="I925">
        <v>155.11000000000001</v>
      </c>
      <c r="J925">
        <v>1551.1</v>
      </c>
      <c r="K925">
        <v>1326.71</v>
      </c>
      <c r="L925">
        <v>224.39</v>
      </c>
      <c r="M925" t="s">
        <v>41</v>
      </c>
      <c r="N925">
        <v>42</v>
      </c>
      <c r="O925" t="str">
        <f t="shared" si="42"/>
        <v xml:space="preserve">middle </v>
      </c>
    </row>
    <row r="926" spans="1:15" x14ac:dyDescent="0.25">
      <c r="A926">
        <v>925</v>
      </c>
      <c r="B926" s="3">
        <v>45369</v>
      </c>
      <c r="C926" s="3" t="str">
        <f t="shared" si="43"/>
        <v>Mar</v>
      </c>
      <c r="D926" s="3" t="str">
        <f t="shared" si="44"/>
        <v>2024</v>
      </c>
      <c r="E926" t="s">
        <v>13</v>
      </c>
      <c r="F926" t="s">
        <v>22</v>
      </c>
      <c r="G926" t="s">
        <v>34</v>
      </c>
      <c r="H926">
        <v>8</v>
      </c>
      <c r="I926">
        <v>214.42</v>
      </c>
      <c r="J926">
        <v>1715.36</v>
      </c>
      <c r="K926">
        <v>1491.78</v>
      </c>
      <c r="L926">
        <v>223.58</v>
      </c>
      <c r="M926" t="s">
        <v>41</v>
      </c>
      <c r="N926">
        <v>36</v>
      </c>
      <c r="O926" t="str">
        <f t="shared" si="42"/>
        <v xml:space="preserve">middle </v>
      </c>
    </row>
    <row r="927" spans="1:15" x14ac:dyDescent="0.25">
      <c r="A927">
        <v>926</v>
      </c>
      <c r="B927" s="3">
        <v>45318</v>
      </c>
      <c r="C927" s="3" t="str">
        <f t="shared" si="43"/>
        <v>Jan</v>
      </c>
      <c r="D927" s="3" t="str">
        <f t="shared" si="44"/>
        <v>2024</v>
      </c>
      <c r="E927" t="s">
        <v>12</v>
      </c>
      <c r="F927" t="s">
        <v>22</v>
      </c>
      <c r="G927" t="s">
        <v>35</v>
      </c>
      <c r="H927">
        <v>5</v>
      </c>
      <c r="I927">
        <v>186.32</v>
      </c>
      <c r="J927">
        <v>931.6</v>
      </c>
      <c r="K927">
        <v>702.98</v>
      </c>
      <c r="L927">
        <v>228.62</v>
      </c>
      <c r="M927" t="s">
        <v>40</v>
      </c>
      <c r="N927">
        <v>41</v>
      </c>
      <c r="O927" t="str">
        <f t="shared" si="42"/>
        <v xml:space="preserve">middle </v>
      </c>
    </row>
    <row r="928" spans="1:15" x14ac:dyDescent="0.25">
      <c r="A928">
        <v>927</v>
      </c>
      <c r="B928" s="3">
        <v>45286</v>
      </c>
      <c r="C928" s="3" t="str">
        <f t="shared" si="43"/>
        <v>Dec</v>
      </c>
      <c r="D928" s="3" t="str">
        <f t="shared" si="44"/>
        <v>2023</v>
      </c>
      <c r="E928" t="s">
        <v>19</v>
      </c>
      <c r="F928" t="s">
        <v>22</v>
      </c>
      <c r="G928" t="s">
        <v>35</v>
      </c>
      <c r="H928">
        <v>17</v>
      </c>
      <c r="I928">
        <v>113.13</v>
      </c>
      <c r="J928">
        <v>1923.21</v>
      </c>
      <c r="K928">
        <v>1623.32</v>
      </c>
      <c r="L928">
        <v>299.89</v>
      </c>
      <c r="M928" t="s">
        <v>40</v>
      </c>
      <c r="N928">
        <v>26</v>
      </c>
      <c r="O928" t="str">
        <f t="shared" si="42"/>
        <v>adult</v>
      </c>
    </row>
    <row r="929" spans="1:15" x14ac:dyDescent="0.25">
      <c r="A929">
        <v>928</v>
      </c>
      <c r="B929" s="3">
        <v>45222</v>
      </c>
      <c r="C929" s="3" t="str">
        <f t="shared" si="43"/>
        <v>Oct</v>
      </c>
      <c r="D929" s="3" t="str">
        <f t="shared" si="44"/>
        <v>2023</v>
      </c>
      <c r="E929" t="s">
        <v>15</v>
      </c>
      <c r="F929" t="s">
        <v>21</v>
      </c>
      <c r="G929" t="s">
        <v>27</v>
      </c>
      <c r="H929">
        <v>7</v>
      </c>
      <c r="I929">
        <v>305.26</v>
      </c>
      <c r="J929">
        <v>2136.8200000000002</v>
      </c>
      <c r="K929">
        <v>1845.36</v>
      </c>
      <c r="L929">
        <v>291.45999999999998</v>
      </c>
      <c r="M929" t="s">
        <v>40</v>
      </c>
      <c r="N929">
        <v>58</v>
      </c>
      <c r="O929" t="str">
        <f t="shared" si="42"/>
        <v>old</v>
      </c>
    </row>
    <row r="930" spans="1:15" x14ac:dyDescent="0.25">
      <c r="A930">
        <v>929</v>
      </c>
      <c r="B930" s="3">
        <v>45094</v>
      </c>
      <c r="C930" s="3" t="str">
        <f t="shared" si="43"/>
        <v>Jun</v>
      </c>
      <c r="D930" s="3" t="str">
        <f t="shared" si="44"/>
        <v>2023</v>
      </c>
      <c r="E930" t="s">
        <v>19</v>
      </c>
      <c r="F930" t="s">
        <v>21</v>
      </c>
      <c r="G930" t="s">
        <v>37</v>
      </c>
      <c r="H930">
        <v>13</v>
      </c>
      <c r="I930">
        <v>370.46</v>
      </c>
      <c r="J930">
        <v>4815.9799999999996</v>
      </c>
      <c r="K930">
        <v>4168.93</v>
      </c>
      <c r="L930">
        <v>647.04999999999995</v>
      </c>
      <c r="M930" t="s">
        <v>40</v>
      </c>
      <c r="N930">
        <v>44</v>
      </c>
      <c r="O930" t="str">
        <f t="shared" si="42"/>
        <v xml:space="preserve">middle </v>
      </c>
    </row>
    <row r="931" spans="1:15" x14ac:dyDescent="0.25">
      <c r="A931">
        <v>930</v>
      </c>
      <c r="B931" s="3">
        <v>44586</v>
      </c>
      <c r="C931" s="3" t="str">
        <f t="shared" si="43"/>
        <v>Jan</v>
      </c>
      <c r="D931" s="3" t="str">
        <f t="shared" si="44"/>
        <v>2022</v>
      </c>
      <c r="E931" t="s">
        <v>19</v>
      </c>
      <c r="F931" t="s">
        <v>20</v>
      </c>
      <c r="G931" t="s">
        <v>36</v>
      </c>
      <c r="H931">
        <v>7</v>
      </c>
      <c r="I931">
        <v>360.18</v>
      </c>
      <c r="J931">
        <v>2521.2600000000002</v>
      </c>
      <c r="K931">
        <v>1863.1</v>
      </c>
      <c r="L931">
        <v>658.16</v>
      </c>
      <c r="M931" t="s">
        <v>40</v>
      </c>
      <c r="N931">
        <v>48</v>
      </c>
      <c r="O931" t="str">
        <f t="shared" si="42"/>
        <v>old</v>
      </c>
    </row>
    <row r="932" spans="1:15" x14ac:dyDescent="0.25">
      <c r="A932">
        <v>931</v>
      </c>
      <c r="B932" s="3">
        <v>45053</v>
      </c>
      <c r="C932" s="3" t="str">
        <f t="shared" si="43"/>
        <v>May</v>
      </c>
      <c r="D932" s="3" t="str">
        <f t="shared" si="44"/>
        <v>2023</v>
      </c>
      <c r="E932" t="s">
        <v>12</v>
      </c>
      <c r="F932" t="s">
        <v>21</v>
      </c>
      <c r="G932" t="s">
        <v>39</v>
      </c>
      <c r="H932">
        <v>6</v>
      </c>
      <c r="I932">
        <v>394.53</v>
      </c>
      <c r="J932">
        <v>2367.1799999999998</v>
      </c>
      <c r="K932">
        <v>2059.34</v>
      </c>
      <c r="L932">
        <v>307.83999999999997</v>
      </c>
      <c r="M932" t="s">
        <v>41</v>
      </c>
      <c r="N932">
        <v>38</v>
      </c>
      <c r="O932" t="str">
        <f t="shared" si="42"/>
        <v xml:space="preserve">middle </v>
      </c>
    </row>
    <row r="933" spans="1:15" x14ac:dyDescent="0.25">
      <c r="A933">
        <v>932</v>
      </c>
      <c r="B933" s="3">
        <v>45146</v>
      </c>
      <c r="C933" s="3" t="str">
        <f t="shared" si="43"/>
        <v>Aug</v>
      </c>
      <c r="D933" s="3" t="str">
        <f t="shared" si="44"/>
        <v>2023</v>
      </c>
      <c r="E933" t="s">
        <v>19</v>
      </c>
      <c r="F933" t="s">
        <v>23</v>
      </c>
      <c r="G933" t="s">
        <v>31</v>
      </c>
      <c r="H933">
        <v>16</v>
      </c>
      <c r="I933">
        <v>72.150000000000006</v>
      </c>
      <c r="J933">
        <v>1154.4000000000001</v>
      </c>
      <c r="K933">
        <v>746.23</v>
      </c>
      <c r="L933">
        <v>408.17</v>
      </c>
      <c r="M933" t="s">
        <v>40</v>
      </c>
      <c r="N933">
        <v>38</v>
      </c>
      <c r="O933" t="str">
        <f t="shared" si="42"/>
        <v xml:space="preserve">middle </v>
      </c>
    </row>
    <row r="934" spans="1:15" x14ac:dyDescent="0.25">
      <c r="A934">
        <v>933</v>
      </c>
      <c r="B934" s="3">
        <v>45309</v>
      </c>
      <c r="C934" s="3" t="str">
        <f t="shared" si="43"/>
        <v>Jan</v>
      </c>
      <c r="D934" s="3" t="str">
        <f t="shared" si="44"/>
        <v>2024</v>
      </c>
      <c r="E934" t="s">
        <v>18</v>
      </c>
      <c r="F934" t="s">
        <v>21</v>
      </c>
      <c r="G934" t="s">
        <v>39</v>
      </c>
      <c r="H934">
        <v>13</v>
      </c>
      <c r="I934">
        <v>450.33</v>
      </c>
      <c r="J934">
        <v>5854.29</v>
      </c>
      <c r="K934">
        <v>4485.21</v>
      </c>
      <c r="L934">
        <v>1369.08</v>
      </c>
      <c r="M934" t="s">
        <v>40</v>
      </c>
      <c r="N934">
        <v>43</v>
      </c>
      <c r="O934" t="str">
        <f t="shared" si="42"/>
        <v xml:space="preserve">middle </v>
      </c>
    </row>
    <row r="935" spans="1:15" x14ac:dyDescent="0.25">
      <c r="A935">
        <v>934</v>
      </c>
      <c r="B935" s="3">
        <v>45030</v>
      </c>
      <c r="C935" s="3" t="str">
        <f t="shared" si="43"/>
        <v>Apr</v>
      </c>
      <c r="D935" s="3" t="str">
        <f t="shared" si="44"/>
        <v>2023</v>
      </c>
      <c r="E935" t="s">
        <v>17</v>
      </c>
      <c r="F935" t="s">
        <v>22</v>
      </c>
      <c r="G935" t="s">
        <v>34</v>
      </c>
      <c r="H935">
        <v>4</v>
      </c>
      <c r="I935">
        <v>324.48</v>
      </c>
      <c r="J935">
        <v>1297.92</v>
      </c>
      <c r="K935">
        <v>847.11</v>
      </c>
      <c r="L935">
        <v>450.81</v>
      </c>
      <c r="M935" t="s">
        <v>40</v>
      </c>
      <c r="N935">
        <v>30</v>
      </c>
      <c r="O935" t="str">
        <f t="shared" si="42"/>
        <v xml:space="preserve">middle </v>
      </c>
    </row>
    <row r="936" spans="1:15" x14ac:dyDescent="0.25">
      <c r="A936">
        <v>935</v>
      </c>
      <c r="B936" s="3">
        <v>45152</v>
      </c>
      <c r="C936" s="3" t="str">
        <f t="shared" si="43"/>
        <v>Aug</v>
      </c>
      <c r="D936" s="3" t="str">
        <f t="shared" si="44"/>
        <v>2023</v>
      </c>
      <c r="E936" t="s">
        <v>13</v>
      </c>
      <c r="F936" t="s">
        <v>22</v>
      </c>
      <c r="G936" t="s">
        <v>26</v>
      </c>
      <c r="H936">
        <v>1</v>
      </c>
      <c r="I936">
        <v>166.28</v>
      </c>
      <c r="J936">
        <v>166.28</v>
      </c>
      <c r="K936">
        <v>108.38</v>
      </c>
      <c r="L936">
        <v>57.9</v>
      </c>
      <c r="M936" t="s">
        <v>40</v>
      </c>
      <c r="N936">
        <v>44</v>
      </c>
      <c r="O936" t="str">
        <f t="shared" si="42"/>
        <v xml:space="preserve">middle </v>
      </c>
    </row>
    <row r="937" spans="1:15" x14ac:dyDescent="0.25">
      <c r="A937">
        <v>936</v>
      </c>
      <c r="B937" s="3">
        <v>45217</v>
      </c>
      <c r="C937" s="3" t="str">
        <f t="shared" si="43"/>
        <v>Oct</v>
      </c>
      <c r="D937" s="3" t="str">
        <f t="shared" si="44"/>
        <v>2023</v>
      </c>
      <c r="E937" t="s">
        <v>18</v>
      </c>
      <c r="F937" t="s">
        <v>21</v>
      </c>
      <c r="G937" t="s">
        <v>39</v>
      </c>
      <c r="H937">
        <v>11</v>
      </c>
      <c r="I937">
        <v>330.34</v>
      </c>
      <c r="J937">
        <v>3633.74</v>
      </c>
      <c r="K937">
        <v>2818.16</v>
      </c>
      <c r="L937">
        <v>815.58</v>
      </c>
      <c r="M937" t="s">
        <v>41</v>
      </c>
      <c r="N937">
        <v>33</v>
      </c>
      <c r="O937" t="str">
        <f t="shared" si="42"/>
        <v xml:space="preserve">middle </v>
      </c>
    </row>
    <row r="938" spans="1:15" x14ac:dyDescent="0.25">
      <c r="A938">
        <v>937</v>
      </c>
      <c r="B938" s="3">
        <v>44812</v>
      </c>
      <c r="C938" s="3" t="str">
        <f t="shared" si="43"/>
        <v>Sep</v>
      </c>
      <c r="D938" s="3" t="str">
        <f t="shared" si="44"/>
        <v>2022</v>
      </c>
      <c r="E938" t="s">
        <v>18</v>
      </c>
      <c r="F938" t="s">
        <v>22</v>
      </c>
      <c r="G938" t="s">
        <v>26</v>
      </c>
      <c r="H938">
        <v>11</v>
      </c>
      <c r="I938">
        <v>328.39</v>
      </c>
      <c r="J938">
        <v>3612.29</v>
      </c>
      <c r="K938">
        <v>2928.63</v>
      </c>
      <c r="L938">
        <v>683.66</v>
      </c>
      <c r="M938" t="s">
        <v>40</v>
      </c>
      <c r="N938">
        <v>38</v>
      </c>
      <c r="O938" t="str">
        <f t="shared" si="42"/>
        <v xml:space="preserve">middle </v>
      </c>
    </row>
    <row r="939" spans="1:15" x14ac:dyDescent="0.25">
      <c r="A939">
        <v>938</v>
      </c>
      <c r="B939" s="3">
        <v>45316</v>
      </c>
      <c r="C939" s="3" t="str">
        <f t="shared" si="43"/>
        <v>Jan</v>
      </c>
      <c r="D939" s="3" t="str">
        <f t="shared" si="44"/>
        <v>2024</v>
      </c>
      <c r="E939" t="s">
        <v>19</v>
      </c>
      <c r="F939" t="s">
        <v>23</v>
      </c>
      <c r="G939" t="s">
        <v>28</v>
      </c>
      <c r="H939">
        <v>4</v>
      </c>
      <c r="I939">
        <v>247.11</v>
      </c>
      <c r="J939">
        <v>988.44</v>
      </c>
      <c r="K939">
        <v>784.21</v>
      </c>
      <c r="L939">
        <v>204.23</v>
      </c>
      <c r="M939" t="s">
        <v>41</v>
      </c>
      <c r="N939">
        <v>32</v>
      </c>
      <c r="O939" t="str">
        <f t="shared" si="42"/>
        <v xml:space="preserve">middle </v>
      </c>
    </row>
    <row r="940" spans="1:15" x14ac:dyDescent="0.25">
      <c r="A940">
        <v>939</v>
      </c>
      <c r="B940" s="3">
        <v>44829</v>
      </c>
      <c r="C940" s="3" t="str">
        <f t="shared" si="43"/>
        <v>Sep</v>
      </c>
      <c r="D940" s="3" t="str">
        <f t="shared" si="44"/>
        <v>2022</v>
      </c>
      <c r="E940" t="s">
        <v>18</v>
      </c>
      <c r="F940" t="s">
        <v>20</v>
      </c>
      <c r="G940" t="s">
        <v>32</v>
      </c>
      <c r="H940">
        <v>8</v>
      </c>
      <c r="I940">
        <v>471.24</v>
      </c>
      <c r="J940">
        <v>3769.92</v>
      </c>
      <c r="K940">
        <v>2907.79</v>
      </c>
      <c r="L940">
        <v>862.13</v>
      </c>
      <c r="M940" t="s">
        <v>41</v>
      </c>
      <c r="N940">
        <v>54</v>
      </c>
      <c r="O940" t="str">
        <f t="shared" si="42"/>
        <v>old</v>
      </c>
    </row>
    <row r="941" spans="1:15" x14ac:dyDescent="0.25">
      <c r="A941">
        <v>940</v>
      </c>
      <c r="B941" s="3">
        <v>45158</v>
      </c>
      <c r="C941" s="3" t="str">
        <f t="shared" si="43"/>
        <v>Aug</v>
      </c>
      <c r="D941" s="3" t="str">
        <f t="shared" si="44"/>
        <v>2023</v>
      </c>
      <c r="E941" t="s">
        <v>13</v>
      </c>
      <c r="F941" t="s">
        <v>21</v>
      </c>
      <c r="G941" t="s">
        <v>27</v>
      </c>
      <c r="H941">
        <v>15</v>
      </c>
      <c r="I941">
        <v>303.79000000000002</v>
      </c>
      <c r="J941">
        <v>4556.8500000000004</v>
      </c>
      <c r="K941">
        <v>3893.3</v>
      </c>
      <c r="L941">
        <v>663.55</v>
      </c>
      <c r="M941" t="s">
        <v>41</v>
      </c>
      <c r="N941">
        <v>18</v>
      </c>
      <c r="O941" t="str">
        <f t="shared" si="42"/>
        <v>adult</v>
      </c>
    </row>
    <row r="942" spans="1:15" x14ac:dyDescent="0.25">
      <c r="A942">
        <v>941</v>
      </c>
      <c r="B942" s="3">
        <v>45244</v>
      </c>
      <c r="C942" s="3" t="str">
        <f t="shared" si="43"/>
        <v>Nov</v>
      </c>
      <c r="D942" s="3" t="str">
        <f t="shared" si="44"/>
        <v>2023</v>
      </c>
      <c r="E942" t="s">
        <v>18</v>
      </c>
      <c r="F942" t="s">
        <v>22</v>
      </c>
      <c r="G942" t="s">
        <v>34</v>
      </c>
      <c r="H942">
        <v>3</v>
      </c>
      <c r="I942">
        <v>85.23</v>
      </c>
      <c r="J942">
        <v>255.69</v>
      </c>
      <c r="K942">
        <v>178.81</v>
      </c>
      <c r="L942">
        <v>76.88</v>
      </c>
      <c r="M942" t="s">
        <v>41</v>
      </c>
      <c r="N942">
        <v>51</v>
      </c>
      <c r="O942" t="str">
        <f t="shared" si="42"/>
        <v>old</v>
      </c>
    </row>
    <row r="943" spans="1:15" x14ac:dyDescent="0.25">
      <c r="A943">
        <v>942</v>
      </c>
      <c r="B943" s="3">
        <v>44703</v>
      </c>
      <c r="C943" s="3" t="str">
        <f t="shared" si="43"/>
        <v>May</v>
      </c>
      <c r="D943" s="3" t="str">
        <f t="shared" si="44"/>
        <v>2022</v>
      </c>
      <c r="E943" t="s">
        <v>13</v>
      </c>
      <c r="F943" t="s">
        <v>21</v>
      </c>
      <c r="G943" t="s">
        <v>27</v>
      </c>
      <c r="H943">
        <v>16</v>
      </c>
      <c r="I943">
        <v>355.42</v>
      </c>
      <c r="J943">
        <v>5686.72</v>
      </c>
      <c r="K943">
        <v>4806.7</v>
      </c>
      <c r="L943">
        <v>880.02</v>
      </c>
      <c r="M943" t="s">
        <v>40</v>
      </c>
      <c r="N943">
        <v>26</v>
      </c>
      <c r="O943" t="str">
        <f t="shared" si="42"/>
        <v>adult</v>
      </c>
    </row>
    <row r="944" spans="1:15" x14ac:dyDescent="0.25">
      <c r="A944">
        <v>943</v>
      </c>
      <c r="B944" s="3">
        <v>45371</v>
      </c>
      <c r="C944" s="3" t="str">
        <f t="shared" si="43"/>
        <v>Mar</v>
      </c>
      <c r="D944" s="3" t="str">
        <f t="shared" si="44"/>
        <v>2024</v>
      </c>
      <c r="E944" t="s">
        <v>18</v>
      </c>
      <c r="F944" t="s">
        <v>21</v>
      </c>
      <c r="G944" t="s">
        <v>37</v>
      </c>
      <c r="H944">
        <v>5</v>
      </c>
      <c r="I944">
        <v>397.65</v>
      </c>
      <c r="J944">
        <v>1988.25</v>
      </c>
      <c r="K944">
        <v>1429.83</v>
      </c>
      <c r="L944">
        <v>558.41999999999996</v>
      </c>
      <c r="M944" t="s">
        <v>40</v>
      </c>
      <c r="N944">
        <v>53</v>
      </c>
      <c r="O944" t="str">
        <f t="shared" si="42"/>
        <v>old</v>
      </c>
    </row>
    <row r="945" spans="1:15" x14ac:dyDescent="0.25">
      <c r="A945">
        <v>944</v>
      </c>
      <c r="B945" s="3">
        <v>45183</v>
      </c>
      <c r="C945" s="3" t="str">
        <f t="shared" si="43"/>
        <v>Sep</v>
      </c>
      <c r="D945" s="3" t="str">
        <f t="shared" si="44"/>
        <v>2023</v>
      </c>
      <c r="E945" t="s">
        <v>15</v>
      </c>
      <c r="F945" t="s">
        <v>22</v>
      </c>
      <c r="G945" t="s">
        <v>35</v>
      </c>
      <c r="H945">
        <v>2</v>
      </c>
      <c r="I945">
        <v>136.33000000000001</v>
      </c>
      <c r="J945">
        <v>272.66000000000003</v>
      </c>
      <c r="K945">
        <v>208.93</v>
      </c>
      <c r="L945">
        <v>63.73</v>
      </c>
      <c r="M945" t="s">
        <v>41</v>
      </c>
      <c r="N945">
        <v>51</v>
      </c>
      <c r="O945" t="str">
        <f t="shared" si="42"/>
        <v>old</v>
      </c>
    </row>
    <row r="946" spans="1:15" x14ac:dyDescent="0.25">
      <c r="A946">
        <v>945</v>
      </c>
      <c r="B946" s="3">
        <v>44804</v>
      </c>
      <c r="C946" s="3" t="str">
        <f t="shared" si="43"/>
        <v>Aug</v>
      </c>
      <c r="D946" s="3" t="str">
        <f t="shared" si="44"/>
        <v>2022</v>
      </c>
      <c r="E946" t="s">
        <v>13</v>
      </c>
      <c r="F946" t="s">
        <v>23</v>
      </c>
      <c r="G946" t="s">
        <v>33</v>
      </c>
      <c r="H946">
        <v>12</v>
      </c>
      <c r="I946">
        <v>335.34</v>
      </c>
      <c r="J946">
        <v>4024.08</v>
      </c>
      <c r="K946">
        <v>2845.87</v>
      </c>
      <c r="L946">
        <v>1178.21</v>
      </c>
      <c r="M946" t="s">
        <v>41</v>
      </c>
      <c r="N946">
        <v>21</v>
      </c>
      <c r="O946" t="str">
        <f t="shared" si="42"/>
        <v>adult</v>
      </c>
    </row>
    <row r="947" spans="1:15" x14ac:dyDescent="0.25">
      <c r="A947">
        <v>946</v>
      </c>
      <c r="B947" s="3">
        <v>44959</v>
      </c>
      <c r="C947" s="3" t="str">
        <f t="shared" si="43"/>
        <v>Feb</v>
      </c>
      <c r="D947" s="3" t="str">
        <f t="shared" si="44"/>
        <v>2023</v>
      </c>
      <c r="E947" t="s">
        <v>17</v>
      </c>
      <c r="F947" t="s">
        <v>22</v>
      </c>
      <c r="G947" t="s">
        <v>35</v>
      </c>
      <c r="H947">
        <v>9</v>
      </c>
      <c r="I947">
        <v>489.1</v>
      </c>
      <c r="J947">
        <v>4401.8999999999996</v>
      </c>
      <c r="K947">
        <v>2953.17</v>
      </c>
      <c r="L947">
        <v>1448.73</v>
      </c>
      <c r="M947" t="s">
        <v>40</v>
      </c>
      <c r="N947">
        <v>54</v>
      </c>
      <c r="O947" t="str">
        <f t="shared" si="42"/>
        <v>old</v>
      </c>
    </row>
    <row r="948" spans="1:15" x14ac:dyDescent="0.25">
      <c r="A948">
        <v>947</v>
      </c>
      <c r="B948" s="3">
        <v>45538</v>
      </c>
      <c r="C948" s="3" t="str">
        <f t="shared" si="43"/>
        <v>Sep</v>
      </c>
      <c r="D948" s="3" t="str">
        <f t="shared" si="44"/>
        <v>2024</v>
      </c>
      <c r="E948" t="s">
        <v>16</v>
      </c>
      <c r="F948" t="s">
        <v>21</v>
      </c>
      <c r="G948" t="s">
        <v>39</v>
      </c>
      <c r="H948">
        <v>3</v>
      </c>
      <c r="I948">
        <v>176.71</v>
      </c>
      <c r="J948">
        <v>530.13</v>
      </c>
      <c r="K948">
        <v>456.73</v>
      </c>
      <c r="L948">
        <v>73.400000000000006</v>
      </c>
      <c r="M948" t="s">
        <v>40</v>
      </c>
      <c r="N948">
        <v>54</v>
      </c>
      <c r="O948" t="str">
        <f t="shared" si="42"/>
        <v>old</v>
      </c>
    </row>
    <row r="949" spans="1:15" x14ac:dyDescent="0.25">
      <c r="A949">
        <v>948</v>
      </c>
      <c r="B949" s="3">
        <v>45526</v>
      </c>
      <c r="C949" s="3" t="str">
        <f t="shared" si="43"/>
        <v>Aug</v>
      </c>
      <c r="D949" s="3" t="str">
        <f t="shared" si="44"/>
        <v>2024</v>
      </c>
      <c r="E949" t="s">
        <v>14</v>
      </c>
      <c r="F949" t="s">
        <v>21</v>
      </c>
      <c r="G949" t="s">
        <v>27</v>
      </c>
      <c r="H949">
        <v>19</v>
      </c>
      <c r="I949">
        <v>87.9</v>
      </c>
      <c r="J949">
        <v>1670.1</v>
      </c>
      <c r="K949">
        <v>1466.45</v>
      </c>
      <c r="L949">
        <v>203.65</v>
      </c>
      <c r="M949" t="s">
        <v>41</v>
      </c>
      <c r="N949">
        <v>60</v>
      </c>
      <c r="O949" t="str">
        <f t="shared" si="42"/>
        <v>old</v>
      </c>
    </row>
    <row r="950" spans="1:15" x14ac:dyDescent="0.25">
      <c r="A950">
        <v>949</v>
      </c>
      <c r="B950" s="3">
        <v>45314</v>
      </c>
      <c r="C950" s="3" t="str">
        <f t="shared" si="43"/>
        <v>Jan</v>
      </c>
      <c r="D950" s="3" t="str">
        <f t="shared" si="44"/>
        <v>2024</v>
      </c>
      <c r="E950" t="s">
        <v>17</v>
      </c>
      <c r="F950" t="s">
        <v>21</v>
      </c>
      <c r="G950" t="s">
        <v>25</v>
      </c>
      <c r="H950">
        <v>7</v>
      </c>
      <c r="I950">
        <v>241.59</v>
      </c>
      <c r="J950">
        <v>1691.13</v>
      </c>
      <c r="K950">
        <v>1346.35</v>
      </c>
      <c r="L950">
        <v>344.78</v>
      </c>
      <c r="M950" t="s">
        <v>40</v>
      </c>
      <c r="N950">
        <v>21</v>
      </c>
      <c r="O950" t="str">
        <f t="shared" si="42"/>
        <v>adult</v>
      </c>
    </row>
    <row r="951" spans="1:15" x14ac:dyDescent="0.25">
      <c r="A951">
        <v>950</v>
      </c>
      <c r="B951" s="3">
        <v>45073</v>
      </c>
      <c r="C951" s="3" t="str">
        <f t="shared" si="43"/>
        <v>May</v>
      </c>
      <c r="D951" s="3" t="str">
        <f t="shared" si="44"/>
        <v>2023</v>
      </c>
      <c r="E951" t="s">
        <v>15</v>
      </c>
      <c r="F951" t="s">
        <v>21</v>
      </c>
      <c r="G951" t="s">
        <v>39</v>
      </c>
      <c r="H951">
        <v>16</v>
      </c>
      <c r="I951">
        <v>45.91</v>
      </c>
      <c r="J951">
        <v>734.56</v>
      </c>
      <c r="K951">
        <v>592.08000000000004</v>
      </c>
      <c r="L951">
        <v>142.47999999999999</v>
      </c>
      <c r="M951" t="s">
        <v>40</v>
      </c>
      <c r="N951">
        <v>56</v>
      </c>
      <c r="O951" t="str">
        <f t="shared" si="42"/>
        <v>old</v>
      </c>
    </row>
    <row r="952" spans="1:15" x14ac:dyDescent="0.25">
      <c r="A952">
        <v>951</v>
      </c>
      <c r="B952" s="3">
        <v>44680</v>
      </c>
      <c r="C952" s="3" t="str">
        <f t="shared" si="43"/>
        <v>Apr</v>
      </c>
      <c r="D952" s="3" t="str">
        <f t="shared" si="44"/>
        <v>2022</v>
      </c>
      <c r="E952" t="s">
        <v>14</v>
      </c>
      <c r="F952" t="s">
        <v>22</v>
      </c>
      <c r="G952" t="s">
        <v>34</v>
      </c>
      <c r="H952">
        <v>2</v>
      </c>
      <c r="I952">
        <v>318.48</v>
      </c>
      <c r="J952">
        <v>636.96</v>
      </c>
      <c r="K952">
        <v>522.01</v>
      </c>
      <c r="L952">
        <v>114.95</v>
      </c>
      <c r="M952" t="s">
        <v>40</v>
      </c>
      <c r="N952">
        <v>28</v>
      </c>
      <c r="O952" t="str">
        <f t="shared" si="42"/>
        <v>adult</v>
      </c>
    </row>
    <row r="953" spans="1:15" x14ac:dyDescent="0.25">
      <c r="A953">
        <v>952</v>
      </c>
      <c r="B953" s="3">
        <v>44679</v>
      </c>
      <c r="C953" s="3" t="str">
        <f t="shared" si="43"/>
        <v>Apr</v>
      </c>
      <c r="D953" s="3" t="str">
        <f t="shared" si="44"/>
        <v>2022</v>
      </c>
      <c r="E953" t="s">
        <v>14</v>
      </c>
      <c r="F953" t="s">
        <v>20</v>
      </c>
      <c r="G953" t="s">
        <v>38</v>
      </c>
      <c r="H953">
        <v>15</v>
      </c>
      <c r="I953">
        <v>377.57</v>
      </c>
      <c r="J953">
        <v>5663.55</v>
      </c>
      <c r="K953">
        <v>3635.38</v>
      </c>
      <c r="L953">
        <v>2028.17</v>
      </c>
      <c r="M953" t="s">
        <v>40</v>
      </c>
      <c r="N953">
        <v>25</v>
      </c>
      <c r="O953" t="str">
        <f t="shared" si="42"/>
        <v>adult</v>
      </c>
    </row>
    <row r="954" spans="1:15" x14ac:dyDescent="0.25">
      <c r="A954">
        <v>953</v>
      </c>
      <c r="B954" s="3">
        <v>44685</v>
      </c>
      <c r="C954" s="3" t="str">
        <f t="shared" si="43"/>
        <v>May</v>
      </c>
      <c r="D954" s="3" t="str">
        <f t="shared" si="44"/>
        <v>2022</v>
      </c>
      <c r="E954" t="s">
        <v>14</v>
      </c>
      <c r="F954" t="s">
        <v>20</v>
      </c>
      <c r="G954" t="s">
        <v>38</v>
      </c>
      <c r="H954">
        <v>4</v>
      </c>
      <c r="I954">
        <v>69.099999999999994</v>
      </c>
      <c r="J954">
        <v>276.39999999999998</v>
      </c>
      <c r="K954">
        <v>180.82</v>
      </c>
      <c r="L954">
        <v>95.58</v>
      </c>
      <c r="M954" t="s">
        <v>40</v>
      </c>
      <c r="N954">
        <v>46</v>
      </c>
      <c r="O954" t="str">
        <f t="shared" si="42"/>
        <v>old</v>
      </c>
    </row>
    <row r="955" spans="1:15" x14ac:dyDescent="0.25">
      <c r="A955">
        <v>954</v>
      </c>
      <c r="B955" s="3">
        <v>45309</v>
      </c>
      <c r="C955" s="3" t="str">
        <f t="shared" si="43"/>
        <v>Jan</v>
      </c>
      <c r="D955" s="3" t="str">
        <f t="shared" si="44"/>
        <v>2024</v>
      </c>
      <c r="E955" t="s">
        <v>18</v>
      </c>
      <c r="F955" t="s">
        <v>23</v>
      </c>
      <c r="G955" t="s">
        <v>28</v>
      </c>
      <c r="H955">
        <v>8</v>
      </c>
      <c r="I955">
        <v>102.99</v>
      </c>
      <c r="J955">
        <v>823.92</v>
      </c>
      <c r="K955">
        <v>648.34</v>
      </c>
      <c r="L955">
        <v>175.58</v>
      </c>
      <c r="M955" t="s">
        <v>40</v>
      </c>
      <c r="N955">
        <v>20</v>
      </c>
      <c r="O955" t="str">
        <f t="shared" si="42"/>
        <v>adult</v>
      </c>
    </row>
    <row r="956" spans="1:15" x14ac:dyDescent="0.25">
      <c r="A956">
        <v>955</v>
      </c>
      <c r="B956" s="3">
        <v>45238</v>
      </c>
      <c r="C956" s="3" t="str">
        <f t="shared" si="43"/>
        <v>Nov</v>
      </c>
      <c r="D956" s="3" t="str">
        <f t="shared" si="44"/>
        <v>2023</v>
      </c>
      <c r="E956" t="s">
        <v>19</v>
      </c>
      <c r="F956" t="s">
        <v>22</v>
      </c>
      <c r="G956" t="s">
        <v>34</v>
      </c>
      <c r="H956">
        <v>13</v>
      </c>
      <c r="I956">
        <v>171.97</v>
      </c>
      <c r="J956">
        <v>2235.61</v>
      </c>
      <c r="K956">
        <v>1700.95</v>
      </c>
      <c r="L956">
        <v>534.66</v>
      </c>
      <c r="M956" t="s">
        <v>40</v>
      </c>
      <c r="N956">
        <v>47</v>
      </c>
      <c r="O956" t="str">
        <f t="shared" si="42"/>
        <v>old</v>
      </c>
    </row>
    <row r="957" spans="1:15" x14ac:dyDescent="0.25">
      <c r="A957">
        <v>956</v>
      </c>
      <c r="B957" s="3">
        <v>44585</v>
      </c>
      <c r="C957" s="3" t="str">
        <f t="shared" si="43"/>
        <v>Jan</v>
      </c>
      <c r="D957" s="3" t="str">
        <f t="shared" si="44"/>
        <v>2022</v>
      </c>
      <c r="E957" t="s">
        <v>19</v>
      </c>
      <c r="F957" t="s">
        <v>21</v>
      </c>
      <c r="G957" t="s">
        <v>27</v>
      </c>
      <c r="H957">
        <v>10</v>
      </c>
      <c r="I957">
        <v>92.19</v>
      </c>
      <c r="J957">
        <v>921.9</v>
      </c>
      <c r="K957">
        <v>578.05999999999995</v>
      </c>
      <c r="L957">
        <v>343.84</v>
      </c>
      <c r="M957" t="s">
        <v>41</v>
      </c>
      <c r="N957">
        <v>58</v>
      </c>
      <c r="O957" t="str">
        <f t="shared" si="42"/>
        <v>old</v>
      </c>
    </row>
    <row r="958" spans="1:15" x14ac:dyDescent="0.25">
      <c r="A958">
        <v>957</v>
      </c>
      <c r="B958" s="3">
        <v>44715</v>
      </c>
      <c r="C958" s="3" t="str">
        <f t="shared" si="43"/>
        <v>Jun</v>
      </c>
      <c r="D958" s="3" t="str">
        <f t="shared" si="44"/>
        <v>2022</v>
      </c>
      <c r="E958" t="s">
        <v>18</v>
      </c>
      <c r="F958" t="s">
        <v>23</v>
      </c>
      <c r="G958" t="s">
        <v>29</v>
      </c>
      <c r="H958">
        <v>19</v>
      </c>
      <c r="I958">
        <v>334.14</v>
      </c>
      <c r="J958">
        <v>6348.66</v>
      </c>
      <c r="K958">
        <v>5679.48</v>
      </c>
      <c r="L958">
        <v>669.18</v>
      </c>
      <c r="M958" t="s">
        <v>41</v>
      </c>
      <c r="N958">
        <v>42</v>
      </c>
      <c r="O958" t="str">
        <f t="shared" si="42"/>
        <v xml:space="preserve">middle </v>
      </c>
    </row>
    <row r="959" spans="1:15" x14ac:dyDescent="0.25">
      <c r="A959">
        <v>958</v>
      </c>
      <c r="B959" s="3">
        <v>44951</v>
      </c>
      <c r="C959" s="3" t="str">
        <f t="shared" si="43"/>
        <v>Jan</v>
      </c>
      <c r="D959" s="3" t="str">
        <f t="shared" si="44"/>
        <v>2023</v>
      </c>
      <c r="E959" t="s">
        <v>18</v>
      </c>
      <c r="F959" t="s">
        <v>21</v>
      </c>
      <c r="G959" t="s">
        <v>27</v>
      </c>
      <c r="H959">
        <v>12</v>
      </c>
      <c r="I959">
        <v>497.31</v>
      </c>
      <c r="J959">
        <v>5967.72</v>
      </c>
      <c r="K959">
        <v>4207.2</v>
      </c>
      <c r="L959">
        <v>1760.52</v>
      </c>
      <c r="M959" t="s">
        <v>40</v>
      </c>
      <c r="N959">
        <v>59</v>
      </c>
      <c r="O959" t="str">
        <f t="shared" si="42"/>
        <v>old</v>
      </c>
    </row>
    <row r="960" spans="1:15" x14ac:dyDescent="0.25">
      <c r="A960">
        <v>959</v>
      </c>
      <c r="B960" s="3">
        <v>45405</v>
      </c>
      <c r="C960" s="3" t="str">
        <f t="shared" si="43"/>
        <v>Apr</v>
      </c>
      <c r="D960" s="3" t="str">
        <f t="shared" si="44"/>
        <v>2024</v>
      </c>
      <c r="E960" t="s">
        <v>17</v>
      </c>
      <c r="F960" t="s">
        <v>22</v>
      </c>
      <c r="G960" t="s">
        <v>30</v>
      </c>
      <c r="H960">
        <v>5</v>
      </c>
      <c r="I960">
        <v>390.71</v>
      </c>
      <c r="J960">
        <v>1953.55</v>
      </c>
      <c r="K960">
        <v>1514.07</v>
      </c>
      <c r="L960">
        <v>439.48</v>
      </c>
      <c r="M960" t="s">
        <v>40</v>
      </c>
      <c r="N960">
        <v>24</v>
      </c>
      <c r="O960" t="str">
        <f t="shared" si="42"/>
        <v>adult</v>
      </c>
    </row>
    <row r="961" spans="1:15" x14ac:dyDescent="0.25">
      <c r="A961">
        <v>960</v>
      </c>
      <c r="B961" s="3">
        <v>44929</v>
      </c>
      <c r="C961" s="3" t="str">
        <f t="shared" si="43"/>
        <v>Jan</v>
      </c>
      <c r="D961" s="3" t="str">
        <f t="shared" si="44"/>
        <v>2023</v>
      </c>
      <c r="E961" t="s">
        <v>15</v>
      </c>
      <c r="F961" t="s">
        <v>20</v>
      </c>
      <c r="G961" t="s">
        <v>24</v>
      </c>
      <c r="H961">
        <v>5</v>
      </c>
      <c r="I961">
        <v>141.35</v>
      </c>
      <c r="J961">
        <v>706.75</v>
      </c>
      <c r="K961">
        <v>513.91999999999996</v>
      </c>
      <c r="L961">
        <v>192.83</v>
      </c>
      <c r="M961" t="s">
        <v>41</v>
      </c>
      <c r="N961">
        <v>52</v>
      </c>
      <c r="O961" t="str">
        <f t="shared" si="42"/>
        <v>old</v>
      </c>
    </row>
    <row r="962" spans="1:15" x14ac:dyDescent="0.25">
      <c r="A962">
        <v>961</v>
      </c>
      <c r="B962" s="3">
        <v>45526</v>
      </c>
      <c r="C962" s="3" t="str">
        <f t="shared" si="43"/>
        <v>Aug</v>
      </c>
      <c r="D962" s="3" t="str">
        <f t="shared" si="44"/>
        <v>2024</v>
      </c>
      <c r="E962" t="s">
        <v>16</v>
      </c>
      <c r="F962" t="s">
        <v>20</v>
      </c>
      <c r="G962" t="s">
        <v>32</v>
      </c>
      <c r="H962">
        <v>5</v>
      </c>
      <c r="I962">
        <v>109.95</v>
      </c>
      <c r="J962">
        <v>549.75</v>
      </c>
      <c r="K962">
        <v>334.31</v>
      </c>
      <c r="L962">
        <v>215.44</v>
      </c>
      <c r="M962" t="s">
        <v>40</v>
      </c>
      <c r="N962">
        <v>27</v>
      </c>
      <c r="O962" t="str">
        <f t="shared" ref="O962:O1001" si="45">VLOOKUP(N962,cat,2)</f>
        <v>adult</v>
      </c>
    </row>
    <row r="963" spans="1:15" x14ac:dyDescent="0.25">
      <c r="A963">
        <v>962</v>
      </c>
      <c r="B963" s="3">
        <v>44727</v>
      </c>
      <c r="C963" s="3" t="str">
        <f t="shared" ref="C963:C1001" si="46">TEXT(B963,"mmm")</f>
        <v>Jun</v>
      </c>
      <c r="D963" s="3" t="str">
        <f t="shared" ref="D963:D1001" si="47">TEXT(B963,"yyyy")</f>
        <v>2022</v>
      </c>
      <c r="E963" t="s">
        <v>17</v>
      </c>
      <c r="F963" t="s">
        <v>22</v>
      </c>
      <c r="G963" t="s">
        <v>34</v>
      </c>
      <c r="H963">
        <v>2</v>
      </c>
      <c r="I963">
        <v>214.12</v>
      </c>
      <c r="J963">
        <v>428.24</v>
      </c>
      <c r="K963">
        <v>303.43</v>
      </c>
      <c r="L963">
        <v>124.81</v>
      </c>
      <c r="M963" t="s">
        <v>41</v>
      </c>
      <c r="N963">
        <v>32</v>
      </c>
      <c r="O963" t="str">
        <f t="shared" si="45"/>
        <v xml:space="preserve">middle </v>
      </c>
    </row>
    <row r="964" spans="1:15" x14ac:dyDescent="0.25">
      <c r="A964">
        <v>963</v>
      </c>
      <c r="B964" s="3">
        <v>45298</v>
      </c>
      <c r="C964" s="3" t="str">
        <f t="shared" si="46"/>
        <v>Jan</v>
      </c>
      <c r="D964" s="3" t="str">
        <f t="shared" si="47"/>
        <v>2024</v>
      </c>
      <c r="E964" t="s">
        <v>13</v>
      </c>
      <c r="F964" t="s">
        <v>23</v>
      </c>
      <c r="G964" t="s">
        <v>29</v>
      </c>
      <c r="H964">
        <v>6</v>
      </c>
      <c r="I964">
        <v>301.54000000000002</v>
      </c>
      <c r="J964">
        <v>1809.24</v>
      </c>
      <c r="K964">
        <v>1118.93</v>
      </c>
      <c r="L964">
        <v>690.31</v>
      </c>
      <c r="M964" t="s">
        <v>40</v>
      </c>
      <c r="N964">
        <v>45</v>
      </c>
      <c r="O964" t="str">
        <f t="shared" si="45"/>
        <v>old</v>
      </c>
    </row>
    <row r="965" spans="1:15" x14ac:dyDescent="0.25">
      <c r="A965">
        <v>964</v>
      </c>
      <c r="B965" s="3">
        <v>45105</v>
      </c>
      <c r="C965" s="3" t="str">
        <f t="shared" si="46"/>
        <v>Jun</v>
      </c>
      <c r="D965" s="3" t="str">
        <f t="shared" si="47"/>
        <v>2023</v>
      </c>
      <c r="E965" t="s">
        <v>12</v>
      </c>
      <c r="F965" t="s">
        <v>21</v>
      </c>
      <c r="G965" t="s">
        <v>39</v>
      </c>
      <c r="H965">
        <v>8</v>
      </c>
      <c r="I965">
        <v>69.34</v>
      </c>
      <c r="J965">
        <v>554.72</v>
      </c>
      <c r="K965">
        <v>475.95</v>
      </c>
      <c r="L965">
        <v>78.77</v>
      </c>
      <c r="M965" t="s">
        <v>40</v>
      </c>
      <c r="N965">
        <v>39</v>
      </c>
      <c r="O965" t="str">
        <f t="shared" si="45"/>
        <v xml:space="preserve">middle </v>
      </c>
    </row>
    <row r="966" spans="1:15" x14ac:dyDescent="0.25">
      <c r="A966">
        <v>965</v>
      </c>
      <c r="B966" s="3">
        <v>44854</v>
      </c>
      <c r="C966" s="3" t="str">
        <f t="shared" si="46"/>
        <v>Oct</v>
      </c>
      <c r="D966" s="3" t="str">
        <f t="shared" si="47"/>
        <v>2022</v>
      </c>
      <c r="E966" t="s">
        <v>16</v>
      </c>
      <c r="F966" t="s">
        <v>23</v>
      </c>
      <c r="G966" t="s">
        <v>33</v>
      </c>
      <c r="H966">
        <v>1</v>
      </c>
      <c r="I966">
        <v>114.81</v>
      </c>
      <c r="J966">
        <v>114.81</v>
      </c>
      <c r="K966">
        <v>93.35</v>
      </c>
      <c r="L966">
        <v>21.46</v>
      </c>
      <c r="M966" t="s">
        <v>40</v>
      </c>
      <c r="N966">
        <v>33</v>
      </c>
      <c r="O966" t="str">
        <f t="shared" si="45"/>
        <v xml:space="preserve">middle </v>
      </c>
    </row>
    <row r="967" spans="1:15" x14ac:dyDescent="0.25">
      <c r="A967">
        <v>966</v>
      </c>
      <c r="B967" s="3">
        <v>45541</v>
      </c>
      <c r="C967" s="3" t="str">
        <f t="shared" si="46"/>
        <v>Sep</v>
      </c>
      <c r="D967" s="3" t="str">
        <f t="shared" si="47"/>
        <v>2024</v>
      </c>
      <c r="E967" t="s">
        <v>17</v>
      </c>
      <c r="F967" t="s">
        <v>21</v>
      </c>
      <c r="G967" t="s">
        <v>37</v>
      </c>
      <c r="H967">
        <v>20</v>
      </c>
      <c r="I967">
        <v>184.78</v>
      </c>
      <c r="J967">
        <v>3695.6</v>
      </c>
      <c r="K967">
        <v>3220.82</v>
      </c>
      <c r="L967">
        <v>474.78</v>
      </c>
      <c r="M967" t="s">
        <v>41</v>
      </c>
      <c r="N967">
        <v>54</v>
      </c>
      <c r="O967" t="str">
        <f t="shared" si="45"/>
        <v>old</v>
      </c>
    </row>
    <row r="968" spans="1:15" x14ac:dyDescent="0.25">
      <c r="A968">
        <v>967</v>
      </c>
      <c r="B968" s="3">
        <v>45166</v>
      </c>
      <c r="C968" s="3" t="str">
        <f t="shared" si="46"/>
        <v>Aug</v>
      </c>
      <c r="D968" s="3" t="str">
        <f t="shared" si="47"/>
        <v>2023</v>
      </c>
      <c r="E968" t="s">
        <v>13</v>
      </c>
      <c r="F968" t="s">
        <v>23</v>
      </c>
      <c r="G968" t="s">
        <v>28</v>
      </c>
      <c r="H968">
        <v>10</v>
      </c>
      <c r="I968">
        <v>313.33999999999997</v>
      </c>
      <c r="J968">
        <v>3133.4</v>
      </c>
      <c r="K968">
        <v>2228.6799999999998</v>
      </c>
      <c r="L968">
        <v>904.72</v>
      </c>
      <c r="M968" t="s">
        <v>41</v>
      </c>
      <c r="N968">
        <v>41</v>
      </c>
      <c r="O968" t="str">
        <f t="shared" si="45"/>
        <v xml:space="preserve">middle </v>
      </c>
    </row>
    <row r="969" spans="1:15" x14ac:dyDescent="0.25">
      <c r="A969">
        <v>968</v>
      </c>
      <c r="B969" s="3">
        <v>44702</v>
      </c>
      <c r="C969" s="3" t="str">
        <f t="shared" si="46"/>
        <v>May</v>
      </c>
      <c r="D969" s="3" t="str">
        <f t="shared" si="47"/>
        <v>2022</v>
      </c>
      <c r="E969" t="s">
        <v>19</v>
      </c>
      <c r="F969" t="s">
        <v>20</v>
      </c>
      <c r="G969" t="s">
        <v>36</v>
      </c>
      <c r="H969">
        <v>8</v>
      </c>
      <c r="I969">
        <v>129.38</v>
      </c>
      <c r="J969">
        <v>1035.04</v>
      </c>
      <c r="K969">
        <v>882.34</v>
      </c>
      <c r="L969">
        <v>152.69999999999999</v>
      </c>
      <c r="M969" t="s">
        <v>41</v>
      </c>
      <c r="N969">
        <v>47</v>
      </c>
      <c r="O969" t="str">
        <f t="shared" si="45"/>
        <v>old</v>
      </c>
    </row>
    <row r="970" spans="1:15" x14ac:dyDescent="0.25">
      <c r="A970">
        <v>969</v>
      </c>
      <c r="B970" s="3">
        <v>45378</v>
      </c>
      <c r="C970" s="3" t="str">
        <f t="shared" si="46"/>
        <v>Mar</v>
      </c>
      <c r="D970" s="3" t="str">
        <f t="shared" si="47"/>
        <v>2024</v>
      </c>
      <c r="E970" t="s">
        <v>12</v>
      </c>
      <c r="F970" t="s">
        <v>21</v>
      </c>
      <c r="G970" t="s">
        <v>37</v>
      </c>
      <c r="H970">
        <v>2</v>
      </c>
      <c r="I970">
        <v>279.7</v>
      </c>
      <c r="J970">
        <v>559.4</v>
      </c>
      <c r="K970">
        <v>464.72</v>
      </c>
      <c r="L970">
        <v>94.68</v>
      </c>
      <c r="M970" t="s">
        <v>40</v>
      </c>
      <c r="N970">
        <v>20</v>
      </c>
      <c r="O970" t="str">
        <f t="shared" si="45"/>
        <v>adult</v>
      </c>
    </row>
    <row r="971" spans="1:15" x14ac:dyDescent="0.25">
      <c r="A971">
        <v>970</v>
      </c>
      <c r="B971" s="3">
        <v>44844</v>
      </c>
      <c r="C971" s="3" t="str">
        <f t="shared" si="46"/>
        <v>Oct</v>
      </c>
      <c r="D971" s="3" t="str">
        <f t="shared" si="47"/>
        <v>2022</v>
      </c>
      <c r="E971" t="s">
        <v>15</v>
      </c>
      <c r="F971" t="s">
        <v>21</v>
      </c>
      <c r="G971" t="s">
        <v>39</v>
      </c>
      <c r="H971">
        <v>18</v>
      </c>
      <c r="I971">
        <v>118.78</v>
      </c>
      <c r="J971">
        <v>2138.04</v>
      </c>
      <c r="K971">
        <v>1571.03</v>
      </c>
      <c r="L971">
        <v>567.01</v>
      </c>
      <c r="M971" t="s">
        <v>40</v>
      </c>
      <c r="N971">
        <v>49</v>
      </c>
      <c r="O971" t="str">
        <f t="shared" si="45"/>
        <v>old</v>
      </c>
    </row>
    <row r="972" spans="1:15" x14ac:dyDescent="0.25">
      <c r="A972">
        <v>971</v>
      </c>
      <c r="B972" s="3">
        <v>45306</v>
      </c>
      <c r="C972" s="3" t="str">
        <f t="shared" si="46"/>
        <v>Jan</v>
      </c>
      <c r="D972" s="3" t="str">
        <f t="shared" si="47"/>
        <v>2024</v>
      </c>
      <c r="E972" t="s">
        <v>18</v>
      </c>
      <c r="F972" t="s">
        <v>20</v>
      </c>
      <c r="G972" t="s">
        <v>24</v>
      </c>
      <c r="H972">
        <v>18</v>
      </c>
      <c r="I972">
        <v>11.5</v>
      </c>
      <c r="J972">
        <v>207</v>
      </c>
      <c r="K972">
        <v>130.25</v>
      </c>
      <c r="L972">
        <v>76.75</v>
      </c>
      <c r="M972" t="s">
        <v>41</v>
      </c>
      <c r="N972">
        <v>46</v>
      </c>
      <c r="O972" t="str">
        <f t="shared" si="45"/>
        <v>old</v>
      </c>
    </row>
    <row r="973" spans="1:15" x14ac:dyDescent="0.25">
      <c r="A973">
        <v>972</v>
      </c>
      <c r="B973" s="3">
        <v>45036</v>
      </c>
      <c r="C973" s="3" t="str">
        <f t="shared" si="46"/>
        <v>Apr</v>
      </c>
      <c r="D973" s="3" t="str">
        <f t="shared" si="47"/>
        <v>2023</v>
      </c>
      <c r="E973" t="s">
        <v>14</v>
      </c>
      <c r="F973" t="s">
        <v>22</v>
      </c>
      <c r="G973" t="s">
        <v>35</v>
      </c>
      <c r="H973">
        <v>4</v>
      </c>
      <c r="I973">
        <v>487.23</v>
      </c>
      <c r="J973">
        <v>1948.92</v>
      </c>
      <c r="K973">
        <v>1581.14</v>
      </c>
      <c r="L973">
        <v>367.78</v>
      </c>
      <c r="M973" t="s">
        <v>40</v>
      </c>
      <c r="N973">
        <v>30</v>
      </c>
      <c r="O973" t="str">
        <f t="shared" si="45"/>
        <v xml:space="preserve">middle </v>
      </c>
    </row>
    <row r="974" spans="1:15" x14ac:dyDescent="0.25">
      <c r="A974">
        <v>973</v>
      </c>
      <c r="B974" s="3">
        <v>44796</v>
      </c>
      <c r="C974" s="3" t="str">
        <f t="shared" si="46"/>
        <v>Aug</v>
      </c>
      <c r="D974" s="3" t="str">
        <f t="shared" si="47"/>
        <v>2022</v>
      </c>
      <c r="E974" t="s">
        <v>17</v>
      </c>
      <c r="F974" t="s">
        <v>20</v>
      </c>
      <c r="G974" t="s">
        <v>38</v>
      </c>
      <c r="H974">
        <v>4</v>
      </c>
      <c r="I974">
        <v>127.02</v>
      </c>
      <c r="J974">
        <v>508.08</v>
      </c>
      <c r="K974">
        <v>375.26</v>
      </c>
      <c r="L974">
        <v>132.82</v>
      </c>
      <c r="M974" t="s">
        <v>41</v>
      </c>
      <c r="N974">
        <v>23</v>
      </c>
      <c r="O974" t="str">
        <f t="shared" si="45"/>
        <v>adult</v>
      </c>
    </row>
    <row r="975" spans="1:15" x14ac:dyDescent="0.25">
      <c r="A975">
        <v>974</v>
      </c>
      <c r="B975" s="3">
        <v>44766</v>
      </c>
      <c r="C975" s="3" t="str">
        <f t="shared" si="46"/>
        <v>Jul</v>
      </c>
      <c r="D975" s="3" t="str">
        <f t="shared" si="47"/>
        <v>2022</v>
      </c>
      <c r="E975" t="s">
        <v>17</v>
      </c>
      <c r="F975" t="s">
        <v>23</v>
      </c>
      <c r="G975" t="s">
        <v>31</v>
      </c>
      <c r="H975">
        <v>17</v>
      </c>
      <c r="I975">
        <v>477.17</v>
      </c>
      <c r="J975">
        <v>8111.89</v>
      </c>
      <c r="K975">
        <v>6064.53</v>
      </c>
      <c r="L975">
        <v>2047.36</v>
      </c>
      <c r="M975" t="s">
        <v>41</v>
      </c>
      <c r="N975">
        <v>29</v>
      </c>
      <c r="O975" t="str">
        <f t="shared" si="45"/>
        <v>adult</v>
      </c>
    </row>
    <row r="976" spans="1:15" x14ac:dyDescent="0.25">
      <c r="A976">
        <v>975</v>
      </c>
      <c r="B976" s="3">
        <v>45106</v>
      </c>
      <c r="C976" s="3" t="str">
        <f t="shared" si="46"/>
        <v>Jun</v>
      </c>
      <c r="D976" s="3" t="str">
        <f t="shared" si="47"/>
        <v>2023</v>
      </c>
      <c r="E976" t="s">
        <v>14</v>
      </c>
      <c r="F976" t="s">
        <v>22</v>
      </c>
      <c r="G976" t="s">
        <v>35</v>
      </c>
      <c r="H976">
        <v>1</v>
      </c>
      <c r="I976">
        <v>284.74</v>
      </c>
      <c r="J976">
        <v>284.74</v>
      </c>
      <c r="K976">
        <v>186.37</v>
      </c>
      <c r="L976">
        <v>98.37</v>
      </c>
      <c r="M976" t="s">
        <v>41</v>
      </c>
      <c r="N976">
        <v>46</v>
      </c>
      <c r="O976" t="str">
        <f t="shared" si="45"/>
        <v>old</v>
      </c>
    </row>
    <row r="977" spans="1:15" x14ac:dyDescent="0.25">
      <c r="A977">
        <v>976</v>
      </c>
      <c r="B977" s="3">
        <v>44567</v>
      </c>
      <c r="C977" s="3" t="str">
        <f t="shared" si="46"/>
        <v>Jan</v>
      </c>
      <c r="D977" s="3" t="str">
        <f t="shared" si="47"/>
        <v>2022</v>
      </c>
      <c r="E977" t="s">
        <v>12</v>
      </c>
      <c r="F977" t="s">
        <v>20</v>
      </c>
      <c r="G977" t="s">
        <v>32</v>
      </c>
      <c r="H977">
        <v>16</v>
      </c>
      <c r="I977">
        <v>19.690000000000001</v>
      </c>
      <c r="J977">
        <v>315.04000000000002</v>
      </c>
      <c r="K977">
        <v>200.41</v>
      </c>
      <c r="L977">
        <v>114.63</v>
      </c>
      <c r="M977" t="s">
        <v>41</v>
      </c>
      <c r="N977">
        <v>30</v>
      </c>
      <c r="O977" t="str">
        <f t="shared" si="45"/>
        <v xml:space="preserve">middle </v>
      </c>
    </row>
    <row r="978" spans="1:15" x14ac:dyDescent="0.25">
      <c r="A978">
        <v>977</v>
      </c>
      <c r="B978" s="3">
        <v>45472</v>
      </c>
      <c r="C978" s="3" t="str">
        <f t="shared" si="46"/>
        <v>Jun</v>
      </c>
      <c r="D978" s="3" t="str">
        <f t="shared" si="47"/>
        <v>2024</v>
      </c>
      <c r="E978" t="s">
        <v>15</v>
      </c>
      <c r="F978" t="s">
        <v>20</v>
      </c>
      <c r="G978" t="s">
        <v>36</v>
      </c>
      <c r="H978">
        <v>15</v>
      </c>
      <c r="I978">
        <v>461.37</v>
      </c>
      <c r="J978">
        <v>6920.55</v>
      </c>
      <c r="K978">
        <v>5892.84</v>
      </c>
      <c r="L978">
        <v>1027.71</v>
      </c>
      <c r="M978" t="s">
        <v>41</v>
      </c>
      <c r="N978">
        <v>45</v>
      </c>
      <c r="O978" t="str">
        <f t="shared" si="45"/>
        <v>old</v>
      </c>
    </row>
    <row r="979" spans="1:15" x14ac:dyDescent="0.25">
      <c r="A979">
        <v>978</v>
      </c>
      <c r="B979" s="3">
        <v>44703</v>
      </c>
      <c r="C979" s="3" t="str">
        <f t="shared" si="46"/>
        <v>May</v>
      </c>
      <c r="D979" s="3" t="str">
        <f t="shared" si="47"/>
        <v>2022</v>
      </c>
      <c r="E979" t="s">
        <v>18</v>
      </c>
      <c r="F979" t="s">
        <v>21</v>
      </c>
      <c r="G979" t="s">
        <v>25</v>
      </c>
      <c r="H979">
        <v>19</v>
      </c>
      <c r="I979">
        <v>36.72</v>
      </c>
      <c r="J979">
        <v>697.68</v>
      </c>
      <c r="K979">
        <v>468.96</v>
      </c>
      <c r="L979">
        <v>228.72</v>
      </c>
      <c r="M979" t="s">
        <v>41</v>
      </c>
      <c r="N979">
        <v>19</v>
      </c>
      <c r="O979" t="str">
        <f t="shared" si="45"/>
        <v>adult</v>
      </c>
    </row>
    <row r="980" spans="1:15" x14ac:dyDescent="0.25">
      <c r="A980">
        <v>979</v>
      </c>
      <c r="B980" s="3">
        <v>45550</v>
      </c>
      <c r="C980" s="3" t="str">
        <f t="shared" si="46"/>
        <v>Sep</v>
      </c>
      <c r="D980" s="3" t="str">
        <f t="shared" si="47"/>
        <v>2024</v>
      </c>
      <c r="E980" t="s">
        <v>17</v>
      </c>
      <c r="F980" t="s">
        <v>21</v>
      </c>
      <c r="G980" t="s">
        <v>25</v>
      </c>
      <c r="H980">
        <v>13</v>
      </c>
      <c r="I980">
        <v>210.33</v>
      </c>
      <c r="J980">
        <v>2734.29</v>
      </c>
      <c r="K980">
        <v>1722.74</v>
      </c>
      <c r="L980">
        <v>1011.55</v>
      </c>
      <c r="M980" t="s">
        <v>41</v>
      </c>
      <c r="N980">
        <v>58</v>
      </c>
      <c r="O980" t="str">
        <f t="shared" si="45"/>
        <v>old</v>
      </c>
    </row>
    <row r="981" spans="1:15" x14ac:dyDescent="0.25">
      <c r="A981">
        <v>980</v>
      </c>
      <c r="B981" s="3">
        <v>45040</v>
      </c>
      <c r="C981" s="3" t="str">
        <f t="shared" si="46"/>
        <v>Apr</v>
      </c>
      <c r="D981" s="3" t="str">
        <f t="shared" si="47"/>
        <v>2023</v>
      </c>
      <c r="E981" t="s">
        <v>17</v>
      </c>
      <c r="F981" t="s">
        <v>21</v>
      </c>
      <c r="G981" t="s">
        <v>37</v>
      </c>
      <c r="H981">
        <v>2</v>
      </c>
      <c r="I981">
        <v>226.23</v>
      </c>
      <c r="J981">
        <v>452.46</v>
      </c>
      <c r="K981">
        <v>337.4</v>
      </c>
      <c r="L981">
        <v>115.06</v>
      </c>
      <c r="M981" t="s">
        <v>40</v>
      </c>
      <c r="N981">
        <v>34</v>
      </c>
      <c r="O981" t="str">
        <f t="shared" si="45"/>
        <v xml:space="preserve">middle </v>
      </c>
    </row>
    <row r="982" spans="1:15" x14ac:dyDescent="0.25">
      <c r="A982">
        <v>981</v>
      </c>
      <c r="B982" s="3">
        <v>45127</v>
      </c>
      <c r="C982" s="3" t="str">
        <f t="shared" si="46"/>
        <v>Jul</v>
      </c>
      <c r="D982" s="3" t="str">
        <f t="shared" si="47"/>
        <v>2023</v>
      </c>
      <c r="E982" t="s">
        <v>17</v>
      </c>
      <c r="F982" t="s">
        <v>21</v>
      </c>
      <c r="G982" t="s">
        <v>25</v>
      </c>
      <c r="H982">
        <v>19</v>
      </c>
      <c r="I982">
        <v>121.8</v>
      </c>
      <c r="J982">
        <v>2314.1999999999998</v>
      </c>
      <c r="K982">
        <v>1921.9</v>
      </c>
      <c r="L982">
        <v>392.3</v>
      </c>
      <c r="M982" t="s">
        <v>40</v>
      </c>
      <c r="N982">
        <v>54</v>
      </c>
      <c r="O982" t="str">
        <f t="shared" si="45"/>
        <v>old</v>
      </c>
    </row>
    <row r="983" spans="1:15" x14ac:dyDescent="0.25">
      <c r="A983">
        <v>982</v>
      </c>
      <c r="B983" s="3">
        <v>44886</v>
      </c>
      <c r="C983" s="3" t="str">
        <f t="shared" si="46"/>
        <v>Nov</v>
      </c>
      <c r="D983" s="3" t="str">
        <f t="shared" si="47"/>
        <v>2022</v>
      </c>
      <c r="E983" t="s">
        <v>19</v>
      </c>
      <c r="F983" t="s">
        <v>21</v>
      </c>
      <c r="G983" t="s">
        <v>25</v>
      </c>
      <c r="H983">
        <v>8</v>
      </c>
      <c r="I983">
        <v>335.52</v>
      </c>
      <c r="J983">
        <v>2684.16</v>
      </c>
      <c r="K983">
        <v>2180.39</v>
      </c>
      <c r="L983">
        <v>503.77</v>
      </c>
      <c r="M983" t="s">
        <v>40</v>
      </c>
      <c r="N983">
        <v>20</v>
      </c>
      <c r="O983" t="str">
        <f t="shared" si="45"/>
        <v>adult</v>
      </c>
    </row>
    <row r="984" spans="1:15" x14ac:dyDescent="0.25">
      <c r="A984">
        <v>983</v>
      </c>
      <c r="B984" s="3">
        <v>44966</v>
      </c>
      <c r="C984" s="3" t="str">
        <f t="shared" si="46"/>
        <v>Feb</v>
      </c>
      <c r="D984" s="3" t="str">
        <f t="shared" si="47"/>
        <v>2023</v>
      </c>
      <c r="E984" t="s">
        <v>19</v>
      </c>
      <c r="F984" t="s">
        <v>21</v>
      </c>
      <c r="G984" t="s">
        <v>25</v>
      </c>
      <c r="H984">
        <v>20</v>
      </c>
      <c r="I984">
        <v>411.75</v>
      </c>
      <c r="J984">
        <v>8235</v>
      </c>
      <c r="K984">
        <v>7236.74</v>
      </c>
      <c r="L984">
        <v>998.26</v>
      </c>
      <c r="M984" t="s">
        <v>41</v>
      </c>
      <c r="N984">
        <v>58</v>
      </c>
      <c r="O984" t="str">
        <f t="shared" si="45"/>
        <v>old</v>
      </c>
    </row>
    <row r="985" spans="1:15" x14ac:dyDescent="0.25">
      <c r="A985">
        <v>984</v>
      </c>
      <c r="B985" s="3">
        <v>45395</v>
      </c>
      <c r="C985" s="3" t="str">
        <f t="shared" si="46"/>
        <v>Apr</v>
      </c>
      <c r="D985" s="3" t="str">
        <f t="shared" si="47"/>
        <v>2024</v>
      </c>
      <c r="E985" t="s">
        <v>15</v>
      </c>
      <c r="F985" t="s">
        <v>21</v>
      </c>
      <c r="G985" t="s">
        <v>27</v>
      </c>
      <c r="H985">
        <v>15</v>
      </c>
      <c r="I985">
        <v>297.20999999999998</v>
      </c>
      <c r="J985">
        <v>4458.1499999999996</v>
      </c>
      <c r="K985">
        <v>3591.25</v>
      </c>
      <c r="L985">
        <v>866.9</v>
      </c>
      <c r="M985" t="s">
        <v>41</v>
      </c>
      <c r="N985">
        <v>42</v>
      </c>
      <c r="O985" t="str">
        <f t="shared" si="45"/>
        <v xml:space="preserve">middle </v>
      </c>
    </row>
    <row r="986" spans="1:15" x14ac:dyDescent="0.25">
      <c r="A986">
        <v>985</v>
      </c>
      <c r="B986" s="3">
        <v>45058</v>
      </c>
      <c r="C986" s="3" t="str">
        <f t="shared" si="46"/>
        <v>May</v>
      </c>
      <c r="D986" s="3" t="str">
        <f t="shared" si="47"/>
        <v>2023</v>
      </c>
      <c r="E986" t="s">
        <v>19</v>
      </c>
      <c r="F986" t="s">
        <v>21</v>
      </c>
      <c r="G986" t="s">
        <v>39</v>
      </c>
      <c r="H986">
        <v>13</v>
      </c>
      <c r="I986">
        <v>477.95</v>
      </c>
      <c r="J986">
        <v>6213.35</v>
      </c>
      <c r="K986">
        <v>4004.7</v>
      </c>
      <c r="L986">
        <v>2208.65</v>
      </c>
      <c r="M986" t="s">
        <v>41</v>
      </c>
      <c r="N986">
        <v>21</v>
      </c>
      <c r="O986" t="str">
        <f t="shared" si="45"/>
        <v>adult</v>
      </c>
    </row>
    <row r="987" spans="1:15" x14ac:dyDescent="0.25">
      <c r="A987">
        <v>986</v>
      </c>
      <c r="B987" s="3">
        <v>44892</v>
      </c>
      <c r="C987" s="3" t="str">
        <f t="shared" si="46"/>
        <v>Nov</v>
      </c>
      <c r="D987" s="3" t="str">
        <f t="shared" si="47"/>
        <v>2022</v>
      </c>
      <c r="E987" t="s">
        <v>13</v>
      </c>
      <c r="F987" t="s">
        <v>20</v>
      </c>
      <c r="G987" t="s">
        <v>32</v>
      </c>
      <c r="H987">
        <v>8</v>
      </c>
      <c r="I987">
        <v>120.48</v>
      </c>
      <c r="J987">
        <v>963.84</v>
      </c>
      <c r="K987">
        <v>628.66999999999996</v>
      </c>
      <c r="L987">
        <v>335.17</v>
      </c>
      <c r="M987" t="s">
        <v>41</v>
      </c>
      <c r="N987">
        <v>29</v>
      </c>
      <c r="O987" t="str">
        <f t="shared" si="45"/>
        <v>adult</v>
      </c>
    </row>
    <row r="988" spans="1:15" x14ac:dyDescent="0.25">
      <c r="A988">
        <v>987</v>
      </c>
      <c r="B988" s="3">
        <v>45290</v>
      </c>
      <c r="C988" s="3" t="str">
        <f t="shared" si="46"/>
        <v>Dec</v>
      </c>
      <c r="D988" s="3" t="str">
        <f t="shared" si="47"/>
        <v>2023</v>
      </c>
      <c r="E988" t="s">
        <v>15</v>
      </c>
      <c r="F988" t="s">
        <v>23</v>
      </c>
      <c r="G988" t="s">
        <v>29</v>
      </c>
      <c r="H988">
        <v>20</v>
      </c>
      <c r="I988">
        <v>225.8</v>
      </c>
      <c r="J988">
        <v>4516</v>
      </c>
      <c r="K988">
        <v>2729.46</v>
      </c>
      <c r="L988">
        <v>1786.54</v>
      </c>
      <c r="M988" t="s">
        <v>41</v>
      </c>
      <c r="N988">
        <v>28</v>
      </c>
      <c r="O988" t="str">
        <f t="shared" si="45"/>
        <v>adult</v>
      </c>
    </row>
    <row r="989" spans="1:15" x14ac:dyDescent="0.25">
      <c r="A989">
        <v>988</v>
      </c>
      <c r="B989" s="3">
        <v>45401</v>
      </c>
      <c r="C989" s="3" t="str">
        <f t="shared" si="46"/>
        <v>Apr</v>
      </c>
      <c r="D989" s="3" t="str">
        <f t="shared" si="47"/>
        <v>2024</v>
      </c>
      <c r="E989" t="s">
        <v>12</v>
      </c>
      <c r="F989" t="s">
        <v>22</v>
      </c>
      <c r="G989" t="s">
        <v>35</v>
      </c>
      <c r="H989">
        <v>7</v>
      </c>
      <c r="I989">
        <v>236.3</v>
      </c>
      <c r="J989">
        <v>1654.1</v>
      </c>
      <c r="K989">
        <v>1248.3</v>
      </c>
      <c r="L989">
        <v>405.8</v>
      </c>
      <c r="M989" t="s">
        <v>40</v>
      </c>
      <c r="N989">
        <v>24</v>
      </c>
      <c r="O989" t="str">
        <f t="shared" si="45"/>
        <v>adult</v>
      </c>
    </row>
    <row r="990" spans="1:15" x14ac:dyDescent="0.25">
      <c r="A990">
        <v>989</v>
      </c>
      <c r="B990" s="3">
        <v>45207</v>
      </c>
      <c r="C990" s="3" t="str">
        <f t="shared" si="46"/>
        <v>Oct</v>
      </c>
      <c r="D990" s="3" t="str">
        <f t="shared" si="47"/>
        <v>2023</v>
      </c>
      <c r="E990" t="s">
        <v>14</v>
      </c>
      <c r="F990" t="s">
        <v>20</v>
      </c>
      <c r="G990" t="s">
        <v>24</v>
      </c>
      <c r="H990">
        <v>6</v>
      </c>
      <c r="I990">
        <v>332.07</v>
      </c>
      <c r="J990">
        <v>1992.42</v>
      </c>
      <c r="K990">
        <v>1589.51</v>
      </c>
      <c r="L990">
        <v>402.91</v>
      </c>
      <c r="M990" t="s">
        <v>41</v>
      </c>
      <c r="N990">
        <v>24</v>
      </c>
      <c r="O990" t="str">
        <f t="shared" si="45"/>
        <v>adult</v>
      </c>
    </row>
    <row r="991" spans="1:15" x14ac:dyDescent="0.25">
      <c r="A991">
        <v>990</v>
      </c>
      <c r="B991" s="3">
        <v>45468</v>
      </c>
      <c r="C991" s="3" t="str">
        <f t="shared" si="46"/>
        <v>Jun</v>
      </c>
      <c r="D991" s="3" t="str">
        <f t="shared" si="47"/>
        <v>2024</v>
      </c>
      <c r="E991" t="s">
        <v>14</v>
      </c>
      <c r="F991" t="s">
        <v>22</v>
      </c>
      <c r="G991" t="s">
        <v>30</v>
      </c>
      <c r="H991">
        <v>20</v>
      </c>
      <c r="I991">
        <v>287.92</v>
      </c>
      <c r="J991">
        <v>5758.4</v>
      </c>
      <c r="K991">
        <v>4483.7299999999996</v>
      </c>
      <c r="L991">
        <v>1274.67</v>
      </c>
      <c r="M991" t="s">
        <v>41</v>
      </c>
      <c r="N991">
        <v>27</v>
      </c>
      <c r="O991" t="str">
        <f t="shared" si="45"/>
        <v>adult</v>
      </c>
    </row>
    <row r="992" spans="1:15" x14ac:dyDescent="0.25">
      <c r="A992">
        <v>991</v>
      </c>
      <c r="B992" s="3">
        <v>45202</v>
      </c>
      <c r="C992" s="3" t="str">
        <f t="shared" si="46"/>
        <v>Oct</v>
      </c>
      <c r="D992" s="3" t="str">
        <f t="shared" si="47"/>
        <v>2023</v>
      </c>
      <c r="E992" t="s">
        <v>14</v>
      </c>
      <c r="F992" t="s">
        <v>21</v>
      </c>
      <c r="G992" t="s">
        <v>39</v>
      </c>
      <c r="H992">
        <v>1</v>
      </c>
      <c r="I992">
        <v>366.82</v>
      </c>
      <c r="J992">
        <v>366.82</v>
      </c>
      <c r="K992">
        <v>279.24</v>
      </c>
      <c r="L992">
        <v>87.58</v>
      </c>
      <c r="M992" t="s">
        <v>41</v>
      </c>
      <c r="N992">
        <v>60</v>
      </c>
      <c r="O992" t="str">
        <f t="shared" si="45"/>
        <v>old</v>
      </c>
    </row>
    <row r="993" spans="1:15" x14ac:dyDescent="0.25">
      <c r="A993">
        <v>992</v>
      </c>
      <c r="B993" s="3">
        <v>45338</v>
      </c>
      <c r="C993" s="3" t="str">
        <f t="shared" si="46"/>
        <v>Feb</v>
      </c>
      <c r="D993" s="3" t="str">
        <f t="shared" si="47"/>
        <v>2024</v>
      </c>
      <c r="E993" t="s">
        <v>17</v>
      </c>
      <c r="F993" t="s">
        <v>21</v>
      </c>
      <c r="G993" t="s">
        <v>39</v>
      </c>
      <c r="H993">
        <v>9</v>
      </c>
      <c r="I993">
        <v>155.54</v>
      </c>
      <c r="J993">
        <v>1399.86</v>
      </c>
      <c r="K993">
        <v>897.97</v>
      </c>
      <c r="L993">
        <v>501.89</v>
      </c>
      <c r="M993" t="s">
        <v>40</v>
      </c>
      <c r="N993">
        <v>46</v>
      </c>
      <c r="O993" t="str">
        <f t="shared" si="45"/>
        <v>old</v>
      </c>
    </row>
    <row r="994" spans="1:15" x14ac:dyDescent="0.25">
      <c r="A994">
        <v>993</v>
      </c>
      <c r="B994" s="3">
        <v>45114</v>
      </c>
      <c r="C994" s="3" t="str">
        <f t="shared" si="46"/>
        <v>Jul</v>
      </c>
      <c r="D994" s="3" t="str">
        <f t="shared" si="47"/>
        <v>2023</v>
      </c>
      <c r="E994" t="s">
        <v>16</v>
      </c>
      <c r="F994" t="s">
        <v>22</v>
      </c>
      <c r="G994" t="s">
        <v>34</v>
      </c>
      <c r="H994">
        <v>17</v>
      </c>
      <c r="I994">
        <v>190.03</v>
      </c>
      <c r="J994">
        <v>3230.51</v>
      </c>
      <c r="K994">
        <v>2842.05</v>
      </c>
      <c r="L994">
        <v>388.46</v>
      </c>
      <c r="M994" t="s">
        <v>40</v>
      </c>
      <c r="N994">
        <v>21</v>
      </c>
      <c r="O994" t="str">
        <f t="shared" si="45"/>
        <v>adult</v>
      </c>
    </row>
    <row r="995" spans="1:15" x14ac:dyDescent="0.25">
      <c r="A995">
        <v>994</v>
      </c>
      <c r="B995" s="3">
        <v>44657</v>
      </c>
      <c r="C995" s="3" t="str">
        <f t="shared" si="46"/>
        <v>Apr</v>
      </c>
      <c r="D995" s="3" t="str">
        <f t="shared" si="47"/>
        <v>2022</v>
      </c>
      <c r="E995" t="s">
        <v>17</v>
      </c>
      <c r="F995" t="s">
        <v>23</v>
      </c>
      <c r="G995" t="s">
        <v>29</v>
      </c>
      <c r="H995">
        <v>14</v>
      </c>
      <c r="I995">
        <v>239.78</v>
      </c>
      <c r="J995">
        <v>3356.92</v>
      </c>
      <c r="K995">
        <v>2490.7800000000002</v>
      </c>
      <c r="L995">
        <v>866.14</v>
      </c>
      <c r="M995" t="s">
        <v>40</v>
      </c>
      <c r="N995">
        <v>30</v>
      </c>
      <c r="O995" t="str">
        <f t="shared" si="45"/>
        <v xml:space="preserve">middle </v>
      </c>
    </row>
    <row r="996" spans="1:15" x14ac:dyDescent="0.25">
      <c r="A996">
        <v>995</v>
      </c>
      <c r="B996" s="3">
        <v>45246</v>
      </c>
      <c r="C996" s="3" t="str">
        <f t="shared" si="46"/>
        <v>Nov</v>
      </c>
      <c r="D996" s="3" t="str">
        <f t="shared" si="47"/>
        <v>2023</v>
      </c>
      <c r="E996" t="s">
        <v>12</v>
      </c>
      <c r="F996" t="s">
        <v>21</v>
      </c>
      <c r="G996" t="s">
        <v>25</v>
      </c>
      <c r="H996">
        <v>20</v>
      </c>
      <c r="I996">
        <v>204.6</v>
      </c>
      <c r="J996">
        <v>4092</v>
      </c>
      <c r="K996">
        <v>3393.83</v>
      </c>
      <c r="L996">
        <v>698.17</v>
      </c>
      <c r="M996" t="s">
        <v>40</v>
      </c>
      <c r="N996">
        <v>28</v>
      </c>
      <c r="O996" t="str">
        <f t="shared" si="45"/>
        <v>adult</v>
      </c>
    </row>
    <row r="997" spans="1:15" x14ac:dyDescent="0.25">
      <c r="A997">
        <v>996</v>
      </c>
      <c r="B997" s="3">
        <v>45078</v>
      </c>
      <c r="C997" s="3" t="str">
        <f t="shared" si="46"/>
        <v>Jun</v>
      </c>
      <c r="D997" s="3" t="str">
        <f t="shared" si="47"/>
        <v>2023</v>
      </c>
      <c r="E997" t="s">
        <v>13</v>
      </c>
      <c r="F997" t="s">
        <v>23</v>
      </c>
      <c r="G997" t="s">
        <v>33</v>
      </c>
      <c r="H997">
        <v>20</v>
      </c>
      <c r="I997">
        <v>336.85</v>
      </c>
      <c r="J997">
        <v>6737</v>
      </c>
      <c r="K997">
        <v>5173.3900000000003</v>
      </c>
      <c r="L997">
        <v>1563.61</v>
      </c>
      <c r="M997" t="s">
        <v>40</v>
      </c>
      <c r="N997">
        <v>47</v>
      </c>
      <c r="O997" t="str">
        <f t="shared" si="45"/>
        <v>old</v>
      </c>
    </row>
    <row r="998" spans="1:15" x14ac:dyDescent="0.25">
      <c r="A998">
        <v>997</v>
      </c>
      <c r="B998" s="3">
        <v>45292</v>
      </c>
      <c r="C998" s="3" t="str">
        <f t="shared" si="46"/>
        <v>Jan</v>
      </c>
      <c r="D998" s="3" t="str">
        <f t="shared" si="47"/>
        <v>2024</v>
      </c>
      <c r="E998" t="s">
        <v>12</v>
      </c>
      <c r="F998" t="s">
        <v>20</v>
      </c>
      <c r="G998" t="s">
        <v>24</v>
      </c>
      <c r="H998">
        <v>9</v>
      </c>
      <c r="I998">
        <v>26.35</v>
      </c>
      <c r="J998">
        <v>237.15</v>
      </c>
      <c r="K998">
        <v>167.52</v>
      </c>
      <c r="L998">
        <v>69.63</v>
      </c>
      <c r="M998" t="s">
        <v>40</v>
      </c>
      <c r="N998">
        <v>34</v>
      </c>
      <c r="O998" t="str">
        <f t="shared" si="45"/>
        <v xml:space="preserve">middle </v>
      </c>
    </row>
    <row r="999" spans="1:15" x14ac:dyDescent="0.25">
      <c r="A999">
        <v>998</v>
      </c>
      <c r="B999" s="3">
        <v>45127</v>
      </c>
      <c r="C999" s="3" t="str">
        <f t="shared" si="46"/>
        <v>Jul</v>
      </c>
      <c r="D999" s="3" t="str">
        <f t="shared" si="47"/>
        <v>2023</v>
      </c>
      <c r="E999" t="s">
        <v>14</v>
      </c>
      <c r="F999" t="s">
        <v>20</v>
      </c>
      <c r="G999" t="s">
        <v>24</v>
      </c>
      <c r="H999">
        <v>12</v>
      </c>
      <c r="I999">
        <v>216.44</v>
      </c>
      <c r="J999">
        <v>2597.2800000000002</v>
      </c>
      <c r="K999">
        <v>1943.56</v>
      </c>
      <c r="L999">
        <v>653.72</v>
      </c>
      <c r="M999" t="s">
        <v>40</v>
      </c>
      <c r="N999">
        <v>29</v>
      </c>
      <c r="O999" t="str">
        <f t="shared" si="45"/>
        <v>adult</v>
      </c>
    </row>
    <row r="1000" spans="1:15" x14ac:dyDescent="0.25">
      <c r="A1000">
        <v>999</v>
      </c>
      <c r="B1000" s="3">
        <v>45359</v>
      </c>
      <c r="C1000" s="3" t="str">
        <f t="shared" si="46"/>
        <v>Mar</v>
      </c>
      <c r="D1000" s="3" t="str">
        <f t="shared" si="47"/>
        <v>2024</v>
      </c>
      <c r="E1000" t="s">
        <v>13</v>
      </c>
      <c r="F1000" t="s">
        <v>23</v>
      </c>
      <c r="G1000" t="s">
        <v>33</v>
      </c>
      <c r="H1000">
        <v>11</v>
      </c>
      <c r="I1000">
        <v>362.82</v>
      </c>
      <c r="J1000">
        <v>3991.02</v>
      </c>
      <c r="K1000">
        <v>2818.51</v>
      </c>
      <c r="L1000">
        <v>1172.51</v>
      </c>
      <c r="M1000" t="s">
        <v>41</v>
      </c>
      <c r="N1000">
        <v>55</v>
      </c>
      <c r="O1000" t="str">
        <f t="shared" si="45"/>
        <v>old</v>
      </c>
    </row>
    <row r="1001" spans="1:15" x14ac:dyDescent="0.25">
      <c r="A1001">
        <v>1000</v>
      </c>
      <c r="B1001" s="3">
        <v>45280</v>
      </c>
      <c r="C1001" s="3" t="str">
        <f t="shared" si="46"/>
        <v>Dec</v>
      </c>
      <c r="D1001" s="3" t="str">
        <f t="shared" si="47"/>
        <v>2023</v>
      </c>
      <c r="E1001" t="s">
        <v>12</v>
      </c>
      <c r="F1001" t="s">
        <v>22</v>
      </c>
      <c r="G1001" t="s">
        <v>30</v>
      </c>
      <c r="H1001">
        <v>2</v>
      </c>
      <c r="I1001">
        <v>442.96</v>
      </c>
      <c r="J1001">
        <v>885.92</v>
      </c>
      <c r="K1001">
        <v>777.72</v>
      </c>
      <c r="L1001">
        <v>108.2</v>
      </c>
      <c r="M1001" t="s">
        <v>41</v>
      </c>
      <c r="N1001">
        <v>57</v>
      </c>
      <c r="O1001" t="str">
        <f t="shared" si="45"/>
        <v>old</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89742B-0A38-4DE3-90EF-AD85B83FF205}">
  <dimension ref="C2:Q7"/>
  <sheetViews>
    <sheetView workbookViewId="0">
      <selection activeCell="O5" sqref="O5"/>
    </sheetView>
  </sheetViews>
  <sheetFormatPr defaultRowHeight="15" x14ac:dyDescent="0.25"/>
  <sheetData>
    <row r="2" spans="3:17" x14ac:dyDescent="0.25">
      <c r="D2" t="s">
        <v>42</v>
      </c>
      <c r="G2">
        <f>MIN(age)</f>
        <v>18</v>
      </c>
    </row>
    <row r="3" spans="3:17" x14ac:dyDescent="0.25">
      <c r="G3">
        <f>MAX(age)</f>
        <v>60</v>
      </c>
    </row>
    <row r="4" spans="3:17" x14ac:dyDescent="0.25">
      <c r="K4" t="s">
        <v>52</v>
      </c>
      <c r="M4" t="s">
        <v>53</v>
      </c>
      <c r="O4" t="s">
        <v>59</v>
      </c>
      <c r="Q4" t="s">
        <v>58</v>
      </c>
    </row>
    <row r="5" spans="3:17" x14ac:dyDescent="0.25">
      <c r="C5">
        <v>18</v>
      </c>
      <c r="D5" t="s">
        <v>43</v>
      </c>
      <c r="K5">
        <f>SUM(sales_data!L2:L1001)</f>
        <v>632470.98000000126</v>
      </c>
      <c r="M5">
        <f>COUNT(sales_data!A2:A1001)</f>
        <v>1000</v>
      </c>
      <c r="O5">
        <f>SUM(sales_data!J2:J1001)</f>
        <v>2568026.6499999985</v>
      </c>
      <c r="Q5">
        <f>SUM(sales_data!K2:K1001)</f>
        <v>1935555.6699999983</v>
      </c>
    </row>
    <row r="6" spans="3:17" x14ac:dyDescent="0.25">
      <c r="C6">
        <v>30</v>
      </c>
      <c r="D6" t="s">
        <v>44</v>
      </c>
    </row>
    <row r="7" spans="3:17" x14ac:dyDescent="0.25">
      <c r="C7">
        <v>45</v>
      </c>
      <c r="D7" t="s">
        <v>45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vt:i4>
      </vt:variant>
    </vt:vector>
  </HeadingPairs>
  <TitlesOfParts>
    <vt:vector size="10" baseType="lpstr">
      <vt:lpstr>order vs gender</vt:lpstr>
      <vt:lpstr>order vs age_cat</vt:lpstr>
      <vt:lpstr>Dashboard</vt:lpstr>
      <vt:lpstr>month</vt:lpstr>
      <vt:lpstr>sales in cities</vt:lpstr>
      <vt:lpstr>profit per year</vt:lpstr>
      <vt:lpstr>sales_data</vt:lpstr>
      <vt:lpstr>Sheet1</vt:lpstr>
      <vt:lpstr>age</vt:lpstr>
      <vt:lpstr>cat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Faqiha Shafiq Ahmad</cp:lastModifiedBy>
  <dcterms:created xsi:type="dcterms:W3CDTF">2025-09-15T16:58:55Z</dcterms:created>
  <dcterms:modified xsi:type="dcterms:W3CDTF">2025-10-01T08:10:18Z</dcterms:modified>
</cp:coreProperties>
</file>