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far218/Dropbox/GRDC Biologicals/Experimental/"/>
    </mc:Choice>
  </mc:AlternateContent>
  <bookViews>
    <workbookView xWindow="0" yWindow="0" windowWidth="33600" windowHeight="21000" tabRatio="500" activeTab="4"/>
  </bookViews>
  <sheets>
    <sheet name="Sheet1" sheetId="5" r:id="rId1"/>
    <sheet name="Sheet2" sheetId="6" r:id="rId2"/>
    <sheet name="Soil Solution" sheetId="1" r:id="rId3"/>
    <sheet name="Harvest soils" sheetId="2" r:id="rId4"/>
    <sheet name="Plants" sheetId="4" r:id="rId5"/>
    <sheet name="Plants (2)" sheetId="8" r:id="rId6"/>
    <sheet name="15N" sheetId="3" r:id="rId7"/>
    <sheet name="15N (2)" sheetId="7" r:id="rId8"/>
  </sheets>
  <calcPr calcId="150000" concurrentCalc="0"/>
  <pivotCaches>
    <pivotCache cacheId="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8" i="2" l="1"/>
  <c r="AP68" i="2"/>
  <c r="AQ62" i="2"/>
  <c r="AP62" i="2"/>
  <c r="AQ56" i="2"/>
  <c r="AP56" i="2"/>
  <c r="AQ50" i="2"/>
  <c r="AP50" i="2"/>
  <c r="AQ44" i="2"/>
  <c r="AP44" i="2"/>
  <c r="AQ38" i="2"/>
  <c r="AP38" i="2"/>
  <c r="AQ32" i="2"/>
  <c r="AP32" i="2"/>
  <c r="AQ26" i="2"/>
  <c r="AP26" i="2"/>
  <c r="AQ20" i="2"/>
  <c r="AP20" i="2"/>
  <c r="AQ14" i="2"/>
  <c r="AP14" i="2"/>
  <c r="AQ8" i="2"/>
  <c r="AP8" i="2"/>
  <c r="AQ2" i="2"/>
  <c r="AP2" i="2"/>
  <c r="AN68" i="2"/>
  <c r="AM68" i="2"/>
  <c r="AN62" i="2"/>
  <c r="AM62" i="2"/>
  <c r="AN56" i="2"/>
  <c r="AM56" i="2"/>
  <c r="AN50" i="2"/>
  <c r="AM50" i="2"/>
  <c r="AN44" i="2"/>
  <c r="AM44" i="2"/>
  <c r="AN38" i="2"/>
  <c r="AM38" i="2"/>
  <c r="AN32" i="2"/>
  <c r="AM32" i="2"/>
  <c r="AN26" i="2"/>
  <c r="AM26" i="2"/>
  <c r="AN20" i="2"/>
  <c r="AM20" i="2"/>
  <c r="AN14" i="2"/>
  <c r="AM14" i="2"/>
  <c r="AN8" i="2"/>
  <c r="AM8" i="2"/>
  <c r="AN2" i="2"/>
  <c r="AM2" i="2"/>
  <c r="AK68" i="2"/>
  <c r="AJ68" i="2"/>
  <c r="AK62" i="2"/>
  <c r="AJ62" i="2"/>
  <c r="AK56" i="2"/>
  <c r="AJ56" i="2"/>
  <c r="AK50" i="2"/>
  <c r="AJ50" i="2"/>
  <c r="AK44" i="2"/>
  <c r="AJ44" i="2"/>
  <c r="AK38" i="2"/>
  <c r="AJ38" i="2"/>
  <c r="AK32" i="2"/>
  <c r="AJ32" i="2"/>
  <c r="AK26" i="2"/>
  <c r="AJ26" i="2"/>
  <c r="AK20" i="2"/>
  <c r="AJ20" i="2"/>
  <c r="AK14" i="2"/>
  <c r="AJ14" i="2"/>
  <c r="AK8" i="2"/>
  <c r="AJ8" i="2"/>
  <c r="AK2" i="2"/>
  <c r="AJ2" i="2"/>
  <c r="AH68" i="2"/>
  <c r="AG68" i="2"/>
  <c r="AH62" i="2"/>
  <c r="AG62" i="2"/>
  <c r="AH56" i="2"/>
  <c r="AG56" i="2"/>
  <c r="AH50" i="2"/>
  <c r="AG50" i="2"/>
  <c r="AH44" i="2"/>
  <c r="AG44" i="2"/>
  <c r="AH38" i="2"/>
  <c r="AG38" i="2"/>
  <c r="AH32" i="2"/>
  <c r="AG32" i="2"/>
  <c r="AH26" i="2"/>
  <c r="AG26" i="2"/>
  <c r="AH20" i="2"/>
  <c r="AG20" i="2"/>
  <c r="AH14" i="2"/>
  <c r="AG14" i="2"/>
  <c r="AH8" i="2"/>
  <c r="AG8" i="2"/>
  <c r="AH2" i="2"/>
  <c r="AG2" i="2"/>
  <c r="AE68" i="2"/>
  <c r="AD68" i="2"/>
  <c r="AE62" i="2"/>
  <c r="AD62" i="2"/>
  <c r="AE56" i="2"/>
  <c r="AD56" i="2"/>
  <c r="AE50" i="2"/>
  <c r="AD50" i="2"/>
  <c r="AE44" i="2"/>
  <c r="AD44" i="2"/>
  <c r="AE38" i="2"/>
  <c r="AD38" i="2"/>
  <c r="AE32" i="2"/>
  <c r="AD32" i="2"/>
  <c r="AE26" i="2"/>
  <c r="AD26" i="2"/>
  <c r="AE20" i="2"/>
  <c r="AD20" i="2"/>
  <c r="AE14" i="2"/>
  <c r="AD14" i="2"/>
  <c r="AE8" i="2"/>
  <c r="AD8" i="2"/>
  <c r="AE2" i="2"/>
  <c r="AD2" i="2"/>
  <c r="AB68" i="2"/>
  <c r="AA68" i="2"/>
  <c r="AB62" i="2"/>
  <c r="AA62" i="2"/>
  <c r="AB56" i="2"/>
  <c r="AA56" i="2"/>
  <c r="AB50" i="2"/>
  <c r="AA50" i="2"/>
  <c r="AB44" i="2"/>
  <c r="AA44" i="2"/>
  <c r="AB38" i="2"/>
  <c r="AA38" i="2"/>
  <c r="AB32" i="2"/>
  <c r="AA32" i="2"/>
  <c r="AB26" i="2"/>
  <c r="AA26" i="2"/>
  <c r="AB20" i="2"/>
  <c r="AA20" i="2"/>
  <c r="AB14" i="2"/>
  <c r="AA14" i="2"/>
  <c r="AB8" i="2"/>
  <c r="AA8" i="2"/>
  <c r="AB2" i="2"/>
  <c r="AA2" i="2"/>
  <c r="Y68" i="2"/>
  <c r="X68" i="2"/>
  <c r="Y62" i="2"/>
  <c r="X62" i="2"/>
  <c r="Y56" i="2"/>
  <c r="X56" i="2"/>
  <c r="Y50" i="2"/>
  <c r="X50" i="2"/>
  <c r="Y44" i="2"/>
  <c r="X44" i="2"/>
  <c r="Y38" i="2"/>
  <c r="X38" i="2"/>
  <c r="Y32" i="2"/>
  <c r="X32" i="2"/>
  <c r="Y26" i="2"/>
  <c r="X26" i="2"/>
  <c r="Y20" i="2"/>
  <c r="X20" i="2"/>
  <c r="Y14" i="2"/>
  <c r="X14" i="2"/>
  <c r="Y8" i="2"/>
  <c r="X8" i="2"/>
  <c r="Y2" i="2"/>
  <c r="X2" i="2"/>
  <c r="V68" i="2"/>
  <c r="U68" i="2"/>
  <c r="V62" i="2"/>
  <c r="U62" i="2"/>
  <c r="V56" i="2"/>
  <c r="U56" i="2"/>
  <c r="V50" i="2"/>
  <c r="U50" i="2"/>
  <c r="V44" i="2"/>
  <c r="U44" i="2"/>
  <c r="V38" i="2"/>
  <c r="U38" i="2"/>
  <c r="V32" i="2"/>
  <c r="U32" i="2"/>
  <c r="V26" i="2"/>
  <c r="U26" i="2"/>
  <c r="V20" i="2"/>
  <c r="U20" i="2"/>
  <c r="V14" i="2"/>
  <c r="U14" i="2"/>
  <c r="V8" i="2"/>
  <c r="U8" i="2"/>
  <c r="V2" i="2"/>
  <c r="U2" i="2"/>
  <c r="S68" i="2"/>
  <c r="R68" i="2"/>
  <c r="S62" i="2"/>
  <c r="R62" i="2"/>
  <c r="S56" i="2"/>
  <c r="R56" i="2"/>
  <c r="S50" i="2"/>
  <c r="R50" i="2"/>
  <c r="S44" i="2"/>
  <c r="R44" i="2"/>
  <c r="S38" i="2"/>
  <c r="R38" i="2"/>
  <c r="S32" i="2"/>
  <c r="R32" i="2"/>
  <c r="S26" i="2"/>
  <c r="R26" i="2"/>
  <c r="S20" i="2"/>
  <c r="R20" i="2"/>
  <c r="S14" i="2"/>
  <c r="R14" i="2"/>
  <c r="S8" i="2"/>
  <c r="R8" i="2"/>
  <c r="S2" i="2"/>
  <c r="R2" i="2"/>
  <c r="P68" i="2"/>
  <c r="O68" i="2"/>
  <c r="P62" i="2"/>
  <c r="O62" i="2"/>
  <c r="P56" i="2"/>
  <c r="O56" i="2"/>
  <c r="P50" i="2"/>
  <c r="O50" i="2"/>
  <c r="P44" i="2"/>
  <c r="O44" i="2"/>
  <c r="P38" i="2"/>
  <c r="O38" i="2"/>
  <c r="P32" i="2"/>
  <c r="O32" i="2"/>
  <c r="P26" i="2"/>
  <c r="O26" i="2"/>
  <c r="P20" i="2"/>
  <c r="O20" i="2"/>
  <c r="P14" i="2"/>
  <c r="O14" i="2"/>
  <c r="P8" i="2"/>
  <c r="O8" i="2"/>
  <c r="P2" i="2"/>
  <c r="O2" i="2"/>
  <c r="M68" i="2"/>
  <c r="L68" i="2"/>
  <c r="M62" i="2"/>
  <c r="L62" i="2"/>
  <c r="M56" i="2"/>
  <c r="L56" i="2"/>
  <c r="M50" i="2"/>
  <c r="L50" i="2"/>
  <c r="M44" i="2"/>
  <c r="L44" i="2"/>
  <c r="M38" i="2"/>
  <c r="L38" i="2"/>
  <c r="M32" i="2"/>
  <c r="L32" i="2"/>
  <c r="M26" i="2"/>
  <c r="L26" i="2"/>
  <c r="M20" i="2"/>
  <c r="L20" i="2"/>
  <c r="M14" i="2"/>
  <c r="L14" i="2"/>
  <c r="M8" i="2"/>
  <c r="L8" i="2"/>
  <c r="M2" i="2"/>
  <c r="L2" i="2"/>
  <c r="I68" i="2"/>
  <c r="H68" i="2"/>
  <c r="I62" i="2"/>
  <c r="H62" i="2"/>
  <c r="I56" i="2"/>
  <c r="H56" i="2"/>
  <c r="I50" i="2"/>
  <c r="H50" i="2"/>
  <c r="I44" i="2"/>
  <c r="H44" i="2"/>
  <c r="I38" i="2"/>
  <c r="H38" i="2"/>
  <c r="I32" i="2"/>
  <c r="H32" i="2"/>
  <c r="I26" i="2"/>
  <c r="H26" i="2"/>
  <c r="I20" i="2"/>
  <c r="H20" i="2"/>
  <c r="I14" i="2"/>
  <c r="H14" i="2"/>
  <c r="I8" i="2"/>
  <c r="H8" i="2"/>
  <c r="I2" i="2"/>
  <c r="H2" i="2"/>
  <c r="E8" i="2"/>
  <c r="F8" i="2"/>
  <c r="E14" i="2"/>
  <c r="F14" i="2"/>
  <c r="E20" i="2"/>
  <c r="F20" i="2"/>
  <c r="E26" i="2"/>
  <c r="F26" i="2"/>
  <c r="E32" i="2"/>
  <c r="F32" i="2"/>
  <c r="E38" i="2"/>
  <c r="F38" i="2"/>
  <c r="E44" i="2"/>
  <c r="F44" i="2"/>
  <c r="E50" i="2"/>
  <c r="F50" i="2"/>
  <c r="E56" i="2"/>
  <c r="F56" i="2"/>
  <c r="E62" i="2"/>
  <c r="F62" i="2"/>
  <c r="E68" i="2"/>
  <c r="F68" i="2"/>
  <c r="F2" i="2"/>
  <c r="E2" i="2"/>
  <c r="I68" i="8"/>
  <c r="H68" i="8"/>
  <c r="I62" i="8"/>
  <c r="H62" i="8"/>
  <c r="I56" i="8"/>
  <c r="H56" i="8"/>
  <c r="I50" i="8"/>
  <c r="H50" i="8"/>
  <c r="I44" i="8"/>
  <c r="H44" i="8"/>
  <c r="I38" i="8"/>
  <c r="H38" i="8"/>
  <c r="I32" i="8"/>
  <c r="H32" i="8"/>
  <c r="I26" i="8"/>
  <c r="H26" i="8"/>
  <c r="I20" i="8"/>
  <c r="H20" i="8"/>
  <c r="I14" i="8"/>
  <c r="H14" i="8"/>
  <c r="I8" i="8"/>
  <c r="H8" i="8"/>
  <c r="I2" i="8"/>
  <c r="H2" i="8"/>
  <c r="F68" i="8"/>
  <c r="E68" i="8"/>
  <c r="F62" i="8"/>
  <c r="E62" i="8"/>
  <c r="F56" i="8"/>
  <c r="E56" i="8"/>
  <c r="F50" i="8"/>
  <c r="E50" i="8"/>
  <c r="F44" i="8"/>
  <c r="E44" i="8"/>
  <c r="F38" i="8"/>
  <c r="E38" i="8"/>
  <c r="F32" i="8"/>
  <c r="E32" i="8"/>
  <c r="F26" i="8"/>
  <c r="E26" i="8"/>
  <c r="F20" i="8"/>
  <c r="E20" i="8"/>
  <c r="F14" i="8"/>
  <c r="E14" i="8"/>
  <c r="F8" i="8"/>
  <c r="E8" i="8"/>
  <c r="F2" i="8"/>
  <c r="E2" i="8"/>
  <c r="Q8" i="8"/>
  <c r="R8" i="8"/>
  <c r="Q14" i="8"/>
  <c r="R14" i="8"/>
  <c r="Q20" i="8"/>
  <c r="R20" i="8"/>
  <c r="Q26" i="8"/>
  <c r="R26" i="8"/>
  <c r="Q32" i="8"/>
  <c r="R32" i="8"/>
  <c r="Q38" i="8"/>
  <c r="R38" i="8"/>
  <c r="Q44" i="8"/>
  <c r="R44" i="8"/>
  <c r="Q50" i="8"/>
  <c r="R50" i="8"/>
  <c r="Q56" i="8"/>
  <c r="R56" i="8"/>
  <c r="Q62" i="8"/>
  <c r="R62" i="8"/>
  <c r="Q68" i="8"/>
  <c r="R68" i="8"/>
  <c r="R2" i="8"/>
  <c r="Q2" i="8"/>
  <c r="T73" i="8"/>
  <c r="S73" i="8"/>
  <c r="P73" i="8"/>
  <c r="K73" i="8"/>
  <c r="J73" i="8"/>
  <c r="T72" i="8"/>
  <c r="S72" i="8"/>
  <c r="P72" i="8"/>
  <c r="K72" i="8"/>
  <c r="J72" i="8"/>
  <c r="T71" i="8"/>
  <c r="S71" i="8"/>
  <c r="P71" i="8"/>
  <c r="K71" i="8"/>
  <c r="J71" i="8"/>
  <c r="T70" i="8"/>
  <c r="S70" i="8"/>
  <c r="P70" i="8"/>
  <c r="K70" i="8"/>
  <c r="J70" i="8"/>
  <c r="T69" i="8"/>
  <c r="S69" i="8"/>
  <c r="P69" i="8"/>
  <c r="K69" i="8"/>
  <c r="J69" i="8"/>
  <c r="T68" i="8"/>
  <c r="S68" i="8"/>
  <c r="P68" i="8"/>
  <c r="K68" i="8"/>
  <c r="J68" i="8"/>
  <c r="T67" i="8"/>
  <c r="S67" i="8"/>
  <c r="P67" i="8"/>
  <c r="K67" i="8"/>
  <c r="J67" i="8"/>
  <c r="T66" i="8"/>
  <c r="S66" i="8"/>
  <c r="P66" i="8"/>
  <c r="K66" i="8"/>
  <c r="J66" i="8"/>
  <c r="T65" i="8"/>
  <c r="S65" i="8"/>
  <c r="P65" i="8"/>
  <c r="K65" i="8"/>
  <c r="J65" i="8"/>
  <c r="T64" i="8"/>
  <c r="S64" i="8"/>
  <c r="P64" i="8"/>
  <c r="K64" i="8"/>
  <c r="J64" i="8"/>
  <c r="T63" i="8"/>
  <c r="S63" i="8"/>
  <c r="P63" i="8"/>
  <c r="K63" i="8"/>
  <c r="J63" i="8"/>
  <c r="T62" i="8"/>
  <c r="S62" i="8"/>
  <c r="P62" i="8"/>
  <c r="K62" i="8"/>
  <c r="J62" i="8"/>
  <c r="T61" i="8"/>
  <c r="S61" i="8"/>
  <c r="P61" i="8"/>
  <c r="K61" i="8"/>
  <c r="J61" i="8"/>
  <c r="T60" i="8"/>
  <c r="S60" i="8"/>
  <c r="P60" i="8"/>
  <c r="K60" i="8"/>
  <c r="J60" i="8"/>
  <c r="T59" i="8"/>
  <c r="S59" i="8"/>
  <c r="P59" i="8"/>
  <c r="K59" i="8"/>
  <c r="J59" i="8"/>
  <c r="T58" i="8"/>
  <c r="S58" i="8"/>
  <c r="P58" i="8"/>
  <c r="K58" i="8"/>
  <c r="J58" i="8"/>
  <c r="T57" i="8"/>
  <c r="S57" i="8"/>
  <c r="P57" i="8"/>
  <c r="K57" i="8"/>
  <c r="J57" i="8"/>
  <c r="T56" i="8"/>
  <c r="S56" i="8"/>
  <c r="P56" i="8"/>
  <c r="K56" i="8"/>
  <c r="J56" i="8"/>
  <c r="T55" i="8"/>
  <c r="S55" i="8"/>
  <c r="P55" i="8"/>
  <c r="K55" i="8"/>
  <c r="J55" i="8"/>
  <c r="T54" i="8"/>
  <c r="S54" i="8"/>
  <c r="P54" i="8"/>
  <c r="K54" i="8"/>
  <c r="J54" i="8"/>
  <c r="T53" i="8"/>
  <c r="S53" i="8"/>
  <c r="P53" i="8"/>
  <c r="K53" i="8"/>
  <c r="J53" i="8"/>
  <c r="T52" i="8"/>
  <c r="S52" i="8"/>
  <c r="P52" i="8"/>
  <c r="K52" i="8"/>
  <c r="J52" i="8"/>
  <c r="T51" i="8"/>
  <c r="S51" i="8"/>
  <c r="P51" i="8"/>
  <c r="K51" i="8"/>
  <c r="J51" i="8"/>
  <c r="T50" i="8"/>
  <c r="S50" i="8"/>
  <c r="P50" i="8"/>
  <c r="K50" i="8"/>
  <c r="J50" i="8"/>
  <c r="T49" i="8"/>
  <c r="S49" i="8"/>
  <c r="P49" i="8"/>
  <c r="K49" i="8"/>
  <c r="J49" i="8"/>
  <c r="T48" i="8"/>
  <c r="S48" i="8"/>
  <c r="P48" i="8"/>
  <c r="K48" i="8"/>
  <c r="J48" i="8"/>
  <c r="T47" i="8"/>
  <c r="S47" i="8"/>
  <c r="P47" i="8"/>
  <c r="K47" i="8"/>
  <c r="J47" i="8"/>
  <c r="T46" i="8"/>
  <c r="S46" i="8"/>
  <c r="P46" i="8"/>
  <c r="K46" i="8"/>
  <c r="J46" i="8"/>
  <c r="T45" i="8"/>
  <c r="S45" i="8"/>
  <c r="P45" i="8"/>
  <c r="K45" i="8"/>
  <c r="J45" i="8"/>
  <c r="T44" i="8"/>
  <c r="S44" i="8"/>
  <c r="P44" i="8"/>
  <c r="K44" i="8"/>
  <c r="J44" i="8"/>
  <c r="T43" i="8"/>
  <c r="S43" i="8"/>
  <c r="P43" i="8"/>
  <c r="K43" i="8"/>
  <c r="J43" i="8"/>
  <c r="T42" i="8"/>
  <c r="S42" i="8"/>
  <c r="P42" i="8"/>
  <c r="K42" i="8"/>
  <c r="J42" i="8"/>
  <c r="T41" i="8"/>
  <c r="S41" i="8"/>
  <c r="P41" i="8"/>
  <c r="K41" i="8"/>
  <c r="J41" i="8"/>
  <c r="T40" i="8"/>
  <c r="S40" i="8"/>
  <c r="P40" i="8"/>
  <c r="K40" i="8"/>
  <c r="J40" i="8"/>
  <c r="T39" i="8"/>
  <c r="S39" i="8"/>
  <c r="P39" i="8"/>
  <c r="K39" i="8"/>
  <c r="J39" i="8"/>
  <c r="T38" i="8"/>
  <c r="S38" i="8"/>
  <c r="P38" i="8"/>
  <c r="K38" i="8"/>
  <c r="J38" i="8"/>
  <c r="T37" i="8"/>
  <c r="S37" i="8"/>
  <c r="P37" i="8"/>
  <c r="K37" i="8"/>
  <c r="J37" i="8"/>
  <c r="T36" i="8"/>
  <c r="S36" i="8"/>
  <c r="P36" i="8"/>
  <c r="K36" i="8"/>
  <c r="J36" i="8"/>
  <c r="T35" i="8"/>
  <c r="S35" i="8"/>
  <c r="P35" i="8"/>
  <c r="K35" i="8"/>
  <c r="J35" i="8"/>
  <c r="T34" i="8"/>
  <c r="S34" i="8"/>
  <c r="P34" i="8"/>
  <c r="K34" i="8"/>
  <c r="J34" i="8"/>
  <c r="T33" i="8"/>
  <c r="S33" i="8"/>
  <c r="P33" i="8"/>
  <c r="K33" i="8"/>
  <c r="J33" i="8"/>
  <c r="T32" i="8"/>
  <c r="S32" i="8"/>
  <c r="P32" i="8"/>
  <c r="K32" i="8"/>
  <c r="J32" i="8"/>
  <c r="T31" i="8"/>
  <c r="S31" i="8"/>
  <c r="P31" i="8"/>
  <c r="K31" i="8"/>
  <c r="J31" i="8"/>
  <c r="T30" i="8"/>
  <c r="S30" i="8"/>
  <c r="P30" i="8"/>
  <c r="K30" i="8"/>
  <c r="J30" i="8"/>
  <c r="T29" i="8"/>
  <c r="S29" i="8"/>
  <c r="P29" i="8"/>
  <c r="K29" i="8"/>
  <c r="J29" i="8"/>
  <c r="T28" i="8"/>
  <c r="S28" i="8"/>
  <c r="P28" i="8"/>
  <c r="K28" i="8"/>
  <c r="J28" i="8"/>
  <c r="T27" i="8"/>
  <c r="S27" i="8"/>
  <c r="P27" i="8"/>
  <c r="K27" i="8"/>
  <c r="J27" i="8"/>
  <c r="T26" i="8"/>
  <c r="S26" i="8"/>
  <c r="P26" i="8"/>
  <c r="K26" i="8"/>
  <c r="J26" i="8"/>
  <c r="T25" i="8"/>
  <c r="S25" i="8"/>
  <c r="P25" i="8"/>
  <c r="K25" i="8"/>
  <c r="J25" i="8"/>
  <c r="T24" i="8"/>
  <c r="S24" i="8"/>
  <c r="P24" i="8"/>
  <c r="K24" i="8"/>
  <c r="J24" i="8"/>
  <c r="T23" i="8"/>
  <c r="S23" i="8"/>
  <c r="P23" i="8"/>
  <c r="K23" i="8"/>
  <c r="J23" i="8"/>
  <c r="T22" i="8"/>
  <c r="S22" i="8"/>
  <c r="P22" i="8"/>
  <c r="K22" i="8"/>
  <c r="J22" i="8"/>
  <c r="T21" i="8"/>
  <c r="S21" i="8"/>
  <c r="P21" i="8"/>
  <c r="K21" i="8"/>
  <c r="J21" i="8"/>
  <c r="T20" i="8"/>
  <c r="S20" i="8"/>
  <c r="P20" i="8"/>
  <c r="K20" i="8"/>
  <c r="J20" i="8"/>
  <c r="T19" i="8"/>
  <c r="S19" i="8"/>
  <c r="P19" i="8"/>
  <c r="K19" i="8"/>
  <c r="J19" i="8"/>
  <c r="T18" i="8"/>
  <c r="S18" i="8"/>
  <c r="P18" i="8"/>
  <c r="K18" i="8"/>
  <c r="J18" i="8"/>
  <c r="T17" i="8"/>
  <c r="S17" i="8"/>
  <c r="P17" i="8"/>
  <c r="K17" i="8"/>
  <c r="J17" i="8"/>
  <c r="T16" i="8"/>
  <c r="S16" i="8"/>
  <c r="P16" i="8"/>
  <c r="K16" i="8"/>
  <c r="J16" i="8"/>
  <c r="T15" i="8"/>
  <c r="S15" i="8"/>
  <c r="P15" i="8"/>
  <c r="K15" i="8"/>
  <c r="J15" i="8"/>
  <c r="T14" i="8"/>
  <c r="S14" i="8"/>
  <c r="P14" i="8"/>
  <c r="K14" i="8"/>
  <c r="J14" i="8"/>
  <c r="T13" i="8"/>
  <c r="S13" i="8"/>
  <c r="P13" i="8"/>
  <c r="K13" i="8"/>
  <c r="J13" i="8"/>
  <c r="T12" i="8"/>
  <c r="S12" i="8"/>
  <c r="P12" i="8"/>
  <c r="K12" i="8"/>
  <c r="J12" i="8"/>
  <c r="T11" i="8"/>
  <c r="S11" i="8"/>
  <c r="P11" i="8"/>
  <c r="K11" i="8"/>
  <c r="J11" i="8"/>
  <c r="T10" i="8"/>
  <c r="S10" i="8"/>
  <c r="P10" i="8"/>
  <c r="K10" i="8"/>
  <c r="J10" i="8"/>
  <c r="T9" i="8"/>
  <c r="S9" i="8"/>
  <c r="P9" i="8"/>
  <c r="K9" i="8"/>
  <c r="J9" i="8"/>
  <c r="T8" i="8"/>
  <c r="S8" i="8"/>
  <c r="P8" i="8"/>
  <c r="K8" i="8"/>
  <c r="J8" i="8"/>
  <c r="T7" i="8"/>
  <c r="S7" i="8"/>
  <c r="P7" i="8"/>
  <c r="K7" i="8"/>
  <c r="J7" i="8"/>
  <c r="T6" i="8"/>
  <c r="S6" i="8"/>
  <c r="P6" i="8"/>
  <c r="K6" i="8"/>
  <c r="J6" i="8"/>
  <c r="T5" i="8"/>
  <c r="S5" i="8"/>
  <c r="P5" i="8"/>
  <c r="K5" i="8"/>
  <c r="J5" i="8"/>
  <c r="T4" i="8"/>
  <c r="S4" i="8"/>
  <c r="P4" i="8"/>
  <c r="K4" i="8"/>
  <c r="J4" i="8"/>
  <c r="T3" i="8"/>
  <c r="S3" i="8"/>
  <c r="P3" i="8"/>
  <c r="K3" i="8"/>
  <c r="J3" i="8"/>
  <c r="T2" i="8"/>
  <c r="S2" i="8"/>
  <c r="P2" i="8"/>
  <c r="K2" i="8"/>
  <c r="J2" i="8"/>
  <c r="Q8" i="7"/>
  <c r="R8" i="7"/>
  <c r="Q14" i="7"/>
  <c r="R14" i="7"/>
  <c r="Q20" i="7"/>
  <c r="R20" i="7"/>
  <c r="Q26" i="7"/>
  <c r="R26" i="7"/>
  <c r="Q32" i="7"/>
  <c r="R32" i="7"/>
  <c r="Q38" i="7"/>
  <c r="R38" i="7"/>
  <c r="Q44" i="7"/>
  <c r="R44" i="7"/>
  <c r="Q50" i="7"/>
  <c r="R50" i="7"/>
  <c r="Q56" i="7"/>
  <c r="R56" i="7"/>
  <c r="Q62" i="7"/>
  <c r="R62" i="7"/>
  <c r="Q68" i="7"/>
  <c r="R68" i="7"/>
  <c r="R2" i="7"/>
  <c r="Q2" i="7"/>
  <c r="I73" i="7"/>
  <c r="L73" i="7"/>
  <c r="J73" i="7"/>
  <c r="M73" i="7"/>
  <c r="N73" i="7"/>
  <c r="P73" i="7"/>
  <c r="K73" i="7"/>
  <c r="O73" i="7"/>
  <c r="H73" i="7"/>
  <c r="G73" i="7"/>
  <c r="I72" i="7"/>
  <c r="L72" i="7"/>
  <c r="J72" i="7"/>
  <c r="M72" i="7"/>
  <c r="N72" i="7"/>
  <c r="P72" i="7"/>
  <c r="K72" i="7"/>
  <c r="O72" i="7"/>
  <c r="H72" i="7"/>
  <c r="G72" i="7"/>
  <c r="I71" i="7"/>
  <c r="L71" i="7"/>
  <c r="J71" i="7"/>
  <c r="M71" i="7"/>
  <c r="N71" i="7"/>
  <c r="P71" i="7"/>
  <c r="K71" i="7"/>
  <c r="O71" i="7"/>
  <c r="H71" i="7"/>
  <c r="G71" i="7"/>
  <c r="I70" i="7"/>
  <c r="L70" i="7"/>
  <c r="J70" i="7"/>
  <c r="M70" i="7"/>
  <c r="N70" i="7"/>
  <c r="P70" i="7"/>
  <c r="K70" i="7"/>
  <c r="O70" i="7"/>
  <c r="H70" i="7"/>
  <c r="G70" i="7"/>
  <c r="I69" i="7"/>
  <c r="L69" i="7"/>
  <c r="J69" i="7"/>
  <c r="M69" i="7"/>
  <c r="N69" i="7"/>
  <c r="P69" i="7"/>
  <c r="K69" i="7"/>
  <c r="O69" i="7"/>
  <c r="H69" i="7"/>
  <c r="G69" i="7"/>
  <c r="I68" i="7"/>
  <c r="L68" i="7"/>
  <c r="J68" i="7"/>
  <c r="M68" i="7"/>
  <c r="N68" i="7"/>
  <c r="P68" i="7"/>
  <c r="K68" i="7"/>
  <c r="O68" i="7"/>
  <c r="H68" i="7"/>
  <c r="G68" i="7"/>
  <c r="I67" i="7"/>
  <c r="L67" i="7"/>
  <c r="J67" i="7"/>
  <c r="M67" i="7"/>
  <c r="N67" i="7"/>
  <c r="P67" i="7"/>
  <c r="K67" i="7"/>
  <c r="O67" i="7"/>
  <c r="S67" i="7"/>
  <c r="T67" i="7"/>
  <c r="H67" i="7"/>
  <c r="G67" i="7"/>
  <c r="I66" i="7"/>
  <c r="L66" i="7"/>
  <c r="J66" i="7"/>
  <c r="M66" i="7"/>
  <c r="N66" i="7"/>
  <c r="P66" i="7"/>
  <c r="K66" i="7"/>
  <c r="O66" i="7"/>
  <c r="S66" i="7"/>
  <c r="T66" i="7"/>
  <c r="H66" i="7"/>
  <c r="G66" i="7"/>
  <c r="I65" i="7"/>
  <c r="L65" i="7"/>
  <c r="J65" i="7"/>
  <c r="M65" i="7"/>
  <c r="N65" i="7"/>
  <c r="P65" i="7"/>
  <c r="K65" i="7"/>
  <c r="O65" i="7"/>
  <c r="S65" i="7"/>
  <c r="T65" i="7"/>
  <c r="H65" i="7"/>
  <c r="G65" i="7"/>
  <c r="I64" i="7"/>
  <c r="L64" i="7"/>
  <c r="J64" i="7"/>
  <c r="M64" i="7"/>
  <c r="N64" i="7"/>
  <c r="P64" i="7"/>
  <c r="K64" i="7"/>
  <c r="O64" i="7"/>
  <c r="S64" i="7"/>
  <c r="T64" i="7"/>
  <c r="H64" i="7"/>
  <c r="G64" i="7"/>
  <c r="I63" i="7"/>
  <c r="L63" i="7"/>
  <c r="J63" i="7"/>
  <c r="M63" i="7"/>
  <c r="N63" i="7"/>
  <c r="P63" i="7"/>
  <c r="K63" i="7"/>
  <c r="O63" i="7"/>
  <c r="S63" i="7"/>
  <c r="T63" i="7"/>
  <c r="H63" i="7"/>
  <c r="G63" i="7"/>
  <c r="I62" i="7"/>
  <c r="L62" i="7"/>
  <c r="J62" i="7"/>
  <c r="M62" i="7"/>
  <c r="N62" i="7"/>
  <c r="P62" i="7"/>
  <c r="K62" i="7"/>
  <c r="O62" i="7"/>
  <c r="S62" i="7"/>
  <c r="T62" i="7"/>
  <c r="H62" i="7"/>
  <c r="G62" i="7"/>
  <c r="I61" i="7"/>
  <c r="L61" i="7"/>
  <c r="J61" i="7"/>
  <c r="M61" i="7"/>
  <c r="N61" i="7"/>
  <c r="P61" i="7"/>
  <c r="K61" i="7"/>
  <c r="O61" i="7"/>
  <c r="S61" i="7"/>
  <c r="T61" i="7"/>
  <c r="H61" i="7"/>
  <c r="G61" i="7"/>
  <c r="I60" i="7"/>
  <c r="L60" i="7"/>
  <c r="J60" i="7"/>
  <c r="M60" i="7"/>
  <c r="N60" i="7"/>
  <c r="P60" i="7"/>
  <c r="K60" i="7"/>
  <c r="O60" i="7"/>
  <c r="S60" i="7"/>
  <c r="T60" i="7"/>
  <c r="H60" i="7"/>
  <c r="G60" i="7"/>
  <c r="I59" i="7"/>
  <c r="L59" i="7"/>
  <c r="J59" i="7"/>
  <c r="M59" i="7"/>
  <c r="N59" i="7"/>
  <c r="P59" i="7"/>
  <c r="K59" i="7"/>
  <c r="O59" i="7"/>
  <c r="S59" i="7"/>
  <c r="T59" i="7"/>
  <c r="H59" i="7"/>
  <c r="G59" i="7"/>
  <c r="I58" i="7"/>
  <c r="L58" i="7"/>
  <c r="J58" i="7"/>
  <c r="M58" i="7"/>
  <c r="N58" i="7"/>
  <c r="P58" i="7"/>
  <c r="K58" i="7"/>
  <c r="O58" i="7"/>
  <c r="S58" i="7"/>
  <c r="T58" i="7"/>
  <c r="H58" i="7"/>
  <c r="G58" i="7"/>
  <c r="I57" i="7"/>
  <c r="L57" i="7"/>
  <c r="J57" i="7"/>
  <c r="M57" i="7"/>
  <c r="N57" i="7"/>
  <c r="P57" i="7"/>
  <c r="K57" i="7"/>
  <c r="O57" i="7"/>
  <c r="S57" i="7"/>
  <c r="T57" i="7"/>
  <c r="H57" i="7"/>
  <c r="G57" i="7"/>
  <c r="I56" i="7"/>
  <c r="L56" i="7"/>
  <c r="J56" i="7"/>
  <c r="M56" i="7"/>
  <c r="N56" i="7"/>
  <c r="P56" i="7"/>
  <c r="H56" i="7"/>
  <c r="G56" i="7"/>
  <c r="I55" i="7"/>
  <c r="L55" i="7"/>
  <c r="J55" i="7"/>
  <c r="M55" i="7"/>
  <c r="N55" i="7"/>
  <c r="P55" i="7"/>
  <c r="K55" i="7"/>
  <c r="O55" i="7"/>
  <c r="S55" i="7"/>
  <c r="T55" i="7"/>
  <c r="H55" i="7"/>
  <c r="G55" i="7"/>
  <c r="I54" i="7"/>
  <c r="L54" i="7"/>
  <c r="J54" i="7"/>
  <c r="M54" i="7"/>
  <c r="N54" i="7"/>
  <c r="P54" i="7"/>
  <c r="K54" i="7"/>
  <c r="O54" i="7"/>
  <c r="S54" i="7"/>
  <c r="T54" i="7"/>
  <c r="H54" i="7"/>
  <c r="G54" i="7"/>
  <c r="I53" i="7"/>
  <c r="L53" i="7"/>
  <c r="J53" i="7"/>
  <c r="M53" i="7"/>
  <c r="N53" i="7"/>
  <c r="P53" i="7"/>
  <c r="K53" i="7"/>
  <c r="O53" i="7"/>
  <c r="S53" i="7"/>
  <c r="T53" i="7"/>
  <c r="H53" i="7"/>
  <c r="G53" i="7"/>
  <c r="I52" i="7"/>
  <c r="L52" i="7"/>
  <c r="J52" i="7"/>
  <c r="M52" i="7"/>
  <c r="N52" i="7"/>
  <c r="P52" i="7"/>
  <c r="K52" i="7"/>
  <c r="O52" i="7"/>
  <c r="S52" i="7"/>
  <c r="T52" i="7"/>
  <c r="H52" i="7"/>
  <c r="G52" i="7"/>
  <c r="I51" i="7"/>
  <c r="L51" i="7"/>
  <c r="J51" i="7"/>
  <c r="M51" i="7"/>
  <c r="N51" i="7"/>
  <c r="P51" i="7"/>
  <c r="K51" i="7"/>
  <c r="O51" i="7"/>
  <c r="S51" i="7"/>
  <c r="T51" i="7"/>
  <c r="H51" i="7"/>
  <c r="G51" i="7"/>
  <c r="I50" i="7"/>
  <c r="L50" i="7"/>
  <c r="J50" i="7"/>
  <c r="M50" i="7"/>
  <c r="N50" i="7"/>
  <c r="P50" i="7"/>
  <c r="K50" i="7"/>
  <c r="O50" i="7"/>
  <c r="S50" i="7"/>
  <c r="T50" i="7"/>
  <c r="H50" i="7"/>
  <c r="G50" i="7"/>
  <c r="I49" i="7"/>
  <c r="L49" i="7"/>
  <c r="J49" i="7"/>
  <c r="M49" i="7"/>
  <c r="N49" i="7"/>
  <c r="P49" i="7"/>
  <c r="K49" i="7"/>
  <c r="O49" i="7"/>
  <c r="S49" i="7"/>
  <c r="T49" i="7"/>
  <c r="H49" i="7"/>
  <c r="G49" i="7"/>
  <c r="I48" i="7"/>
  <c r="L48" i="7"/>
  <c r="J48" i="7"/>
  <c r="M48" i="7"/>
  <c r="N48" i="7"/>
  <c r="P48" i="7"/>
  <c r="K48" i="7"/>
  <c r="O48" i="7"/>
  <c r="S48" i="7"/>
  <c r="T48" i="7"/>
  <c r="H48" i="7"/>
  <c r="G48" i="7"/>
  <c r="I47" i="7"/>
  <c r="L47" i="7"/>
  <c r="J47" i="7"/>
  <c r="M47" i="7"/>
  <c r="N47" i="7"/>
  <c r="P47" i="7"/>
  <c r="K47" i="7"/>
  <c r="O47" i="7"/>
  <c r="S47" i="7"/>
  <c r="T47" i="7"/>
  <c r="H47" i="7"/>
  <c r="G47" i="7"/>
  <c r="I46" i="7"/>
  <c r="L46" i="7"/>
  <c r="J46" i="7"/>
  <c r="M46" i="7"/>
  <c r="N46" i="7"/>
  <c r="P46" i="7"/>
  <c r="K46" i="7"/>
  <c r="O46" i="7"/>
  <c r="S46" i="7"/>
  <c r="T46" i="7"/>
  <c r="H46" i="7"/>
  <c r="G46" i="7"/>
  <c r="I45" i="7"/>
  <c r="L45" i="7"/>
  <c r="J45" i="7"/>
  <c r="M45" i="7"/>
  <c r="N45" i="7"/>
  <c r="P45" i="7"/>
  <c r="K45" i="7"/>
  <c r="O45" i="7"/>
  <c r="S45" i="7"/>
  <c r="T45" i="7"/>
  <c r="H45" i="7"/>
  <c r="G45" i="7"/>
  <c r="I44" i="7"/>
  <c r="L44" i="7"/>
  <c r="J44" i="7"/>
  <c r="M44" i="7"/>
  <c r="N44" i="7"/>
  <c r="P44" i="7"/>
  <c r="K44" i="7"/>
  <c r="O44" i="7"/>
  <c r="S44" i="7"/>
  <c r="T44" i="7"/>
  <c r="H44" i="7"/>
  <c r="G44" i="7"/>
  <c r="I43" i="7"/>
  <c r="L43" i="7"/>
  <c r="J43" i="7"/>
  <c r="M43" i="7"/>
  <c r="N43" i="7"/>
  <c r="P43" i="7"/>
  <c r="K43" i="7"/>
  <c r="O43" i="7"/>
  <c r="S43" i="7"/>
  <c r="T43" i="7"/>
  <c r="H43" i="7"/>
  <c r="G43" i="7"/>
  <c r="I42" i="7"/>
  <c r="L42" i="7"/>
  <c r="J42" i="7"/>
  <c r="M42" i="7"/>
  <c r="N42" i="7"/>
  <c r="P42" i="7"/>
  <c r="K42" i="7"/>
  <c r="O42" i="7"/>
  <c r="S42" i="7"/>
  <c r="T42" i="7"/>
  <c r="H42" i="7"/>
  <c r="G42" i="7"/>
  <c r="I41" i="7"/>
  <c r="L41" i="7"/>
  <c r="J41" i="7"/>
  <c r="M41" i="7"/>
  <c r="N41" i="7"/>
  <c r="P41" i="7"/>
  <c r="K41" i="7"/>
  <c r="O41" i="7"/>
  <c r="S41" i="7"/>
  <c r="T41" i="7"/>
  <c r="H41" i="7"/>
  <c r="G41" i="7"/>
  <c r="I40" i="7"/>
  <c r="L40" i="7"/>
  <c r="J40" i="7"/>
  <c r="M40" i="7"/>
  <c r="N40" i="7"/>
  <c r="P40" i="7"/>
  <c r="K40" i="7"/>
  <c r="O40" i="7"/>
  <c r="S40" i="7"/>
  <c r="T40" i="7"/>
  <c r="H40" i="7"/>
  <c r="G40" i="7"/>
  <c r="I39" i="7"/>
  <c r="L39" i="7"/>
  <c r="J39" i="7"/>
  <c r="M39" i="7"/>
  <c r="N39" i="7"/>
  <c r="P39" i="7"/>
  <c r="K39" i="7"/>
  <c r="O39" i="7"/>
  <c r="S39" i="7"/>
  <c r="T39" i="7"/>
  <c r="H39" i="7"/>
  <c r="G39" i="7"/>
  <c r="I38" i="7"/>
  <c r="L38" i="7"/>
  <c r="J38" i="7"/>
  <c r="M38" i="7"/>
  <c r="N38" i="7"/>
  <c r="P38" i="7"/>
  <c r="K38" i="7"/>
  <c r="O38" i="7"/>
  <c r="S38" i="7"/>
  <c r="T38" i="7"/>
  <c r="H38" i="7"/>
  <c r="G38" i="7"/>
  <c r="I37" i="7"/>
  <c r="L37" i="7"/>
  <c r="J37" i="7"/>
  <c r="M37" i="7"/>
  <c r="N37" i="7"/>
  <c r="P37" i="7"/>
  <c r="K37" i="7"/>
  <c r="O37" i="7"/>
  <c r="S37" i="7"/>
  <c r="T37" i="7"/>
  <c r="H37" i="7"/>
  <c r="G37" i="7"/>
  <c r="I36" i="7"/>
  <c r="L36" i="7"/>
  <c r="J36" i="7"/>
  <c r="M36" i="7"/>
  <c r="N36" i="7"/>
  <c r="P36" i="7"/>
  <c r="K36" i="7"/>
  <c r="O36" i="7"/>
  <c r="S36" i="7"/>
  <c r="T36" i="7"/>
  <c r="H36" i="7"/>
  <c r="G36" i="7"/>
  <c r="I35" i="7"/>
  <c r="L35" i="7"/>
  <c r="J35" i="7"/>
  <c r="M35" i="7"/>
  <c r="N35" i="7"/>
  <c r="P35" i="7"/>
  <c r="K35" i="7"/>
  <c r="O35" i="7"/>
  <c r="S35" i="7"/>
  <c r="T35" i="7"/>
  <c r="H35" i="7"/>
  <c r="G35" i="7"/>
  <c r="I34" i="7"/>
  <c r="L34" i="7"/>
  <c r="J34" i="7"/>
  <c r="M34" i="7"/>
  <c r="N34" i="7"/>
  <c r="P34" i="7"/>
  <c r="K34" i="7"/>
  <c r="O34" i="7"/>
  <c r="S34" i="7"/>
  <c r="T34" i="7"/>
  <c r="H34" i="7"/>
  <c r="G34" i="7"/>
  <c r="I33" i="7"/>
  <c r="L33" i="7"/>
  <c r="J33" i="7"/>
  <c r="M33" i="7"/>
  <c r="N33" i="7"/>
  <c r="P33" i="7"/>
  <c r="K33" i="7"/>
  <c r="O33" i="7"/>
  <c r="S33" i="7"/>
  <c r="T33" i="7"/>
  <c r="H33" i="7"/>
  <c r="G33" i="7"/>
  <c r="I32" i="7"/>
  <c r="L32" i="7"/>
  <c r="J32" i="7"/>
  <c r="M32" i="7"/>
  <c r="N32" i="7"/>
  <c r="P32" i="7"/>
  <c r="K32" i="7"/>
  <c r="O32" i="7"/>
  <c r="S32" i="7"/>
  <c r="T32" i="7"/>
  <c r="H32" i="7"/>
  <c r="G32" i="7"/>
  <c r="I31" i="7"/>
  <c r="L31" i="7"/>
  <c r="J31" i="7"/>
  <c r="M31" i="7"/>
  <c r="N31" i="7"/>
  <c r="P31" i="7"/>
  <c r="K31" i="7"/>
  <c r="O31" i="7"/>
  <c r="S31" i="7"/>
  <c r="T31" i="7"/>
  <c r="H31" i="7"/>
  <c r="G31" i="7"/>
  <c r="I30" i="7"/>
  <c r="L30" i="7"/>
  <c r="J30" i="7"/>
  <c r="M30" i="7"/>
  <c r="N30" i="7"/>
  <c r="P30" i="7"/>
  <c r="K30" i="7"/>
  <c r="O30" i="7"/>
  <c r="S30" i="7"/>
  <c r="T30" i="7"/>
  <c r="H30" i="7"/>
  <c r="G30" i="7"/>
  <c r="I29" i="7"/>
  <c r="L29" i="7"/>
  <c r="J29" i="7"/>
  <c r="M29" i="7"/>
  <c r="N29" i="7"/>
  <c r="P29" i="7"/>
  <c r="K29" i="7"/>
  <c r="O29" i="7"/>
  <c r="S29" i="7"/>
  <c r="T29" i="7"/>
  <c r="H29" i="7"/>
  <c r="G29" i="7"/>
  <c r="I28" i="7"/>
  <c r="L28" i="7"/>
  <c r="J28" i="7"/>
  <c r="M28" i="7"/>
  <c r="N28" i="7"/>
  <c r="P28" i="7"/>
  <c r="K28" i="7"/>
  <c r="O28" i="7"/>
  <c r="S28" i="7"/>
  <c r="T28" i="7"/>
  <c r="H28" i="7"/>
  <c r="G28" i="7"/>
  <c r="I27" i="7"/>
  <c r="L27" i="7"/>
  <c r="J27" i="7"/>
  <c r="M27" i="7"/>
  <c r="N27" i="7"/>
  <c r="P27" i="7"/>
  <c r="K27" i="7"/>
  <c r="O27" i="7"/>
  <c r="S27" i="7"/>
  <c r="T27" i="7"/>
  <c r="H27" i="7"/>
  <c r="G27" i="7"/>
  <c r="I26" i="7"/>
  <c r="L26" i="7"/>
  <c r="J26" i="7"/>
  <c r="M26" i="7"/>
  <c r="N26" i="7"/>
  <c r="P26" i="7"/>
  <c r="K26" i="7"/>
  <c r="O26" i="7"/>
  <c r="S26" i="7"/>
  <c r="T26" i="7"/>
  <c r="H26" i="7"/>
  <c r="G26" i="7"/>
  <c r="I25" i="7"/>
  <c r="L25" i="7"/>
  <c r="J25" i="7"/>
  <c r="M25" i="7"/>
  <c r="N25" i="7"/>
  <c r="P25" i="7"/>
  <c r="K25" i="7"/>
  <c r="O25" i="7"/>
  <c r="S25" i="7"/>
  <c r="T25" i="7"/>
  <c r="H25" i="7"/>
  <c r="G25" i="7"/>
  <c r="I24" i="7"/>
  <c r="L24" i="7"/>
  <c r="J24" i="7"/>
  <c r="M24" i="7"/>
  <c r="N24" i="7"/>
  <c r="P24" i="7"/>
  <c r="K24" i="7"/>
  <c r="O24" i="7"/>
  <c r="S24" i="7"/>
  <c r="T24" i="7"/>
  <c r="H24" i="7"/>
  <c r="G24" i="7"/>
  <c r="I23" i="7"/>
  <c r="L23" i="7"/>
  <c r="J23" i="7"/>
  <c r="M23" i="7"/>
  <c r="N23" i="7"/>
  <c r="P23" i="7"/>
  <c r="K23" i="7"/>
  <c r="O23" i="7"/>
  <c r="S23" i="7"/>
  <c r="T23" i="7"/>
  <c r="H23" i="7"/>
  <c r="G23" i="7"/>
  <c r="I22" i="7"/>
  <c r="L22" i="7"/>
  <c r="J22" i="7"/>
  <c r="M22" i="7"/>
  <c r="N22" i="7"/>
  <c r="P22" i="7"/>
  <c r="K22" i="7"/>
  <c r="O22" i="7"/>
  <c r="S22" i="7"/>
  <c r="T22" i="7"/>
  <c r="H22" i="7"/>
  <c r="G22" i="7"/>
  <c r="I21" i="7"/>
  <c r="L21" i="7"/>
  <c r="J21" i="7"/>
  <c r="M21" i="7"/>
  <c r="N21" i="7"/>
  <c r="P21" i="7"/>
  <c r="O21" i="7"/>
  <c r="H21" i="7"/>
  <c r="G21" i="7"/>
  <c r="I20" i="7"/>
  <c r="L20" i="7"/>
  <c r="J20" i="7"/>
  <c r="M20" i="7"/>
  <c r="N20" i="7"/>
  <c r="P20" i="7"/>
  <c r="K20" i="7"/>
  <c r="O20" i="7"/>
  <c r="S20" i="7"/>
  <c r="T20" i="7"/>
  <c r="H20" i="7"/>
  <c r="G20" i="7"/>
  <c r="I19" i="7"/>
  <c r="L19" i="7"/>
  <c r="J19" i="7"/>
  <c r="M19" i="7"/>
  <c r="N19" i="7"/>
  <c r="P19" i="7"/>
  <c r="K19" i="7"/>
  <c r="O19" i="7"/>
  <c r="S19" i="7"/>
  <c r="T19" i="7"/>
  <c r="H19" i="7"/>
  <c r="G19" i="7"/>
  <c r="I18" i="7"/>
  <c r="L18" i="7"/>
  <c r="J18" i="7"/>
  <c r="M18" i="7"/>
  <c r="N18" i="7"/>
  <c r="P18" i="7"/>
  <c r="K18" i="7"/>
  <c r="O18" i="7"/>
  <c r="S18" i="7"/>
  <c r="T18" i="7"/>
  <c r="H18" i="7"/>
  <c r="G18" i="7"/>
  <c r="I17" i="7"/>
  <c r="L17" i="7"/>
  <c r="J17" i="7"/>
  <c r="M17" i="7"/>
  <c r="N17" i="7"/>
  <c r="P17" i="7"/>
  <c r="K17" i="7"/>
  <c r="O17" i="7"/>
  <c r="S17" i="7"/>
  <c r="T17" i="7"/>
  <c r="H17" i="7"/>
  <c r="G17" i="7"/>
  <c r="I16" i="7"/>
  <c r="L16" i="7"/>
  <c r="J16" i="7"/>
  <c r="M16" i="7"/>
  <c r="N16" i="7"/>
  <c r="P16" i="7"/>
  <c r="K16" i="7"/>
  <c r="O16" i="7"/>
  <c r="S16" i="7"/>
  <c r="T16" i="7"/>
  <c r="H16" i="7"/>
  <c r="G16" i="7"/>
  <c r="I15" i="7"/>
  <c r="L15" i="7"/>
  <c r="J15" i="7"/>
  <c r="M15" i="7"/>
  <c r="N15" i="7"/>
  <c r="P15" i="7"/>
  <c r="K15" i="7"/>
  <c r="O15" i="7"/>
  <c r="S15" i="7"/>
  <c r="T15" i="7"/>
  <c r="H15" i="7"/>
  <c r="G15" i="7"/>
  <c r="I14" i="7"/>
  <c r="L14" i="7"/>
  <c r="J14" i="7"/>
  <c r="M14" i="7"/>
  <c r="N14" i="7"/>
  <c r="P14" i="7"/>
  <c r="K14" i="7"/>
  <c r="O14" i="7"/>
  <c r="S14" i="7"/>
  <c r="T14" i="7"/>
  <c r="H14" i="7"/>
  <c r="G14" i="7"/>
  <c r="I13" i="7"/>
  <c r="L13" i="7"/>
  <c r="J13" i="7"/>
  <c r="M13" i="7"/>
  <c r="N13" i="7"/>
  <c r="P13" i="7"/>
  <c r="K13" i="7"/>
  <c r="O13" i="7"/>
  <c r="S13" i="7"/>
  <c r="T13" i="7"/>
  <c r="H13" i="7"/>
  <c r="G13" i="7"/>
  <c r="I12" i="7"/>
  <c r="L12" i="7"/>
  <c r="J12" i="7"/>
  <c r="M12" i="7"/>
  <c r="N12" i="7"/>
  <c r="P12" i="7"/>
  <c r="K12" i="7"/>
  <c r="O12" i="7"/>
  <c r="S12" i="7"/>
  <c r="T12" i="7"/>
  <c r="H12" i="7"/>
  <c r="G12" i="7"/>
  <c r="I11" i="7"/>
  <c r="L11" i="7"/>
  <c r="J11" i="7"/>
  <c r="M11" i="7"/>
  <c r="N11" i="7"/>
  <c r="P11" i="7"/>
  <c r="K11" i="7"/>
  <c r="O11" i="7"/>
  <c r="S11" i="7"/>
  <c r="T11" i="7"/>
  <c r="H11" i="7"/>
  <c r="G11" i="7"/>
  <c r="I10" i="7"/>
  <c r="L10" i="7"/>
  <c r="J10" i="7"/>
  <c r="M10" i="7"/>
  <c r="N10" i="7"/>
  <c r="P10" i="7"/>
  <c r="K10" i="7"/>
  <c r="O10" i="7"/>
  <c r="S10" i="7"/>
  <c r="T10" i="7"/>
  <c r="H10" i="7"/>
  <c r="G10" i="7"/>
  <c r="I9" i="7"/>
  <c r="L9" i="7"/>
  <c r="J9" i="7"/>
  <c r="M9" i="7"/>
  <c r="N9" i="7"/>
  <c r="P9" i="7"/>
  <c r="K9" i="7"/>
  <c r="O9" i="7"/>
  <c r="S9" i="7"/>
  <c r="T9" i="7"/>
  <c r="H9" i="7"/>
  <c r="G9" i="7"/>
  <c r="I8" i="7"/>
  <c r="L8" i="7"/>
  <c r="J8" i="7"/>
  <c r="M8" i="7"/>
  <c r="N8" i="7"/>
  <c r="P8" i="7"/>
  <c r="K8" i="7"/>
  <c r="O8" i="7"/>
  <c r="S8" i="7"/>
  <c r="T8" i="7"/>
  <c r="H8" i="7"/>
  <c r="G8" i="7"/>
  <c r="I7" i="7"/>
  <c r="L7" i="7"/>
  <c r="J7" i="7"/>
  <c r="M7" i="7"/>
  <c r="N7" i="7"/>
  <c r="P7" i="7"/>
  <c r="K7" i="7"/>
  <c r="O7" i="7"/>
  <c r="S7" i="7"/>
  <c r="T7" i="7"/>
  <c r="H7" i="7"/>
  <c r="G7" i="7"/>
  <c r="I6" i="7"/>
  <c r="L6" i="7"/>
  <c r="J6" i="7"/>
  <c r="M6" i="7"/>
  <c r="N6" i="7"/>
  <c r="P6" i="7"/>
  <c r="K6" i="7"/>
  <c r="O6" i="7"/>
  <c r="S6" i="7"/>
  <c r="T6" i="7"/>
  <c r="H6" i="7"/>
  <c r="G6" i="7"/>
  <c r="I5" i="7"/>
  <c r="L5" i="7"/>
  <c r="J5" i="7"/>
  <c r="M5" i="7"/>
  <c r="N5" i="7"/>
  <c r="P5" i="7"/>
  <c r="K5" i="7"/>
  <c r="O5" i="7"/>
  <c r="S5" i="7"/>
  <c r="T5" i="7"/>
  <c r="H5" i="7"/>
  <c r="G5" i="7"/>
  <c r="I4" i="7"/>
  <c r="L4" i="7"/>
  <c r="J4" i="7"/>
  <c r="M4" i="7"/>
  <c r="N4" i="7"/>
  <c r="P4" i="7"/>
  <c r="K4" i="7"/>
  <c r="O4" i="7"/>
  <c r="S4" i="7"/>
  <c r="T4" i="7"/>
  <c r="H4" i="7"/>
  <c r="G4" i="7"/>
  <c r="I3" i="7"/>
  <c r="L3" i="7"/>
  <c r="J3" i="7"/>
  <c r="M3" i="7"/>
  <c r="N3" i="7"/>
  <c r="P3" i="7"/>
  <c r="K3" i="7"/>
  <c r="O3" i="7"/>
  <c r="S3" i="7"/>
  <c r="T3" i="7"/>
  <c r="H3" i="7"/>
  <c r="G3" i="7"/>
  <c r="I2" i="7"/>
  <c r="L2" i="7"/>
  <c r="J2" i="7"/>
  <c r="M2" i="7"/>
  <c r="N2" i="7"/>
  <c r="P2" i="7"/>
  <c r="K2" i="7"/>
  <c r="O2" i="7"/>
  <c r="S2" i="7"/>
  <c r="T2" i="7"/>
  <c r="H2" i="7"/>
  <c r="G2" i="7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7" i="1"/>
  <c r="M40" i="1"/>
  <c r="M42" i="1"/>
  <c r="M43" i="1"/>
  <c r="M45" i="1"/>
  <c r="M47" i="1"/>
  <c r="M48" i="1"/>
  <c r="M50" i="1"/>
  <c r="M51" i="1"/>
  <c r="M54" i="1"/>
  <c r="M57" i="1"/>
  <c r="M60" i="1"/>
  <c r="M61" i="1"/>
  <c r="M62" i="1"/>
  <c r="M6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2" i="1"/>
  <c r="O24" i="3"/>
  <c r="Q24" i="3"/>
  <c r="R24" i="3"/>
  <c r="O25" i="3"/>
  <c r="Q25" i="3"/>
  <c r="R25" i="3"/>
  <c r="O26" i="3"/>
  <c r="Q26" i="3"/>
  <c r="R26" i="3"/>
  <c r="O27" i="3"/>
  <c r="Q27" i="3"/>
  <c r="R27" i="3"/>
  <c r="O28" i="3"/>
  <c r="Q28" i="3"/>
  <c r="R28" i="3"/>
  <c r="O29" i="3"/>
  <c r="Q29" i="3"/>
  <c r="R29" i="3"/>
  <c r="O30" i="3"/>
  <c r="Q30" i="3"/>
  <c r="R30" i="3"/>
  <c r="O31" i="3"/>
  <c r="Q31" i="3"/>
  <c r="R31" i="3"/>
  <c r="O32" i="3"/>
  <c r="Q32" i="3"/>
  <c r="R32" i="3"/>
  <c r="O33" i="3"/>
  <c r="Q33" i="3"/>
  <c r="R33" i="3"/>
  <c r="O34" i="3"/>
  <c r="Q34" i="3"/>
  <c r="R34" i="3"/>
  <c r="O35" i="3"/>
  <c r="Q35" i="3"/>
  <c r="R35" i="3"/>
  <c r="O36" i="3"/>
  <c r="Q36" i="3"/>
  <c r="R36" i="3"/>
  <c r="O37" i="3"/>
  <c r="Q37" i="3"/>
  <c r="R37" i="3"/>
  <c r="O38" i="3"/>
  <c r="Q38" i="3"/>
  <c r="R38" i="3"/>
  <c r="O39" i="3"/>
  <c r="Q39" i="3"/>
  <c r="R39" i="3"/>
  <c r="O40" i="3"/>
  <c r="Q40" i="3"/>
  <c r="R40" i="3"/>
  <c r="O41" i="3"/>
  <c r="Q41" i="3"/>
  <c r="R41" i="3"/>
  <c r="O42" i="3"/>
  <c r="Q42" i="3"/>
  <c r="R42" i="3"/>
  <c r="O43" i="3"/>
  <c r="Q43" i="3"/>
  <c r="R43" i="3"/>
  <c r="O44" i="3"/>
  <c r="Q44" i="3"/>
  <c r="R44" i="3"/>
  <c r="O45" i="3"/>
  <c r="Q45" i="3"/>
  <c r="R45" i="3"/>
  <c r="O46" i="3"/>
  <c r="Q46" i="3"/>
  <c r="R46" i="3"/>
  <c r="O47" i="3"/>
  <c r="Q47" i="3"/>
  <c r="R47" i="3"/>
  <c r="O48" i="3"/>
  <c r="Q48" i="3"/>
  <c r="R48" i="3"/>
  <c r="O49" i="3"/>
  <c r="Q49" i="3"/>
  <c r="R49" i="3"/>
  <c r="O50" i="3"/>
  <c r="Q50" i="3"/>
  <c r="R50" i="3"/>
  <c r="O51" i="3"/>
  <c r="Q51" i="3"/>
  <c r="R51" i="3"/>
  <c r="O52" i="3"/>
  <c r="Q52" i="3"/>
  <c r="R52" i="3"/>
  <c r="O53" i="3"/>
  <c r="Q53" i="3"/>
  <c r="R53" i="3"/>
  <c r="O54" i="3"/>
  <c r="Q54" i="3"/>
  <c r="R54" i="3"/>
  <c r="O55" i="3"/>
  <c r="Q55" i="3"/>
  <c r="R55" i="3"/>
  <c r="O57" i="3"/>
  <c r="Q57" i="3"/>
  <c r="R57" i="3"/>
  <c r="O58" i="3"/>
  <c r="Q58" i="3"/>
  <c r="R58" i="3"/>
  <c r="O59" i="3"/>
  <c r="Q59" i="3"/>
  <c r="R59" i="3"/>
  <c r="O60" i="3"/>
  <c r="Q60" i="3"/>
  <c r="R60" i="3"/>
  <c r="O61" i="3"/>
  <c r="Q61" i="3"/>
  <c r="R61" i="3"/>
  <c r="O62" i="3"/>
  <c r="Q62" i="3"/>
  <c r="R62" i="3"/>
  <c r="O63" i="3"/>
  <c r="Q63" i="3"/>
  <c r="R63" i="3"/>
  <c r="O64" i="3"/>
  <c r="Q64" i="3"/>
  <c r="R64" i="3"/>
  <c r="O65" i="3"/>
  <c r="Q65" i="3"/>
  <c r="R65" i="3"/>
  <c r="O66" i="3"/>
  <c r="Q66" i="3"/>
  <c r="R66" i="3"/>
  <c r="O67" i="3"/>
  <c r="Q67" i="3"/>
  <c r="R67" i="3"/>
  <c r="O23" i="3"/>
  <c r="Q23" i="3"/>
  <c r="R23" i="3"/>
  <c r="O22" i="3"/>
  <c r="Q22" i="3"/>
  <c r="R22" i="3"/>
  <c r="O3" i="3"/>
  <c r="Q3" i="3"/>
  <c r="R3" i="3"/>
  <c r="O4" i="3"/>
  <c r="Q4" i="3"/>
  <c r="R4" i="3"/>
  <c r="O5" i="3"/>
  <c r="Q5" i="3"/>
  <c r="R5" i="3"/>
  <c r="O6" i="3"/>
  <c r="Q6" i="3"/>
  <c r="R6" i="3"/>
  <c r="O7" i="3"/>
  <c r="Q7" i="3"/>
  <c r="R7" i="3"/>
  <c r="O8" i="3"/>
  <c r="Q8" i="3"/>
  <c r="R8" i="3"/>
  <c r="O9" i="3"/>
  <c r="Q9" i="3"/>
  <c r="R9" i="3"/>
  <c r="O10" i="3"/>
  <c r="Q10" i="3"/>
  <c r="R10" i="3"/>
  <c r="O11" i="3"/>
  <c r="Q11" i="3"/>
  <c r="R11" i="3"/>
  <c r="O12" i="3"/>
  <c r="Q12" i="3"/>
  <c r="R12" i="3"/>
  <c r="O13" i="3"/>
  <c r="Q13" i="3"/>
  <c r="R13" i="3"/>
  <c r="O14" i="3"/>
  <c r="Q14" i="3"/>
  <c r="R14" i="3"/>
  <c r="O15" i="3"/>
  <c r="Q15" i="3"/>
  <c r="R15" i="3"/>
  <c r="O16" i="3"/>
  <c r="Q16" i="3"/>
  <c r="R16" i="3"/>
  <c r="O17" i="3"/>
  <c r="Q17" i="3"/>
  <c r="R17" i="3"/>
  <c r="O18" i="3"/>
  <c r="Q18" i="3"/>
  <c r="R18" i="3"/>
  <c r="O19" i="3"/>
  <c r="Q19" i="3"/>
  <c r="R19" i="3"/>
  <c r="O20" i="3"/>
  <c r="Q20" i="3"/>
  <c r="R20" i="3"/>
  <c r="O2" i="3"/>
  <c r="Q2" i="3"/>
  <c r="R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O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7" i="3"/>
  <c r="K68" i="3"/>
  <c r="O68" i="3"/>
  <c r="K69" i="3"/>
  <c r="O69" i="3"/>
  <c r="K70" i="3"/>
  <c r="O70" i="3"/>
  <c r="K71" i="3"/>
  <c r="O71" i="3"/>
  <c r="K72" i="3"/>
  <c r="O72" i="3"/>
  <c r="K73" i="3"/>
  <c r="O73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L3" i="3"/>
  <c r="M3" i="3"/>
  <c r="N3" i="3"/>
  <c r="P3" i="3"/>
  <c r="L4" i="3"/>
  <c r="M4" i="3"/>
  <c r="N4" i="3"/>
  <c r="P4" i="3"/>
  <c r="L5" i="3"/>
  <c r="M5" i="3"/>
  <c r="N5" i="3"/>
  <c r="P5" i="3"/>
  <c r="L6" i="3"/>
  <c r="M6" i="3"/>
  <c r="N6" i="3"/>
  <c r="P6" i="3"/>
  <c r="L7" i="3"/>
  <c r="M7" i="3"/>
  <c r="N7" i="3"/>
  <c r="P7" i="3"/>
  <c r="L8" i="3"/>
  <c r="M8" i="3"/>
  <c r="N8" i="3"/>
  <c r="P8" i="3"/>
  <c r="L9" i="3"/>
  <c r="M9" i="3"/>
  <c r="N9" i="3"/>
  <c r="P9" i="3"/>
  <c r="L10" i="3"/>
  <c r="M10" i="3"/>
  <c r="N10" i="3"/>
  <c r="P10" i="3"/>
  <c r="L11" i="3"/>
  <c r="M11" i="3"/>
  <c r="N11" i="3"/>
  <c r="P11" i="3"/>
  <c r="L12" i="3"/>
  <c r="M12" i="3"/>
  <c r="N12" i="3"/>
  <c r="P12" i="3"/>
  <c r="L13" i="3"/>
  <c r="M13" i="3"/>
  <c r="N13" i="3"/>
  <c r="P13" i="3"/>
  <c r="L14" i="3"/>
  <c r="M14" i="3"/>
  <c r="N14" i="3"/>
  <c r="P14" i="3"/>
  <c r="L15" i="3"/>
  <c r="M15" i="3"/>
  <c r="N15" i="3"/>
  <c r="P15" i="3"/>
  <c r="L16" i="3"/>
  <c r="M16" i="3"/>
  <c r="N16" i="3"/>
  <c r="P16" i="3"/>
  <c r="L17" i="3"/>
  <c r="M17" i="3"/>
  <c r="N17" i="3"/>
  <c r="P17" i="3"/>
  <c r="L18" i="3"/>
  <c r="M18" i="3"/>
  <c r="N18" i="3"/>
  <c r="P18" i="3"/>
  <c r="L19" i="3"/>
  <c r="M19" i="3"/>
  <c r="N19" i="3"/>
  <c r="P19" i="3"/>
  <c r="L20" i="3"/>
  <c r="M20" i="3"/>
  <c r="N20" i="3"/>
  <c r="P20" i="3"/>
  <c r="L21" i="3"/>
  <c r="M21" i="3"/>
  <c r="N21" i="3"/>
  <c r="P21" i="3"/>
  <c r="L22" i="3"/>
  <c r="M22" i="3"/>
  <c r="N22" i="3"/>
  <c r="P22" i="3"/>
  <c r="L23" i="3"/>
  <c r="M23" i="3"/>
  <c r="N23" i="3"/>
  <c r="P23" i="3"/>
  <c r="L24" i="3"/>
  <c r="M24" i="3"/>
  <c r="N24" i="3"/>
  <c r="P24" i="3"/>
  <c r="L25" i="3"/>
  <c r="M25" i="3"/>
  <c r="N25" i="3"/>
  <c r="P25" i="3"/>
  <c r="L26" i="3"/>
  <c r="M26" i="3"/>
  <c r="N26" i="3"/>
  <c r="P26" i="3"/>
  <c r="L27" i="3"/>
  <c r="M27" i="3"/>
  <c r="N27" i="3"/>
  <c r="P27" i="3"/>
  <c r="L28" i="3"/>
  <c r="M28" i="3"/>
  <c r="N28" i="3"/>
  <c r="P28" i="3"/>
  <c r="L29" i="3"/>
  <c r="M29" i="3"/>
  <c r="N29" i="3"/>
  <c r="P29" i="3"/>
  <c r="L30" i="3"/>
  <c r="M30" i="3"/>
  <c r="N30" i="3"/>
  <c r="P30" i="3"/>
  <c r="L31" i="3"/>
  <c r="M31" i="3"/>
  <c r="N31" i="3"/>
  <c r="P31" i="3"/>
  <c r="L32" i="3"/>
  <c r="M32" i="3"/>
  <c r="N32" i="3"/>
  <c r="P32" i="3"/>
  <c r="L33" i="3"/>
  <c r="M33" i="3"/>
  <c r="N33" i="3"/>
  <c r="P33" i="3"/>
  <c r="L34" i="3"/>
  <c r="M34" i="3"/>
  <c r="N34" i="3"/>
  <c r="P34" i="3"/>
  <c r="L35" i="3"/>
  <c r="M35" i="3"/>
  <c r="N35" i="3"/>
  <c r="P35" i="3"/>
  <c r="L36" i="3"/>
  <c r="M36" i="3"/>
  <c r="N36" i="3"/>
  <c r="P36" i="3"/>
  <c r="L37" i="3"/>
  <c r="M37" i="3"/>
  <c r="N37" i="3"/>
  <c r="P37" i="3"/>
  <c r="L38" i="3"/>
  <c r="M38" i="3"/>
  <c r="N38" i="3"/>
  <c r="P38" i="3"/>
  <c r="L39" i="3"/>
  <c r="M39" i="3"/>
  <c r="N39" i="3"/>
  <c r="P39" i="3"/>
  <c r="L40" i="3"/>
  <c r="M40" i="3"/>
  <c r="N40" i="3"/>
  <c r="P40" i="3"/>
  <c r="L41" i="3"/>
  <c r="M41" i="3"/>
  <c r="N41" i="3"/>
  <c r="P41" i="3"/>
  <c r="L42" i="3"/>
  <c r="M42" i="3"/>
  <c r="N42" i="3"/>
  <c r="P42" i="3"/>
  <c r="L43" i="3"/>
  <c r="M43" i="3"/>
  <c r="N43" i="3"/>
  <c r="P43" i="3"/>
  <c r="L44" i="3"/>
  <c r="M44" i="3"/>
  <c r="N44" i="3"/>
  <c r="P44" i="3"/>
  <c r="L45" i="3"/>
  <c r="M45" i="3"/>
  <c r="N45" i="3"/>
  <c r="P45" i="3"/>
  <c r="L46" i="3"/>
  <c r="M46" i="3"/>
  <c r="N46" i="3"/>
  <c r="P46" i="3"/>
  <c r="L47" i="3"/>
  <c r="M47" i="3"/>
  <c r="N47" i="3"/>
  <c r="P47" i="3"/>
  <c r="L48" i="3"/>
  <c r="M48" i="3"/>
  <c r="N48" i="3"/>
  <c r="P48" i="3"/>
  <c r="L49" i="3"/>
  <c r="M49" i="3"/>
  <c r="N49" i="3"/>
  <c r="P49" i="3"/>
  <c r="L50" i="3"/>
  <c r="M50" i="3"/>
  <c r="N50" i="3"/>
  <c r="P50" i="3"/>
  <c r="L51" i="3"/>
  <c r="M51" i="3"/>
  <c r="N51" i="3"/>
  <c r="P51" i="3"/>
  <c r="L52" i="3"/>
  <c r="M52" i="3"/>
  <c r="N52" i="3"/>
  <c r="P52" i="3"/>
  <c r="L53" i="3"/>
  <c r="M53" i="3"/>
  <c r="N53" i="3"/>
  <c r="P53" i="3"/>
  <c r="L54" i="3"/>
  <c r="M54" i="3"/>
  <c r="N54" i="3"/>
  <c r="P54" i="3"/>
  <c r="L55" i="3"/>
  <c r="M55" i="3"/>
  <c r="N55" i="3"/>
  <c r="P55" i="3"/>
  <c r="L56" i="3"/>
  <c r="M56" i="3"/>
  <c r="N56" i="3"/>
  <c r="P56" i="3"/>
  <c r="L57" i="3"/>
  <c r="M57" i="3"/>
  <c r="N57" i="3"/>
  <c r="P57" i="3"/>
  <c r="L58" i="3"/>
  <c r="M58" i="3"/>
  <c r="N58" i="3"/>
  <c r="P58" i="3"/>
  <c r="L59" i="3"/>
  <c r="M59" i="3"/>
  <c r="N59" i="3"/>
  <c r="P59" i="3"/>
  <c r="L60" i="3"/>
  <c r="M60" i="3"/>
  <c r="N60" i="3"/>
  <c r="P60" i="3"/>
  <c r="L61" i="3"/>
  <c r="M61" i="3"/>
  <c r="N61" i="3"/>
  <c r="P61" i="3"/>
  <c r="L62" i="3"/>
  <c r="M62" i="3"/>
  <c r="N62" i="3"/>
  <c r="P62" i="3"/>
  <c r="L63" i="3"/>
  <c r="M63" i="3"/>
  <c r="N63" i="3"/>
  <c r="P63" i="3"/>
  <c r="L64" i="3"/>
  <c r="M64" i="3"/>
  <c r="N64" i="3"/>
  <c r="P64" i="3"/>
  <c r="L65" i="3"/>
  <c r="M65" i="3"/>
  <c r="N65" i="3"/>
  <c r="P65" i="3"/>
  <c r="L66" i="3"/>
  <c r="M66" i="3"/>
  <c r="N66" i="3"/>
  <c r="P66" i="3"/>
  <c r="L67" i="3"/>
  <c r="M67" i="3"/>
  <c r="N67" i="3"/>
  <c r="P67" i="3"/>
  <c r="L68" i="3"/>
  <c r="M68" i="3"/>
  <c r="N68" i="3"/>
  <c r="P68" i="3"/>
  <c r="L69" i="3"/>
  <c r="M69" i="3"/>
  <c r="N69" i="3"/>
  <c r="P69" i="3"/>
  <c r="L70" i="3"/>
  <c r="M70" i="3"/>
  <c r="N70" i="3"/>
  <c r="P70" i="3"/>
  <c r="L71" i="3"/>
  <c r="M71" i="3"/>
  <c r="N71" i="3"/>
  <c r="P71" i="3"/>
  <c r="L72" i="3"/>
  <c r="M72" i="3"/>
  <c r="N72" i="3"/>
  <c r="P72" i="3"/>
  <c r="L73" i="3"/>
  <c r="M73" i="3"/>
  <c r="N73" i="3"/>
  <c r="P73" i="3"/>
  <c r="L2" i="3"/>
  <c r="M2" i="3"/>
  <c r="N2" i="3"/>
  <c r="P2" i="3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N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2" i="2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7" i="1"/>
  <c r="L40" i="1"/>
  <c r="L42" i="1"/>
  <c r="L43" i="1"/>
  <c r="L45" i="1"/>
  <c r="L47" i="1"/>
  <c r="L48" i="1"/>
  <c r="L50" i="1"/>
  <c r="L51" i="1"/>
  <c r="L54" i="1"/>
  <c r="L57" i="1"/>
  <c r="L60" i="1"/>
  <c r="L61" i="1"/>
  <c r="L62" i="1"/>
  <c r="L6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8" i="1"/>
  <c r="L569" i="1"/>
  <c r="L570" i="1"/>
  <c r="L571" i="1"/>
  <c r="L572" i="1"/>
  <c r="L573" i="1"/>
  <c r="L574" i="1"/>
  <c r="L575" i="1"/>
  <c r="L576" i="1"/>
  <c r="L577" i="1"/>
  <c r="L2" i="1"/>
</calcChain>
</file>

<file path=xl/sharedStrings.xml><?xml version="1.0" encoding="utf-8"?>
<sst xmlns="http://schemas.openxmlformats.org/spreadsheetml/2006/main" count="1776" uniqueCount="691">
  <si>
    <t>Treatment</t>
  </si>
  <si>
    <t>Block</t>
  </si>
  <si>
    <t>Pot</t>
  </si>
  <si>
    <t>Sample Number</t>
  </si>
  <si>
    <t>Time (d)</t>
  </si>
  <si>
    <t>NO3</t>
  </si>
  <si>
    <t>NH4</t>
  </si>
  <si>
    <t>FAA</t>
  </si>
  <si>
    <t>TDN</t>
  </si>
  <si>
    <t>DON</t>
  </si>
  <si>
    <t>DOC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</si>
  <si>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</si>
  <si>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</si>
  <si>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</si>
  <si>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</si>
  <si>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</si>
  <si>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</si>
  <si>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</si>
  <si>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</si>
  <si>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</si>
  <si>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</si>
  <si>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</si>
  <si>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</si>
  <si>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15NSS_001</t>
  </si>
  <si>
    <t>15NSS_002</t>
  </si>
  <si>
    <t>15NSS_003</t>
  </si>
  <si>
    <t>15NSS_004</t>
  </si>
  <si>
    <t>15NSS_005</t>
  </si>
  <si>
    <t>15NSS_006</t>
  </si>
  <si>
    <t>15NSS_007</t>
  </si>
  <si>
    <t>15NSS_008</t>
  </si>
  <si>
    <t>15NSS_009</t>
  </si>
  <si>
    <t>15NSS_010</t>
  </si>
  <si>
    <t>15NSS_011</t>
  </si>
  <si>
    <t>15NSS_012</t>
  </si>
  <si>
    <t>15NSS_013</t>
  </si>
  <si>
    <t>15NSS_014</t>
  </si>
  <si>
    <t>15NSS_015</t>
  </si>
  <si>
    <t>15NSS_016</t>
  </si>
  <si>
    <t>15NSS_017</t>
  </si>
  <si>
    <t>15NSS_018</t>
  </si>
  <si>
    <t>15NSS_019</t>
  </si>
  <si>
    <t>15NSS_020</t>
  </si>
  <si>
    <t>15NSS_021</t>
  </si>
  <si>
    <t>15NSS_022</t>
  </si>
  <si>
    <t>15NSS_023</t>
  </si>
  <si>
    <t>15NSS_024</t>
  </si>
  <si>
    <t>15NSS_025</t>
  </si>
  <si>
    <t>15NSS_026</t>
  </si>
  <si>
    <t>15NSS_027</t>
  </si>
  <si>
    <t>15NSS_028</t>
  </si>
  <si>
    <t>15NSS_029</t>
  </si>
  <si>
    <t>15NSS_030</t>
  </si>
  <si>
    <t>15NSS_031</t>
  </si>
  <si>
    <t>15NSS_032</t>
  </si>
  <si>
    <t>15NSS_033</t>
  </si>
  <si>
    <t>15NSS_034</t>
  </si>
  <si>
    <t>15NSS_035</t>
  </si>
  <si>
    <t>15NSS_036</t>
  </si>
  <si>
    <t>15NSS_037</t>
  </si>
  <si>
    <t>15NSS_038</t>
  </si>
  <si>
    <t>15NSS_039</t>
  </si>
  <si>
    <t>15NSS_040</t>
  </si>
  <si>
    <t>15NSS_041</t>
  </si>
  <si>
    <t>15NSS_042</t>
  </si>
  <si>
    <t>15NSS_043</t>
  </si>
  <si>
    <t>15NSS_044</t>
  </si>
  <si>
    <t>15NSS_045</t>
  </si>
  <si>
    <t>15NSS_046</t>
  </si>
  <si>
    <t>15NSS_047</t>
  </si>
  <si>
    <t>15NSS_048</t>
  </si>
  <si>
    <t>15NSS_049</t>
  </si>
  <si>
    <t>15NSS_050</t>
  </si>
  <si>
    <t>15NSS_051</t>
  </si>
  <si>
    <t>15NSS_052</t>
  </si>
  <si>
    <t>15NSS_053</t>
  </si>
  <si>
    <t>15NSS_054</t>
  </si>
  <si>
    <t>15NSS_055</t>
  </si>
  <si>
    <t>15NSS_056</t>
  </si>
  <si>
    <t>15NSS_057</t>
  </si>
  <si>
    <t>15NSS_058</t>
  </si>
  <si>
    <t>15NSS_059</t>
  </si>
  <si>
    <t>15NSS_060</t>
  </si>
  <si>
    <t>15NSS_061</t>
  </si>
  <si>
    <t>15NSS_062</t>
  </si>
  <si>
    <t>15NSS_063</t>
  </si>
  <si>
    <t>15NSS_064</t>
  </si>
  <si>
    <t>15NSS_065</t>
  </si>
  <si>
    <t>15NSS_066</t>
  </si>
  <si>
    <t>15NSS_067</t>
  </si>
  <si>
    <t>15NSS_068</t>
  </si>
  <si>
    <t>15NSS_069</t>
  </si>
  <si>
    <t>15NSS_070</t>
  </si>
  <si>
    <t>15NSS_071</t>
  </si>
  <si>
    <t>15NSS_072</t>
  </si>
  <si>
    <t>15NSS_073</t>
  </si>
  <si>
    <t>15NSS_074</t>
  </si>
  <si>
    <t>15NSS_075</t>
  </si>
  <si>
    <t>15NSS_076</t>
  </si>
  <si>
    <t>15NSS_077</t>
  </si>
  <si>
    <t>15NSS_078</t>
  </si>
  <si>
    <t>15NSS_079</t>
  </si>
  <si>
    <t>15NSS_080</t>
  </si>
  <si>
    <t>15NSS_081</t>
  </si>
  <si>
    <t>15NSS_082</t>
  </si>
  <si>
    <t>15NSS_083</t>
  </si>
  <si>
    <t>15NSS_084</t>
  </si>
  <si>
    <t>15NSS_085</t>
  </si>
  <si>
    <t>15NSS_086</t>
  </si>
  <si>
    <t>15NSS_087</t>
  </si>
  <si>
    <t>15NSS_088</t>
  </si>
  <si>
    <t>15NSS_089</t>
  </si>
  <si>
    <t>15NSS_090</t>
  </si>
  <si>
    <t>15NSS_091</t>
  </si>
  <si>
    <t>15NSS_092</t>
  </si>
  <si>
    <t>15NSS_093</t>
  </si>
  <si>
    <t>15NSS_094</t>
  </si>
  <si>
    <t>15NSS_095</t>
  </si>
  <si>
    <t>15NSS_096</t>
  </si>
  <si>
    <t>15NSS_097</t>
  </si>
  <si>
    <t>15NSS_098</t>
  </si>
  <si>
    <t>15NSS_099</t>
  </si>
  <si>
    <t>15NSS_100</t>
  </si>
  <si>
    <t>15NSS_101</t>
  </si>
  <si>
    <t>15NSS_102</t>
  </si>
  <si>
    <t>15NSS_103</t>
  </si>
  <si>
    <t>15NSS_104</t>
  </si>
  <si>
    <t>15NSS_105</t>
  </si>
  <si>
    <t>15NSS_106</t>
  </si>
  <si>
    <t>15NSS_107</t>
  </si>
  <si>
    <t>15NSS_108</t>
  </si>
  <si>
    <t>15NSS_109</t>
  </si>
  <si>
    <t>15NSS_110</t>
  </si>
  <si>
    <t>15NSS_111</t>
  </si>
  <si>
    <t>15NSS_112</t>
  </si>
  <si>
    <t>15NSS_113</t>
  </si>
  <si>
    <t>15NSS_114</t>
  </si>
  <si>
    <t>15NSS_115</t>
  </si>
  <si>
    <t>15NSS_116</t>
  </si>
  <si>
    <t>15NSS_117</t>
  </si>
  <si>
    <t>15NSS_118</t>
  </si>
  <si>
    <t>15NSS_119</t>
  </si>
  <si>
    <t>15NSS_120</t>
  </si>
  <si>
    <t>15NSS_121</t>
  </si>
  <si>
    <t>15NSS_122</t>
  </si>
  <si>
    <t>15NSS_123</t>
  </si>
  <si>
    <t>15NSS_124</t>
  </si>
  <si>
    <t>15NSS_125</t>
  </si>
  <si>
    <t>15NSS_126</t>
  </si>
  <si>
    <t>15NSS_127</t>
  </si>
  <si>
    <t>15NSS_128</t>
  </si>
  <si>
    <t>15NSS_129</t>
  </si>
  <si>
    <t>15NSS_130</t>
  </si>
  <si>
    <t>15NSS_131</t>
  </si>
  <si>
    <t>15NSS_132</t>
  </si>
  <si>
    <t>15NSS_133</t>
  </si>
  <si>
    <t>15NSS_134</t>
  </si>
  <si>
    <t>15NSS_135</t>
  </si>
  <si>
    <t>15NSS_136</t>
  </si>
  <si>
    <t>15NSS_137</t>
  </si>
  <si>
    <t>15NSS_138</t>
  </si>
  <si>
    <t>15NSS_139</t>
  </si>
  <si>
    <t>15NSS_140</t>
  </si>
  <si>
    <t>15NSS_141</t>
  </si>
  <si>
    <t>15NSS_142</t>
  </si>
  <si>
    <t>15NSS_143</t>
  </si>
  <si>
    <t>15NSS_144</t>
  </si>
  <si>
    <t>15NSS_145</t>
  </si>
  <si>
    <t>15NSS_146</t>
  </si>
  <si>
    <t>15NSS_147</t>
  </si>
  <si>
    <t>15NSS_148</t>
  </si>
  <si>
    <t>15NSS_149</t>
  </si>
  <si>
    <t>15NSS_150</t>
  </si>
  <si>
    <t>15NSS_151</t>
  </si>
  <si>
    <t>15NSS_152</t>
  </si>
  <si>
    <t>15NSS_153</t>
  </si>
  <si>
    <t>15NSS_154</t>
  </si>
  <si>
    <t>15NSS_155</t>
  </si>
  <si>
    <t>15NSS_156</t>
  </si>
  <si>
    <t>15NSS_157</t>
  </si>
  <si>
    <t>15NSS_158</t>
  </si>
  <si>
    <t>15NSS_159</t>
  </si>
  <si>
    <t>15NSS_160</t>
  </si>
  <si>
    <t>15NSS_161</t>
  </si>
  <si>
    <t>15NSS_162</t>
  </si>
  <si>
    <t>15NSS_163</t>
  </si>
  <si>
    <t>15NSS_164</t>
  </si>
  <si>
    <t>15NSS_165</t>
  </si>
  <si>
    <t>15NSS_166</t>
  </si>
  <si>
    <t>15NSS_167</t>
  </si>
  <si>
    <t>15NSS_168</t>
  </si>
  <si>
    <t>15NSS_169</t>
  </si>
  <si>
    <t>15NSS_170</t>
  </si>
  <si>
    <t>15NSS_171</t>
  </si>
  <si>
    <t>15NSS_172</t>
  </si>
  <si>
    <t>15NSS_173</t>
  </si>
  <si>
    <t>15NSS_174</t>
  </si>
  <si>
    <t>15NSS_175</t>
  </si>
  <si>
    <t>15NSS_176</t>
  </si>
  <si>
    <t>15NSS_177</t>
  </si>
  <si>
    <t>15NSS_178</t>
  </si>
  <si>
    <t>15NSS_179</t>
  </si>
  <si>
    <t>15NSS_180</t>
  </si>
  <si>
    <t>15NSS_181</t>
  </si>
  <si>
    <t>15NSS_182</t>
  </si>
  <si>
    <t>15NSS_183</t>
  </si>
  <si>
    <t>15NSS_184</t>
  </si>
  <si>
    <t>15NSS_185</t>
  </si>
  <si>
    <t>15NSS_186</t>
  </si>
  <si>
    <t>15NSS_187</t>
  </si>
  <si>
    <t>15NSS_188</t>
  </si>
  <si>
    <t>15NSS_189</t>
  </si>
  <si>
    <t>15NSS_190</t>
  </si>
  <si>
    <t>15NSS_191</t>
  </si>
  <si>
    <t>15NSS_192</t>
  </si>
  <si>
    <t>15NSS_193</t>
  </si>
  <si>
    <t>15NSS_194</t>
  </si>
  <si>
    <t>15NSS_195</t>
  </si>
  <si>
    <t>15NSS_196</t>
  </si>
  <si>
    <t>15NSS_197</t>
  </si>
  <si>
    <t>15NSS_198</t>
  </si>
  <si>
    <t>15NSS_199</t>
  </si>
  <si>
    <t>15NSS_200</t>
  </si>
  <si>
    <t>15NSS_201</t>
  </si>
  <si>
    <t>15NSS_202</t>
  </si>
  <si>
    <t>15NSS_203</t>
  </si>
  <si>
    <t>15NSS_204</t>
  </si>
  <si>
    <t>15NSS_205</t>
  </si>
  <si>
    <t>15NSS_206</t>
  </si>
  <si>
    <t>15NSS_207</t>
  </si>
  <si>
    <t>15NSS_208</t>
  </si>
  <si>
    <t>15NSS_209</t>
  </si>
  <si>
    <t>15NSS_210</t>
  </si>
  <si>
    <t>15NSS_211</t>
  </si>
  <si>
    <t>15NSS_212</t>
  </si>
  <si>
    <t>15NSS_213</t>
  </si>
  <si>
    <t>15NSS_214</t>
  </si>
  <si>
    <t>15NSS_215</t>
  </si>
  <si>
    <t>15NSS_216</t>
  </si>
  <si>
    <t>15NSS_217</t>
  </si>
  <si>
    <t>15NSS_218</t>
  </si>
  <si>
    <t>15NSS_219</t>
  </si>
  <si>
    <t>15NSS_220</t>
  </si>
  <si>
    <t>15NSS_221</t>
  </si>
  <si>
    <t>15NSS_222</t>
  </si>
  <si>
    <t>15NSS_223</t>
  </si>
  <si>
    <t>15NSS_224</t>
  </si>
  <si>
    <t>15NSS_225</t>
  </si>
  <si>
    <t>15NSS_226</t>
  </si>
  <si>
    <t>15NSS_227</t>
  </si>
  <si>
    <t>15NSS_228</t>
  </si>
  <si>
    <t>15NSS_229</t>
  </si>
  <si>
    <t>15NSS_230</t>
  </si>
  <si>
    <t>15NSS_231</t>
  </si>
  <si>
    <t>15NSS_232</t>
  </si>
  <si>
    <t>15NSS_233</t>
  </si>
  <si>
    <t>15NSS_234</t>
  </si>
  <si>
    <t>15NSS_235</t>
  </si>
  <si>
    <t>15NSS_236</t>
  </si>
  <si>
    <t>15NSS_237</t>
  </si>
  <si>
    <t>15NSS_238</t>
  </si>
  <si>
    <t>15NSS_239</t>
  </si>
  <si>
    <t>15NSS_240</t>
  </si>
  <si>
    <t>15NSS_241</t>
  </si>
  <si>
    <t>15NSS_242</t>
  </si>
  <si>
    <t>15NSS_243</t>
  </si>
  <si>
    <t>15NSS_244</t>
  </si>
  <si>
    <t>15NSS_245</t>
  </si>
  <si>
    <t>15NSS_246</t>
  </si>
  <si>
    <t>15NSS_247</t>
  </si>
  <si>
    <t>15NSS_248</t>
  </si>
  <si>
    <t>15NSS_249</t>
  </si>
  <si>
    <t>15NSS_250</t>
  </si>
  <si>
    <t>15NSS_251</t>
  </si>
  <si>
    <t>15NSS_252</t>
  </si>
  <si>
    <t>15NSS_253</t>
  </si>
  <si>
    <t>15NSS_254</t>
  </si>
  <si>
    <t>15NSS_255</t>
  </si>
  <si>
    <t>15NSS_256</t>
  </si>
  <si>
    <t>15NSS_257</t>
  </si>
  <si>
    <t>15NSS_258</t>
  </si>
  <si>
    <t>15NSS_259</t>
  </si>
  <si>
    <t>15NSS_260</t>
  </si>
  <si>
    <t>15NSS_261</t>
  </si>
  <si>
    <t>15NSS_262</t>
  </si>
  <si>
    <t>15NSS_263</t>
  </si>
  <si>
    <t>15NSS_264</t>
  </si>
  <si>
    <t>15NSS_265</t>
  </si>
  <si>
    <t>15NSS_266</t>
  </si>
  <si>
    <t>15NSS_267</t>
  </si>
  <si>
    <t>15NSS_268</t>
  </si>
  <si>
    <t>15NSS_269</t>
  </si>
  <si>
    <t>15NSS_270</t>
  </si>
  <si>
    <t>15NSS_271</t>
  </si>
  <si>
    <t>15NSS_272</t>
  </si>
  <si>
    <t>15NSS_273</t>
  </si>
  <si>
    <t>15NSS_274</t>
  </si>
  <si>
    <t>15NSS_275</t>
  </si>
  <si>
    <t>15NSS_276</t>
  </si>
  <si>
    <t>15NSS_277</t>
  </si>
  <si>
    <t>15NSS_278</t>
  </si>
  <si>
    <t>15NSS_279</t>
  </si>
  <si>
    <t>15NSS_280</t>
  </si>
  <si>
    <t>15NSS_281</t>
  </si>
  <si>
    <t>15NSS_282</t>
  </si>
  <si>
    <t>15NSS_283</t>
  </si>
  <si>
    <t>15NSS_284</t>
  </si>
  <si>
    <t>15NSS_285</t>
  </si>
  <si>
    <t>15NSS_286</t>
  </si>
  <si>
    <t>15NSS_287</t>
  </si>
  <si>
    <t>15NSS_288</t>
  </si>
  <si>
    <t>15NSS_289</t>
  </si>
  <si>
    <t>15NSS_290</t>
  </si>
  <si>
    <t>15NSS_291</t>
  </si>
  <si>
    <t>15NSS_292</t>
  </si>
  <si>
    <t>15NSS_293</t>
  </si>
  <si>
    <t>15NSS_294</t>
  </si>
  <si>
    <t>15NSS_295</t>
  </si>
  <si>
    <t>15NSS_296</t>
  </si>
  <si>
    <t>15NSS_297</t>
  </si>
  <si>
    <t>15NSS_298</t>
  </si>
  <si>
    <t>15NSS_299</t>
  </si>
  <si>
    <t>15NSS_300</t>
  </si>
  <si>
    <t>15NSS_301</t>
  </si>
  <si>
    <t>15NSS_302</t>
  </si>
  <si>
    <t>15NSS_303</t>
  </si>
  <si>
    <t>15NSS_304</t>
  </si>
  <si>
    <t>15NSS_305</t>
  </si>
  <si>
    <t>15NSS_306</t>
  </si>
  <si>
    <t>15NSS_307</t>
  </si>
  <si>
    <t>15NSS_308</t>
  </si>
  <si>
    <t>15NSS_309</t>
  </si>
  <si>
    <t>15NSS_310</t>
  </si>
  <si>
    <t>15NSS_311</t>
  </si>
  <si>
    <t>15NSS_312</t>
  </si>
  <si>
    <t>15NSS_313</t>
  </si>
  <si>
    <t>15NSS_314</t>
  </si>
  <si>
    <t>15NSS_315</t>
  </si>
  <si>
    <t>15NSS_316</t>
  </si>
  <si>
    <t>15NSS_317</t>
  </si>
  <si>
    <t>15NSS_318</t>
  </si>
  <si>
    <t>15NSS_319</t>
  </si>
  <si>
    <t>15NSS_320</t>
  </si>
  <si>
    <t>15NSS_321</t>
  </si>
  <si>
    <t>15NSS_322</t>
  </si>
  <si>
    <t>15NSS_323</t>
  </si>
  <si>
    <t>15NSS_324</t>
  </si>
  <si>
    <t>15NSS_325</t>
  </si>
  <si>
    <t>15NSS_326</t>
  </si>
  <si>
    <t>15NSS_327</t>
  </si>
  <si>
    <t>15NSS_328</t>
  </si>
  <si>
    <t>15NSS_329</t>
  </si>
  <si>
    <t>15NSS_330</t>
  </si>
  <si>
    <t>15NSS_331</t>
  </si>
  <si>
    <t>15NSS_332</t>
  </si>
  <si>
    <t>15NSS_333</t>
  </si>
  <si>
    <t>15NSS_334</t>
  </si>
  <si>
    <t>15NSS_335</t>
  </si>
  <si>
    <t>15NSS_336</t>
  </si>
  <si>
    <t>15NSS_337</t>
  </si>
  <si>
    <t>15NSS_338</t>
  </si>
  <si>
    <t>15NSS_339</t>
  </si>
  <si>
    <t>15NSS_340</t>
  </si>
  <si>
    <t>15NSS_341</t>
  </si>
  <si>
    <t>15NSS_342</t>
  </si>
  <si>
    <t>15NSS_343</t>
  </si>
  <si>
    <t>15NSS_344</t>
  </si>
  <si>
    <t>15NSS_345</t>
  </si>
  <si>
    <t>15NSS_346</t>
  </si>
  <si>
    <t>15NSS_347</t>
  </si>
  <si>
    <t>15NSS_348</t>
  </si>
  <si>
    <t>15NSS_349</t>
  </si>
  <si>
    <t>15NSS_350</t>
  </si>
  <si>
    <t>15NSS_351</t>
  </si>
  <si>
    <t>15NSS_352</t>
  </si>
  <si>
    <t>15NSS_353</t>
  </si>
  <si>
    <t>15NSS_354</t>
  </si>
  <si>
    <t>15NSS_355</t>
  </si>
  <si>
    <t>15NSS_356</t>
  </si>
  <si>
    <t>15NSS_357</t>
  </si>
  <si>
    <t>15NSS_358</t>
  </si>
  <si>
    <t>15NSS_359</t>
  </si>
  <si>
    <t>15NSS_360</t>
  </si>
  <si>
    <t>15NSS_361</t>
  </si>
  <si>
    <t>15NSS_362</t>
  </si>
  <si>
    <t>15NSS_363</t>
  </si>
  <si>
    <t>15NSS_364</t>
  </si>
  <si>
    <t>15NSS_365</t>
  </si>
  <si>
    <t>15NSS_366</t>
  </si>
  <si>
    <t>15NSS_367</t>
  </si>
  <si>
    <t>15NSS_368</t>
  </si>
  <si>
    <t>15NSS_369</t>
  </si>
  <si>
    <t>15NSS_370</t>
  </si>
  <si>
    <t>15NSS_371</t>
  </si>
  <si>
    <t>15NSS_372</t>
  </si>
  <si>
    <t>15NSS_373</t>
  </si>
  <si>
    <t>15NSS_374</t>
  </si>
  <si>
    <t>15NSS_375</t>
  </si>
  <si>
    <t>15NSS_376</t>
  </si>
  <si>
    <t>15NSS_377</t>
  </si>
  <si>
    <t>15NSS_378</t>
  </si>
  <si>
    <t>15NSS_379</t>
  </si>
  <si>
    <t>15NSS_380</t>
  </si>
  <si>
    <t>15NSS_381</t>
  </si>
  <si>
    <t>15NSS_382</t>
  </si>
  <si>
    <t>15NSS_383</t>
  </si>
  <si>
    <t>15NSS_384</t>
  </si>
  <si>
    <t>15NSS_385</t>
  </si>
  <si>
    <t>15NSS_386</t>
  </si>
  <si>
    <t>15NSS_387</t>
  </si>
  <si>
    <t>15NSS_388</t>
  </si>
  <si>
    <t>15NSS_389</t>
  </si>
  <si>
    <t>15NSS_390</t>
  </si>
  <si>
    <t>15NSS_391</t>
  </si>
  <si>
    <t>15NSS_392</t>
  </si>
  <si>
    <t>15NSS_393</t>
  </si>
  <si>
    <t>15NSS_394</t>
  </si>
  <si>
    <t>15NSS_395</t>
  </si>
  <si>
    <t>15NSS_396</t>
  </si>
  <si>
    <t>15NSS_397</t>
  </si>
  <si>
    <t>15NSS_398</t>
  </si>
  <si>
    <t>15NSS_399</t>
  </si>
  <si>
    <t>15NSS_400</t>
  </si>
  <si>
    <t>15NSS_401</t>
  </si>
  <si>
    <t>15NSS_402</t>
  </si>
  <si>
    <t>15NSS_403</t>
  </si>
  <si>
    <t>15NSS_404</t>
  </si>
  <si>
    <t>15NSS_405</t>
  </si>
  <si>
    <t>15NSS_406</t>
  </si>
  <si>
    <t>15NSS_407</t>
  </si>
  <si>
    <t>15NSS_408</t>
  </si>
  <si>
    <t>15NSS_409</t>
  </si>
  <si>
    <t>15NSS_410</t>
  </si>
  <si>
    <t>15NSS_411</t>
  </si>
  <si>
    <t>15NSS_412</t>
  </si>
  <si>
    <t>15NSS_413</t>
  </si>
  <si>
    <t>15NSS_414</t>
  </si>
  <si>
    <t>15NSS_415</t>
  </si>
  <si>
    <t>15NSS_416</t>
  </si>
  <si>
    <t>15NSS_417</t>
  </si>
  <si>
    <t>15NSS_418</t>
  </si>
  <si>
    <t>15NSS_419</t>
  </si>
  <si>
    <t>15NSS_420</t>
  </si>
  <si>
    <t>15NSS_421</t>
  </si>
  <si>
    <t>15NSS_422</t>
  </si>
  <si>
    <t>15NSS_423</t>
  </si>
  <si>
    <t>15NSS_424</t>
  </si>
  <si>
    <t>15NSS_425</t>
  </si>
  <si>
    <t>15NSS_426</t>
  </si>
  <si>
    <t>15NSS_427</t>
  </si>
  <si>
    <t>15NSS_428</t>
  </si>
  <si>
    <t>15NSS_429</t>
  </si>
  <si>
    <t>15NSS_430</t>
  </si>
  <si>
    <t>15NSS_431</t>
  </si>
  <si>
    <t>15NSS_432</t>
  </si>
  <si>
    <t>15NSS_433</t>
  </si>
  <si>
    <t>15NSS_434</t>
  </si>
  <si>
    <t>15NSS_435</t>
  </si>
  <si>
    <t>15NSS_436</t>
  </si>
  <si>
    <t>15NSS_437</t>
  </si>
  <si>
    <t>15NSS_438</t>
  </si>
  <si>
    <t>15NSS_439</t>
  </si>
  <si>
    <t>15NSS_440</t>
  </si>
  <si>
    <t>15NSS_441</t>
  </si>
  <si>
    <t>15NSS_442</t>
  </si>
  <si>
    <t>15NSS_443</t>
  </si>
  <si>
    <t>15NSS_444</t>
  </si>
  <si>
    <t>15NSS_445</t>
  </si>
  <si>
    <t>15NSS_446</t>
  </si>
  <si>
    <t>15NSS_447</t>
  </si>
  <si>
    <t>15NSS_448</t>
  </si>
  <si>
    <t>15NSS_449</t>
  </si>
  <si>
    <t>15NSS_450</t>
  </si>
  <si>
    <t>15NSS_451</t>
  </si>
  <si>
    <t>15NSS_452</t>
  </si>
  <si>
    <t>15NSS_453</t>
  </si>
  <si>
    <t>15NSS_454</t>
  </si>
  <si>
    <t>15NSS_455</t>
  </si>
  <si>
    <t>15NSS_456</t>
  </si>
  <si>
    <t>15NSS_457</t>
  </si>
  <si>
    <t>15NSS_458</t>
  </si>
  <si>
    <t>15NSS_459</t>
  </si>
  <si>
    <t>15NSS_460</t>
  </si>
  <si>
    <t>15NSS_461</t>
  </si>
  <si>
    <t>15NSS_462</t>
  </si>
  <si>
    <t>15NSS_463</t>
  </si>
  <si>
    <t>15NSS_464</t>
  </si>
  <si>
    <t>15NSS_465</t>
  </si>
  <si>
    <t>15NSS_466</t>
  </si>
  <si>
    <t>15NSS_467</t>
  </si>
  <si>
    <t>15NSS_468</t>
  </si>
  <si>
    <t>15NSS_469</t>
  </si>
  <si>
    <t>15NSS_470</t>
  </si>
  <si>
    <t>15NSS_471</t>
  </si>
  <si>
    <t>15NSS_472</t>
  </si>
  <si>
    <t>15NSS_473</t>
  </si>
  <si>
    <t>15NSS_474</t>
  </si>
  <si>
    <t>15NSS_475</t>
  </si>
  <si>
    <t>15NSS_476</t>
  </si>
  <si>
    <t>15NSS_477</t>
  </si>
  <si>
    <t>15NSS_478</t>
  </si>
  <si>
    <t>15NSS_479</t>
  </si>
  <si>
    <t>15NSS_480</t>
  </si>
  <si>
    <t>15NSS_481</t>
  </si>
  <si>
    <t>15NSS_482</t>
  </si>
  <si>
    <t>15NSS_483</t>
  </si>
  <si>
    <t>15NSS_484</t>
  </si>
  <si>
    <t>15NSS_485</t>
  </si>
  <si>
    <t>15NSS_486</t>
  </si>
  <si>
    <t>15NSS_487</t>
  </si>
  <si>
    <t>15NSS_488</t>
  </si>
  <si>
    <t>15NSS_489</t>
  </si>
  <si>
    <t>15NSS_490</t>
  </si>
  <si>
    <t>15NSS_491</t>
  </si>
  <si>
    <t>15NSS_492</t>
  </si>
  <si>
    <t>15NSS_493</t>
  </si>
  <si>
    <t>15NSS_494</t>
  </si>
  <si>
    <t>15NSS_495</t>
  </si>
  <si>
    <t>15NSS_496</t>
  </si>
  <si>
    <t>15NSS_497</t>
  </si>
  <si>
    <t>15NSS_498</t>
  </si>
  <si>
    <t>15NSS_499</t>
  </si>
  <si>
    <t>15NSS_500</t>
  </si>
  <si>
    <t>15NSS_501</t>
  </si>
  <si>
    <t>15NSS_502</t>
  </si>
  <si>
    <t>15NSS_503</t>
  </si>
  <si>
    <t>15NSS_504</t>
  </si>
  <si>
    <t>15NSS_505</t>
  </si>
  <si>
    <t>15NSS_506</t>
  </si>
  <si>
    <t>15NSS_507</t>
  </si>
  <si>
    <t>15NSS_508</t>
  </si>
  <si>
    <t>15NSS_509</t>
  </si>
  <si>
    <t>15NSS_510</t>
  </si>
  <si>
    <t>15NSS_511</t>
  </si>
  <si>
    <t>15NSS_512</t>
  </si>
  <si>
    <t>15NSS_513</t>
  </si>
  <si>
    <t>15NSS_514</t>
  </si>
  <si>
    <t>15NSS_515</t>
  </si>
  <si>
    <t>15NSS_516</t>
  </si>
  <si>
    <t>15NSS_517</t>
  </si>
  <si>
    <t>15NSS_518</t>
  </si>
  <si>
    <t>15NSS_519</t>
  </si>
  <si>
    <t>15NSS_520</t>
  </si>
  <si>
    <t>15NSS_521</t>
  </si>
  <si>
    <t>15NSS_522</t>
  </si>
  <si>
    <t>15NSS_523</t>
  </si>
  <si>
    <t>15NSS_524</t>
  </si>
  <si>
    <t>15NSS_525</t>
  </si>
  <si>
    <t>15NSS_526</t>
  </si>
  <si>
    <t>15NSS_527</t>
  </si>
  <si>
    <t>15NSS_528</t>
  </si>
  <si>
    <t>15NSS_529</t>
  </si>
  <si>
    <t>15NSS_530</t>
  </si>
  <si>
    <t>15NSS_531</t>
  </si>
  <si>
    <t>15NSS_532</t>
  </si>
  <si>
    <t>15NSS_533</t>
  </si>
  <si>
    <t>15NSS_534</t>
  </si>
  <si>
    <t>15NSS_535</t>
  </si>
  <si>
    <t>15NSS_536</t>
  </si>
  <si>
    <t>15NSS_537</t>
  </si>
  <si>
    <t>15NSS_538</t>
  </si>
  <si>
    <t>15NSS_539</t>
  </si>
  <si>
    <t>15NSS_540</t>
  </si>
  <si>
    <t>15NSS_541</t>
  </si>
  <si>
    <t>15NSS_542</t>
  </si>
  <si>
    <t>15NSS_543</t>
  </si>
  <si>
    <t>15NSS_544</t>
  </si>
  <si>
    <t>15NSS_545</t>
  </si>
  <si>
    <t>15NSS_546</t>
  </si>
  <si>
    <t>15NSS_547</t>
  </si>
  <si>
    <t>15NSS_548</t>
  </si>
  <si>
    <t>15NSS_549</t>
  </si>
  <si>
    <t>15NSS_550</t>
  </si>
  <si>
    <t>15NSS_551</t>
  </si>
  <si>
    <t>15NSS_552</t>
  </si>
  <si>
    <t>15NSS_553</t>
  </si>
  <si>
    <t>15NSS_554</t>
  </si>
  <si>
    <t>15NSS_555</t>
  </si>
  <si>
    <t>15NSS_556</t>
  </si>
  <si>
    <t>15NSS_557</t>
  </si>
  <si>
    <t>15NSS_558</t>
  </si>
  <si>
    <t>15NSS_559</t>
  </si>
  <si>
    <t>15NSS_560</t>
  </si>
  <si>
    <t>15NSS_561</t>
  </si>
  <si>
    <t>15NSS_562</t>
  </si>
  <si>
    <t>15NSS_563</t>
  </si>
  <si>
    <t>15NSS_564</t>
  </si>
  <si>
    <t>15NSS_565</t>
  </si>
  <si>
    <t>15NSS_566</t>
  </si>
  <si>
    <t>15NSS_567</t>
  </si>
  <si>
    <t>15NSS_568</t>
  </si>
  <si>
    <t>15NSS_569</t>
  </si>
  <si>
    <t>15NSS_570</t>
  </si>
  <si>
    <t>15NSS_571</t>
  </si>
  <si>
    <t>15NSS_572</t>
  </si>
  <si>
    <t>15NSS_573</t>
  </si>
  <si>
    <t>15NSS_574</t>
  </si>
  <si>
    <t>15NSS_575</t>
  </si>
  <si>
    <t>15NSS_576</t>
  </si>
  <si>
    <t>DOC:DON</t>
  </si>
  <si>
    <t>Pot Number</t>
  </si>
  <si>
    <t>C (mg/g)</t>
  </si>
  <si>
    <t>N (mg/g)</t>
  </si>
  <si>
    <t>C/N</t>
  </si>
  <si>
    <t>EC (uS/cm)</t>
  </si>
  <si>
    <t>pH</t>
  </si>
  <si>
    <t>MBN</t>
  </si>
  <si>
    <t>MBC</t>
  </si>
  <si>
    <t>Shoot mass</t>
  </si>
  <si>
    <t>Root mass</t>
  </si>
  <si>
    <t>Shoot C</t>
  </si>
  <si>
    <t>Shoot N</t>
  </si>
  <si>
    <t>Root C</t>
  </si>
  <si>
    <t>Root N</t>
  </si>
  <si>
    <t>Total biomass</t>
  </si>
  <si>
    <t>Root:Shoot</t>
  </si>
  <si>
    <t>Total N uptake</t>
  </si>
  <si>
    <t># heads</t>
  </si>
  <si>
    <t># Tillers in boot</t>
  </si>
  <si>
    <t>Green Leaves</t>
  </si>
  <si>
    <t>Senesced Leaves</t>
  </si>
  <si>
    <t>Number Tillers</t>
  </si>
  <si>
    <t>Max height (cm)</t>
  </si>
  <si>
    <t>Total length (m)</t>
  </si>
  <si>
    <t>Total surface area (cm2)</t>
  </si>
  <si>
    <t>AvgDiam(mm)</t>
  </si>
  <si>
    <t>0&lt;.L.&lt;=0.2000000</t>
  </si>
  <si>
    <t>0.2000000&lt;.L.&lt;=0.4000000</t>
  </si>
  <si>
    <t>0.4000000&lt;.L.&lt;=0.6000000</t>
  </si>
  <si>
    <t>0.6000000&lt;.L.&lt;=0.8000000</t>
  </si>
  <si>
    <t>0.8000000&lt;.L.&lt;=1.0000000</t>
  </si>
  <si>
    <t>1.0000000&lt;.L.&lt;=1.5000000</t>
  </si>
  <si>
    <t>1.5000000&lt;.L.&lt;=2.0000000</t>
  </si>
  <si>
    <t>2.0000000&lt;.L.&lt;=2.5000000</t>
  </si>
  <si>
    <t>2.5000000&lt;.L.&lt;=3.0000000</t>
  </si>
  <si>
    <t>.L.&gt;3.0000000</t>
  </si>
  <si>
    <t>15N soil</t>
  </si>
  <si>
    <t>15N shoot</t>
  </si>
  <si>
    <t>15N root</t>
  </si>
  <si>
    <t>% Shoot from litter</t>
  </si>
  <si>
    <t>% root from litter</t>
  </si>
  <si>
    <t>% of litter N remaining in soil</t>
  </si>
  <si>
    <t>Shoot N uptake</t>
  </si>
  <si>
    <t>Root N uptake</t>
  </si>
  <si>
    <t>%N recovery</t>
  </si>
  <si>
    <t>mg litter N taken up in shoot</t>
  </si>
  <si>
    <t>mg litter N taken up in root</t>
  </si>
  <si>
    <t>% Ndfr shoots</t>
  </si>
  <si>
    <t>% Ndfr roots</t>
  </si>
  <si>
    <t>Total litter N taken up</t>
  </si>
  <si>
    <t>% Ndfr soil</t>
  </si>
  <si>
    <t>Soil N content</t>
  </si>
  <si>
    <t>mg litter N remaining in soil</t>
  </si>
  <si>
    <t>%loss</t>
  </si>
  <si>
    <t>DIN:DON</t>
  </si>
  <si>
    <t>Row Labels</t>
  </si>
  <si>
    <t>Grand Total</t>
  </si>
  <si>
    <t>Count of NO3</t>
  </si>
  <si>
    <t>Count of NH4</t>
  </si>
  <si>
    <t>Count of FAA</t>
  </si>
  <si>
    <t>Count of TDN</t>
  </si>
  <si>
    <t>Count of DON</t>
  </si>
  <si>
    <t>Count of DOC</t>
  </si>
  <si>
    <t>Count of DOC:DON</t>
  </si>
  <si>
    <t>Count of DIN:DON</t>
  </si>
  <si>
    <t>Average of NO3</t>
  </si>
  <si>
    <t>Average of NH4</t>
  </si>
  <si>
    <t>Average of FAA</t>
  </si>
  <si>
    <t>Average of TDN</t>
  </si>
  <si>
    <t>Average of DON</t>
  </si>
  <si>
    <t>Average of DOC</t>
  </si>
  <si>
    <t>Average of DOC:DON</t>
  </si>
  <si>
    <t>Average of DIN:DON</t>
  </si>
  <si>
    <t>StdDev of NO3_2</t>
  </si>
  <si>
    <t>StdDev of NH4_2</t>
  </si>
  <si>
    <t>StdDev of FAA2</t>
  </si>
  <si>
    <t>StdDev of TDN2</t>
  </si>
  <si>
    <t>StdDev of DON2</t>
  </si>
  <si>
    <t>StdDev of DOC2</t>
  </si>
  <si>
    <t>StdDev of DOC:DON2</t>
  </si>
  <si>
    <t>StdDev of DIN:DON2</t>
  </si>
  <si>
    <t>SEM of NO3</t>
  </si>
  <si>
    <t>SEM of NH4</t>
  </si>
  <si>
    <t>SEM of FAA</t>
  </si>
  <si>
    <t>SEM of TDN</t>
  </si>
  <si>
    <t>SEM of DON</t>
  </si>
  <si>
    <t>SEM of DOC</t>
  </si>
  <si>
    <t>SEM of DOC:DON</t>
  </si>
  <si>
    <t>SEM of DIN:DON</t>
  </si>
  <si>
    <t>Average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</si>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</sst>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Farrell" refreshedDate="42979.443952777779" createdVersion="4" refreshedVersion="4" minRefreshableVersion="3" recordCount="576">
  <cacheSource type="worksheet">
    <worksheetSource ref="A1:M577" sheet="Soil Solution"/>
  </cacheSource>
  <cacheFields count="13">
    <cacheField name="Sample Number" numFmtId="0">
      <sharedItems/>
    </cacheField>
    <cacheField name="Treatment" numFmtId="0">
      <sharedItems count="12">
        <s v="A"/>
        <s v="B"/>
        <s v="C"/>
        <s v="D"/>
        <s v="E"/>
        <s v="F"/>
        <s v="G"/>
        <s v="H"/>
        <s v="I"/>
        <s v="J"/>
        <s v="K"/>
        <s v="L"/>
      </sharedItems>
    </cacheField>
    <cacheField name="Block" numFmtId="0">
      <sharedItems containsSemiMixedTypes="0" containsString="0" containsNumber="1" containsInteger="1" minValue="1" maxValue="6"/>
    </cacheField>
    <cacheField name="Pot" numFmtId="0">
      <sharedItems containsSemiMixedTypes="0" containsString="0" containsNumber="1" containsInteger="1" minValue="1" maxValue="72"/>
    </cacheField>
    <cacheField name="Time (d)" numFmtId="0">
      <sharedItems containsSemiMixedTypes="0" containsString="0" containsNumber="1" containsInteger="1" minValue="0" maxValue="48" count="8">
        <n v="0"/>
        <n v="7"/>
        <n v="14"/>
        <n v="21"/>
        <n v="28"/>
        <n v="35"/>
        <n v="42"/>
        <n v="48"/>
      </sharedItems>
    </cacheField>
    <cacheField name="NO3" numFmtId="2">
      <sharedItems containsString="0" containsBlank="1" containsNumber="1" minValue="0" maxValue="441.92959999999994" count="394">
        <n v="1.6700600000000001"/>
        <m/>
        <n v="1.6417680000000001"/>
        <n v="1.6867780000000001"/>
        <n v="1.6919220000000001"/>
        <n v="1.6559140000000001"/>
        <n v="1.6391960000000001"/>
        <n v="1.6211920000000002"/>
        <n v="1.6546280000000002"/>
        <n v="1.6777760000000002"/>
        <n v="1.6880640000000002"/>
        <n v="1.6340520000000001"/>
        <n v="1.6764900000000003"/>
        <n v="1.6379100000000002"/>
        <n v="1.68292"/>
        <n v="1.6649160000000003"/>
        <n v="1.6481980000000003"/>
        <n v="1.673918"/>
        <n v="1.6636300000000002"/>
        <n v="1.7124980000000001"/>
        <n v="1.6147620000000003"/>
        <n v="1.640482"/>
        <n v="1.5929000000000002"/>
        <n v="1.6469120000000002"/>
        <n v="1.6366240000000001"/>
        <n v="1.6301940000000001"/>
        <n v="1.6276220000000001"/>
        <n v="1.628908"/>
        <n v="1.72793"/>
        <n v="1.699638"/>
        <n v="1.6790620000000001"/>
        <n v="1.6610580000000001"/>
        <n v="1.6842060000000001"/>
        <n v="1.7343600000000001"/>
        <n v="1.7587940000000002"/>
        <n v="1.6957800000000001"/>
        <n v="1.6932080000000003"/>
        <n v="1.724072"/>
        <n v="1.7009240000000001"/>
        <n v="1.7510780000000001"/>
        <n v="1.749792"/>
        <n v="1.7382180000000003"/>
        <n v="1.7407900000000001"/>
        <n v="1.7703679999999999"/>
        <n v="104.03162"/>
        <n v="112.43712000000001"/>
        <n v="97.307219999999987"/>
        <n v="136.64496"/>
        <n v="78.478899999999996"/>
        <n v="94.281239999999997"/>
        <n v="117.48041999999998"/>
        <n v="103.35917999999999"/>
        <n v="80.496219999999994"/>
        <n v="140.34338"/>
        <n v="74.780479999999983"/>
        <n v="110.75602000000001"/>
        <n v="93.272580000000005"/>
        <n v="113.10955999999999"/>
        <n v="91.591480000000004"/>
        <n v="144.71424000000002"/>
        <n v="119.16151999999998"/>
        <n v="165.31977600000002"/>
        <n v="138.99849999999998"/>
        <n v="121.51505999999999"/>
        <n v="169.38291200000003"/>
        <n v="132.94654"/>
        <n v="101.34186"/>
        <n v="67.047419999999988"/>
        <n v="87.893059999999991"/>
        <n v="158.671008"/>
        <n v="132.61032"/>
        <n v="97.979659999999996"/>
        <n v="133.95519999999999"/>
        <n v="82.177319999999995"/>
        <n v="62.00412"/>
        <n v="163.10352"/>
        <n v="126.22214"/>
        <n v="139.33472"/>
        <n v="159.04038400000002"/>
        <n v="101.00563999999999"/>
        <n v="107.39381999999999"/>
        <n v="113.44578"/>
        <n v="110.08358"/>
        <n v="108.06626"/>
        <n v="126.55835999999999"/>
        <n v="127.23079999999999"/>
        <n v="56.624599999999994"/>
        <n v="130.92921999999999"/>
        <n v="186.743584"/>
        <n v="134.96385999999998"/>
        <n v="140.00716"/>
        <n v="69.737179999999995"/>
        <n v="192.28422399999999"/>
        <n v="198.93299200000001"/>
        <n v="147.404"/>
        <n v="167.90540800000002"/>
        <n v="136.98117999999999"/>
        <n v="130.25677999999999"/>
        <n v="137.98983999999999"/>
        <n v="138.66227999999998"/>
        <n v="142.02447999999998"/>
        <n v="133.28276"/>
        <n v="78.815119999999993"/>
        <n v="85.539519999999982"/>
        <n v="74.108039999999988"/>
        <n v="99.660759999999996"/>
        <n v="86.884399999999999"/>
        <n v="151.28348800000003"/>
        <n v="217.03241600000001"/>
        <n v="86.642688000000021"/>
        <n v="140.57158400000003"/>
        <n v="53.470399999999998"/>
        <n v="95.877088000000015"/>
        <n v="137.24720000000002"/>
        <n v="89.228320000000011"/>
        <n v="47.222059999999999"/>
        <n v="50.643770000000004"/>
        <n v="49.602380000000004"/>
        <n v="76.669536000000008"/>
        <n v="114.34588800000002"/>
        <n v="115.45401600000002"/>
        <n v="127.27404800000001"/>
        <n v="90.705824000000007"/>
        <n v="183.41919999999999"/>
        <n v="117.67027200000003"/>
        <n v="132.44531200000003"/>
        <n v="130.598432"/>
        <n v="123.21091200000001"/>
        <n v="239.933728"/>
        <n v="107.69712000000001"/>
        <n v="107.32774400000002"/>
        <n v="37.849550000000001"/>
        <n v="85.903936000000002"/>
        <n v="157.19350400000002"/>
        <n v="170.86041600000001"/>
        <n v="70.132640000000009"/>
        <n v="148.32848000000001"/>
        <n v="106.95836800000001"/>
        <n v="60.016280000000009"/>
        <n v="246.58249600000002"/>
        <n v="188.95983999999999"/>
        <n v="124.31904000000002"/>
        <n v="249.90688000000003"/>
        <n v="247.32124800000003"/>
        <n v="283.29999999999995"/>
        <n v="108.06649600000001"/>
        <n v="41.420030000000011"/>
        <n v="193.39235200000002"/>
        <n v="139.09408000000002"/>
        <n v="171.22979200000003"/>
        <n v="59.421200000000013"/>
        <n v="114.71526400000002"/>
        <n v="396.06079999999997"/>
        <n v="94.768960000000021"/>
        <n v="180.83356799999996"/>
        <n v="266.89817600000003"/>
        <n v="221.09555200000003"/>
        <n v="125.42716800000001"/>
        <n v="441.92959999999994"/>
        <n v="325.34640000000002"/>
        <n v="173.81542400000001"/>
        <n v="236.60934399999999"/>
        <n v="201.51862399999999"/>
        <n v="401.7944"/>
        <n v="206.32051200000001"/>
        <n v="272.80819200000002"/>
        <n v="181.202944"/>
        <n v="143.89596800000001"/>
        <n v="91.813952000000029"/>
        <n v="97.723968000000028"/>
        <n v="64.925690000000003"/>
        <n v="116.19276800000002"/>
        <n v="42.610190000000003"/>
        <n v="96.985216000000037"/>
        <n v="138.35532800000001"/>
        <n v="116.706672"/>
        <n v="31.996750000000006"/>
        <n v="112.40904"/>
        <n v="19.39255"/>
        <n v="38.298850000000002"/>
        <n v="136.13907200000003"/>
        <n v="44.150799999999997"/>
        <n v="79.460528000000011"/>
        <n v="53.15379999999999"/>
        <n v="31.096450000000008"/>
        <n v="81.609344000000007"/>
        <n v="66.208150000000003"/>
        <n v="68.308850000000007"/>
        <n v="102.38123200000001"/>
        <n v="26.745000000000001"/>
        <n v="46.251499999999993"/>
        <n v="58.555600000000005"/>
        <n v="104.372736"/>
        <n v="55.2545"/>
        <n v="68.4589"/>
        <n v="194.78031999999999"/>
        <n v="93.785967999999997"/>
        <n v="38.749000000000009"/>
        <n v="24.644300000000005"/>
        <n v="80.893072000000004"/>
        <n v="281.38879999999995"/>
        <n v="66.358199999999997"/>
        <n v="30.946400000000004"/>
        <n v="155.71600000000001"/>
        <n v="76.953575999999998"/>
        <n v="20.743000000000006"/>
        <n v="62.456899999999997"/>
        <n v="122.794984"/>
        <n v="118.77840000000003"/>
        <n v="119.51715200000002"/>
        <n v="152.52027200000003"/>
        <n v="229.16137599999999"/>
        <n v="57.205149999999996"/>
        <n v="56.004750000000001"/>
        <n v="59.005749999999999"/>
        <n v="102.023096"/>
        <n v="11.439900000000005"/>
        <n v="6.4882500000000007"/>
        <n v="342.54719999999998"/>
        <n v="30.346200000000003"/>
        <n v="113.60713600000003"/>
        <n v="287.12239999999997"/>
        <n v="165.77130400000001"/>
        <n v="94.860376000000016"/>
        <n v="300.50080000000003"/>
        <n v="310.05679999999995"/>
        <n v="80.363296000000005"/>
        <n v="234.53341600000002"/>
        <n v="34.847699999999996"/>
        <n v="149.65518399999999"/>
        <n v="136.40415200000001"/>
        <n v="38.148800000000001"/>
        <n v="192.65360000000001"/>
        <n v="247.78444800000003"/>
        <n v="121.72057600000001"/>
        <n v="139.62737600000003"/>
        <n v="172.21775200000002"/>
        <n v="72.510249999999999"/>
        <n v="131.70656000000002"/>
        <n v="15.791350000000005"/>
        <n v="60.956400000000002"/>
        <n v="44.750999999999991"/>
        <n v="107.39513600000001"/>
        <n v="26.599509999999999"/>
        <n v="8.3821899999999978"/>
        <n v="1.6197000000000006"/>
        <n v="24.943390000000001"/>
        <n v="0.65362999999999949"/>
        <n v="29.083690000000004"/>
        <n v="86.265112000000016"/>
        <n v="22.516904000000011"/>
        <n v="41.918619999999997"/>
        <n v="5.483979999999999"/>
        <n v="1.757709999999999"/>
        <n v="34.328070000000004"/>
        <n v="22.735230000000001"/>
        <n v="46.748970000000007"/>
        <n v="29.635730000000002"/>
        <n v="15.144679999999999"/>
        <n v="2.7237800000000001"/>
        <n v="14.040599999999998"/>
        <n v="28.807670000000002"/>
        <n v="91.995288000000016"/>
        <n v="47.577030000000001"/>
        <n v="18.870950000000001"/>
        <n v="186.90132800000001"/>
        <n v="19.146970000000003"/>
        <n v="24.253340000000001"/>
        <n v="0.51561999999999997"/>
        <n v="2.1717399999999998"/>
        <n v="228.44510399999996"/>
        <n v="45.23086"/>
        <n v="3.5699440000000005"/>
        <n v="131.03211200000001"/>
        <n v="24.115330000000004"/>
        <n v="14.592640000000001"/>
        <n v="3.6898500000000012"/>
        <n v="24.391349999999999"/>
        <n v="103.45563999999999"/>
        <n v="98.083600000000004"/>
        <n v="8.7962199999999982"/>
        <n v="233.81714399999998"/>
        <n v="10.17632"/>
        <n v="48.660831999999999"/>
        <n v="47.024990000000003"/>
        <n v="39.296430000000001"/>
        <n v="15.696719999999997"/>
        <n v="6.72607"/>
        <n v="2.033729999999998"/>
        <n v="182.60369599999996"/>
        <n v="13.626570000000001"/>
        <n v="91.637152"/>
        <n v="73.014080000000021"/>
        <n v="50.199220000000004"/>
        <n v="43.860244000000002"/>
        <n v="46.334940000000003"/>
        <n v="44.126779999999997"/>
        <n v="39.710459999999998"/>
        <n v="67.864500000000007"/>
        <n v="34.052049999999994"/>
        <n v="73.936939999999993"/>
        <n v="121.36243999999999"/>
        <n v="37.558616000000001"/>
        <n v="55.029570000000007"/>
        <n v="18.04289"/>
        <n v="4.2418899999999997"/>
        <n v="63.448180000000001"/>
        <n v="2.8617899999999996"/>
        <n v="7.6921400000000002"/>
        <n v="0"/>
        <n v="0.7770940000000004"/>
        <n v="0.30167799999999989"/>
        <n v="0.14320600000000017"/>
        <n v="0.38091399999999975"/>
        <n v="0.65824000000000016"/>
        <n v="0.97518400000000005"/>
        <n v="0.57900399999999985"/>
        <n v="0.34129599999999982"/>
        <n v="0.22244200000000047"/>
        <n v="0.49976799999999999"/>
        <n v="0.61862200000000023"/>
        <n v="0.73747600000000002"/>
        <n v="1.014802"/>
        <n v="0.42053200000000013"/>
        <n v="10.721212000000001"/>
        <n v="0.85633000000000026"/>
        <n v="1.6486899999999998"/>
        <n v="4.8577480000000008"/>
        <n v="0.81671200000000033"/>
        <n v="2.4410500000000002"/>
        <n v="0.2620600000000004"/>
        <n v="1.529836"/>
        <n v="1.25251"/>
        <n v="12.147460000000001"/>
        <n v="0.93556599999999968"/>
        <n v="1.7279259999999996"/>
        <n v="1.2303540000000002"/>
        <n v="2.04487"/>
        <n v="1.8863980000000002"/>
        <n v="3.1541739999999998"/>
        <n v="0.89594799999999974"/>
        <n v="1.0544199999999999"/>
        <n v="9.8892340000000001"/>
        <n v="8.2437999999999997E-2"/>
        <n v="8.120949999999999E-2"/>
        <n v="8.1492999999999996E-2"/>
        <n v="8.2626999999999992E-2"/>
        <n v="8.1114999999999993E-2"/>
        <n v="8.1870999999999999E-2"/>
        <n v="8.1965499999999997E-2"/>
        <n v="8.1681999999999991E-2"/>
        <n v="8.1776500000000002E-2"/>
        <n v="8.1398499999999999E-2"/>
        <n v="8.3666500000000005E-2"/>
        <n v="8.2154499999999991E-2"/>
        <n v="8.1587499999999993E-2"/>
        <n v="8.2910499999999998E-2"/>
        <n v="8.63125E-2"/>
        <n v="8.3571999999999994E-2"/>
        <n v="8.2721500000000003E-2"/>
        <n v="8.2249000000000003E-2"/>
        <n v="8.2532499999999995E-2"/>
        <n v="8.319399999999999E-2"/>
        <n v="8.2059999999999994E-2"/>
        <n v="8.0169999999999991E-2"/>
        <n v="8.23435E-2"/>
        <n v="8.3382999999999999E-2"/>
        <n v="8.1304000000000001E-2"/>
        <n v="9.2775200000000002E-2"/>
        <n v="9.0288800000000002E-2"/>
        <n v="8.9822600000000002E-2"/>
        <n v="9.2930600000000002E-2"/>
        <n v="9.0133400000000002E-2"/>
        <n v="9.2153600000000002E-2"/>
        <n v="9.1532000000000002E-2"/>
        <n v="9.1376600000000002E-2"/>
        <n v="9.1221200000000002E-2"/>
        <n v="9.0755000000000002E-2"/>
        <n v="9.2309000000000002E-2"/>
        <n v="9.0599600000000002E-2"/>
        <n v="9.2619800000000002E-2"/>
        <n v="9.1065800000000002E-2"/>
        <n v="9.4640000000000002E-2"/>
        <n v="8.9978000000000002E-2"/>
        <n v="9.1687400000000002E-2"/>
        <n v="9.4173800000000002E-2"/>
        <n v="9.2464400000000002E-2"/>
        <n v="9.0444200000000002E-2"/>
        <n v="8.9667200000000002E-2"/>
        <n v="9.1998200000000002E-2"/>
        <n v="9.0910400000000002E-2"/>
        <n v="9.3086000000000002E-2"/>
        <n v="9.5261600000000002E-2"/>
        <n v="9.3241400000000002E-2"/>
      </sharedItems>
    </cacheField>
    <cacheField name="NH4" numFmtId="2">
      <sharedItems containsString="0" containsBlank="1" containsNumber="1" minValue="9.8656999999999995E-2" maxValue="5.828919" count="280">
        <n v="2.7725790000000003"/>
        <m/>
        <n v="3.9187065000000008"/>
        <n v="4.1515705000000009"/>
        <n v="3.7040350000000011"/>
        <n v="4.7664770000000001"/>
        <n v="3.5876030000000005"/>
        <n v="4.6027445"/>
        <n v="3.7185890000000006"/>
        <n v="5.4723460000000008"/>
        <n v="3.1946450000000004"/>
        <n v="5.0793880000000007"/>
        <n v="4.0242230000000001"/>
        <n v="4.9993410000000003"/>
        <n v="4.5518055000000004"/>
        <n v="4.8246929999999999"/>
        <n v="5.1376040000000005"/>
        <n v="3.7768049999999995"/>
        <n v="3.7513355000000006"/>
        <n v="3.6967580000000009"/>
        <n v="2.6925319999999999"/>
        <n v="4.7228149999999998"/>
        <n v="3.0527435000000001"/>
        <n v="5.0502799999999999"/>
        <n v="4.0023920000000004"/>
        <n v="5.828919"/>
        <n v="4.0824389999999999"/>
        <n v="4.118824"/>
        <n v="3.3219924999999995"/>
        <n v="4.795585"/>
        <n v="4.1333780000000004"/>
        <n v="5.2904210000000003"/>
        <n v="3.5148330000000003"/>
        <n v="3.5912414999999998"/>
        <n v="4.4644814999999998"/>
        <n v="3.4930020000000006"/>
        <n v="4.8974630000000001"/>
        <n v="4.1406550000000006"/>
        <n v="5.7234025000000006"/>
        <n v="3.1618984999999995"/>
        <n v="4.2425330000000008"/>
        <n v="3.2928845000000004"/>
        <n v="3.1582600000000003"/>
        <n v="3.4420630000000001"/>
        <n v="2.954504"/>
        <n v="4.4935895000000006"/>
        <n v="2.5178840000000005"/>
        <n v="4.0460539999999998"/>
        <n v="0.24746000000000001"/>
        <n v="0.31659150000000003"/>
        <n v="0.34933800000000004"/>
        <n v="0.38208450000000005"/>
        <n v="0.123751"/>
        <n v="0.185137"/>
        <n v="0.16336699999999998"/>
        <n v="0.51199800000000006"/>
        <n v="0.20690700000000001"/>
        <n v="0.269729"/>
        <n v="0.12853500000000001"/>
        <n v="0.147817"/>
        <n v="0.208151"/>
        <n v="0.149372"/>
        <n v="0.150616"/>
        <n v="0.26319799999999999"/>
        <n v="0.24609300000000001"/>
        <n v="0.19166800000000001"/>
        <n v="0.141597"/>
        <n v="0.135377"/>
        <n v="0.14066400000000001"/>
        <n v="0.16367799999999999"/>
        <n v="0.183893"/>
        <n v="0.14190800000000001"/>
        <n v="0.138487"/>
        <n v="0.140042"/>
        <n v="0.16212299999999999"/>
        <n v="0.14097499999999999"/>
        <n v="0.21094999999999997"/>
        <n v="0.13786499999999999"/>
        <n v="0.30145100000000002"/>
        <n v="0.13910899999999998"/>
        <n v="0.28030299999999997"/>
        <n v="0.146262"/>
        <n v="0.15714699999999998"/>
        <n v="0.1643"/>
        <n v="0.25106899999999999"/>
        <n v="0.13319999999999999"/>
        <n v="0.18047199999999999"/>
        <n v="0.158391"/>
        <n v="0.13506599999999999"/>
        <n v="0.13288900000000001"/>
        <n v="0.13755400000000001"/>
        <n v="0.14501800000000001"/>
        <n v="0.14968300000000001"/>
        <n v="0.134133"/>
        <n v="0.144707"/>
        <n v="0.179539"/>
        <n v="0.26599700000000004"/>
        <n v="0.13599899999999998"/>
        <n v="0.13444400000000001"/>
        <n v="0.18016100000000002"/>
        <n v="0.16989799999999999"/>
        <n v="0.13817599999999999"/>
        <n v="0.165544"/>
        <n v="0.24515999999999999"/>
        <n v="0.152171"/>
        <n v="0.14657300000000001"/>
        <n v="0.136932"/>
        <n v="0.19011299999999998"/>
        <n v="0.29025499999999999"/>
        <n v="0.15154899999999999"/>
        <n v="0.12915699999999999"/>
        <n v="0.13133400000000001"/>
        <n v="0.12977900000000001"/>
        <n v="0.13040099999999999"/>
        <n v="0.12637599999999999"/>
        <n v="0.12724450000000001"/>
        <n v="0.12695500000000001"/>
        <n v="0.13853500000000002"/>
        <n v="0.1289815"/>
        <n v="0.18659199999999998"/>
        <n v="0.12753400000000001"/>
        <n v="0.12984999999999999"/>
        <n v="0.124639"/>
        <n v="0.13129750000000001"/>
        <n v="0.12608649999999999"/>
        <n v="0.13448199999999999"/>
        <n v="0.128692"/>
        <n v="0.13187650000000001"/>
        <n v="0.1451935"/>
        <n v="0.129271"/>
        <n v="0.12666549999999999"/>
        <n v="0.15301000000000001"/>
        <n v="0.13071850000000002"/>
        <n v="0.12579699999999999"/>
        <n v="0.1330345"/>
        <n v="0.14345649999999999"/>
        <n v="0.22885899999999998"/>
        <n v="0.162274"/>
        <n v="0.2766265"/>
        <n v="0.13042899999999999"/>
        <n v="0.133324"/>
        <n v="0.15561549999999999"/>
        <n v="0.128113"/>
        <n v="0.14808850000000001"/>
        <n v="0.13390299999999999"/>
        <n v="0.17009049999999998"/>
        <n v="0.142009"/>
        <n v="0.17645949999999999"/>
        <n v="0.1284025"/>
        <n v="0.1295605"/>
        <n v="0.14490400000000001"/>
        <n v="0.13949600000000001"/>
        <n v="0.138352"/>
        <n v="0.13921"/>
        <n v="0.141212"/>
        <n v="0.13978199999999999"/>
        <n v="0.236736"/>
        <n v="0.14149800000000001"/>
        <n v="0.14264199999999999"/>
        <n v="0.13863800000000001"/>
        <n v="0.140068"/>
        <n v="0.152366"/>
        <n v="0.151222"/>
        <n v="0.14063999999999999"/>
        <n v="0.140926"/>
        <n v="0.14493"/>
        <n v="0.13892399999999999"/>
        <n v="0.13749400000000001"/>
        <n v="0.14721800000000002"/>
        <n v="0.150364"/>
        <n v="0.15065000000000001"/>
        <n v="0.21700199999999997"/>
        <n v="0.13806599999999999"/>
        <n v="0.14893400000000001"/>
        <n v="0.14693200000000001"/>
        <n v="0.11536"/>
        <n v="0.1183728"/>
        <n v="0.11347699999999999"/>
        <n v="0.11272380000000001"/>
        <n v="0.1179962"/>
        <n v="0.1164898"/>
        <n v="0.1142302"/>
        <n v="0.11234720000000001"/>
        <n v="0.11460680000000001"/>
        <n v="0.1131004"/>
        <n v="0.1138536"/>
        <n v="0.1119706"/>
        <n v="0.11912600000000001"/>
        <n v="0.11573660000000001"/>
        <n v="0.1161132"/>
        <n v="0.11121739999999999"/>
        <n v="0.12138560000000001"/>
        <n v="0.11987920000000001"/>
        <n v="0.11498340000000001"/>
        <n v="0.22570380000000001"/>
        <n v="0.12100900000000001"/>
        <n v="0.124775"/>
        <n v="0.12176220000000001"/>
        <n v="0.117243"/>
        <n v="0.1187494"/>
        <n v="0.11686640000000001"/>
        <n v="0.1206324"/>
        <n v="0.12439840000000001"/>
        <n v="0.1071"/>
        <n v="0.104433"/>
        <n v="0.10252800000000001"/>
        <n v="0.102909"/>
        <n v="0.10519500000000001"/>
        <n v="0.101766"/>
        <n v="0.10329000000000001"/>
        <n v="0.10100400000000001"/>
        <n v="0.10595700000000001"/>
        <n v="0.44885700000000001"/>
        <n v="0.109005"/>
        <n v="0.102147"/>
        <n v="0.10367100000000001"/>
        <n v="0.101385"/>
        <n v="0.10405200000000001"/>
        <n v="0.104814"/>
        <n v="0.105576"/>
        <n v="0.10748100000000001"/>
        <n v="0.10062300000000002"/>
        <n v="0.12726400000000002"/>
        <n v="0.12526000000000001"/>
        <n v="0.12392400000000001"/>
        <n v="0.12559400000000001"/>
        <n v="0.12459200000000001"/>
        <n v="0.12058400000000001"/>
        <n v="0.12626200000000001"/>
        <n v="0.12592800000000001"/>
        <n v="0.12659600000000001"/>
        <n v="0.123256"/>
        <n v="0.12492600000000001"/>
        <n v="0.12192"/>
        <n v="0.12425800000000001"/>
        <n v="0.12960199999999999"/>
        <n v="0.12759800000000002"/>
        <n v="0.12826600000000002"/>
        <n v="0.122922"/>
        <n v="0.1081695"/>
        <n v="0.10512549999999998"/>
        <n v="0.10322299999999998"/>
        <n v="0.1043645"/>
        <n v="0.1134965"/>
        <n v="0.11463799999999999"/>
        <n v="0.10588649999999999"/>
        <n v="9.8656999999999995E-2"/>
        <n v="0.10931099999999999"/>
        <n v="0.11806249999999999"/>
        <n v="0.10208149999999999"/>
        <n v="0.10360349999999999"/>
        <n v="0.102462"/>
        <n v="0.10702799999999998"/>
        <n v="0.10740849999999999"/>
        <n v="0.11083299999999999"/>
        <n v="0.111594"/>
        <n v="0.115399"/>
        <n v="0.10474499999999999"/>
        <n v="0.1028425"/>
        <n v="0.10132049999999999"/>
        <n v="0.10550599999999999"/>
        <n v="0.11768199999999999"/>
        <n v="0.11007199999999999"/>
        <n v="0.11311599999999999"/>
        <n v="0.1089305"/>
        <n v="0.10854999999999999"/>
        <n v="0.106267"/>
        <n v="0.11615999999999999"/>
        <n v="0.10664749999999999"/>
        <n v="0.11197449999999999"/>
        <n v="0.10398399999999999"/>
        <n v="0.112355"/>
        <n v="0.11273549999999999"/>
        <n v="0.11844299999999999"/>
        <n v="0.119204"/>
        <n v="0.1096915"/>
        <n v="0.116921"/>
        <n v="0.107789"/>
        <n v="0.1104525"/>
        <n v="0.1150185"/>
      </sharedItems>
    </cacheField>
    <cacheField name="FAA" numFmtId="164">
      <sharedItems containsString="0" containsBlank="1" containsNumber="1" minValue="2.3273039999999998E-2" maxValue="5.6366688000000007" count="555">
        <n v="3.2190648000000004"/>
        <m/>
        <n v="1.3350287999999999"/>
        <n v="0.99667679999999992"/>
        <n v="1.5767807999999999"/>
        <n v="1.4932008000000003"/>
        <n v="1.4321328"/>
        <n v="1.9738487999999998"/>
        <n v="1.4347368"/>
        <n v="0.93485280000000004"/>
        <n v="5.6366688000000007"/>
        <n v="1.0938648"/>
        <n v="1.6585128000000002"/>
        <n v="1.1534207999999999"/>
        <n v="1.4044128"/>
        <n v="1.5014328000000001"/>
        <n v="0.86227679999999995"/>
        <n v="1.4521248"/>
        <n v="1.9004328000000001"/>
        <n v="0.89428079999999999"/>
        <n v="1.2626208000000001"/>
        <n v="0.92149679999999989"/>
        <n v="0.91939680000000001"/>
        <n v="2.6895288000000002"/>
        <n v="1.0295208"/>
        <n v="2.2588608000000003"/>
        <n v="1.1039448000000001"/>
        <n v="1.8480168000000001"/>
        <n v="0.97441680000000008"/>
        <n v="1.4332248000000001"/>
        <n v="1.2191928000000001"/>
        <n v="1.4422128000000003"/>
        <n v="1.2608568"/>
        <n v="0.84337680000000004"/>
        <n v="0.86572080000000007"/>
        <n v="2.4586128"/>
        <n v="1.7457048000000002"/>
        <n v="1.0741247999999999"/>
        <n v="1.1018447999999998"/>
        <n v="1.4370888000000002"/>
        <n v="1.0401047999999999"/>
        <n v="1.7496528000000002"/>
        <n v="1.3329287999999999"/>
        <n v="2.9448048"/>
        <n v="2.4907007999999999"/>
        <n v="0.91024079999999985"/>
        <n v="0.89083679999999987"/>
        <n v="2.6302248000000006"/>
        <n v="1.5656928000000003"/>
        <n v="0.13475280000000001"/>
        <n v="0.20825280000000004"/>
        <n v="0.20548080000000002"/>
        <n v="0.1527288"/>
        <n v="0.21043680000000003"/>
        <n v="0.13920480000000002"/>
        <n v="0.17777088000000002"/>
        <n v="0.19422648000000001"/>
        <n v="0.62060879999999985"/>
        <n v="0.23818368000000001"/>
        <n v="0.30141887999999994"/>
        <n v="0.16856448000000002"/>
        <n v="0.16316328000000002"/>
        <n v="0.25432848000000002"/>
        <n v="0.19420968000000002"/>
        <n v="0.16933728000000003"/>
        <n v="0.26183807999999997"/>
        <n v="0.25154808000000001"/>
        <n v="0.21265608000000003"/>
        <n v="0.19914048000000001"/>
        <n v="0.13463688000000001"/>
        <n v="0.16660728000000002"/>
        <n v="0.18118967999999999"/>
        <n v="0.21865367999999999"/>
        <n v="0.17462928"/>
        <n v="0.16397807999999997"/>
        <n v="0.17189088000000002"/>
        <n v="0.17061408"/>
        <n v="0.17224368000000001"/>
        <n v="0.13631688"/>
        <n v="0.23782248"/>
        <n v="0.18171888"/>
        <n v="0.26192208"/>
        <n v="0.16199568000000003"/>
        <n v="0.25557167999999997"/>
        <n v="0.17674608"/>
        <n v="0.21024528000000001"/>
        <n v="0.17946767999999999"/>
        <n v="0.29322047999999995"/>
        <n v="0.16417128"/>
        <n v="0.21835968"/>
        <n v="0.20389488000000003"/>
        <n v="0.15978648000000001"/>
        <n v="0.14874047999999998"/>
        <n v="0.14644728000000001"/>
        <n v="0.17242008"/>
        <n v="0.17109288"/>
        <n v="0.18531408000000002"/>
        <n v="0.16794287999999999"/>
        <n v="0.17184047999999999"/>
        <n v="0.20650728000000004"/>
        <n v="0.26701248000000005"/>
        <n v="0.19150487999999999"/>
        <n v="0.30911327999999999"/>
        <n v="0.13037807999999998"/>
        <n v="0.14568288000000001"/>
        <n v="0.20565887999999999"/>
        <n v="0.20271888000000002"/>
        <n v="0.18657408"/>
        <n v="0.12315407999999999"/>
        <n v="0.16165967999999997"/>
        <n v="0.15152927999999999"/>
        <n v="0.22880088000000001"/>
        <n v="0.17823288000000001"/>
        <n v="0.19749408000000002"/>
        <n v="0.15413328000000001"/>
        <n v="0.16491887999999999"/>
        <n v="0.19415088000000003"/>
        <n v="0.30085607999999991"/>
        <n v="0.20875848000000002"/>
        <n v="0.18181968000000001"/>
        <n v="0.15069768"/>
        <n v="0.13772807999999997"/>
        <n v="0.11403167999999998"/>
        <n v="9.4930079999999986E-2"/>
        <n v="0.14762328"/>
        <n v="0.10031447999999998"/>
        <n v="0.12344807999999999"/>
        <n v="0.15633576000000002"/>
        <n v="0.17915856000000002"/>
        <n v="0.19138056000000003"/>
        <n v="0.15305976000000002"/>
        <n v="0.17395056000000003"/>
        <n v="0.20129256000000004"/>
        <n v="0.13531056"/>
        <n v="0.11452056000000001"/>
        <n v="0.14203895999999999"/>
        <n v="0.12687695999999998"/>
        <n v="0.19142256000000002"/>
        <n v="0.12117336000000002"/>
        <n v="0.13324416"/>
        <n v="0.15722616"/>
        <n v="0.12318095999999998"/>
        <n v="0.16166136000000003"/>
        <n v="0.12615456000000003"/>
        <n v="0.19401816000000002"/>
        <n v="0.14633976000000001"/>
        <n v="0.12413855999999998"/>
        <n v="0.16227456000000001"/>
        <n v="0.12994296"/>
        <n v="0.13657056000000001"/>
        <n v="0.12497016"/>
        <n v="0.13508376000000002"/>
        <n v="0.15730176000000004"/>
        <n v="0.14854056000000002"/>
        <n v="0.13666296"/>
        <n v="0.12466776"/>
        <n v="0.15916656000000004"/>
        <n v="0.12833855999999999"/>
        <n v="0.16522296"/>
        <n v="0.18298056000000001"/>
        <n v="0.15026256000000002"/>
        <n v="0.15043055999999999"/>
        <n v="0.16032576000000001"/>
        <n v="0.14738135999999999"/>
        <n v="0.19873896000000002"/>
        <n v="0.18302256"/>
        <n v="0.21160776000000001"/>
        <n v="0.12098855999999999"/>
        <n v="0.12728016"/>
        <n v="0.22490496000000001"/>
        <n v="0.14441616000000002"/>
        <n v="0.20335896000000003"/>
        <n v="0.21057455999999999"/>
        <n v="0.17546255999999999"/>
        <n v="0.62758079999999983"/>
        <n v="0.14089656"/>
        <n v="0.13604976000000002"/>
        <n v="0.16855776"/>
        <n v="0.22483776"/>
        <n v="0.14313095999999997"/>
        <n v="0.14647416000000005"/>
        <n v="0.23372496000000001"/>
        <n v="0.13337855999999998"/>
        <n v="0.19827696000000003"/>
        <n v="0.14940576"/>
        <n v="0.18823896000000001"/>
        <n v="0.13113576000000002"/>
        <n v="0.15137136000000001"/>
        <n v="0.28325975999999992"/>
        <n v="0.14665055999999999"/>
        <n v="0.21905015999999999"/>
        <n v="0.15106896"/>
        <n v="0.20051136000000003"/>
        <n v="0.12943055999999997"/>
        <n v="9.8778959999999999E-2"/>
        <n v="0.14351736000000004"/>
        <n v="0.10790136"/>
        <n v="0.20755896000000001"/>
        <n v="0.12628055999999999"/>
        <n v="0.11522784000000001"/>
        <n v="0.13867224000000003"/>
        <n v="0.13586664000000001"/>
        <n v="9.085944E-2"/>
        <n v="9.3295439999999993E-2"/>
        <n v="0.13454784"/>
        <n v="0.12130944"/>
        <n v="7.9166639999999996E-2"/>
        <n v="9.7520640000000006E-2"/>
        <n v="9.440424E-2"/>
        <n v="0.10214903999999998"/>
        <n v="7.9939439999999987E-2"/>
        <n v="0.11657184000000001"/>
        <n v="0.11532864"/>
        <n v="0.10769303999999998"/>
        <n v="0.11874744000000001"/>
        <n v="7.9679040000000007E-2"/>
        <n v="0.10664303999999998"/>
        <n v="9.2766240000000014E-2"/>
        <n v="0.13805903999999999"/>
        <n v="8.4819839999999994E-2"/>
        <n v="9.2774639999999992E-2"/>
        <n v="0.12618144000000003"/>
        <n v="8.8079040000000025E-2"/>
        <n v="6.4407839999999994E-2"/>
        <n v="0.11956224000000003"/>
        <n v="0.10908743999999998"/>
        <n v="0.11234664000000001"/>
        <n v="0.17895864"/>
        <n v="0.13709304"/>
        <n v="8.9540639999999991E-2"/>
        <n v="0.17147424"/>
        <n v="0.21523824"/>
        <n v="7.4924640000000001E-2"/>
        <n v="0.10535280000000001"/>
        <n v="0.12934824"/>
        <n v="0.11491704000000001"/>
        <n v="0.14084784000000003"/>
        <n v="0.11534544000000001"/>
        <n v="0.13639583999999999"/>
        <n v="8.6491440000000017E-2"/>
        <n v="0.12149424"/>
        <n v="0.15366624000000001"/>
        <n v="0.10257743999999999"/>
        <n v="0.14553504"/>
        <n v="8.0132639999999991E-2"/>
        <n v="0.12644184"/>
        <n v="0.22975343999999998"/>
        <n v="7.3605839999999992E-2"/>
        <n v="0.10913783999999999"/>
        <n v="0.15036504000000003"/>
        <n v="0.11300184000000001"/>
        <n v="9.5991840000000009E-2"/>
        <n v="0.23961504"/>
        <n v="0.16847544000000003"/>
        <n v="7.6856640000000004E-2"/>
        <n v="0.13599264"/>
        <n v="7.7033039999999997E-2"/>
        <n v="0.15754704"/>
        <n v="9.4857839999999999E-2"/>
        <n v="8.8809840000000015E-2"/>
        <n v="0.12687024000000002"/>
        <n v="0.11509344000000001"/>
        <n v="0.11788224"/>
        <n v="0.13349784000000001"/>
        <n v="0.12381264000000002"/>
        <n v="0.17107944"/>
        <n v="9.4303440000000002E-2"/>
        <n v="7.9746239999999996E-2"/>
        <n v="8.0603040000000001E-2"/>
        <n v="6.6071039999999998E-2"/>
        <n v="0.10174079999999999"/>
        <n v="0.13824384000000001"/>
        <n v="9.2749440000000002E-2"/>
        <n v="0.14578704000000001"/>
        <n v="8.3333039999999997E-2"/>
        <n v="0.11888184"/>
        <n v="0.10486223999999998"/>
        <n v="0.14900424000000001"/>
        <n v="0.12518184000000002"/>
        <n v="0.10410623999999999"/>
        <n v="0.13164984000000002"/>
        <n v="0.19916904000000002"/>
        <n v="0.12918024"/>
        <n v="0.15479184000000001"/>
        <n v="0.11869703999999999"/>
        <n v="9.9326639999999994E-2"/>
        <n v="0.17080224000000002"/>
        <n v="0.10071263999999999"/>
        <n v="8.9742240000000015E-2"/>
        <n v="8.3274239999999999E-2"/>
        <n v="0.14058744000000001"/>
        <n v="0.11495063999999998"/>
        <n v="9.3345839999999999E-2"/>
        <n v="0.16250303999999999"/>
        <n v="9.2111040000000005E-2"/>
        <n v="0.14293944000000003"/>
        <n v="0.16496424000000001"/>
        <n v="0.11711784"/>
        <n v="0.16230984000000001"/>
        <n v="0.16022664"/>
        <n v="0.10709663999999998"/>
        <n v="0.11598384000000002"/>
        <n v="0.18551904000000002"/>
        <n v="0.10035983999999999"/>
        <n v="7.3505039999999994E-2"/>
        <n v="0.14511504000000003"/>
        <n v="0.14330903999999997"/>
        <n v="0.15219623999999998"/>
        <n v="0.12611423999999999"/>
        <n v="8.404703999999999E-2"/>
        <n v="0.16446024000000001"/>
        <n v="8.8591440000000007E-2"/>
        <n v="0.17217984"/>
        <n v="0.16041984000000004"/>
        <n v="0.14168784000000001"/>
        <n v="0.17975664000000002"/>
        <n v="0.12892824"/>
        <n v="0.16176384000000002"/>
        <n v="0.14710584000000002"/>
        <n v="0.11050703999999999"/>
        <n v="0.12212424"/>
        <n v="0.14304864"/>
        <n v="0.12423263999999999"/>
        <n v="0.11777304"/>
        <n v="0.13102823999999999"/>
        <n v="0.11226263999999998"/>
        <n v="9.059064E-2"/>
        <n v="9.5840639999999991E-2"/>
        <n v="7.7226240000000002E-2"/>
        <n v="0.12041903999999999"/>
        <n v="0.14715624000000002"/>
        <n v="0.13869744000000001"/>
        <n v="0.11876424000000001"/>
        <n v="0.12527423999999998"/>
        <n v="0.10487064"/>
        <n v="0.14202384000000001"/>
        <n v="0.14781984000000004"/>
        <n v="0.12177984"/>
        <n v="0.10232543999999999"/>
        <n v="9.8091839999999986E-2"/>
        <n v="0.10635744"/>
        <n v="6.8893439999999986E-2"/>
        <n v="9.3933840000000005E-2"/>
        <n v="0.21334151999999998"/>
        <n v="0.10709832"/>
        <n v="8.729112E-2"/>
        <n v="0.10394832"/>
        <n v="0.13438152"/>
        <n v="0.13660079999999999"/>
        <n v="0.15741431999999997"/>
        <n v="0.19802831999999998"/>
        <n v="0.10667831999999998"/>
        <n v="0.13093752"/>
        <n v="0.17078712000000001"/>
        <n v="0.12296591999999999"/>
        <n v="0.16336992"/>
        <n v="8.5854719999999995E-2"/>
        <n v="0.19357632"/>
        <n v="0.19465151999999999"/>
        <n v="8.0445120000000009E-2"/>
        <n v="7.4363519999999989E-2"/>
        <n v="0.15247511999999999"/>
        <n v="8.1579119999999991E-2"/>
        <n v="6.6408719999999991E-2"/>
        <n v="7.7614320000000001E-2"/>
        <n v="0.13389432000000001"/>
        <n v="6.6366720000000004E-2"/>
        <n v="0.16123632000000002"/>
        <n v="9.7085520000000008E-2"/>
        <n v="0.10436831999999999"/>
        <n v="8.289792E-2"/>
        <n v="0.17150112000000001"/>
        <n v="8.8030320000000009E-2"/>
        <n v="0.10973592"/>
        <n v="0.24572352"/>
        <n v="0.11989992000000001"/>
        <n v="5.1624719999999999E-2"/>
        <n v="6.2376720000000004E-2"/>
        <n v="0.10703111999999999"/>
        <n v="0.17102232000000001"/>
        <n v="7.0264319999999991E-2"/>
        <n v="6.9861119999999999E-2"/>
        <n v="0.11128992"/>
        <n v="8.9886720000000017E-2"/>
        <n v="0.22851191999999998"/>
        <n v="0.14331072"/>
        <n v="0.16839312000000001"/>
        <n v="9.2641920000000003E-2"/>
        <n v="0.11438111999999998"/>
        <n v="0.14678832"/>
        <n v="0.12955992"/>
        <n v="0.10530072"/>
        <n v="7.2901920000000009E-2"/>
        <n v="9.4347119999999993E-2"/>
        <n v="6.5661120000000003E-2"/>
        <n v="0.15346631999999999"/>
        <n v="0.11105472000000001"/>
        <n v="0.10463711999999999"/>
        <n v="9.1675920000000008E-2"/>
        <n v="8.4477120000000003E-2"/>
        <n v="4.9415520000000004E-2"/>
        <n v="0.10495631999999999"/>
        <n v="0.13274352000000003"/>
        <n v="0.12443591999999999"/>
        <n v="0.13494432000000001"/>
        <n v="0.10775351999999999"/>
        <n v="4.9549919999999997E-2"/>
        <n v="0.14680511999999998"/>
        <n v="6.5451120000000002E-2"/>
        <n v="0.16017791999999997"/>
        <n v="9.6035519999999999E-2"/>
        <n v="7.3078319999999988E-2"/>
        <n v="8.5627919999999982E-2"/>
        <n v="4.5543119999999999E-2"/>
        <n v="8.1537119999999991E-2"/>
        <n v="8.7076079999999986E-2"/>
        <n v="6.9520079999999998E-2"/>
        <n v="3.9406079999999996E-2"/>
        <n v="9.2057279999999991E-2"/>
        <n v="5.6340479999999991E-2"/>
        <n v="5.3341679999999995E-2"/>
        <n v="0.11963448"/>
        <n v="0.31096127999999995"/>
        <n v="0.10511088"/>
        <n v="0.11876927999999998"/>
        <n v="0.14940408000000002"/>
        <n v="5.118288E-2"/>
        <n v="0.10900007999999999"/>
        <n v="6.1682879999999995E-2"/>
        <n v="0.16092048"/>
        <n v="6.611808000000001E-2"/>
        <n v="8.3968080000000014E-2"/>
        <n v="0.18402047999999999"/>
        <n v="6.2531279999999995E-2"/>
        <n v="6.8436480000000022E-2"/>
        <n v="3.7835279999999999E-2"/>
        <n v="5.7970079999999993E-2"/>
        <n v="0.10552248"/>
        <n v="8.7185280000000004E-2"/>
        <n v="7.1510880000000013E-2"/>
        <n v="6.1078079999999993E-2"/>
        <n v="3.1342080000000001E-2"/>
        <n v="5.5836480000000001E-2"/>
        <n v="6.4698480000000003E-2"/>
        <n v="6.4127279999999995E-2"/>
        <n v="8.0221680000000004E-2"/>
        <n v="0.10305288"/>
        <n v="6.2875679999999989E-2"/>
        <n v="3.6550079999999999E-2"/>
        <n v="4.3379279999999999E-2"/>
        <n v="6.3094079999999997E-2"/>
        <n v="6.3698879999999999E-2"/>
        <n v="5.8541280000000001E-2"/>
        <n v="7.2527279999999986E-2"/>
        <n v="8.7487679999999984E-2"/>
        <n v="5.2846080000000004E-2"/>
        <n v="7.343448000000001E-2"/>
        <n v="0.14989127999999999"/>
        <n v="0.12944567999999998"/>
        <n v="8.8042080000000009E-2"/>
        <n v="8.4648480000000012E-2"/>
        <n v="7.9045680000000007E-2"/>
        <n v="0.10226328"/>
        <n v="7.6374480000000022E-2"/>
        <n v="8.9352479999999998E-2"/>
        <n v="8.8184879999999993E-2"/>
        <n v="6.3270480000000004E-2"/>
        <n v="5.9372880000000003E-2"/>
        <n v="6.420287999999999E-2"/>
        <n v="7.8860880000000008E-2"/>
        <n v="4.9637280000000006E-2"/>
        <n v="6.6521280000000002E-2"/>
        <n v="8.3783279999999988E-2"/>
        <n v="6.6798479999999993E-2"/>
        <n v="6.9158879999999992E-2"/>
        <n v="9.3712080000000017E-2"/>
        <n v="6.9024480000000013E-2"/>
        <n v="4.577328E-2"/>
        <n v="6.5269679999999997E-2"/>
        <n v="6.6050879999999992E-2"/>
        <n v="8.5597680000000009E-2"/>
        <n v="5.0233680000000003E-2"/>
        <n v="4.2480479999999994E-2"/>
        <n v="6.5479679999999998E-2"/>
        <n v="2.4924479999999999E-2"/>
        <n v="5.1376080000000005E-2"/>
        <n v="0.11730264"/>
        <n v="3.8930639999999996E-2"/>
        <n v="5.5932240000000008E-2"/>
        <n v="6.7709039999999998E-2"/>
        <n v="6.3962640000000001E-2"/>
        <n v="5.4621839999999998E-2"/>
        <n v="0.16320864000000002"/>
        <n v="0.34583303999999998"/>
        <n v="0.13518623999999996"/>
        <n v="0.20895503999999998"/>
        <n v="0.16241064"/>
        <n v="0.10203983999999999"/>
        <n v="9.988944000000001E-2"/>
        <n v="5.2883039999999992E-2"/>
        <n v="0.19676663999999996"/>
        <n v="6.2677440000000001E-2"/>
        <n v="4.9019040000000007E-2"/>
        <n v="3.4545840000000008E-2"/>
        <n v="8.9297040000000008E-2"/>
        <n v="3.6679440000000001E-2"/>
        <n v="2.727984E-2"/>
        <n v="4.4088240000000001E-2"/>
        <n v="0.12356063999999997"/>
        <n v="8.2753439999999998E-2"/>
        <n v="0.10386263999999998"/>
        <n v="4.6683839999999997E-2"/>
        <n v="5.411784E-2"/>
        <n v="5.5520640000000003E-2"/>
        <n v="4.8229439999999998E-2"/>
        <n v="5.8956239999999993E-2"/>
        <n v="0.21568344000000003"/>
        <n v="6.7448639999999976E-2"/>
        <n v="2.475144E-2"/>
        <n v="2.7893039999999994E-2"/>
        <n v="4.711224E-2"/>
        <n v="4.8918239999999995E-2"/>
        <n v="2.7195840000000002E-2"/>
        <n v="5.4000239999999998E-2"/>
        <n v="5.5940639999999993E-2"/>
        <n v="4.5835439999999998E-2"/>
        <n v="5.380704E-2"/>
        <n v="0.13096943999999999"/>
        <n v="0.10915464000000001"/>
        <n v="8.0275440000000003E-2"/>
        <n v="5.1732239999999992E-2"/>
        <n v="7.0674239999999999E-2"/>
        <n v="6.8918640000000003E-2"/>
        <n v="5.7276239999999999E-2"/>
        <n v="4.5591839999999995E-2"/>
        <n v="2.960664E-2"/>
        <n v="3.8577840000000002E-2"/>
        <n v="5.0699040000000001E-2"/>
        <n v="7.0195440000000012E-2"/>
        <n v="6.6104640000000006E-2"/>
        <n v="3.9753840000000006E-2"/>
        <n v="4.0652639999999997E-2"/>
        <n v="6.4567440000000004E-2"/>
        <n v="7.6226639999999984E-2"/>
        <n v="5.0052240000000005E-2"/>
        <n v="5.473944E-2"/>
        <n v="2.3273039999999998E-2"/>
        <n v="7.9595039999999992E-2"/>
        <n v="3.4747440000000004E-2"/>
        <n v="7.541183999999998E-2"/>
        <n v="4.0745039999999996E-2"/>
        <n v="4.5129840000000004E-2"/>
        <n v="6.5684640000000002E-2"/>
        <n v="2.7313439999999998E-2"/>
        <n v="4.5583440000000003E-2"/>
      </sharedItems>
    </cacheField>
    <cacheField name="TDN" numFmtId="2">
      <sharedItems containsString="0" containsBlank="1" containsNumber="1" minValue="0" maxValue="487.40750000000003" count="459">
        <n v="64.035850000000011"/>
        <n v="61.806450000000012"/>
        <n v="63.478500000000018"/>
        <n v="62.363800000000012"/>
        <n v="66.822599999999994"/>
        <n v="56.232950000000002"/>
        <n v="65.707899999999995"/>
        <n v="57.905000000000008"/>
        <n v="61.249100000000013"/>
        <n v="58.462350000000008"/>
        <n v="59.019700000000007"/>
        <n v="66.265249999999995"/>
        <n v="54.003550000000011"/>
        <n v="70.724050000000005"/>
        <m/>
        <n v="64.593200000000024"/>
        <n v="54.560900000000004"/>
        <n v="65.150549999999996"/>
        <n v="72.396100000000004"/>
        <n v="67.379949999999994"/>
        <n v="76.297550000000015"/>
        <n v="67.937299999999993"/>
        <n v="74.068150000000017"/>
        <n v="75.182850000000016"/>
        <n v="74.625500000000017"/>
        <n v="75.740200000000016"/>
        <n v="77.412250000000014"/>
        <n v="62.921150000000011"/>
        <n v="80.756349999999998"/>
        <n v="69.609350000000006"/>
        <n v="55.675600000000003"/>
        <n v="55.118250000000003"/>
        <n v="56.790300000000002"/>
        <n v="57.347650000000009"/>
        <n v="106.1777"/>
        <n v="172.28059999999999"/>
        <n v="105.01800000000001"/>
        <n v="136.32990000000001"/>
        <n v="87.042649999999995"/>
        <n v="87.622499999999988"/>
        <n v="128.21200000000002"/>
        <n v="101.53890000000001"/>
        <n v="81.823999999999984"/>
        <n v="78.924750000000003"/>
        <n v="95.74039999999998"/>
        <n v="96.320249999999987"/>
        <n v="79.504599999999996"/>
        <n v="94.580699999999993"/>
        <n v="136.90975"/>
        <n v="128.68844999999999"/>
        <n v="187.35670000000002"/>
        <n v="153.72540000000001"/>
        <n v="111.39634999999998"/>
        <n v="191.99549999999999"/>
        <n v="109.6568"/>
        <n v="151.53980000000001"/>
        <n v="117.77470000000001"/>
        <n v="73.706099999999992"/>
        <n v="91.101599999999991"/>
        <n v="183.29774999999998"/>
        <n v="131.69110000000001"/>
        <n v="120.32820000000002"/>
        <n v="146.18734999999998"/>
        <n v="90.521749999999983"/>
        <n v="65.008350000000007"/>
        <n v="182.71790000000001"/>
        <n v="169.96119999999999"/>
        <n v="144.29425000000001"/>
        <n v="158.36420000000001"/>
        <n v="131.11125000000001"/>
        <n v="152.56569999999999"/>
        <n v="105.59785000000002"/>
        <n v="110.85325000000002"/>
        <n v="121.83364999999999"/>
        <n v="118.35454999999999"/>
        <n v="114.29560000000001"/>
        <n v="120.67394999999999"/>
        <n v="174.6"/>
        <n v="157.78434999999999"/>
        <n v="243.02229999999997"/>
        <n v="134.59035"/>
        <n v="151.40600000000001"/>
        <n v="83.563549999999992"/>
        <n v="179.2388"/>
        <n v="198.9537"/>
        <n v="164.1627"/>
        <n v="133.43065000000001"/>
        <n v="144.85160000000002"/>
        <n v="176.33955"/>
        <n v="149.0866"/>
        <n v="132.85079999999999"/>
        <n v="154.30525"/>
        <n v="128.79185000000001"/>
        <n v="86.329850000000008"/>
        <n v="159.5239"/>
        <n v="94.00085"/>
        <n v="92.841149999999999"/>
        <n v="106.75754999999999"/>
        <n v="185.39520000000002"/>
        <n v="244.4769"/>
        <n v="103.22409999999999"/>
        <n v="166.38040000000001"/>
        <n v="74.022800000000018"/>
        <n v="124.27619999999999"/>
        <n v="160.26850000000002"/>
        <n v="95.754000000000005"/>
        <n v="60.440800000000003"/>
        <n v="65.194500000000005"/>
        <n v="71.985500000000016"/>
        <n v="76.207400000000007"/>
        <n v="119.52249999999999"/>
        <n v="133.78360000000001"/>
        <n v="122.2389"/>
        <n v="156.19389999999999"/>
        <n v="111.37329999999999"/>
        <n v="230.89490000000001"/>
        <n v="131.06719999999999"/>
        <n v="146.6865"/>
        <n v="136.5"/>
        <n v="299.48400000000004"/>
        <n v="135.14179999999999"/>
        <n v="124.73290000000001"/>
        <n v="152.79840000000002"/>
        <n v="44.8215"/>
        <n v="105.26139999999999"/>
        <n v="203.73090000000005"/>
        <n v="154.48220000000001"/>
        <n v="179.9624"/>
        <n v="126.99260000000001"/>
        <n v="74.701900000000009"/>
        <n v="325.28980000000007"/>
        <n v="237.68590000000006"/>
        <n v="140.5746"/>
        <n v="294.05120000000005"/>
        <n v="262.81260000000003"/>
        <n v="334.3202"/>
        <n v="130.38809999999998"/>
        <n v="58.403500000000008"/>
        <n v="229.53670000000002"/>
        <n v="156.87299999999999"/>
        <n v="194.2235"/>
        <n v="76.739200000000025"/>
        <n v="143.29100000000003"/>
        <n v="487.40750000000003"/>
        <n v="98.470399999999998"/>
        <n v="196.93990000000002"/>
        <n v="310.34960000000001"/>
        <n v="288.61840000000007"/>
        <n v="117.64700000000003"/>
        <n v="474.43399999999991"/>
        <n v="131.74630000000002"/>
        <n v="337.77979999999997"/>
        <n v="203.05180000000001"/>
        <n v="302.20040000000006"/>
        <n v="203.5958"/>
        <n v="120.88069999999999"/>
        <n v="446.75720000000007"/>
        <n v="219.35020000000006"/>
        <n v="357.88659999999999"/>
        <n v="222.74570000000003"/>
        <n v="181.32060000000001"/>
        <n v="101.8659"/>
        <n v="125.63440000000001"/>
        <n v="137.17909999999998"/>
        <n v="48.896099999999997"/>
        <n v="115.4479"/>
        <n v="122.2514"/>
        <n v="108.94980000000001"/>
        <n v="36.8142"/>
        <n v="101.78739999999999"/>
        <n v="24.535800000000002"/>
        <n v="35.695300000000003"/>
        <n v="124.80940000000001"/>
        <n v="45.511400000000009"/>
        <n v="69.556600000000017"/>
        <n v="55.743400000000008"/>
        <n v="38.860600000000005"/>
        <n v="70.723749999999995"/>
        <n v="83.881400000000014"/>
        <n v="65.463800000000006"/>
        <n v="74.672600000000017"/>
        <n v="95.136600000000016"/>
        <n v="29.651800000000001"/>
        <n v="49.533700000000003"/>
        <n v="57.278200000000012"/>
        <n v="96.159800000000018"/>
        <n v="52.162200000000013"/>
        <n v="70.068200000000019"/>
        <n v="194.38700000000006"/>
        <n v="91.043800000000005"/>
        <n v="37.325800000000001"/>
        <n v="82.346600000000009"/>
        <n v="27.605400000000003"/>
        <n v="76.719000000000008"/>
        <n v="275.73140000000001"/>
        <n v="64.669450000000012"/>
        <n v="35.680759999999999"/>
        <n v="140.15740000000002"/>
        <n v="66.99860000000001"/>
        <n v="22.489400000000003"/>
        <n v="60.859400000000022"/>
        <n v="125.21244999999999"/>
        <n v="103.32220000000001"/>
        <n v="116.11220000000002"/>
        <n v="138.62260000000001"/>
        <n v="213.31620000000001"/>
        <n v="53.185400000000001"/>
        <n v="138.11100000000002"/>
        <n v="62.394200000000019"/>
        <n v="84.393000000000015"/>
        <n v="13.280600000000002"/>
        <n v="14.303799999999999"/>
        <n v="386.9085"/>
        <n v="29.1402"/>
        <n v="97.694600000000023"/>
        <n v="287.4982"/>
        <n v="144.25020000000004"/>
        <n v="86.951000000000022"/>
        <n v="333.65335000000005"/>
        <n v="316.14780000000002"/>
        <n v="222.52500000000001"/>
        <n v="124.34755000000001"/>
        <n v="39.372200000000007"/>
        <n v="175.96940000000001"/>
        <n v="226.10620000000003"/>
        <n v="109.97300000000001"/>
        <n v="132.995"/>
        <n v="172.34949999999998"/>
        <n v="121.22820000000002"/>
        <n v="21.15044"/>
        <n v="16.825940000000003"/>
        <n v="103.58995"/>
        <n v="30.938349999999996"/>
        <n v="7.5860499999999984"/>
        <n v="6.2887000000000013"/>
        <n v="29.631149999999995"/>
        <n v="11.9817"/>
        <n v="35.966850000000008"/>
        <n v="86.724400000000003"/>
        <n v="22.721800000000002"/>
        <n v="43.479400000000005"/>
        <n v="11.910550000000002"/>
        <n v="16.054650000000002"/>
        <n v="49.543349999999997"/>
        <n v="26.613849999999999"/>
        <n v="47.371450000000003"/>
        <n v="27.478750000000002"/>
        <n v="30.0837"/>
        <n v="10.1715"/>
        <n v="20.580150000000003"/>
        <n v="27.911200000000001"/>
        <n v="94.508499999999998"/>
        <n v="51.263500000000008"/>
        <n v="23.295449999999999"/>
        <n v="193.45425"/>
        <n v="27.368400000000005"/>
        <n v="94.076049999999995"/>
        <n v="31.803249999999998"/>
        <n v="17.412300000000002"/>
        <n v="241.42454999999998"/>
        <n v="51.806100000000001"/>
        <n v="3.2615500000000006"/>
        <n v="24.451600000000006"/>
        <n v="14.244450000000001"/>
        <n v="11.076600000000001"/>
        <n v="37.324500000000008"/>
        <n v="101.86015000000002"/>
        <n v="96.670749999999998"/>
        <n v="7.1536000000000017"/>
        <n v="231.59514999999996"/>
        <n v="16.95975"/>
        <n v="64.477499999999992"/>
        <n v="53.425750000000008"/>
        <n v="40.884700000000002"/>
        <n v="22.289350000000002"/>
        <n v="12.886800000000001"/>
        <n v="16.507200000000001"/>
        <n v="178.52009999999999"/>
        <n v="14.937700000000003"/>
        <n v="17.099950000000003"/>
        <n v="91.913800000000009"/>
        <n v="76.243799999999993"/>
        <n v="65.382599999999996"/>
        <n v="175.35225"/>
        <n v="90.184000000000012"/>
        <n v="46.506550000000004"/>
        <n v="53.616299999999995"/>
        <n v="39.587350000000008"/>
        <n v="79.372749999999996"/>
        <n v="111.80650000000001"/>
        <n v="37.4251"/>
        <n v="71.718299999999985"/>
        <n v="6.7211500000000006"/>
        <n v="65.534350000000003"/>
        <n v="5.8562500000000002"/>
        <n v="19.675050000000002"/>
        <n v="5.1934500000000012"/>
        <n v="37.454250000000002"/>
        <n v="9.7447499999999998"/>
        <n v="4.9672500000000008"/>
        <n v="10.2225"/>
        <n v="13.566749999999999"/>
        <n v="8.161999999999999"/>
        <n v="17.866500000000002"/>
        <n v="26.466000000000001"/>
        <n v="8.7892500000000009"/>
        <n v="12.133500000000003"/>
        <n v="19.7775"/>
        <n v="15.538250000000003"/>
        <n v="18.821999999999999"/>
        <n v="7.3559999999999999"/>
        <n v="28.854749999999996"/>
        <n v="15.000000000000002"/>
        <n v="5.4450000000000012"/>
        <n v="4.2279999999999998"/>
        <n v="16.911000000000001"/>
        <n v="4.4895000000000005"/>
        <n v="4.5829000000000004"/>
        <n v="22.166250000000002"/>
        <n v="5.2114999999999991"/>
        <n v="21.210750000000004"/>
        <n v="7.8337500000000002"/>
        <n v="6.8782500000000013"/>
        <n v="7.6702500000000011"/>
        <n v="30.288000000000004"/>
        <n v="10.70025"/>
        <n v="2.5785000000000018"/>
        <n v="3.5340000000000011"/>
        <n v="9.1455000000000002"/>
        <n v="6.400500000000001"/>
        <n v="34.22475"/>
        <n v="14.52225"/>
        <n v="35.20825"/>
        <n v="8.8119500000000013"/>
        <n v="9.6372500000000016"/>
        <n v="9.267000000000003"/>
        <n v="3.0562500000000008"/>
        <n v="11.2707"/>
        <n v="12.587750000000003"/>
        <n v="13.089"/>
        <n v="15.477749999999999"/>
        <n v="11.178000000000003"/>
        <n v="3.697750000000001"/>
        <n v="17.388750000000002"/>
        <n v="6.7466000000000008"/>
        <n v="1.1452500000000003"/>
        <n v="6.68675"/>
        <n v="9.8938000000000024"/>
        <n v="3.5994000000000002"/>
        <n v="2.9109499999999997"/>
        <n v="7.9268000000000001"/>
        <n v="4.9789600000000007"/>
        <n v="4.5933200000000003"/>
        <n v="12.745950000000001"/>
        <n v="60.249000000000009"/>
        <n v="11.664100000000001"/>
        <n v="17.126619999999999"/>
        <n v="5.2681899999999988"/>
        <n v="10.58225"/>
        <n v="5.0746500000000001"/>
        <n v="24.15455"/>
        <n v="5.6647500000000006"/>
        <n v="5.6538299999999992"/>
        <n v="6.1358800000000002"/>
        <n v="5.8614500000000014"/>
        <n v="5.27135"/>
        <n v="3.3043500000000003"/>
        <n v="11.534839999999999"/>
        <n v="9.2210000000000001"/>
        <n v="1.8290999999999999"/>
        <n v="4.0911499999999998"/>
        <n v="6.4251099999999992"/>
        <n v="6.6179299999999994"/>
        <n v="7.4350499999999995"/>
        <n v="10.2872"/>
        <n v="3.91845"/>
        <n v="5.4610099999999999"/>
        <n v="5.3697000000000008"/>
        <n v="6.8449500000000008"/>
        <n v="4.4969099999999997"/>
        <n v="5.7502399999999998"/>
        <n v="16.286550000000002"/>
        <n v="6.5499000000000009"/>
        <n v="6.4515500000000001"/>
        <n v="5.94306"/>
        <n v="7.003569999999999"/>
        <n v="7.7301000000000011"/>
        <n v="10.483899999999998"/>
        <n v="8.02515"/>
        <n v="4.9763000000000002"/>
        <n v="4.7861400000000005"/>
        <n v="7.0416500000000006"/>
        <n v="4.8779500000000002"/>
        <n v="3.9927999999999999"/>
        <n v="7.3367000000000004"/>
        <n v="6.5215199999999998"/>
        <n v="6.0581499999999995"/>
        <n v="9.7954500000000007"/>
        <n v="3.1076500000000005"/>
        <n v="6.71434"/>
        <n v="6.232289999999999"/>
        <n v="8.3202000000000016"/>
        <n v="3.206"/>
        <n v="5.173"/>
        <n v="1.3373499999999998"/>
        <n v="4.3040899999999995"/>
        <n v="15.198419999999999"/>
        <n v="3.3399899999999998"/>
        <n v="6.3286999999999995"/>
        <n v="5.2164799999999998"/>
        <n v="4.8261599999999998"/>
        <n v="16.644569999999998"/>
        <n v="72.08032"/>
        <n v="15.005599999999999"/>
        <n v="33.51632"/>
        <n v="17.218820000000001"/>
        <n v="12.827720000000003"/>
        <n v="10.1851"/>
        <n v="29.467099999999999"/>
        <n v="4.0455199999999998"/>
        <n v="2.9721400000000004"/>
        <n v="9.3174099999999989"/>
        <n v="2.8579400000000006"/>
        <n v="2.1830699999999998"/>
        <n v="3.8503599999999998"/>
        <n v="13.803520000000001"/>
        <n v="9.3148400000000002"/>
        <n v="10.37792"/>
        <n v="4.0148600000000005"/>
        <n v="2.6651200000000004"/>
        <n v="4.4358399999999998"/>
        <n v="4.72858"/>
        <n v="5.8466500000000003"/>
        <n v="31.202479999999998"/>
        <n v="6.0394699999999997"/>
        <n v="1.9963400000000004"/>
        <n v="2.0939199999999998"/>
        <n v="3.2648799999999998"/>
        <n v="4.2076799999999999"/>
        <n v="3.75278"/>
        <n v="10.763559999999998"/>
        <n v="9.028179999999999"/>
        <n v="0"/>
        <n v="4.8825500000000002"/>
        <n v="2.5818199999999996"/>
        <n v="3.1673"/>
        <n v="5.0213200000000002"/>
        <n v="7.4856199999999982"/>
        <n v="6.8107499999999987"/>
        <n v="4.33826"/>
        <n v="6.6801799999999991"/>
        <n v="6.1922800000000002"/>
        <n v="4.1112699999999993"/>
        <n v="12.113300000000001"/>
        <n v="1.9902499999999999"/>
        <n v="7.7535599999999993"/>
        <n v="2.3866600000000004"/>
        <n v="6.4850199999999987"/>
        <n v="4.1431000000000004"/>
      </sharedItems>
    </cacheField>
    <cacheField name="DON" numFmtId="2">
      <sharedItems containsString="0" containsBlank="1" containsNumber="1" minValue="6.4407839999999994E-2" maxValue="131.374763" count="556">
        <n v="59.593211000000011"/>
        <m/>
        <n v="57.91802550000002"/>
        <n v="56.525451500000017"/>
        <n v="61.426642999999991"/>
        <n v="49.810558999999998"/>
        <n v="60.481100999999995"/>
        <n v="51.681063500000008"/>
        <n v="58.105283000000014"/>
        <n v="56.328378000000015"/>
        <n v="56.433263000000011"/>
        <n v="60.055147999999996"/>
        <n v="52.804075000000012"/>
        <n v="57.360019000000008"/>
        <n v="52.829984500000009"/>
        <n v="59.757636999999995"/>
        <n v="47.20103000000001"/>
        <n v="52.436273000000007"/>
        <n v="61.39734649999999"/>
        <n v="55.882282000000011"/>
        <n v="54.10618800000001"/>
        <n v="58.157887000000031"/>
        <n v="61.040394499999998"/>
        <n v="55.115688000000013"/>
        <n v="48.965608000000003"/>
        <n v="57.674718999999996"/>
        <n v="57.75943700000002"/>
        <n v="58.787598000000024"/>
        <n v="61.870413499999991"/>
        <n v="47.580343000000006"/>
        <n v="57.716214000000015"/>
        <n v="54.875547000000012"/>
        <n v="59.350437000000021"/>
        <n v="62.089070499999991"/>
        <n v="57.334956500000018"/>
        <n v="61.111189999999993"/>
        <n v="64.142381"/>
        <n v="62.109866999999994"/>
        <n v="66.717125500000009"/>
        <n v="70.365037500000028"/>
        <n v="68.648607000000027"/>
        <n v="72.45444950000001"/>
        <n v="65.89573"/>
        <n v="68.930307000000013"/>
        <n v="58.273438000000013"/>
        <n v="74.538688499999992"/>
        <n v="61.489091999999992"/>
        <n v="63.886806000000007"/>
        <n v="63.709361999999992"/>
        <n v="53.609216500000002"/>
        <n v="53.044840000000001"/>
        <n v="63.062993999999989"/>
        <n v="54.667425500000007"/>
        <n v="55.453531000000012"/>
        <n v="1.9609430000000003"/>
        <n v="59.680112999999992"/>
        <n v="7.1987820000000227"/>
        <n v="0.23818368000000001"/>
        <n v="8.2940210000000008"/>
        <n v="0.16856448000000002"/>
        <n v="10.583763000000033"/>
        <n v="0.25432848000000002"/>
        <n v="6.3970580000000012"/>
        <n v="0.16933728000000003"/>
        <n v="3.8810720000000174"/>
        <n v="0.25154808000000001"/>
        <n v="25.38221200000001"/>
        <n v="2.9060729999999779"/>
        <n v="4.588743000000008"/>
        <n v="0.16660728000000002"/>
        <n v="2.8255419999999845"/>
        <n v="0.21865367999999999"/>
        <n v="9.3850220000000064"/>
        <n v="21.898437000000001"/>
        <n v="14.584992000000028"/>
        <n v="0.17061408"/>
        <n v="22.450464999999951"/>
        <n v="0.13631688"/>
        <n v="18.382310000000018"/>
        <n v="16.294975000000008"/>
        <n v="6.3572290000000038"/>
        <n v="3.0694309999999945"/>
        <n v="24.346438999999975"/>
        <n v="0.17674608"/>
        <n v="22.191393000000033"/>
        <n v="12.067849999999993"/>
        <n v="8.0933609999999874"/>
        <n v="2.8710300000000046"/>
        <n v="43.538928000000027"/>
        <n v="6.6992889999999932"/>
        <n v="17.937044000000014"/>
        <n v="24.276111000000014"/>
        <n v="0.14644728000000001"/>
        <n v="0.17242008"/>
        <n v="4.4471920000000438"/>
        <n v="4.0042280000000261"/>
        <n v="3.30974700000003"/>
        <n v="8.2537369999999868"/>
        <n v="8.1262629999999945"/>
        <n v="6.0498010000000022"/>
        <n v="0.19150487999999999"/>
        <n v="47.103203000000008"/>
        <n v="1.7017510000000158"/>
        <n v="26.720686000000001"/>
        <n v="56.098554999999976"/>
        <n v="0.20271888000000002"/>
        <n v="11.26066400000002"/>
        <n v="13.684772999999993"/>
        <n v="0.16165967999999997"/>
        <n v="29.019916000000009"/>
        <n v="0.22880088000000001"/>
        <n v="16.606528999999995"/>
        <n v="1.9092189999999789"/>
        <n v="0.15413328000000001"/>
        <n v="14.457266000000033"/>
        <n v="38.159597000000019"/>
        <n v="10.134065000000021"/>
        <n v="5.4501020000000153"/>
        <n v="12.12922100000003"/>
        <n v="0.15069768"/>
        <n v="7.3855730000000079"/>
        <n v="20.730286000000007"/>
        <n v="9.4930079999999986E-2"/>
        <n v="19.746548000000018"/>
        <n v="0.10031447999999998"/>
        <n v="19.744614999999996"/>
        <n v="33.98533599999999"/>
        <n v="27.317239499999999"/>
        <n v="16.454456999999977"/>
        <n v="25.670280999999989"/>
        <n v="20.423418500000025"/>
        <n v="28.212519999999969"/>
        <n v="22.894344999999987"/>
        <n v="6.3966984999999994"/>
        <n v="13.091206000000007"/>
        <n v="14.420879999999997"/>
        <n v="22.25848100000001"/>
        <n v="0.12117336000000002"/>
        <n v="23.514114499999977"/>
        <n v="19.307861999999986"/>
        <n v="6.6587974999999773"/>
        <n v="28.792607499999988"/>
        <n v="20.532993999999974"/>
        <n v="47.348745000000008"/>
        <n v="13.269393999999963"/>
        <n v="14.112495999999965"/>
        <n v="25.463591499999978"/>
        <n v="13.157790500000004"/>
        <n v="59.415790000000044"/>
        <n v="27.299486499999972"/>
        <n v="17.275884999999988"/>
        <n v="25.397686500000006"/>
        <n v="6.8455739999999992"/>
        <n v="19.231088"/>
        <n v="46.406098500000041"/>
        <n v="0.15916656000000004"/>
        <n v="26.060365499999975"/>
        <n v="31.507543999999996"/>
        <n v="19.881222000000008"/>
        <n v="14.5549015"/>
        <n v="78.580928000000057"/>
        <n v="48.598526000000078"/>
        <n v="16.129762999999983"/>
        <n v="44.017075500000004"/>
        <n v="15.364976000000013"/>
        <n v="50.887165500000037"/>
        <n v="22.189727499999961"/>
        <n v="16.840013499999998"/>
        <n v="35.915489000000008"/>
        <n v="17.651385999999974"/>
        <n v="22.867042499999968"/>
        <n v="17.155726000000016"/>
        <n v="28.448202000000009"/>
        <n v="91.070073500000035"/>
        <n v="3.5739059999999796"/>
        <n v="15.979956000000072"/>
        <n v="43.320994999999982"/>
        <n v="67.389524000000023"/>
        <n v="17.730797500000008"/>
        <n v="2.7998595000000108"/>
        <n v="32.348784499999965"/>
        <n v="16.164170999999982"/>
        <n v="12.285311499999978"/>
        <n v="29.103052000000019"/>
        <n v="65.464101000000056"/>
        <n v="1.9432730000000049"/>
        <n v="6.3962769999999693"/>
        <n v="44.792709500000058"/>
        <n v="12.876678000000055"/>
        <n v="84.936398999999994"/>
        <n v="41.409432000000038"/>
        <n v="37.24817250000001"/>
        <n v="9.9174659999999619"/>
        <n v="27.779713499999986"/>
        <n v="11.685107500000015"/>
        <n v="20.856771499999965"/>
        <n v="6.1410059999999973"/>
        <n v="18.319227499999968"/>
        <n v="0.11522784000000001"/>
        <n v="0.13867224000000003"/>
        <n v="4.6782399999999953"/>
        <n v="9.085944E-2"/>
        <n v="5.0034680000000016"/>
        <n v="0.13454784"/>
        <n v="0.12130944"/>
        <n v="1.2191020000000137"/>
        <n v="9.7520640000000006E-2"/>
        <n v="2.4469580000000164"/>
        <n v="7.625511999999997"/>
        <n v="7.9939439999999987E-2"/>
        <n v="0.11657184000000001"/>
        <n v="0.11532864"/>
        <n v="6.212528000000006"/>
        <n v="0.11874744000000001"/>
        <n v="2.7661599999999993"/>
        <n v="3.1421320000000108"/>
        <n v="9.2766240000000014E-2"/>
        <n v="0.13805903999999999"/>
        <n v="8.4819839999999994E-2"/>
        <n v="1.4683740000000256"/>
        <n v="0.12618144000000003"/>
        <n v="8.8079040000000025E-2"/>
        <n v="6.4407839999999994E-2"/>
        <n v="0.11956224000000003"/>
        <n v="2.821317999999998"/>
        <n v="0.11234664000000001"/>
        <n v="0.17895864"/>
        <n v="0.13709304"/>
        <n v="4.5937199999999976"/>
        <n v="0.17147424"/>
        <n v="0.21523824"/>
        <n v="1.6063319999999983"/>
        <n v="0.10535280000000001"/>
        <n v="2.2779699999999963"/>
        <n v="0.11491704000000001"/>
        <n v="0.14084784000000003"/>
        <n v="0.11534544000000001"/>
        <n v="0.13639583999999999"/>
        <n v="8.6491440000000017E-2"/>
        <n v="9.3086860000000087"/>
        <n v="0.15366624000000001"/>
        <n v="3.2472380000000172"/>
        <n v="0.14553504"/>
        <n v="1.700631999999997"/>
        <n v="7.6757679999999979"/>
        <n v="44.210650000000044"/>
        <n v="7.3605839999999992E-2"/>
        <n v="0.10913783999999999"/>
        <n v="0.23458800000003066"/>
        <n v="0.11300184000000001"/>
        <n v="9.5991840000000009E-2"/>
        <n v="32.93554800000004"/>
        <n v="5.9520760000000905"/>
        <n v="7.6856640000000004E-2"/>
        <n v="0.13599264"/>
        <n v="1.8270040000000023"/>
        <n v="0.15754704"/>
        <n v="9.4857839999999999E-2"/>
        <n v="1.0821880000000021"/>
        <n v="0.12687024000000002"/>
        <n v="0.11509344000000001"/>
        <n v="0.11788224"/>
        <n v="0.13349784000000001"/>
        <n v="0.12381264000000002"/>
        <n v="2.0242840000000228"/>
        <n v="9.4303440000000002E-2"/>
        <n v="5.2201659999999954"/>
        <n v="1.2988760000000141"/>
        <n v="6.6071039999999998E-2"/>
        <n v="0.10174079999999999"/>
        <n v="4.2234799999999986"/>
        <n v="9.2749440000000002E-2"/>
        <n v="4.5555230000000009"/>
        <n v="4.5750361999999924"/>
        <n v="11.2100738"/>
        <n v="6.7666702000000072"/>
        <n v="0.3450577999999922"/>
        <n v="0.12518184000000002"/>
        <n v="1.4465498000000068"/>
        <n v="6.3130930000000038"/>
        <n v="14.184592800000003"/>
        <n v="15.09991999999999"/>
        <n v="3.7640131999999973"/>
        <n v="0.50937959999999549"/>
        <n v="9.9326639999999994E-2"/>
        <n v="14.825166400000002"/>
        <n v="7.335749400000001"/>
        <n v="6.4260730000000059"/>
        <n v="8.3274239999999999E-2"/>
        <n v="2.3997349999999784"/>
        <n v="3.5673440000000056"/>
        <n v="4.3087633999999966"/>
        <n v="6.4398215999999877"/>
        <n v="8.109082800000003"/>
        <n v="0.14293944000000003"/>
        <n v="7.4337967999999961"/>
        <n v="6.9565763999999986"/>
        <n v="15.125200000000003"/>
        <n v="12.867475400000018"/>
        <n v="6.4587502000000043"/>
        <n v="0.11598384000000002"/>
        <n v="0.18551904000000002"/>
        <n v="0.22053340000000077"/>
        <n v="7.3505039999999994E-2"/>
        <n v="7.2721431999999986"/>
        <n v="12.818919800000007"/>
        <n v="0.15219623999999998"/>
        <n v="0.12611423999999999"/>
        <n v="8.404703999999999E-2"/>
        <n v="0.16446024000000001"/>
        <n v="6.6620443999999992"/>
        <n v="15.696788799999993"/>
        <n v="6.2884128000000032"/>
        <n v="1.4740397999999999"/>
        <n v="6.4776466000000053"/>
        <n v="5.9350262000000011"/>
        <n v="14.357356800000002"/>
        <n v="0.14710584000000002"/>
        <n v="0.11050703999999999"/>
        <n v="3.3595264000000036"/>
        <n v="0.15563900000000785"/>
        <n v="3.1049449999999723"/>
        <n v="15.061617799999986"/>
        <n v="131.374763"/>
        <n v="0.11226263999999998"/>
        <n v="9.059064E-2"/>
        <n v="2.2644100000000051"/>
        <n v="7.2680005999999988"/>
        <n v="13.788973599999998"/>
        <n v="8.2624335999999801"/>
        <n v="5.4203166000000138"/>
        <n v="5.3204500000000081"/>
        <n v="0.12527423999999998"/>
        <n v="0.10487064"/>
        <n v="16.568097599999973"/>
        <n v="11.925073399999999"/>
        <n v="2.363900000000001"/>
        <n v="1.9741993999999963"/>
        <n v="2.8817362000000002"/>
        <n v="11.865667000000004"/>
        <n v="5.0690516000000017"/>
        <n v="5.3197334000000023"/>
        <n v="36.570056000000001"/>
        <n v="9.3386390000000006"/>
        <n v="4.7215160000000003"/>
        <n v="9.7386769999999991"/>
        <n v="13.160639"/>
        <n v="7.4012319999999994"/>
        <n v="16.786121000000005"/>
        <n v="25.785229999999999"/>
        <n v="8.3450450000000007"/>
        <n v="11.807768000000003"/>
        <n v="19.176728000000001"/>
        <n v="14.813671000000003"/>
        <n v="18.375509000000001"/>
        <n v="6.1696669999999996"/>
        <n v="28.134361999999996"/>
        <n v="13.876193000000002"/>
        <n v="5.1996470000000006"/>
        <n v="3.7053209999999992"/>
        <n v="16.386797000000001"/>
        <n v="4.6849940000000014"/>
        <n v="4.0464380000000011"/>
        <n v="3.8621309999999998"/>
        <n v="11.343653"/>
        <n v="4.252641999999998"/>
        <n v="19.461056000000006"/>
        <n v="7.2314539999999994"/>
        <n v="8.4635180000000005"/>
        <n v="6.474044000000001"/>
        <n v="16.248950000000004"/>
        <n v="6.7487240000000011"/>
        <n v="9.8179130000000008"/>
        <n v="27.744803000000005"/>
        <n v="10.294900999999999"/>
        <n v="2.2146740000000014"/>
        <n v="3.2097920000000006"/>
        <n v="7.5112310000000004"/>
        <n v="18.698645000000003"/>
        <n v="5.0458430000000005"/>
        <n v="4.8427040000000012"/>
        <n v="8.9592380000000045"/>
        <n v="6.8729389999999997"/>
        <n v="33.186275000000002"/>
        <n v="6.0017720000000008"/>
        <n v="13.839194000000001"/>
        <n v="4.2441950000000004"/>
        <n v="5.0000330000000011"/>
        <n v="11.447396000000003"/>
        <n v="33.873082000000004"/>
        <n v="8.0281009999999995"/>
        <n v="3.9668209999999999"/>
        <n v="6.6645520000000023"/>
        <n v="2.9002790000000007"/>
        <n v="9.6629180000000012"/>
        <n v="8.5961080000000027"/>
        <n v="8.1473840000000042"/>
        <n v="8.3477600000000027"/>
        <n v="6.3167629999999999"/>
        <n v="2.7316610000000003"/>
        <n v="10.389554"/>
        <n v="10.599205000000003"/>
        <n v="12.049382000000001"/>
        <n v="12.216094999999999"/>
        <n v="10.179143000000003"/>
        <n v="2.542326000000001"/>
        <n v="7.3981310000000011"/>
        <n v="3.3830429999999998"/>
        <n v="20.726546000000003"/>
        <n v="7.1529800000000012"/>
        <n v="6.4212489999999995"/>
        <n v="7.3091659999999994"/>
        <n v="0.82218499999999972"/>
        <n v="6.163689999999999"/>
        <n v="9.6840980000000023"/>
        <n v="3.3929305000000003"/>
        <n v="2.7055329999999995"/>
        <n v="7.7185790000000001"/>
        <n v="4.7732530000000013"/>
        <n v="4.3868570000000009"/>
        <n v="12.536720499999999"/>
        <n v="60.045978000000005"/>
        <n v="11.063423999999999"/>
        <n v="11.456061500000001"/>
        <n v="16.918726500000002"/>
        <n v="5.0598174999999985"/>
        <n v="10.3752575"/>
        <n v="4.8694285000000006"/>
        <n v="23.945415000000001"/>
        <n v="5.4570455000000004"/>
        <n v="5.4471274999999988"/>
        <n v="5.9266195000000002"/>
        <n v="5.6537015000000013"/>
        <n v="5.0651704999999998"/>
        <n v="3.0975155000000001"/>
        <n v="4.3776785000000009"/>
        <n v="11.322265499999999"/>
        <n v="9.0121679999999991"/>
        <n v="7.7208225000000006"/>
        <n v="5.6543190000000019"/>
        <n v="1.6260649999999999"/>
        <n v="3.8837289999999998"/>
        <n v="6.2186469999999998"/>
        <n v="6.4106034999999997"/>
        <n v="7.2275409999999995"/>
        <n v="10.079370000000001"/>
        <n v="4.8665234999999996"/>
        <n v="2.7052429999999998"/>
        <n v="3.7116219999999998"/>
        <n v="5.2532174999999999"/>
        <n v="5.1621405000000005"/>
        <n v="4.3772435000000005"/>
        <n v="6.5384230000000008"/>
        <n v="6.6378695000000008"/>
        <n v="4.2892999999999999"/>
        <n v="5.5432034999999997"/>
        <n v="16.073754000000005"/>
        <n v="11.060380499999999"/>
        <n v="6.3418680000000007"/>
        <n v="6.2441794999999995"/>
        <n v="5.7360739999999995"/>
        <n v="6.7971379999999995"/>
        <n v="7.5214945000000011"/>
        <n v="10.275817499999999"/>
        <n v="7.8143514999999999"/>
        <n v="4.7676945000000002"/>
        <n v="4.5804330000000011"/>
        <n v="5.4447894999999988"/>
        <n v="6.8339895000000013"/>
        <n v="4.6721550000000009"/>
        <n v="3.7873829999999997"/>
        <n v="7.1298525000000001"/>
        <n v="6.4115174999999995"/>
        <n v="6.3130660000000001"/>
        <n v="5.8490149999999996"/>
        <n v="9.5858050000000006"/>
        <n v="5.8511639999999989"/>
        <n v="2.9014265000000004"/>
        <n v="6.5075430000000001"/>
        <n v="6.0253919999999983"/>
        <n v="8.1109705000000005"/>
        <n v="3.490997000000001"/>
        <n v="3.0007345000000001"/>
        <n v="4.9659635"/>
        <n v="1.1299729999999997"/>
        <n v="4.0980995"/>
        <n v="14.997475299999998"/>
        <n v="3.7230357000000001"/>
        <n v="3.1469443999999998"/>
        <n v="6.1314048999999997"/>
        <n v="5.0128500999999996"/>
        <n v="4.6193683999999999"/>
        <n v="16.447151499999997"/>
        <n v="71.888887799999992"/>
        <n v="14.804912399999999"/>
        <n v="33.316618499999997"/>
        <n v="17.023234300000002"/>
        <n v="12.618280900000002"/>
        <n v="9.9884585000000001"/>
        <n v="4.3998619000000003"/>
        <n v="29.2711875"/>
        <n v="5.4601467999999995"/>
        <n v="3.8478923999999997"/>
        <n v="2.7714524000000007"/>
        <n v="9.1192464999999991"/>
        <n v="2.6657251000000004"/>
        <n v="1.9819481999999999"/>
        <n v="3.6555352999999995"/>
        <n v="13.599772400000001"/>
        <n v="9.1082198000000005"/>
        <n v="10.180555200000001"/>
        <n v="5.0742816999999985"/>
        <n v="3.8188995000000006"/>
        <n v="2.4694806000000002"/>
        <n v="4.2424835999999999"/>
        <n v="4.5207645999999997"/>
        <n v="5.643958200000001"/>
        <n v="31.005961899999999"/>
        <n v="5.8355990000000002"/>
        <n v="1.8027585000000004"/>
        <n v="1.8933020999999997"/>
        <n v="3.0621561999999996"/>
        <n v="4.0089486000000001"/>
        <n v="1.9892474"/>
        <n v="4.1104227999999994"/>
        <n v="3.1436592999999999"/>
        <n v="3.545865"/>
        <n v="4.6239663999999996"/>
        <n v="10.563981899999998"/>
        <n v="8.8292234999999994"/>
        <n v="5.552441"/>
        <n v="3.6476304999999996"/>
        <n v="4.6309548000000005"/>
        <n v="3.8407005999999999"/>
        <n v="4.6864124000000009"/>
        <n v="3.8179934000000006"/>
        <n v="2.3784848999999997"/>
        <n v="2.9591897999999999"/>
        <n v="4.8101178000000004"/>
        <n v="7.2875261999999985"/>
        <n v="6.6158555999999988"/>
        <n v="3.1461673999999999"/>
        <n v="4.1384350999999997"/>
        <n v="6.4848353999999988"/>
        <n v="5.9822730000000011"/>
        <n v="3.9135726999999991"/>
        <n v="4.2980448999999998"/>
        <n v="1.7972580999999999"/>
        <n v="7.5464895999999992"/>
        <n v="2.1860741000000004"/>
        <n v="6.6123830999999988"/>
        <n v="2.6661753000000008"/>
        <n v="3.7252329999999998"/>
        <n v="6.2847128999999988"/>
        <n v="1.8887680999999998"/>
        <n v="3.9388485000000002"/>
      </sharedItems>
    </cacheField>
    <cacheField name="DOC" numFmtId="2">
      <sharedItems containsString="0" containsBlank="1" containsNumber="1" minValue="22.823919999999998" maxValue="921.08300000000008" count="515">
        <n v="311.98040000000003"/>
        <n v="298.39480000000003"/>
        <n v="302.27640000000002"/>
        <n v="284.80919999999998"/>
        <n v="289.97199999999998"/>
        <n v="238.3588"/>
        <n v="234.34840000000005"/>
        <m/>
        <n v="244.05240000000003"/>
        <n v="232.4076"/>
        <n v="307.17639999999994"/>
        <n v="223.066"/>
        <n v="245.99320000000003"/>
        <n v="230.46680000000003"/>
        <n v="251.81560000000002"/>
        <n v="282.86840000000007"/>
        <n v="207.7732"/>
        <n v="255.56319999999999"/>
        <n v="269.28280000000001"/>
        <n v="286.75"/>
        <n v="263.46040000000005"/>
        <n v="213.50799999999998"/>
        <n v="278.98680000000002"/>
        <n v="249.87480000000002"/>
        <n v="259.38639999999998"/>
        <n v="292.57240000000002"/>
        <n v="242.11160000000001"/>
        <n v="290.63159999999999"/>
        <n v="255.69720000000004"/>
        <n v="257.63800000000003"/>
        <n v="330.11560000000003"/>
        <n v="265.40120000000002"/>
        <n v="371.50540000000001"/>
        <n v="339.67359999999996"/>
        <n v="253.75640000000004"/>
        <n v="333.32919999999996"/>
        <n v="284.80920000000003"/>
        <n v="270.85599999999999"/>
        <n v="267.03280000000001"/>
        <n v="212.99960000000002"/>
        <n v="317.8028000000001"/>
        <n v="261.298"/>
        <n v="119.64711999999999"/>
        <n v="139.05512000000002"/>
        <n v="156.32823999999999"/>
        <n v="137.69656000000001"/>
        <n v="146.23608000000002"/>
        <n v="122.51584"/>
        <n v="177.881411481307"/>
        <n v="194.392"/>
        <n v="203.95"/>
        <n v="156.02167043809686"/>
        <n v="202.0384"/>
        <n v="173.84473225775656"/>
        <n v="149.16766780330605"/>
        <n v="139.80328657873324"/>
        <n v="148.27189889083976"/>
        <n v="148.21459637702884"/>
        <n v="197.95707829116947"/>
        <n v="135.05328651073984"/>
        <n v="151.34526608496424"/>
        <n v="155.86529580103632"/>
        <n v="139.12216326281529"/>
        <n v="160.24340829728919"/>
        <n v="152.89425156952592"/>
        <n v="168.13405085441525"/>
        <n v="161.62755077940986"/>
        <n v="184.21101118581643"/>
        <n v="167.11117899447561"/>
        <n v="162.54366429060855"/>
        <n v="137.29649775598477"/>
        <n v="149.41947066348447"/>
        <n v="168.42000674489313"/>
        <n v="195.23886110659075"/>
        <n v="157.89812175923942"/>
        <n v="164.10341580125046"/>
        <n v="184.51136650119335"/>
        <n v="171.59983804295942"/>
        <n v="196.15787995481992"/>
        <n v="141.97337976960301"/>
        <n v="158.83129923450815"/>
        <n v="196.30359999999999"/>
        <n v="181.76085194638344"/>
        <n v="186.74408501193318"/>
        <n v="162.61135211554108"/>
        <n v="160.81704603657229"/>
        <n v="161.01762478052331"/>
        <n v="164.97942267461778"/>
        <n v="162.58213307353003"/>
        <n v="215.4196"/>
        <n v="155.28810843218707"/>
        <n v="185.40358595777482"/>
        <n v="190.56880000000001"/>
        <n v="232.624"/>
        <n v="181.40469851073988"/>
        <n v="131.20080480600402"/>
        <n v="150.20674298745234"/>
        <n v="158.09051590724164"/>
        <n v="198.21519999999998"/>
        <n v="192.4804"/>
        <n v="107.73185712649166"/>
        <n v="150.57733251894993"/>
        <n v="137.74263580146459"/>
        <n v="148.60756926898208"/>
        <n v="160.77391717057085"/>
        <n v="146.55907665871121"/>
        <n v="155.87756777011691"/>
        <n v="164.71635885722239"/>
        <n v="164.01391240096785"/>
        <n v="158.61488879598303"/>
        <n v="154.94849766109786"/>
        <n v="175.15078905400196"/>
        <n v="117.01351210440667"/>
        <n v="112.57624540276647"/>
        <n v="182.24609156781295"/>
        <n v="105.60156183889342"/>
        <n v="159.58172294988069"/>
        <n v="150.80296652096425"/>
        <n v="183.98960611950105"/>
        <n v="169.26763583153553"/>
        <n v="116.56881643373043"/>
        <n v="185.15014552074024"/>
        <n v="164.15515568777496"/>
        <n v="153.86396823187317"/>
        <n v="101.32647421442643"/>
        <n v="138.12125685770567"/>
        <n v="113.91948074664666"/>
        <n v="187.2643611353638"/>
        <n v="122.28541422912909"/>
        <n v="144.35112218366007"/>
        <n v="167.09116786980587"/>
        <n v="110.20737447518994"/>
        <n v="143.52112453991182"/>
        <n v="129.11647171534997"/>
        <n v="170.15837689522562"/>
        <n v="171.59336857705657"/>
        <n v="130.63497232904982"/>
        <n v="122.11845288059281"/>
        <n v="131.95161841595171"/>
        <n v="108.17802779753578"/>
        <n v="106.64456087796641"/>
        <n v="172.61482883969609"/>
        <n v="130.1362367245099"/>
        <n v="110.99881528562049"/>
        <n v="185.60400693758527"/>
        <n v="163.28553399517938"/>
        <n v="138.14126868586436"/>
        <n v="130.69871071381672"/>
        <n v="133.39171163868306"/>
        <n v="126.690171664947"/>
        <n v="153.41777831077547"/>
        <n v="180.28752760370134"/>
        <n v="157.47249261982932"/>
        <n v="286.14879999999999"/>
        <n v="224.9776"/>
        <n v="134.45621264474372"/>
        <n v="128.89311542078914"/>
        <n v="173.72959665697405"/>
        <n v="136.68112772160208"/>
        <n v="155.70119342275589"/>
        <n v="149.82812237125978"/>
        <n v="182.71883656222079"/>
        <n v="398.93319999999994"/>
        <n v="141.85504135634557"/>
        <n v="141.49382880405216"/>
        <n v="182.68024246130761"/>
        <n v="166.67492969139855"/>
        <n v="117.85144000000001"/>
        <n v="110.23609642839084"/>
        <n v="276.5908"/>
        <n v="126.79216189850861"/>
        <n v="148.18676245755557"/>
        <n v="115.52755145038682"/>
        <n v="137.24314342932183"/>
        <n v="284.23719999999997"/>
        <n v="119.81293153925523"/>
        <n v="164.57898066375628"/>
        <n v="142.63366825329939"/>
        <n v="166.56000419848044"/>
        <n v="99.805636109183013"/>
        <n v="135.25205340962387"/>
        <n v="121.68636083669449"/>
        <n v="87.283760000000001"/>
        <n v="123.12314865242966"/>
        <n v="131.03528067555496"/>
        <n v="180.04539999999997"/>
        <n v="174.77839999999998"/>
        <n v="96.656800000000004"/>
        <n v="113.361"/>
        <n v="80.640419999999992"/>
        <n v="135.5325193413002"/>
        <n v="73.130951420047538"/>
        <n v="117.89479999999999"/>
        <n v="104.5176"/>
        <n v="116.30880000000002"/>
        <n v="83.489960000000011"/>
        <n v="135.21204689106506"/>
        <n v="120.24092023799489"/>
        <n v="143.82159999999999"/>
        <n v="85.25864"/>
        <n v="121.45317897823998"/>
        <n v="179.90199999999999"/>
        <n v="107.3608"/>
        <n v="94.691599999999994"/>
        <n v="135.96080000000001"/>
        <n v="88.795999999999992"/>
        <n v="66.002345615803392"/>
        <n v="152.92568850983497"/>
        <n v="119.25659999999999"/>
        <n v="132.03039999999999"/>
        <n v="196.88199999999998"/>
        <n v="99.604599999999991"/>
        <n v="98.08334385545011"/>
        <n v="161.68901994977156"/>
        <n v="130.53559999999999"/>
        <n v="83.391699999999986"/>
        <n v="103.535"/>
        <n v="170.3518"/>
        <n v="133.8809611758162"/>
        <n v="171.6182"/>
        <n v="157.92399999999998"/>
        <n v="146.76939999999999"/>
        <n v="95.674199999999985"/>
        <n v="164.45619999999997"/>
        <n v="167.7107547472568"/>
        <n v="121.05499999999999"/>
        <n v="78.970000000000013"/>
        <n v="118.27399999999999"/>
        <n v="229.32279999999997"/>
        <n v="81.937268545230822"/>
        <n v="137.90940000000001"/>
        <n v="181.73239999999998"/>
        <n v="112.3784"/>
        <n v="107.46539999999999"/>
        <n v="192.95160000000004"/>
        <n v="82.11771027827875"/>
        <n v="136.9434"/>
        <n v="81.819539999999989"/>
        <n v="190.00380000000001"/>
        <n v="92.726400000000012"/>
        <n v="95.212290009944539"/>
        <n v="150.55020000000002"/>
        <n v="131.589"/>
        <n v="120.23919999999998"/>
        <n v="160.5258"/>
        <n v="130.06519999999998"/>
        <n v="159.43894626910949"/>
        <n v="101.85270868209476"/>
        <n v="97.639399999999995"/>
        <n v="68.750960000000006"/>
        <n v="178.1096"/>
        <n v="112.812"/>
        <n v="187.81599999999997"/>
        <n v="87.010518539830613"/>
        <n v="153.02447162636554"/>
        <n v="100.62146505462134"/>
        <n v="190.46320000000003"/>
        <n v="132.22479999999999"/>
        <n v="161.93972380999142"/>
        <n v="187.58217708113415"/>
        <n v="127.1940548520928"/>
        <n v="188.69840000000005"/>
        <n v="131.3424"/>
        <n v="104.87039999999999"/>
        <n v="194.96838339511478"/>
        <n v="93.519243144715858"/>
        <n v="95.577557550018398"/>
        <n v="88.987200000000001"/>
        <n v="194.54519999999999"/>
        <n v="121.636"/>
        <n v="94.813935532097716"/>
        <n v="133.65793251994597"/>
        <n v="85.508978053271136"/>
        <n v="161.34399999999999"/>
        <n v="196.37560000000002"/>
        <n v="139.41842121762613"/>
        <n v="223.83160000000001"/>
        <n v="195.22114408493925"/>
        <n v="116.94509138333129"/>
        <n v="120.75360000000001"/>
        <n v="212.8492"/>
        <n v="113.69439999999999"/>
        <n v="81.077498848655921"/>
        <n v="89.069099182521171"/>
        <n v="176.54216414140177"/>
        <n v="176.34479999999996"/>
        <n v="143.696"/>
        <n v="92.516799999999989"/>
        <n v="197.61740000000003"/>
        <n v="91.181723419663683"/>
        <n v="171.93280000000001"/>
        <n v="165.75600000000003"/>
        <n v="214.67959999999999"/>
        <n v="85.452477444458069"/>
        <n v="203.69720000000001"/>
        <n v="125.89968913956058"/>
        <n v="127.81279999999998"/>
        <n v="160.4616"/>
        <n v="154.28479999999999"/>
        <n v="131.04166071928316"/>
        <n v="125.16572450227076"/>
        <n v="119.60458135264514"/>
        <n v="133.10720000000001"/>
        <n v="87.222399999999993"/>
        <n v="107.79250316435497"/>
        <n v="94.409344161040877"/>
        <n v="143.4480338775009"/>
        <n v="109.76515215171229"/>
        <n v="174.57999999999998"/>
        <n v="133.9896"/>
        <n v="107.51759999999999"/>
        <n v="107.70105474653246"/>
        <n v="155.97701993371791"/>
        <n v="159.11191535534556"/>
        <n v="163.10879999999997"/>
        <n v="114.57679999999998"/>
        <n v="156.04959999999997"/>
        <n v="177.72680979747147"/>
        <n v="69.941003164845966"/>
        <n v="110.88257868908801"/>
        <n v="486.36299999999994"/>
        <n v="142.31300000000002"/>
        <n v="102.67299999999999"/>
        <n v="156.18699999999995"/>
        <n v="201.86679999999998"/>
        <n v="126.87820000000002"/>
        <n v="245.79639999999998"/>
        <n v="298.74700000000001"/>
        <n v="137.358"/>
        <n v="192.85399999999998"/>
        <n v="275.49962803197826"/>
        <n v="232.76067358394283"/>
        <n v="254.94839999999999"/>
        <n v="104.65499999999999"/>
        <n v="403.53739999999999"/>
        <n v="113.57399999999998"/>
        <n v="73.40916"/>
        <n v="246.13646028236093"/>
        <n v="90.780999999999992"/>
        <n v="79.186300000000017"/>
        <n v="60.654600000000002"/>
        <n v="177.989"/>
        <n v="89.226680000000016"/>
        <n v="272.52212168736185"/>
        <n v="129.42999999999998"/>
        <n v="139.33999999999997"/>
        <n v="130.42100000000002"/>
        <n v="122.99660000000002"/>
        <n v="154.20499999999998"/>
        <n v="354.90775448205477"/>
        <n v="158.16900000000001"/>
        <n v="59.564500000000002"/>
        <n v="62.240200000000002"/>
        <n v="133.67099999999999"/>
        <n v="271.96595288314336"/>
        <n v="86.1233"/>
        <n v="165.10599999999999"/>
        <n v="120.51100000000002"/>
        <n v="528.93999999999994"/>
        <n v="96.72699999999999"/>
        <n v="224.24578890967854"/>
        <n v="116.54700000000003"/>
        <n v="212.22832580370809"/>
        <n v="137.55260000000001"/>
        <n v="140.33100000000002"/>
        <n v="86.222400000000022"/>
        <n v="109.60999999999999"/>
        <n v="77.89800000000001"/>
        <n v="144.34540000000001"/>
        <n v="107.62799999999999"/>
        <n v="76.708800000000011"/>
        <n v="149.19740000000002"/>
        <n v="152.1086"/>
        <n v="180.96199999999996"/>
        <n v="176.99799999999999"/>
        <n v="163.124"/>
        <n v="49.059899999999999"/>
        <n v="114.56499999999998"/>
        <n v="74.573639999999997"/>
        <n v="330.45563156999492"/>
        <n v="126.45700000000002"/>
        <n v="167.08799999999999"/>
        <n v="45.5914"/>
        <n v="118.14460000000003"/>
        <n v="133.69493378163591"/>
        <n v="61.32359566401761"/>
        <n v="59.236908297346865"/>
        <n v="121.73715578310309"/>
        <n v="65.691839999999999"/>
        <n v="75.221760000000003"/>
        <n v="179.90382105880914"/>
        <n v="742.61899999999991"/>
        <n v="156.72084527692874"/>
        <n v="160.92603288910621"/>
        <n v="211.01879999999997"/>
        <n v="64.015280000000004"/>
        <n v="155.0274572074826"/>
        <n v="76.130219368810373"/>
        <n v="309.86039999999997"/>
        <n v="83.170739980437702"/>
        <n v="85.457599999999999"/>
        <n v="81.927999999999997"/>
        <n v="89.000960733585998"/>
        <n v="84.946235061254441"/>
        <n v="48.753572060154063"/>
        <n v="65.848306438806702"/>
        <n v="139.28399999999999"/>
        <n v="126.04799999999999"/>
        <n v="108.55297487223378"/>
        <n v="85.819240426702521"/>
        <n v="29.269752018217382"/>
        <n v="72.444905085279373"/>
        <n v="82.810399999999987"/>
        <n v="90.751999999999981"/>
        <n v="113.46781926458002"/>
        <n v="127.58447970167504"/>
        <n v="80.843818037718549"/>
        <n v="50.133214850715248"/>
        <n v="49.102719999999998"/>
        <n v="76.141447753881891"/>
        <n v="71.073821448221068"/>
        <n v="90.49340217691649"/>
        <n v="103.31933462525981"/>
        <n v="54.48536"/>
        <n v="75.751199999999997"/>
        <n v="169.02973268798141"/>
        <n v="103.8556153240005"/>
        <n v="94.897008081672581"/>
        <n v="89.869599999999991"/>
        <n v="106.5183041141949"/>
        <n v="147.30624558503487"/>
        <n v="115.48094630333783"/>
        <n v="68.696166707421455"/>
        <n v="68.891162202469729"/>
        <n v="69.574399999999997"/>
        <n v="101.42440938745568"/>
        <n v="66.393665152219114"/>
        <n v="64.539277347842031"/>
        <n v="107.63426403472307"/>
        <n v="78.398399999999981"/>
        <n v="81.045599999999993"/>
        <n v="89.101200611321673"/>
        <n v="123.47790960692016"/>
        <n v="85.693044768309079"/>
        <n v="46.010135091698245"/>
        <n v="79.280799999999999"/>
        <n v="116.90819890940213"/>
        <n v="60.715294225699957"/>
        <n v="51.764559128255279"/>
        <n v="79.053461666096084"/>
        <n v="23.060084397787016"/>
        <n v="62.956399999999995"/>
        <n v="60.062960000000004"/>
        <n v="70.858319999999992"/>
        <n v="90.864399999999989"/>
        <n v="76.899760000000001"/>
        <n v="68.085200000000015"/>
        <n v="921.08300000000008"/>
        <n v="408.57099999999997"/>
        <n v="222.00120000000001"/>
        <n v="180.99079999999998"/>
        <n v="148.40625767030809"/>
        <n v="81.300118753897138"/>
        <n v="88.883600000000001"/>
        <n v="65.510159999999985"/>
        <n v="41.64152"/>
        <n v="133.39130331655826"/>
        <n v="51.545519999999989"/>
        <n v="31.73752"/>
        <n v="48.277199999999993"/>
        <n v="177.0292"/>
        <n v="133.45159999999998"/>
        <n v="133.18123651896403"/>
        <n v="81.154644428624039"/>
        <n v="62.241839999999996"/>
        <n v="45.999279999999999"/>
        <n v="63.925520000000006"/>
        <n v="72.343919999999997"/>
        <n v="83.437342233951142"/>
        <n v="403.21080000000001"/>
        <n v="30.648079999999997"/>
        <n v="25.29992"/>
        <n v="62.439920000000001"/>
        <n v="59.556142783355845"/>
        <n v="37.184719999999999"/>
        <n v="61.251440000000002"/>
        <n v="58.478320000000004"/>
        <n v="69.76888000000001"/>
        <n v="162.3600466625752"/>
        <n v="145.33640000000003"/>
        <n v="95.816400000000002"/>
        <n v="57.388879999999993"/>
        <n v="80.861359999999991"/>
        <n v="71.353520000000003"/>
        <n v="75.612240000000014"/>
        <n v="62.340879999999999"/>
        <n v="49.663760000000003"/>
        <n v="65.609200000000016"/>
        <n v="102.67139176629433"/>
        <n v="92.910411714741613"/>
        <n v="54.714799999999997"/>
        <n v="50.158959999999993"/>
        <n v="97.797200000000004"/>
        <n v="80.267120000000006"/>
        <n v="67.073989001595692"/>
        <n v="162.17320000000001"/>
        <n v="59.666800000000002"/>
        <n v="22.823919999999998"/>
        <n v="104.72999999999999"/>
        <n v="28.370159999999998"/>
        <n v="100.65528076592612"/>
        <n v="44.230906507917027"/>
        <n v="94.825999999999993"/>
        <n v="27.577839999999995"/>
        <n v="56.794639999999994"/>
      </sharedItems>
    </cacheField>
    <cacheField name="DOC:DON" numFmtId="2">
      <sharedItems containsString="0" containsBlank="1" containsNumber="1" minValue="0.91040758987055326" maxValue="1369.1395169154496" count="555">
        <n v="5.2351668044871751"/>
        <m/>
        <n v="5.2190384149059073"/>
        <n v="5.0386010627442737"/>
        <n v="4.7206226132201303"/>
        <n v="4.7853066656007615"/>
        <n v="3.8747376639191815"/>
        <n v="4.2001757396138997"/>
        <n v="4.1259416346055611"/>
        <n v="5.4431798494444648"/>
        <n v="3.714352681305523"/>
        <n v="4.6586025794410748"/>
        <n v="4.0178996453958638"/>
        <n v="4.7665279932080988"/>
        <n v="4.7335941345873511"/>
        <n v="4.4018785183289424"/>
        <n v="4.8737865103417999"/>
        <n v="4.6703972784882497"/>
        <n v="4.7145605113262912"/>
        <n v="4.869321046975255"/>
        <n v="3.6711787689260422"/>
        <n v="4.8884808567218556"/>
        <n v="5.0618401062144036"/>
        <n v="6.3714188946658235"/>
        <n v="4.3324840472998236"/>
        <n v="5.020339793131984"/>
        <n v="4.412263960844256"/>
        <n v="4.7287933512841329"/>
        <n v="5.0884795008728707"/>
        <n v="4.5647554082462856"/>
        <n v="5.2961950429396163"/>
        <n v="4.0161254415026448"/>
        <n v="4.1182320485857504"/>
        <n v="4.4935588291586122"/>
        <n v="5.401884663021618"/>
        <n v="4.1376886211941528"/>
        <n v="4.5543230675409445"/>
        <n v="5.0912505215771011"/>
        <n v="4.0200134903644438"/>
        <n v="3.6964537386752792"/>
        <n v="4.0380183966479519"/>
        <n v="4.3221192025644157"/>
        <n v="3.9294181585467181"/>
        <n v="4.582410256968191"/>
        <n v="2.8575710719675467"/>
        <n v="5.1684419083631958"/>
        <n v="4.0900150807351361"/>
        <n v="1.8780147256850572"/>
        <n v="2.5938659260203889"/>
        <n v="2.9470960794678613"/>
        <n v="2.1834764140757419"/>
        <n v="2.6750131117844576"/>
        <n v="2.2093424492662148"/>
        <n v="90.71217851885902"/>
        <n v="3.2572324385511808"/>
        <n v="28.331181580439488"/>
        <n v="655.04769444361955"/>
        <n v="24.359523565228493"/>
        <n v="1031.3248215623869"/>
        <n v="14.094010589929647"/>
        <n v="549.69575793766091"/>
        <n v="23.178138902420415"/>
        <n v="875.26264964825702"/>
        <n v="51.005773222235653"/>
        <n v="536.88856027340717"/>
        <n v="5.9626507762587506"/>
        <n v="53.634336027015671"/>
        <n v="30.318142302328773"/>
        <n v="961.80315948552288"/>
        <n v="54.111477220840023"/>
        <n v="768.9513885813185"/>
        <n v="17.221861683372691"/>
        <n v="8.4120620656997769"/>
        <n v="11.457749102260411"/>
        <n v="952.69783297256913"/>
        <n v="6.1155302465220682"/>
        <n v="1096.1186220186705"/>
        <n v="9.1620697695171582"/>
        <n v="11.981537934644923"/>
        <n v="24.837570230557894"/>
        <n v="53.463790455381066"/>
        <n v="7.5785771587045456"/>
        <n v="970.88341672392062"/>
        <n v="8.8393675852083557"/>
        <n v="11.764595994282585"/>
        <n v="19.624887513915219"/>
        <n v="68.373928520426347"/>
        <n v="4.1746744877683559"/>
        <n v="27.875209594918712"/>
        <n v="9.065671696827021"/>
        <n v="6.6244978875146927"/>
        <n v="1099.4920819323056"/>
        <n v="956.84576108895078"/>
        <n v="36.558379551305279"/>
        <n v="53.798035476500985"/>
        <n v="46.918422596103468"/>
        <n v="22.462986881914837"/>
        <n v="23.921450733258343"/>
        <n v="31.500011322686472"/>
        <n v="1214.7157816552769"/>
        <n v="3.8512178993589852"/>
        <n v="77.097533543980759"/>
        <n v="5.6213655213587082"/>
        <n v="2.8180853483167563"/>
        <n v="977.78361837831767"/>
        <n v="17.093166086831083"/>
        <n v="7.872389050698299"/>
        <n v="931.44643437961747"/>
        <n v="4.7464863716857257"/>
        <n v="649.50610884443302"/>
        <n v="9.6813679228555767"/>
        <n v="105.82253790686256"/>
        <n v="950.85939038416097"/>
        <n v="10.781953363112816"/>
        <n v="4.3165120128816428"/>
        <n v="16.184414881981468"/>
        <n v="29.103104638405409"/>
        <n v="15.869147738341937"/>
        <n v="1028.207585286634"/>
        <n v="23.715260691892393"/>
        <n v="5.6445681504059628"/>
        <n v="1185.8859215410594"/>
        <n v="9.2292633410058702"/>
        <n v="1052.7050714801435"/>
        <n v="8.0822909410935946"/>
        <n v="4.4372951475590616"/>
        <n v="6.7352927853307083"/>
        <n v="10.287038693014043"/>
        <n v="4.5410027429668762"/>
        <n v="9.0655805501287663"/>
        <n v="5.8185215531180887"/>
        <n v="6.7206101870078951"/>
        <n v="15.84043303188769"/>
        <n v="10.550690047785178"/>
        <n v="7.8996206019775963"/>
        <n v="8.4131689460463956"/>
        <n v="1009.1773821335735"/>
        <n v="6.1389138078603898"/>
        <n v="8.6540481732159673"/>
        <n v="16.550642135489227"/>
        <n v="4.9846518603746421"/>
        <n v="6.2882437756203569"/>
        <n v="4.3074003334196069"/>
        <n v="12.823372106912048"/>
        <n v="12.158966675849332"/>
        <n v="5.1302650032321608"/>
        <n v="9.2810759436086752"/>
        <n v="2.2208173688501258"/>
        <n v="3.9626396561538213"/>
        <n v="6.1730302602712674"/>
        <n v="6.7964784445896695"/>
        <n v="19.010273897340078"/>
        <n v="5.7718427207873262"/>
        <n v="3.9995606813958968"/>
        <n v="1025.878387992926"/>
        <n v="5.3008185432343415"/>
        <n v="4.1481719652225744"/>
        <n v="6.7094322289989519"/>
        <n v="8.7042960520857537"/>
        <n v="1.9523538626417769"/>
        <n v="3.7097324228249442"/>
        <n v="9.7628522266464479"/>
        <n v="6.5008589677885338"/>
        <n v="12.900456206374798"/>
        <n v="4.4211069292118426"/>
        <n v="6.0593899877654627"/>
        <n v="7.6539793403840894"/>
        <n v="4.8371775379968796"/>
        <n v="7.7433651794596914"/>
        <n v="6.8089781799616675"/>
        <n v="8.7334177738242982"/>
        <n v="6.4228606279658988"/>
        <n v="4.3805081589178663"/>
        <n v="39.691878117764254"/>
        <n v="8.8544567209103402"/>
        <n v="4.2168985837307682"/>
        <n v="2.4733062321585546"/>
        <n v="6.6467083615387272"/>
        <n v="39.37201006993044"/>
        <n v="8.5502687125694106"/>
        <n v="7.8440250290911147"/>
        <n v="16.912326561683063"/>
        <n v="5.0917945807730227"/>
        <n v="2.9694442760315281"/>
        <n v="59.449985385680002"/>
        <n v="21.456722938878741"/>
        <n v="6.3456130065094545"/>
        <n v="9.3046460849028545"/>
        <n v="2.53624597388453"/>
        <n v="3.9744322178521099"/>
        <n v="3.8292796311899422"/>
        <n v="16.794613079437941"/>
        <n v="3.5927525353774099"/>
        <n v="11.574737623049142"/>
        <n v="5.8343814543250234"/>
        <n v="14.213267337631658"/>
        <n v="6.7209792908805719"/>
        <n v="1137.1842141235568"/>
        <n v="1298.3521431542458"/>
        <n v="37.359861828379934"/>
        <n v="1063.8058081801958"/>
        <n v="22.656485461683769"/>
        <n v="599.3438467685545"/>
        <n v="1117.246269880565"/>
        <n v="59.987557579305687"/>
        <n v="1208.9215165117864"/>
        <n v="42.713279100008783"/>
        <n v="15.252588940913091"/>
        <n v="1044.4151222475416"/>
        <n v="1159.903171220983"/>
        <n v="1042.5937584800695"/>
        <n v="18.976944651195112"/>
        <n v="1211.1553731179381"/>
        <n v="30.822020418197074"/>
        <n v="36.077733207898206"/>
        <n v="1309.2389966246337"/>
        <n v="1303.0801894609726"/>
        <n v="1265.7510318340615"/>
        <n v="64.487385366397348"/>
        <n v="1077.502364848586"/>
        <n v="1008.1399615617969"/>
        <n v="1024.7563901506928"/>
        <n v="1279.0466999433511"/>
        <n v="42.269818574155792"/>
        <n v="1175.2055958237822"/>
        <n v="1100.1536444398548"/>
        <n v="726.54746003152309"/>
        <n v="21.351615652553956"/>
        <n v="942.93475188909758"/>
        <n v="606.47030007307251"/>
        <n v="51.914361414701368"/>
        <n v="982.74559385227531"/>
        <n v="74.782284226745858"/>
        <n v="1165.0227083452216"/>
        <n v="1218.4652600991251"/>
        <n v="1369.1395169154496"/>
        <n v="1076.0548122288774"/>
        <n v="1106.1695816372114"/>
        <n v="17.666961803201851"/>
        <n v="1091.3962282623484"/>
        <n v="37.279374040338084"/>
        <n v="1200.9369015186994"/>
        <n v="46.435678030285302"/>
        <n v="15.408751280653613"/>
        <n v="5.1870488219467425"/>
        <n v="1113.189776045363"/>
        <n v="1263.6258881429212"/>
        <n v="774.68753729933428"/>
        <n v="994.48292169401839"/>
        <n v="1119.526409744828"/>
        <n v="5.8584602873466629"/>
        <n v="30.225084491528207"/>
        <n v="1068.453035135009"/>
        <n v="1006.9912607035204"/>
        <n v="44.783448749975307"/>
        <n v="1206.013137409627"/>
        <n v="977.53016513975035"/>
        <n v="87.981284222283321"/>
        <n v="1186.6470813013359"/>
        <n v="1143.323198959037"/>
        <n v="1019.9941908127975"/>
        <n v="1202.459904969249"/>
        <n v="1050.5001751032848"/>
        <n v="78.763131195577145"/>
        <n v="1080.052951218903"/>
        <n v="23.189875571006766"/>
        <n v="75.172225832180231"/>
        <n v="1040.5611898949981"/>
        <n v="1104.5558910486257"/>
        <n v="42.171290026234303"/>
        <n v="1216.3092305462976"/>
        <n v="41.228197069798561"/>
        <n v="19.018542091498809"/>
        <n v="13.650621249823132"/>
        <n v="14.870159484737593"/>
        <n v="551.97477060366214"/>
        <n v="1056.2618347837033"/>
        <n v="77.986945212670506"/>
        <n v="25.651407924767039"/>
        <n v="13.224361088542077"/>
        <n v="8.4234919689702252"/>
        <n v="50.132236518192919"/>
        <n v="257.84778188997194"/>
        <n v="1055.8134252804684"/>
        <n v="13.151176731150535"/>
        <n v="12.748423923084919"/>
        <n v="14.873400527821316"/>
        <n v="1068.6041685880291"/>
        <n v="81.069451418594866"/>
        <n v="34.097076144044365"/>
        <n v="22.004906449980009"/>
        <n v="20.754912297562129"/>
        <n v="10.544839676969522"/>
        <n v="1128.7577452381229"/>
        <n v="26.41659508368592"/>
        <n v="20.041240575985935"/>
        <n v="14.798587787268927"/>
        <n v="15.171674164221754"/>
        <n v="18.106458333584602"/>
        <n v="1041.1243497369978"/>
        <n v="1147.3172780540476"/>
        <n v="515.54277039214742"/>
        <n v="1103.0195868018836"/>
        <n v="12.247984773253803"/>
        <n v="13.772000051158887"/>
        <n v="1158.6672574828392"/>
        <n v="1139.4113781282749"/>
        <n v="1100.7740427265494"/>
        <n v="1201.61201272721"/>
        <n v="13.686748082865329"/>
        <n v="14.609535932597888"/>
        <n v="27.341207625555359"/>
        <n v="112.45015229575215"/>
        <n v="33.141604236328639"/>
        <n v="14.3979949818011"/>
        <n v="14.187653259407748"/>
        <n v="855.84426246816963"/>
        <n v="1156.6032354137799"/>
        <n v="47.763160902679566"/>
        <n v="991.29909598488939"/>
        <n v="42.204180982041336"/>
        <n v="8.3102443684549527"/>
        <n v="0.91040758987055326"/>
        <n v="1185.6767309231284"/>
        <n v="962.81911685357329"/>
        <n v="47.602908998085475"/>
        <n v="12.989727073088147"/>
        <n v="10.403097289090532"/>
        <n v="13.284845296876281"/>
        <n v="32.208450701938617"/>
        <n v="25.183884821772555"/>
        <n v="858.25785093567526"/>
        <n v="1026.9895820844849"/>
        <n v="9.4142987142783472"/>
        <n v="13.342636143048443"/>
        <n v="68.999873091078257"/>
        <n v="58.037095948869293"/>
        <n v="54.151243961886571"/>
        <n v="14.978240144230528"/>
        <n v="13.797650662077684"/>
        <n v="20.843634511663303"/>
        <n v="13.299487427637517"/>
        <n v="15.239158511213466"/>
        <n v="21.745769790889195"/>
        <n v="16.037804724399418"/>
        <n v="15.338677704023338"/>
        <n v="17.142848650062589"/>
        <n v="14.642834994457617"/>
        <n v="11.58597383075505"/>
        <n v="16.459827358630179"/>
        <n v="16.332807351905959"/>
        <n v="14.366352176032233"/>
        <n v="15.712558594283806"/>
        <n v="13.874358527973293"/>
        <n v="16.962827977587768"/>
        <n v="14.343222000200326"/>
        <n v="14.679617096706567"/>
        <n v="21.842636625140123"/>
        <n v="19.811821971699622"/>
        <n v="15.020413097346657"/>
        <n v="19.376972521202795"/>
        <n v="19.569384233738411"/>
        <n v="15.704956667704955"/>
        <n v="15.690624528095139"/>
        <n v="20.981469872140675"/>
        <n v="14.003460125049831"/>
        <n v="17.898198619530731"/>
        <n v="16.463602960376519"/>
        <n v="20.145213718040843"/>
        <n v="13.211906000080001"/>
        <n v="18.225163749473232"/>
        <n v="15.706494852826662"/>
        <n v="12.791864281107157"/>
        <n v="15.363819428666678"/>
        <n v="26.895380539077067"/>
        <n v="19.390726875760169"/>
        <n v="17.796150857296226"/>
        <n v="14.544687750537182"/>
        <n v="17.991245466812973"/>
        <n v="17.784134648741691"/>
        <n v="18.428576180251035"/>
        <n v="17.534129140386671"/>
        <n v="15.938516751277445"/>
        <n v="16.116406954479441"/>
        <n v="16.203674065821936"/>
        <n v="22.79042315444978"/>
        <n v="23.309246158975352"/>
        <n v="18.539441267141282"/>
        <n v="4.0608232814480827"/>
        <n v="17.47997440490597"/>
        <n v="21.735893805140194"/>
        <n v="16.446716898600229"/>
        <n v="26.858795309003028"/>
        <n v="18.41979824313939"/>
        <n v="16.791948170032295"/>
        <n v="15.886080734625974"/>
        <n v="15.50475816266878"/>
        <n v="17.038473661272395"/>
        <n v="28.081376129761342"/>
        <n v="14.360327690678542"/>
        <n v="14.350944245346698"/>
        <n v="15.01836359740275"/>
        <n v="14.488918103534722"/>
        <n v="16.025317651987002"/>
        <n v="19.297249841287066"/>
        <n v="15.485667934239062"/>
        <n v="22.043361553488975"/>
        <n v="15.943593861224869"/>
        <n v="17.678925426885019"/>
        <n v="17.687213188586831"/>
        <n v="22.860063651584873"/>
        <n v="55.451510304858417"/>
        <n v="19.167836150098406"/>
        <n v="13.805615534005943"/>
        <n v="18.073932155114171"/>
        <n v="21.894727692231761"/>
        <n v="15.771964733806973"/>
        <n v="13.762488600541388"/>
        <n v="17.147073633811175"/>
        <n v="14.350150109736367"/>
        <n v="12.367506113398633"/>
        <n v="14.165672876401443"/>
        <n v="14.047238912701909"/>
        <n v="12.47249903826981"/>
        <n v="12.651697417940474"/>
        <n v="14.942034663475349"/>
        <n v="15.634323282251779"/>
        <n v="12.940281051716997"/>
        <n v="15.240983418671824"/>
        <n v="15.688562457919337"/>
        <n v="13.823732061759658"/>
        <n v="15.742069285685844"/>
        <n v="16.770656597098647"/>
        <n v="15.739573235437906"/>
        <n v="15.041832432145643"/>
        <n v="12.301778296931829"/>
        <n v="13.986423688506473"/>
        <n v="14.059768227055313"/>
        <n v="15.177643926121341"/>
        <n v="18.000357930474724"/>
        <n v="18.653439795948529"/>
        <n v="13.316465784277511"/>
        <n v="14.156545479688454"/>
        <n v="15.699367082743636"/>
        <n v="12.657981570442898"/>
        <n v="16.612232127866754"/>
        <n v="18.53187120370157"/>
        <n v="13.229450628323683"/>
        <n v="15.595775351011071"/>
        <n v="14.749975858634976"/>
        <n v="16.237118508079586"/>
        <n v="13.840248967819377"/>
        <n v="15.565134961640901"/>
        <n v="12.702622805585994"/>
        <n v="13.665599684370239"/>
        <n v="13.925284659700525"/>
        <n v="15.282451872969599"/>
        <n v="16.376186846525421"/>
        <n v="15.197674583453693"/>
        <n v="15.667440831481603"/>
        <n v="16.596985378257731"/>
        <n v="14.161853620207379"/>
        <n v="14.335233725689941"/>
        <n v="14.778058845105424"/>
        <n v="14.408676291532826"/>
        <n v="15.040316538298827"/>
        <n v="12.778161579983948"/>
        <n v="14.841171381292826"/>
        <n v="14.210501396511695"/>
        <n v="17.040599629834649"/>
        <n v="15.096282010704018"/>
        <n v="12.227744835758459"/>
        <n v="12.837755854286964"/>
        <n v="15.233539426949953"/>
        <n v="12.88132917443242"/>
        <n v="14.64546964814336"/>
        <n v="15.857763445566599"/>
        <n v="12.182908357270939"/>
        <n v="14.915145769769007"/>
        <n v="14.413589460028504"/>
        <n v="17.391964022226297"/>
        <n v="17.250629513625839"/>
        <n v="15.919058137679844"/>
        <n v="20.407641950548395"/>
        <n v="15.362340519062554"/>
        <n v="13.582099381753943"/>
        <n v="16.132791850478363"/>
        <n v="22.516546526846803"/>
        <n v="14.819507353037473"/>
        <n v="15.340526539981717"/>
        <n v="14.739071254849476"/>
        <n v="13.943010131572024"/>
        <n v="12.812592156975896"/>
        <n v="13.635122893398545"/>
        <n v="12.263279360118736"/>
        <n v="13.041070579637148"/>
        <n v="14.343538666982754"/>
        <n v="14.857773866739105"/>
        <n v="18.477879670245361"/>
        <n v="13.958128620507793"/>
        <n v="16.278609945065948"/>
        <n v="17.024945915847333"/>
        <n v="15.025161536239983"/>
        <n v="14.627447927474959"/>
        <n v="19.33639744023117"/>
        <n v="16.013294393869629"/>
        <n v="13.206602053603476"/>
        <n v="13.017070785684618"/>
        <n v="14.651776409699728"/>
        <n v="13.081922734328282"/>
        <n v="15.993326588199482"/>
        <n v="16.298370774093424"/>
        <n v="18.627107254861606"/>
        <n v="15.067947463603632"/>
        <n v="16.00258504944053"/>
        <n v="14.783479834055314"/>
        <n v="13.004299021602037"/>
        <n v="15.231272745094376"/>
        <n v="17.000657603333995"/>
        <n v="13.362854242859607"/>
        <n v="20.390834406161257"/>
        <n v="14.855801040541115"/>
        <n v="18.692858414694925"/>
        <n v="15.552054645084203"/>
        <n v="19.4841215776786"/>
        <n v="16.49197586484539"/>
        <n v="15.088535245411821"/>
        <n v="15.369209091751211"/>
        <n v="16.460835995373778"/>
        <n v="17.256626409897919"/>
        <n v="15.7331944669286"/>
        <n v="17.461055763273695"/>
        <n v="18.578256269181722"/>
        <n v="16.13435471449333"/>
        <n v="16.32817909009481"/>
        <n v="20.297459109368322"/>
        <n v="16.78289104673178"/>
        <n v="13.63983227188324"/>
        <n v="14.08864804716508"/>
        <n v="14.043597280862906"/>
        <n v="17.390937303590395"/>
        <n v="12.120272225605277"/>
        <n v="15.080907065119961"/>
        <n v="13.417495323265921"/>
        <n v="17.138812574401825"/>
        <n v="13.882311932106621"/>
        <n v="12.699300117217444"/>
        <n v="13.87797579420238"/>
        <n v="12.977675367911816"/>
        <n v="15.222239734707165"/>
        <n v="16.58964679026057"/>
        <n v="16.708173690075224"/>
        <n v="15.088358292389142"/>
        <n v="14.600966630048442"/>
        <n v="14.419097358022272"/>
      </sharedItems>
    </cacheField>
    <cacheField name="DIN:DON" numFmtId="164">
      <sharedItems containsString="0" containsBlank="1" containsNumber="1" minValue="2.6628899939664949E-3" maxValue="2154.1921242427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s v="15NSS_001"/>
    <x v="0"/>
    <n v="1"/>
    <n v="11"/>
    <x v="0"/>
    <x v="0"/>
    <x v="0"/>
    <x v="0"/>
    <x v="0"/>
    <x v="0"/>
    <x v="0"/>
    <x v="0"/>
    <n v="7.4549414697590299E-2"/>
  </r>
  <r>
    <s v="15NSS_002"/>
    <x v="0"/>
    <n v="2"/>
    <n v="24"/>
    <x v="0"/>
    <x v="1"/>
    <x v="1"/>
    <x v="1"/>
    <x v="1"/>
    <x v="1"/>
    <x v="1"/>
    <x v="1"/>
    <m/>
  </r>
  <r>
    <s v="15NSS_003"/>
    <x v="0"/>
    <n v="3"/>
    <n v="30"/>
    <x v="0"/>
    <x v="2"/>
    <x v="2"/>
    <x v="2"/>
    <x v="2"/>
    <x v="2"/>
    <x v="2"/>
    <x v="2"/>
    <n v="9.600594032681585E-2"/>
  </r>
  <r>
    <s v="15NSS_004"/>
    <x v="0"/>
    <n v="4"/>
    <n v="42"/>
    <x v="0"/>
    <x v="3"/>
    <x v="3"/>
    <x v="3"/>
    <x v="3"/>
    <x v="3"/>
    <x v="3"/>
    <x v="3"/>
    <n v="0.10328707414216762"/>
  </r>
  <r>
    <s v="15NSS_005"/>
    <x v="0"/>
    <n v="5"/>
    <n v="53"/>
    <x v="0"/>
    <x v="4"/>
    <x v="4"/>
    <x v="4"/>
    <x v="4"/>
    <x v="4"/>
    <x v="4"/>
    <x v="4"/>
    <n v="8.7843918151281716E-2"/>
  </r>
  <r>
    <s v="15NSS_006"/>
    <x v="0"/>
    <n v="6"/>
    <n v="68"/>
    <x v="0"/>
    <x v="5"/>
    <x v="5"/>
    <x v="5"/>
    <x v="5"/>
    <x v="5"/>
    <x v="5"/>
    <x v="5"/>
    <n v="0.1289363365707259"/>
  </r>
  <r>
    <s v="15NSS_007"/>
    <x v="1"/>
    <n v="1"/>
    <n v="9"/>
    <x v="0"/>
    <x v="6"/>
    <x v="6"/>
    <x v="6"/>
    <x v="6"/>
    <x v="6"/>
    <x v="6"/>
    <x v="6"/>
    <n v="8.6420367909638432E-2"/>
  </r>
  <r>
    <s v="15NSS_008"/>
    <x v="1"/>
    <n v="2"/>
    <n v="13"/>
    <x v="0"/>
    <x v="7"/>
    <x v="7"/>
    <x v="7"/>
    <x v="7"/>
    <x v="7"/>
    <x v="7"/>
    <x v="1"/>
    <n v="0.12042972954687745"/>
  </r>
  <r>
    <s v="15NSS_009"/>
    <x v="1"/>
    <n v="3"/>
    <n v="28"/>
    <x v="0"/>
    <x v="8"/>
    <x v="8"/>
    <x v="8"/>
    <x v="2"/>
    <x v="8"/>
    <x v="8"/>
    <x v="7"/>
    <n v="9.2473811718634932E-2"/>
  </r>
  <r>
    <s v="15NSS_010"/>
    <x v="1"/>
    <n v="4"/>
    <n v="38"/>
    <x v="0"/>
    <x v="9"/>
    <x v="9"/>
    <x v="9"/>
    <x v="2"/>
    <x v="9"/>
    <x v="9"/>
    <x v="8"/>
    <n v="0.12693640850088031"/>
  </r>
  <r>
    <s v="15NSS_011"/>
    <x v="1"/>
    <n v="5"/>
    <n v="58"/>
    <x v="0"/>
    <x v="7"/>
    <x v="10"/>
    <x v="10"/>
    <x v="8"/>
    <x v="10"/>
    <x v="10"/>
    <x v="9"/>
    <n v="8.5336851778356301E-2"/>
  </r>
  <r>
    <s v="15NSS_012"/>
    <x v="1"/>
    <n v="6"/>
    <n v="70"/>
    <x v="0"/>
    <x v="10"/>
    <x v="11"/>
    <x v="11"/>
    <x v="4"/>
    <x v="11"/>
    <x v="11"/>
    <x v="10"/>
    <n v="0.11268729202032773"/>
  </r>
  <r>
    <s v="15NSS_013"/>
    <x v="2"/>
    <n v="1"/>
    <n v="10"/>
    <x v="0"/>
    <x v="11"/>
    <x v="12"/>
    <x v="12"/>
    <x v="9"/>
    <x v="12"/>
    <x v="12"/>
    <x v="11"/>
    <n v="0.10715602915115924"/>
  </r>
  <r>
    <s v="15NSS_014"/>
    <x v="2"/>
    <n v="2"/>
    <n v="15"/>
    <x v="0"/>
    <x v="12"/>
    <x v="13"/>
    <x v="13"/>
    <x v="0"/>
    <x v="13"/>
    <x v="13"/>
    <x v="12"/>
    <n v="0.11638474178329682"/>
  </r>
  <r>
    <s v="15NSS_015"/>
    <x v="2"/>
    <n v="3"/>
    <n v="32"/>
    <x v="0"/>
    <x v="13"/>
    <x v="14"/>
    <x v="14"/>
    <x v="10"/>
    <x v="14"/>
    <x v="14"/>
    <x v="13"/>
    <n v="0.11716292477806801"/>
  </r>
  <r>
    <s v="15NSS_016"/>
    <x v="2"/>
    <n v="4"/>
    <n v="40"/>
    <x v="0"/>
    <x v="14"/>
    <x v="15"/>
    <x v="15"/>
    <x v="11"/>
    <x v="15"/>
    <x v="15"/>
    <x v="14"/>
    <n v="0.10890010593959731"/>
  </r>
  <r>
    <s v="15NSS_017"/>
    <x v="2"/>
    <n v="5"/>
    <n v="55"/>
    <x v="0"/>
    <x v="15"/>
    <x v="16"/>
    <x v="16"/>
    <x v="12"/>
    <x v="16"/>
    <x v="16"/>
    <x v="15"/>
    <n v="0.14411804149189117"/>
  </r>
  <r>
    <s v="15NSS_018"/>
    <x v="2"/>
    <n v="6"/>
    <n v="64"/>
    <x v="0"/>
    <x v="4"/>
    <x v="17"/>
    <x v="17"/>
    <x v="7"/>
    <x v="17"/>
    <x v="17"/>
    <x v="16"/>
    <n v="0.1042928241677283"/>
  </r>
  <r>
    <s v="15NSS_019"/>
    <x v="3"/>
    <n v="1"/>
    <n v="6"/>
    <x v="0"/>
    <x v="16"/>
    <x v="1"/>
    <x v="18"/>
    <x v="13"/>
    <x v="1"/>
    <x v="18"/>
    <x v="1"/>
    <m/>
  </r>
  <r>
    <s v="15NSS_020"/>
    <x v="3"/>
    <n v="2"/>
    <n v="22"/>
    <x v="0"/>
    <x v="17"/>
    <x v="18"/>
    <x v="19"/>
    <x v="4"/>
    <x v="18"/>
    <x v="19"/>
    <x v="17"/>
    <n v="8.8362996273788491E-2"/>
  </r>
  <r>
    <s v="15NSS_021"/>
    <x v="3"/>
    <n v="3"/>
    <n v="26"/>
    <x v="0"/>
    <x v="0"/>
    <x v="19"/>
    <x v="20"/>
    <x v="8"/>
    <x v="19"/>
    <x v="20"/>
    <x v="18"/>
    <n v="9.6037917707082907E-2"/>
  </r>
  <r>
    <s v="15NSS_022"/>
    <x v="3"/>
    <n v="4"/>
    <n v="43"/>
    <x v="0"/>
    <x v="18"/>
    <x v="20"/>
    <x v="21"/>
    <x v="9"/>
    <x v="20"/>
    <x v="20"/>
    <x v="19"/>
    <n v="8.0511345578439183E-2"/>
  </r>
  <r>
    <s v="15NSS_023"/>
    <x v="3"/>
    <n v="5"/>
    <n v="56"/>
    <x v="0"/>
    <x v="1"/>
    <x v="1"/>
    <x v="1"/>
    <x v="14"/>
    <x v="1"/>
    <x v="7"/>
    <x v="1"/>
    <m/>
  </r>
  <r>
    <s v="15NSS_024"/>
    <x v="3"/>
    <n v="6"/>
    <n v="62"/>
    <x v="0"/>
    <x v="19"/>
    <x v="21"/>
    <x v="22"/>
    <x v="15"/>
    <x v="21"/>
    <x v="21"/>
    <x v="20"/>
    <n v="0.11065245544426325"/>
  </r>
  <r>
    <s v="15NSS_025"/>
    <x v="4"/>
    <n v="1"/>
    <n v="2"/>
    <x v="0"/>
    <x v="20"/>
    <x v="22"/>
    <x v="23"/>
    <x v="6"/>
    <x v="22"/>
    <x v="1"/>
    <x v="21"/>
    <n v="7.6465847546250715E-2"/>
  </r>
  <r>
    <s v="15NSS_026"/>
    <x v="4"/>
    <n v="2"/>
    <n v="17"/>
    <x v="0"/>
    <x v="21"/>
    <x v="23"/>
    <x v="24"/>
    <x v="1"/>
    <x v="23"/>
    <x v="22"/>
    <x v="22"/>
    <n v="0.12139487399667401"/>
  </r>
  <r>
    <s v="15NSS_027"/>
    <x v="4"/>
    <n v="3"/>
    <n v="35"/>
    <x v="0"/>
    <x v="22"/>
    <x v="24"/>
    <x v="25"/>
    <x v="16"/>
    <x v="24"/>
    <x v="0"/>
    <x v="23"/>
    <n v="0.11426983608576861"/>
  </r>
  <r>
    <s v="15NSS_028"/>
    <x v="4"/>
    <n v="4"/>
    <n v="41"/>
    <x v="0"/>
    <x v="23"/>
    <x v="25"/>
    <x v="26"/>
    <x v="17"/>
    <x v="25"/>
    <x v="23"/>
    <x v="24"/>
    <n v="0.12962058818179939"/>
  </r>
  <r>
    <s v="15NSS_029"/>
    <x v="4"/>
    <n v="5"/>
    <n v="57"/>
    <x v="0"/>
    <x v="24"/>
    <x v="26"/>
    <x v="27"/>
    <x v="2"/>
    <x v="26"/>
    <x v="4"/>
    <x v="25"/>
    <n v="9.9015213739012009E-2"/>
  </r>
  <r>
    <s v="15NSS_030"/>
    <x v="4"/>
    <n v="6"/>
    <n v="71"/>
    <x v="0"/>
    <x v="3"/>
    <x v="27"/>
    <x v="28"/>
    <x v="15"/>
    <x v="27"/>
    <x v="24"/>
    <x v="26"/>
    <n v="9.8755557252058465E-2"/>
  </r>
  <r>
    <s v="15NSS_031"/>
    <x v="5"/>
    <n v="1"/>
    <n v="1"/>
    <x v="0"/>
    <x v="25"/>
    <x v="28"/>
    <x v="29"/>
    <x v="4"/>
    <x v="28"/>
    <x v="25"/>
    <x v="27"/>
    <n v="8.0041270453122162E-2"/>
  </r>
  <r>
    <s v="15NSS_032"/>
    <x v="5"/>
    <n v="2"/>
    <n v="14"/>
    <x v="0"/>
    <x v="26"/>
    <x v="29"/>
    <x v="30"/>
    <x v="12"/>
    <x v="29"/>
    <x v="26"/>
    <x v="28"/>
    <n v="0.13499707221530535"/>
  </r>
  <r>
    <s v="15NSS_033"/>
    <x v="5"/>
    <n v="3"/>
    <n v="27"/>
    <x v="0"/>
    <x v="27"/>
    <x v="30"/>
    <x v="31"/>
    <x v="2"/>
    <x v="30"/>
    <x v="20"/>
    <x v="29"/>
    <n v="9.9838253423899195E-2"/>
  </r>
  <r>
    <s v="15NSS_034"/>
    <x v="5"/>
    <n v="4"/>
    <n v="44"/>
    <x v="0"/>
    <x v="21"/>
    <x v="31"/>
    <x v="32"/>
    <x v="1"/>
    <x v="31"/>
    <x v="27"/>
    <x v="30"/>
    <n v="0.12630221253193155"/>
  </r>
  <r>
    <s v="15NSS_035"/>
    <x v="5"/>
    <n v="5"/>
    <n v="54"/>
    <x v="0"/>
    <x v="1"/>
    <x v="1"/>
    <x v="1"/>
    <x v="14"/>
    <x v="1"/>
    <x v="7"/>
    <x v="1"/>
    <m/>
  </r>
  <r>
    <s v="15NSS_036"/>
    <x v="5"/>
    <n v="6"/>
    <n v="63"/>
    <x v="0"/>
    <x v="28"/>
    <x v="32"/>
    <x v="33"/>
    <x v="15"/>
    <x v="32"/>
    <x v="5"/>
    <x v="31"/>
    <n v="8.8335710148183047E-2"/>
  </r>
  <r>
    <s v="15NSS_037"/>
    <x v="6"/>
    <n v="1"/>
    <n v="7"/>
    <x v="0"/>
    <x v="1"/>
    <x v="1"/>
    <x v="1"/>
    <x v="18"/>
    <x v="1"/>
    <x v="7"/>
    <x v="1"/>
    <m/>
  </r>
  <r>
    <s v="15NSS_038"/>
    <x v="6"/>
    <n v="2"/>
    <n v="23"/>
    <x v="0"/>
    <x v="1"/>
    <x v="1"/>
    <x v="1"/>
    <x v="14"/>
    <x v="1"/>
    <x v="7"/>
    <x v="1"/>
    <m/>
  </r>
  <r>
    <s v="15NSS_039"/>
    <x v="6"/>
    <n v="3"/>
    <n v="31"/>
    <x v="0"/>
    <x v="29"/>
    <x v="33"/>
    <x v="34"/>
    <x v="19"/>
    <x v="33"/>
    <x v="28"/>
    <x v="32"/>
    <n v="8.5214345413658604E-2"/>
  </r>
  <r>
    <s v="15NSS_040"/>
    <x v="6"/>
    <n v="4"/>
    <n v="39"/>
    <x v="0"/>
    <x v="1"/>
    <x v="1"/>
    <x v="1"/>
    <x v="14"/>
    <x v="1"/>
    <x v="7"/>
    <x v="1"/>
    <m/>
  </r>
  <r>
    <s v="15NSS_041"/>
    <x v="6"/>
    <n v="5"/>
    <n v="51"/>
    <x v="0"/>
    <x v="30"/>
    <x v="34"/>
    <x v="35"/>
    <x v="2"/>
    <x v="34"/>
    <x v="29"/>
    <x v="33"/>
    <n v="0.10715179490892258"/>
  </r>
  <r>
    <s v="15NSS_042"/>
    <x v="6"/>
    <n v="6"/>
    <n v="61"/>
    <x v="0"/>
    <x v="31"/>
    <x v="35"/>
    <x v="36"/>
    <x v="11"/>
    <x v="35"/>
    <x v="30"/>
    <x v="34"/>
    <n v="8.4339054762311155E-2"/>
  </r>
  <r>
    <s v="15NSS_043"/>
    <x v="7"/>
    <n v="1"/>
    <n v="8"/>
    <x v="0"/>
    <x v="1"/>
    <x v="1"/>
    <x v="1"/>
    <x v="14"/>
    <x v="1"/>
    <x v="7"/>
    <x v="1"/>
    <m/>
  </r>
  <r>
    <s v="15NSS_044"/>
    <x v="7"/>
    <n v="2"/>
    <n v="19"/>
    <x v="0"/>
    <x v="32"/>
    <x v="36"/>
    <x v="37"/>
    <x v="13"/>
    <x v="36"/>
    <x v="31"/>
    <x v="35"/>
    <n v="0.10261030066844572"/>
  </r>
  <r>
    <s v="15NSS_045"/>
    <x v="7"/>
    <n v="3"/>
    <n v="29"/>
    <x v="0"/>
    <x v="1"/>
    <x v="1"/>
    <x v="1"/>
    <x v="20"/>
    <x v="1"/>
    <x v="32"/>
    <x v="1"/>
    <m/>
  </r>
  <r>
    <s v="15NSS_046"/>
    <x v="7"/>
    <n v="4"/>
    <n v="47"/>
    <x v="0"/>
    <x v="3"/>
    <x v="37"/>
    <x v="38"/>
    <x v="21"/>
    <x v="37"/>
    <x v="15"/>
    <x v="36"/>
    <n v="9.382459311980175E-2"/>
  </r>
  <r>
    <s v="15NSS_047"/>
    <x v="7"/>
    <n v="5"/>
    <n v="59"/>
    <x v="0"/>
    <x v="26"/>
    <x v="38"/>
    <x v="39"/>
    <x v="22"/>
    <x v="38"/>
    <x v="33"/>
    <x v="37"/>
    <n v="0.11018197269305316"/>
  </r>
  <r>
    <s v="15NSS_048"/>
    <x v="7"/>
    <n v="6"/>
    <n v="65"/>
    <x v="0"/>
    <x v="1"/>
    <x v="1"/>
    <x v="1"/>
    <x v="14"/>
    <x v="1"/>
    <x v="7"/>
    <x v="1"/>
    <m/>
  </r>
  <r>
    <s v="15NSS_049"/>
    <x v="8"/>
    <n v="1"/>
    <n v="3"/>
    <x v="0"/>
    <x v="5"/>
    <x v="39"/>
    <x v="40"/>
    <x v="23"/>
    <x v="39"/>
    <x v="15"/>
    <x v="38"/>
    <n v="6.8468840082690177E-2"/>
  </r>
  <r>
    <s v="15NSS_050"/>
    <x v="8"/>
    <n v="2"/>
    <n v="20"/>
    <x v="0"/>
    <x v="33"/>
    <x v="40"/>
    <x v="41"/>
    <x v="24"/>
    <x v="40"/>
    <x v="34"/>
    <x v="39"/>
    <n v="8.7065029593389978E-2"/>
  </r>
  <r>
    <s v="15NSS_051"/>
    <x v="8"/>
    <n v="3"/>
    <n v="25"/>
    <x v="0"/>
    <x v="1"/>
    <x v="1"/>
    <x v="1"/>
    <x v="14"/>
    <x v="1"/>
    <x v="7"/>
    <x v="1"/>
    <m/>
  </r>
  <r>
    <s v="15NSS_052"/>
    <x v="8"/>
    <n v="4"/>
    <n v="48"/>
    <x v="0"/>
    <x v="34"/>
    <x v="1"/>
    <x v="1"/>
    <x v="25"/>
    <x v="1"/>
    <x v="35"/>
    <x v="1"/>
    <m/>
  </r>
  <r>
    <s v="15NSS_053"/>
    <x v="8"/>
    <n v="5"/>
    <n v="50"/>
    <x v="0"/>
    <x v="15"/>
    <x v="41"/>
    <x v="42"/>
    <x v="26"/>
    <x v="41"/>
    <x v="25"/>
    <x v="40"/>
    <n v="6.8426446328875914E-2"/>
  </r>
  <r>
    <s v="15NSS_054"/>
    <x v="8"/>
    <n v="6"/>
    <n v="72"/>
    <x v="0"/>
    <x v="1"/>
    <x v="1"/>
    <x v="1"/>
    <x v="14"/>
    <x v="1"/>
    <x v="7"/>
    <x v="1"/>
    <m/>
  </r>
  <r>
    <s v="15NSS_055"/>
    <x v="9"/>
    <n v="1"/>
    <n v="12"/>
    <x v="0"/>
    <x v="1"/>
    <x v="1"/>
    <x v="1"/>
    <x v="14"/>
    <x v="1"/>
    <x v="34"/>
    <x v="1"/>
    <m/>
  </r>
  <r>
    <s v="15NSS_056"/>
    <x v="9"/>
    <n v="2"/>
    <n v="18"/>
    <x v="0"/>
    <x v="0"/>
    <x v="42"/>
    <x v="43"/>
    <x v="13"/>
    <x v="42"/>
    <x v="36"/>
    <x v="41"/>
    <n v="7.3272122488058034E-2"/>
  </r>
  <r>
    <s v="15NSS_057"/>
    <x v="9"/>
    <n v="3"/>
    <n v="36"/>
    <x v="0"/>
    <x v="1"/>
    <x v="1"/>
    <x v="1"/>
    <x v="14"/>
    <x v="1"/>
    <x v="7"/>
    <x v="1"/>
    <m/>
  </r>
  <r>
    <s v="15NSS_058"/>
    <x v="9"/>
    <n v="4"/>
    <n v="46"/>
    <x v="0"/>
    <x v="1"/>
    <x v="1"/>
    <x v="1"/>
    <x v="14"/>
    <x v="1"/>
    <x v="7"/>
    <x v="1"/>
    <m/>
  </r>
  <r>
    <s v="15NSS_059"/>
    <x v="9"/>
    <n v="5"/>
    <n v="60"/>
    <x v="0"/>
    <x v="35"/>
    <x v="43"/>
    <x v="44"/>
    <x v="22"/>
    <x v="43"/>
    <x v="37"/>
    <x v="42"/>
    <n v="7.4536778140274332E-2"/>
  </r>
  <r>
    <s v="15NSS_060"/>
    <x v="9"/>
    <n v="6"/>
    <n v="69"/>
    <x v="0"/>
    <x v="36"/>
    <x v="44"/>
    <x v="45"/>
    <x v="27"/>
    <x v="44"/>
    <x v="38"/>
    <x v="43"/>
    <n v="7.9756955476009486E-2"/>
  </r>
  <r>
    <s v="15NSS_061"/>
    <x v="10"/>
    <n v="1"/>
    <n v="5"/>
    <x v="0"/>
    <x v="37"/>
    <x v="45"/>
    <x v="46"/>
    <x v="28"/>
    <x v="45"/>
    <x v="39"/>
    <x v="44"/>
    <n v="8.341522536984268E-2"/>
  </r>
  <r>
    <s v="15NSS_062"/>
    <x v="10"/>
    <n v="2"/>
    <n v="21"/>
    <x v="0"/>
    <x v="1"/>
    <x v="1"/>
    <x v="1"/>
    <x v="14"/>
    <x v="1"/>
    <x v="7"/>
    <x v="1"/>
    <m/>
  </r>
  <r>
    <s v="15NSS_063"/>
    <x v="10"/>
    <n v="3"/>
    <n v="33"/>
    <x v="0"/>
    <x v="38"/>
    <x v="46"/>
    <x v="47"/>
    <x v="6"/>
    <x v="46"/>
    <x v="40"/>
    <x v="45"/>
    <n v="6.8610673255672758E-2"/>
  </r>
  <r>
    <s v="15NSS_064"/>
    <x v="10"/>
    <n v="4"/>
    <n v="37"/>
    <x v="0"/>
    <x v="1"/>
    <x v="1"/>
    <x v="1"/>
    <x v="14"/>
    <x v="1"/>
    <x v="7"/>
    <x v="1"/>
    <m/>
  </r>
  <r>
    <s v="15NSS_065"/>
    <x v="10"/>
    <n v="5"/>
    <n v="52"/>
    <x v="0"/>
    <x v="1"/>
    <x v="1"/>
    <x v="1"/>
    <x v="14"/>
    <x v="1"/>
    <x v="7"/>
    <x v="1"/>
    <m/>
  </r>
  <r>
    <s v="15NSS_066"/>
    <x v="10"/>
    <n v="6"/>
    <n v="66"/>
    <x v="0"/>
    <x v="12"/>
    <x v="47"/>
    <x v="48"/>
    <x v="29"/>
    <x v="47"/>
    <x v="41"/>
    <x v="46"/>
    <n v="8.9573174154300328E-2"/>
  </r>
  <r>
    <s v="15NSS_067"/>
    <x v="11"/>
    <n v="1"/>
    <n v="4"/>
    <x v="0"/>
    <x v="39"/>
    <x v="48"/>
    <x v="49"/>
    <x v="6"/>
    <x v="48"/>
    <x v="42"/>
    <x v="47"/>
    <n v="3.1369612522567723E-2"/>
  </r>
  <r>
    <s v="15NSS_068"/>
    <x v="11"/>
    <n v="2"/>
    <n v="16"/>
    <x v="0"/>
    <x v="40"/>
    <x v="49"/>
    <x v="50"/>
    <x v="30"/>
    <x v="49"/>
    <x v="43"/>
    <x v="48"/>
    <n v="3.8545303119660403E-2"/>
  </r>
  <r>
    <s v="15NSS_069"/>
    <x v="11"/>
    <n v="3"/>
    <n v="34"/>
    <x v="0"/>
    <x v="37"/>
    <x v="50"/>
    <x v="51"/>
    <x v="31"/>
    <x v="50"/>
    <x v="44"/>
    <x v="49"/>
    <n v="3.9087873580163496E-2"/>
  </r>
  <r>
    <s v="15NSS_070"/>
    <x v="11"/>
    <n v="4"/>
    <n v="45"/>
    <x v="0"/>
    <x v="41"/>
    <x v="50"/>
    <x v="52"/>
    <x v="17"/>
    <x v="51"/>
    <x v="45"/>
    <x v="50"/>
    <n v="3.3102709966482097E-2"/>
  </r>
  <r>
    <s v="15NSS_071"/>
    <x v="11"/>
    <n v="5"/>
    <n v="49"/>
    <x v="0"/>
    <x v="42"/>
    <x v="51"/>
    <x v="53"/>
    <x v="32"/>
    <x v="52"/>
    <x v="46"/>
    <x v="51"/>
    <n v="3.8832531083798701E-2"/>
  </r>
  <r>
    <s v="15NSS_072"/>
    <x v="11"/>
    <n v="6"/>
    <n v="67"/>
    <x v="0"/>
    <x v="43"/>
    <x v="52"/>
    <x v="54"/>
    <x v="33"/>
    <x v="53"/>
    <x v="47"/>
    <x v="52"/>
    <n v="3.4156869109020299E-2"/>
  </r>
  <r>
    <s v="15NSS_073"/>
    <x v="0"/>
    <n v="1"/>
    <n v="11"/>
    <x v="1"/>
    <x v="44"/>
    <x v="53"/>
    <x v="55"/>
    <x v="34"/>
    <x v="54"/>
    <x v="48"/>
    <x v="53"/>
    <n v="53.146244944396642"/>
  </r>
  <r>
    <s v="15NSS_074"/>
    <x v="0"/>
    <n v="2"/>
    <n v="24"/>
    <x v="1"/>
    <x v="45"/>
    <x v="54"/>
    <x v="56"/>
    <x v="35"/>
    <x v="55"/>
    <x v="49"/>
    <x v="54"/>
    <n v="1.8867338103062912"/>
  </r>
  <r>
    <s v="15NSS_075"/>
    <x v="0"/>
    <n v="3"/>
    <n v="30"/>
    <x v="1"/>
    <x v="46"/>
    <x v="55"/>
    <x v="57"/>
    <x v="36"/>
    <x v="56"/>
    <x v="50"/>
    <x v="55"/>
    <n v="13.588301187617528"/>
  </r>
  <r>
    <s v="15NSS_076"/>
    <x v="0"/>
    <n v="4"/>
    <n v="42"/>
    <x v="1"/>
    <x v="47"/>
    <x v="56"/>
    <x v="58"/>
    <x v="37"/>
    <x v="57"/>
    <x v="51"/>
    <x v="56"/>
    <n v="574.56441600029018"/>
  </r>
  <r>
    <s v="15NSS_077"/>
    <x v="0"/>
    <n v="5"/>
    <n v="53"/>
    <x v="1"/>
    <x v="48"/>
    <x v="57"/>
    <x v="59"/>
    <x v="38"/>
    <x v="58"/>
    <x v="52"/>
    <x v="57"/>
    <n v="9.4946261891548129"/>
  </r>
  <r>
    <s v="15NSS_078"/>
    <x v="0"/>
    <n v="6"/>
    <n v="68"/>
    <x v="1"/>
    <x v="49"/>
    <x v="58"/>
    <x v="60"/>
    <x v="39"/>
    <x v="59"/>
    <x v="53"/>
    <x v="58"/>
    <n v="560.08107401986456"/>
  </r>
  <r>
    <s v="15NSS_079"/>
    <x v="1"/>
    <n v="1"/>
    <n v="9"/>
    <x v="1"/>
    <x v="50"/>
    <x v="59"/>
    <x v="61"/>
    <x v="40"/>
    <x v="60"/>
    <x v="54"/>
    <x v="59"/>
    <n v="11.114027874584835"/>
  </r>
  <r>
    <s v="15NSS_080"/>
    <x v="1"/>
    <n v="2"/>
    <n v="13"/>
    <x v="1"/>
    <x v="51"/>
    <x v="60"/>
    <x v="62"/>
    <x v="41"/>
    <x v="61"/>
    <x v="55"/>
    <x v="60"/>
    <n v="407.21877078021299"/>
  </r>
  <r>
    <s v="15NSS_081"/>
    <x v="1"/>
    <n v="3"/>
    <n v="28"/>
    <x v="1"/>
    <x v="52"/>
    <x v="61"/>
    <x v="63"/>
    <x v="38"/>
    <x v="62"/>
    <x v="56"/>
    <x v="61"/>
    <n v="12.606668878099898"/>
  </r>
  <r>
    <s v="15NSS_082"/>
    <x v="1"/>
    <n v="4"/>
    <n v="38"/>
    <x v="1"/>
    <x v="53"/>
    <x v="62"/>
    <x v="64"/>
    <x v="42"/>
    <x v="63"/>
    <x v="57"/>
    <x v="62"/>
    <n v="829.66961557431409"/>
  </r>
  <r>
    <s v="15NSS_083"/>
    <x v="1"/>
    <n v="5"/>
    <n v="58"/>
    <x v="1"/>
    <x v="54"/>
    <x v="63"/>
    <x v="65"/>
    <x v="43"/>
    <x v="64"/>
    <x v="58"/>
    <x v="63"/>
    <n v="19.335811858166931"/>
  </r>
  <r>
    <s v="15NSS_084"/>
    <x v="1"/>
    <n v="6"/>
    <n v="70"/>
    <x v="1"/>
    <x v="44"/>
    <x v="64"/>
    <x v="66"/>
    <x v="44"/>
    <x v="65"/>
    <x v="59"/>
    <x v="64"/>
    <n v="414.54386374167518"/>
  </r>
  <r>
    <s v="15NSS_085"/>
    <x v="2"/>
    <n v="1"/>
    <n v="10"/>
    <x v="1"/>
    <x v="55"/>
    <x v="65"/>
    <x v="67"/>
    <x v="37"/>
    <x v="66"/>
    <x v="60"/>
    <x v="65"/>
    <n v="4.3710803455585339"/>
  </r>
  <r>
    <s v="15NSS_086"/>
    <x v="2"/>
    <n v="2"/>
    <n v="15"/>
    <x v="1"/>
    <x v="56"/>
    <x v="66"/>
    <x v="68"/>
    <x v="45"/>
    <x v="67"/>
    <x v="61"/>
    <x v="66"/>
    <n v="32.1444702180574"/>
  </r>
  <r>
    <s v="15NSS_087"/>
    <x v="2"/>
    <n v="3"/>
    <n v="32"/>
    <x v="1"/>
    <x v="54"/>
    <x v="67"/>
    <x v="69"/>
    <x v="46"/>
    <x v="68"/>
    <x v="62"/>
    <x v="67"/>
    <n v="16.326008451551953"/>
  </r>
  <r>
    <s v="15NSS_088"/>
    <x v="2"/>
    <n v="4"/>
    <n v="40"/>
    <x v="1"/>
    <x v="57"/>
    <x v="68"/>
    <x v="70"/>
    <x v="36"/>
    <x v="69"/>
    <x v="63"/>
    <x v="68"/>
    <n v="679.74355022181487"/>
  </r>
  <r>
    <s v="15NSS_089"/>
    <x v="2"/>
    <n v="5"/>
    <n v="55"/>
    <x v="1"/>
    <x v="58"/>
    <x v="69"/>
    <x v="71"/>
    <x v="47"/>
    <x v="70"/>
    <x v="64"/>
    <x v="69"/>
    <n v="32.473471638361957"/>
  </r>
  <r>
    <s v="15NSS_090"/>
    <x v="2"/>
    <n v="6"/>
    <n v="64"/>
    <x v="1"/>
    <x v="59"/>
    <x v="70"/>
    <x v="72"/>
    <x v="48"/>
    <x v="71"/>
    <x v="65"/>
    <x v="70"/>
    <n v="662.6832578349472"/>
  </r>
  <r>
    <s v="15NSS_091"/>
    <x v="3"/>
    <n v="1"/>
    <n v="6"/>
    <x v="1"/>
    <x v="60"/>
    <x v="71"/>
    <x v="73"/>
    <x v="49"/>
    <x v="72"/>
    <x v="66"/>
    <x v="71"/>
    <n v="12.712109572039351"/>
  </r>
  <r>
    <s v="15NSS_092"/>
    <x v="3"/>
    <n v="2"/>
    <n v="22"/>
    <x v="1"/>
    <x v="61"/>
    <x v="72"/>
    <x v="74"/>
    <x v="50"/>
    <x v="73"/>
    <x v="67"/>
    <x v="72"/>
    <n v="7.5557110765485227"/>
  </r>
  <r>
    <s v="15NSS_093"/>
    <x v="3"/>
    <n v="3"/>
    <n v="26"/>
    <x v="1"/>
    <x v="62"/>
    <x v="71"/>
    <x v="75"/>
    <x v="51"/>
    <x v="74"/>
    <x v="68"/>
    <x v="73"/>
    <n v="9.5399714994701199"/>
  </r>
  <r>
    <s v="15NSS_094"/>
    <x v="3"/>
    <n v="4"/>
    <n v="43"/>
    <x v="1"/>
    <x v="63"/>
    <x v="73"/>
    <x v="76"/>
    <x v="52"/>
    <x v="75"/>
    <x v="69"/>
    <x v="74"/>
    <n v="713.04256952298419"/>
  </r>
  <r>
    <s v="15NSS_095"/>
    <x v="3"/>
    <n v="5"/>
    <n v="56"/>
    <x v="1"/>
    <x v="64"/>
    <x v="74"/>
    <x v="77"/>
    <x v="53"/>
    <x v="76"/>
    <x v="70"/>
    <x v="75"/>
    <n v="7.5519609504747631"/>
  </r>
  <r>
    <s v="15NSS_096"/>
    <x v="3"/>
    <n v="6"/>
    <n v="62"/>
    <x v="1"/>
    <x v="57"/>
    <x v="75"/>
    <x v="78"/>
    <x v="54"/>
    <x v="77"/>
    <x v="71"/>
    <x v="76"/>
    <n v="830.78878419165687"/>
  </r>
  <r>
    <s v="15NSS_097"/>
    <x v="4"/>
    <n v="1"/>
    <n v="2"/>
    <x v="1"/>
    <x v="65"/>
    <x v="76"/>
    <x v="79"/>
    <x v="55"/>
    <x v="78"/>
    <x v="72"/>
    <x v="77"/>
    <n v="7.2437843774802984"/>
  </r>
  <r>
    <s v="15NSS_098"/>
    <x v="4"/>
    <n v="2"/>
    <n v="17"/>
    <x v="1"/>
    <x v="66"/>
    <x v="77"/>
    <x v="80"/>
    <x v="56"/>
    <x v="79"/>
    <x v="73"/>
    <x v="78"/>
    <n v="6.2276698798249122"/>
  </r>
  <r>
    <s v="15NSS_099"/>
    <x v="4"/>
    <n v="3"/>
    <n v="35"/>
    <x v="1"/>
    <x v="67"/>
    <x v="78"/>
    <x v="81"/>
    <x v="57"/>
    <x v="80"/>
    <x v="74"/>
    <x v="79"/>
    <n v="10.594060871489756"/>
  </r>
  <r>
    <s v="15NSS_100"/>
    <x v="4"/>
    <n v="4"/>
    <n v="41"/>
    <x v="1"/>
    <x v="68"/>
    <x v="79"/>
    <x v="82"/>
    <x v="58"/>
    <x v="81"/>
    <x v="75"/>
    <x v="80"/>
    <n v="28.680289278371188"/>
  </r>
  <r>
    <s v="15NSS_101"/>
    <x v="4"/>
    <n v="5"/>
    <n v="57"/>
    <x v="1"/>
    <x v="69"/>
    <x v="80"/>
    <x v="83"/>
    <x v="59"/>
    <x v="82"/>
    <x v="76"/>
    <x v="81"/>
    <n v="6.5287293554511265"/>
  </r>
  <r>
    <s v="15NSS_102"/>
    <x v="4"/>
    <n v="6"/>
    <n v="71"/>
    <x v="1"/>
    <x v="70"/>
    <x v="81"/>
    <x v="84"/>
    <x v="60"/>
    <x v="83"/>
    <x v="77"/>
    <x v="82"/>
    <n v="751.114717791761"/>
  </r>
  <r>
    <s v="15NSS_103"/>
    <x v="5"/>
    <n v="1"/>
    <n v="1"/>
    <x v="1"/>
    <x v="71"/>
    <x v="82"/>
    <x v="85"/>
    <x v="61"/>
    <x v="84"/>
    <x v="78"/>
    <x v="83"/>
    <n v="4.4222914262299735"/>
  </r>
  <r>
    <s v="15NSS_104"/>
    <x v="5"/>
    <n v="2"/>
    <n v="14"/>
    <x v="1"/>
    <x v="72"/>
    <x v="83"/>
    <x v="86"/>
    <x v="62"/>
    <x v="85"/>
    <x v="79"/>
    <x v="84"/>
    <n v="11.11378580277349"/>
  </r>
  <r>
    <s v="15NSS_105"/>
    <x v="5"/>
    <n v="3"/>
    <n v="27"/>
    <x v="1"/>
    <x v="73"/>
    <x v="84"/>
    <x v="87"/>
    <x v="63"/>
    <x v="86"/>
    <x v="80"/>
    <x v="85"/>
    <n v="10.184691996316502"/>
  </r>
  <r>
    <s v="15NSS_106"/>
    <x v="5"/>
    <n v="4"/>
    <n v="44"/>
    <x v="1"/>
    <x v="74"/>
    <x v="85"/>
    <x v="88"/>
    <x v="64"/>
    <x v="87"/>
    <x v="81"/>
    <x v="86"/>
    <n v="21.642866845696457"/>
  </r>
  <r>
    <s v="15NSS_107"/>
    <x v="5"/>
    <n v="5"/>
    <n v="54"/>
    <x v="1"/>
    <x v="62"/>
    <x v="86"/>
    <x v="89"/>
    <x v="65"/>
    <x v="88"/>
    <x v="82"/>
    <x v="87"/>
    <n v="3.1966559213400916"/>
  </r>
  <r>
    <s v="15NSS_108"/>
    <x v="5"/>
    <n v="6"/>
    <n v="63"/>
    <x v="1"/>
    <x v="75"/>
    <x v="87"/>
    <x v="90"/>
    <x v="66"/>
    <x v="89"/>
    <x v="83"/>
    <x v="88"/>
    <n v="24.37003553660697"/>
  </r>
  <r>
    <s v="15NSS_109"/>
    <x v="6"/>
    <n v="1"/>
    <n v="7"/>
    <x v="1"/>
    <x v="76"/>
    <x v="88"/>
    <x v="91"/>
    <x v="67"/>
    <x v="90"/>
    <x v="84"/>
    <x v="89"/>
    <n v="7.0444832493023872"/>
  </r>
  <r>
    <s v="15NSS_110"/>
    <x v="6"/>
    <n v="2"/>
    <n v="23"/>
    <x v="1"/>
    <x v="72"/>
    <x v="89"/>
    <x v="92"/>
    <x v="68"/>
    <x v="91"/>
    <x v="85"/>
    <x v="90"/>
    <n v="5.5234583908435715"/>
  </r>
  <r>
    <s v="15NSS_111"/>
    <x v="6"/>
    <n v="3"/>
    <n v="31"/>
    <x v="1"/>
    <x v="77"/>
    <x v="90"/>
    <x v="93"/>
    <x v="69"/>
    <x v="92"/>
    <x v="86"/>
    <x v="91"/>
    <n v="952.37189792804611"/>
  </r>
  <r>
    <s v="15NSS_112"/>
    <x v="6"/>
    <n v="4"/>
    <n v="39"/>
    <x v="1"/>
    <x v="78"/>
    <x v="73"/>
    <x v="94"/>
    <x v="70"/>
    <x v="93"/>
    <x v="87"/>
    <x v="92"/>
    <n v="923.21280676821402"/>
  </r>
  <r>
    <s v="15NSS_113"/>
    <x v="6"/>
    <n v="5"/>
    <n v="51"/>
    <x v="1"/>
    <x v="79"/>
    <x v="91"/>
    <x v="95"/>
    <x v="71"/>
    <x v="94"/>
    <x v="88"/>
    <x v="93"/>
    <n v="22.744837191647896"/>
  </r>
  <r>
    <s v="15NSS_114"/>
    <x v="6"/>
    <n v="6"/>
    <n v="61"/>
    <x v="1"/>
    <x v="54"/>
    <x v="73"/>
    <x v="96"/>
    <x v="43"/>
    <x v="95"/>
    <x v="89"/>
    <x v="94"/>
    <n v="18.710353656185283"/>
  </r>
  <r>
    <s v="15NSS_115"/>
    <x v="7"/>
    <n v="1"/>
    <n v="8"/>
    <x v="1"/>
    <x v="80"/>
    <x v="92"/>
    <x v="97"/>
    <x v="72"/>
    <x v="96"/>
    <x v="90"/>
    <x v="95"/>
    <n v="32.492967891503191"/>
  </r>
  <r>
    <s v="15NSS_116"/>
    <x v="7"/>
    <n v="2"/>
    <n v="19"/>
    <x v="1"/>
    <x v="81"/>
    <x v="93"/>
    <x v="98"/>
    <x v="73"/>
    <x v="97"/>
    <x v="91"/>
    <x v="96"/>
    <n v="13.761028852748783"/>
  </r>
  <r>
    <s v="15NSS_117"/>
    <x v="7"/>
    <n v="3"/>
    <n v="29"/>
    <x v="1"/>
    <x v="82"/>
    <x v="94"/>
    <x v="99"/>
    <x v="74"/>
    <x v="98"/>
    <x v="49"/>
    <x v="97"/>
    <n v="13.564449858440476"/>
  </r>
  <r>
    <s v="15NSS_118"/>
    <x v="7"/>
    <n v="4"/>
    <n v="47"/>
    <x v="1"/>
    <x v="83"/>
    <x v="95"/>
    <x v="100"/>
    <x v="75"/>
    <x v="99"/>
    <x v="92"/>
    <x v="98"/>
    <n v="17.892456132028137"/>
  </r>
  <r>
    <s v="15NSS_119"/>
    <x v="7"/>
    <n v="5"/>
    <n v="59"/>
    <x v="1"/>
    <x v="84"/>
    <x v="67"/>
    <x v="101"/>
    <x v="76"/>
    <x v="100"/>
    <x v="93"/>
    <x v="99"/>
    <n v="661.56923520695659"/>
  </r>
  <r>
    <s v="15NSS_120"/>
    <x v="7"/>
    <n v="6"/>
    <n v="65"/>
    <x v="1"/>
    <x v="85"/>
    <x v="96"/>
    <x v="102"/>
    <x v="77"/>
    <x v="101"/>
    <x v="94"/>
    <x v="100"/>
    <n v="2.7067542943947989"/>
  </r>
  <r>
    <s v="15NSS_121"/>
    <x v="8"/>
    <n v="1"/>
    <n v="3"/>
    <x v="1"/>
    <x v="86"/>
    <x v="97"/>
    <x v="103"/>
    <x v="9"/>
    <x v="102"/>
    <x v="95"/>
    <x v="101"/>
    <n v="33.3542327872876"/>
  </r>
  <r>
    <s v="15NSS_122"/>
    <x v="8"/>
    <n v="2"/>
    <n v="20"/>
    <x v="1"/>
    <x v="87"/>
    <x v="98"/>
    <x v="104"/>
    <x v="78"/>
    <x v="103"/>
    <x v="96"/>
    <x v="102"/>
    <n v="4.9049513174923725"/>
  </r>
  <r>
    <s v="15NSS_123"/>
    <x v="8"/>
    <n v="3"/>
    <n v="25"/>
    <x v="1"/>
    <x v="88"/>
    <x v="99"/>
    <x v="105"/>
    <x v="79"/>
    <x v="104"/>
    <x v="97"/>
    <x v="103"/>
    <n v="3.3320598899561689"/>
  </r>
  <r>
    <s v="15NSS_124"/>
    <x v="8"/>
    <n v="4"/>
    <n v="48"/>
    <x v="1"/>
    <x v="89"/>
    <x v="100"/>
    <x v="106"/>
    <x v="80"/>
    <x v="105"/>
    <x v="98"/>
    <x v="104"/>
    <n v="666.60667225470047"/>
  </r>
  <r>
    <s v="15NSS_125"/>
    <x v="8"/>
    <n v="5"/>
    <n v="50"/>
    <x v="1"/>
    <x v="90"/>
    <x v="101"/>
    <x v="107"/>
    <x v="81"/>
    <x v="106"/>
    <x v="99"/>
    <x v="105"/>
    <n v="12.445565909790021"/>
  </r>
  <r>
    <s v="15NSS_126"/>
    <x v="8"/>
    <n v="6"/>
    <n v="72"/>
    <x v="1"/>
    <x v="91"/>
    <x v="66"/>
    <x v="108"/>
    <x v="82"/>
    <x v="107"/>
    <x v="100"/>
    <x v="106"/>
    <n v="5.1063161223061604"/>
  </r>
  <r>
    <s v="15NSS_127"/>
    <x v="9"/>
    <n v="1"/>
    <n v="12"/>
    <x v="1"/>
    <x v="92"/>
    <x v="102"/>
    <x v="109"/>
    <x v="83"/>
    <x v="108"/>
    <x v="101"/>
    <x v="107"/>
    <n v="1190.4623836939429"/>
  </r>
  <r>
    <s v="15NSS_128"/>
    <x v="9"/>
    <n v="2"/>
    <n v="18"/>
    <x v="1"/>
    <x v="52"/>
    <x v="68"/>
    <x v="110"/>
    <x v="54"/>
    <x v="109"/>
    <x v="102"/>
    <x v="108"/>
    <n v="2.7786739286219841"/>
  </r>
  <r>
    <s v="15NSS_129"/>
    <x v="9"/>
    <n v="3"/>
    <n v="36"/>
    <x v="1"/>
    <x v="93"/>
    <x v="103"/>
    <x v="111"/>
    <x v="84"/>
    <x v="110"/>
    <x v="103"/>
    <x v="109"/>
    <n v="870.53053292452375"/>
  </r>
  <r>
    <s v="15NSS_130"/>
    <x v="9"/>
    <n v="4"/>
    <n v="46"/>
    <x v="1"/>
    <x v="94"/>
    <x v="104"/>
    <x v="112"/>
    <x v="85"/>
    <x v="111"/>
    <x v="104"/>
    <x v="110"/>
    <n v="8.8854312060033767"/>
  </r>
  <r>
    <s v="15NSS_131"/>
    <x v="9"/>
    <n v="5"/>
    <n v="60"/>
    <x v="1"/>
    <x v="95"/>
    <x v="105"/>
    <x v="113"/>
    <x v="66"/>
    <x v="112"/>
    <x v="52"/>
    <x v="111"/>
    <n v="88.021322331278853"/>
  </r>
  <r>
    <s v="15NSS_132"/>
    <x v="9"/>
    <n v="6"/>
    <n v="69"/>
    <x v="1"/>
    <x v="96"/>
    <x v="106"/>
    <x v="114"/>
    <x v="86"/>
    <x v="113"/>
    <x v="105"/>
    <x v="112"/>
    <n v="889.60743585032378"/>
  </r>
  <r>
    <s v="15NSS_133"/>
    <x v="10"/>
    <n v="1"/>
    <n v="5"/>
    <x v="1"/>
    <x v="97"/>
    <x v="90"/>
    <x v="115"/>
    <x v="87"/>
    <x v="114"/>
    <x v="106"/>
    <x v="113"/>
    <n v="9.0192941044316193"/>
  </r>
  <r>
    <s v="15NSS_134"/>
    <x v="10"/>
    <n v="2"/>
    <n v="21"/>
    <x v="1"/>
    <x v="98"/>
    <x v="107"/>
    <x v="116"/>
    <x v="88"/>
    <x v="115"/>
    <x v="107"/>
    <x v="114"/>
    <n v="3.621106192499882"/>
  </r>
  <r>
    <s v="15NSS_135"/>
    <x v="10"/>
    <n v="3"/>
    <n v="33"/>
    <x v="1"/>
    <x v="99"/>
    <x v="108"/>
    <x v="117"/>
    <x v="89"/>
    <x v="116"/>
    <x v="108"/>
    <x v="115"/>
    <n v="13.711431197648693"/>
  </r>
  <r>
    <s v="15NSS_136"/>
    <x v="10"/>
    <n v="4"/>
    <n v="37"/>
    <x v="1"/>
    <x v="85"/>
    <x v="100"/>
    <x v="118"/>
    <x v="90"/>
    <x v="117"/>
    <x v="109"/>
    <x v="116"/>
    <n v="23.375837369649162"/>
  </r>
  <r>
    <s v="15NSS_137"/>
    <x v="10"/>
    <n v="5"/>
    <n v="52"/>
    <x v="1"/>
    <x v="100"/>
    <x v="109"/>
    <x v="119"/>
    <x v="91"/>
    <x v="118"/>
    <x v="99"/>
    <x v="117"/>
    <n v="11.721777433192093"/>
  </r>
  <r>
    <s v="15NSS_138"/>
    <x v="10"/>
    <n v="6"/>
    <n v="66"/>
    <x v="1"/>
    <x v="101"/>
    <x v="85"/>
    <x v="120"/>
    <x v="92"/>
    <x v="119"/>
    <x v="110"/>
    <x v="118"/>
    <n v="885.32192400042243"/>
  </r>
  <r>
    <s v="15NSS_139"/>
    <x v="11"/>
    <n v="1"/>
    <n v="4"/>
    <x v="1"/>
    <x v="102"/>
    <x v="110"/>
    <x v="121"/>
    <x v="93"/>
    <x v="120"/>
    <x v="111"/>
    <x v="119"/>
    <n v="10.688984727386746"/>
  </r>
  <r>
    <s v="15NSS_140"/>
    <x v="11"/>
    <n v="2"/>
    <n v="16"/>
    <x v="1"/>
    <x v="99"/>
    <x v="111"/>
    <x v="122"/>
    <x v="94"/>
    <x v="121"/>
    <x v="112"/>
    <x v="120"/>
    <n v="6.6952098007716803"/>
  </r>
  <r>
    <s v="15NSS_141"/>
    <x v="11"/>
    <n v="3"/>
    <n v="34"/>
    <x v="1"/>
    <x v="103"/>
    <x v="112"/>
    <x v="123"/>
    <x v="42"/>
    <x v="122"/>
    <x v="113"/>
    <x v="121"/>
    <n v="902.44629521011666"/>
  </r>
  <r>
    <s v="15NSS_142"/>
    <x v="11"/>
    <n v="4"/>
    <n v="45"/>
    <x v="1"/>
    <x v="104"/>
    <x v="81"/>
    <x v="124"/>
    <x v="95"/>
    <x v="123"/>
    <x v="114"/>
    <x v="122"/>
    <n v="3.7603687490086832"/>
  </r>
  <r>
    <s v="15NSS_143"/>
    <x v="11"/>
    <n v="5"/>
    <n v="49"/>
    <x v="1"/>
    <x v="105"/>
    <x v="113"/>
    <x v="125"/>
    <x v="96"/>
    <x v="124"/>
    <x v="115"/>
    <x v="123"/>
    <n v="994.78321574313122"/>
  </r>
  <r>
    <s v="15NSS_144"/>
    <x v="11"/>
    <n v="6"/>
    <n v="67"/>
    <x v="1"/>
    <x v="106"/>
    <x v="58"/>
    <x v="126"/>
    <x v="97"/>
    <x v="125"/>
    <x v="116"/>
    <x v="124"/>
    <n v="4.4069198107939815"/>
  </r>
  <r>
    <s v="15NSS_145"/>
    <x v="0"/>
    <n v="1"/>
    <n v="11"/>
    <x v="2"/>
    <x v="107"/>
    <x v="114"/>
    <x v="127"/>
    <x v="98"/>
    <x v="126"/>
    <x v="117"/>
    <x v="125"/>
    <n v="4.4551527753028566"/>
  </r>
  <r>
    <s v="15NSS_146"/>
    <x v="0"/>
    <n v="2"/>
    <n v="24"/>
    <x v="2"/>
    <x v="108"/>
    <x v="115"/>
    <x v="128"/>
    <x v="99"/>
    <x v="127"/>
    <x v="118"/>
    <x v="126"/>
    <n v="7.9495463112222593"/>
  </r>
  <r>
    <s v="15NSS_147"/>
    <x v="0"/>
    <n v="3"/>
    <n v="30"/>
    <x v="2"/>
    <x v="109"/>
    <x v="116"/>
    <x v="129"/>
    <x v="100"/>
    <x v="128"/>
    <x v="119"/>
    <x v="127"/>
    <n v="5.2733215687397124"/>
  </r>
  <r>
    <s v="15NSS_148"/>
    <x v="0"/>
    <n v="4"/>
    <n v="42"/>
    <x v="2"/>
    <x v="110"/>
    <x v="117"/>
    <x v="130"/>
    <x v="101"/>
    <x v="129"/>
    <x v="120"/>
    <x v="128"/>
    <n v="5.4814405420805512"/>
  </r>
  <r>
    <s v="15NSS_149"/>
    <x v="0"/>
    <n v="5"/>
    <n v="53"/>
    <x v="2"/>
    <x v="111"/>
    <x v="118"/>
    <x v="131"/>
    <x v="102"/>
    <x v="130"/>
    <x v="121"/>
    <x v="129"/>
    <n v="2.6244079315125397"/>
  </r>
  <r>
    <s v="15NSS_150"/>
    <x v="0"/>
    <n v="6"/>
    <n v="68"/>
    <x v="2"/>
    <x v="112"/>
    <x v="119"/>
    <x v="132"/>
    <x v="103"/>
    <x v="131"/>
    <x v="122"/>
    <x v="130"/>
    <n v="3.4050017509956616"/>
  </r>
  <r>
    <s v="15NSS_151"/>
    <x v="1"/>
    <n v="1"/>
    <n v="9"/>
    <x v="2"/>
    <x v="113"/>
    <x v="116"/>
    <x v="133"/>
    <x v="104"/>
    <x v="132"/>
    <x v="123"/>
    <x v="131"/>
    <n v="6.0003531439750777"/>
  </r>
  <r>
    <s v="15NSS_152"/>
    <x v="1"/>
    <n v="2"/>
    <n v="13"/>
    <x v="2"/>
    <x v="114"/>
    <x v="118"/>
    <x v="134"/>
    <x v="105"/>
    <x v="133"/>
    <x v="124"/>
    <x v="132"/>
    <n v="13.96928454576998"/>
  </r>
  <r>
    <s v="15NSS_153"/>
    <x v="1"/>
    <n v="3"/>
    <n v="28"/>
    <x v="2"/>
    <x v="115"/>
    <x v="120"/>
    <x v="135"/>
    <x v="106"/>
    <x v="134"/>
    <x v="125"/>
    <x v="133"/>
    <n v="3.6169008416795192"/>
  </r>
  <r>
    <s v="15NSS_154"/>
    <x v="1"/>
    <n v="4"/>
    <n v="38"/>
    <x v="2"/>
    <x v="116"/>
    <x v="121"/>
    <x v="136"/>
    <x v="107"/>
    <x v="135"/>
    <x v="126"/>
    <x v="134"/>
    <n v="3.5208406144423927"/>
  </r>
  <r>
    <s v="15NSS_155"/>
    <x v="1"/>
    <n v="5"/>
    <n v="58"/>
    <x v="2"/>
    <x v="117"/>
    <x v="122"/>
    <x v="137"/>
    <x v="108"/>
    <x v="136"/>
    <x v="127"/>
    <x v="135"/>
    <n v="2.2340706448027601"/>
  </r>
  <r>
    <s v="15NSS_156"/>
    <x v="1"/>
    <n v="6"/>
    <n v="70"/>
    <x v="2"/>
    <x v="118"/>
    <x v="115"/>
    <x v="138"/>
    <x v="109"/>
    <x v="137"/>
    <x v="128"/>
    <x v="136"/>
    <n v="633.77610804883182"/>
  </r>
  <r>
    <s v="15NSS_157"/>
    <x v="2"/>
    <n v="1"/>
    <n v="10"/>
    <x v="2"/>
    <x v="112"/>
    <x v="123"/>
    <x v="139"/>
    <x v="110"/>
    <x v="138"/>
    <x v="129"/>
    <x v="137"/>
    <n v="4.0830108869292152"/>
  </r>
  <r>
    <s v="15NSS_158"/>
    <x v="2"/>
    <n v="2"/>
    <n v="15"/>
    <x v="2"/>
    <x v="119"/>
    <x v="121"/>
    <x v="140"/>
    <x v="111"/>
    <x v="139"/>
    <x v="130"/>
    <x v="138"/>
    <n v="5.9289701780549349"/>
  </r>
  <r>
    <s v="15NSS_159"/>
    <x v="2"/>
    <n v="3"/>
    <n v="32"/>
    <x v="2"/>
    <x v="120"/>
    <x v="124"/>
    <x v="141"/>
    <x v="112"/>
    <x v="140"/>
    <x v="131"/>
    <x v="139"/>
    <n v="17.357503738475366"/>
  </r>
  <r>
    <s v="15NSS_160"/>
    <x v="2"/>
    <n v="4"/>
    <n v="40"/>
    <x v="2"/>
    <x v="121"/>
    <x v="115"/>
    <x v="142"/>
    <x v="113"/>
    <x v="141"/>
    <x v="132"/>
    <x v="140"/>
    <n v="4.4247917629551283"/>
  </r>
  <r>
    <s v="15NSS_161"/>
    <x v="2"/>
    <n v="5"/>
    <n v="55"/>
    <x v="2"/>
    <x v="122"/>
    <x v="125"/>
    <x v="143"/>
    <x v="114"/>
    <x v="142"/>
    <x v="133"/>
    <x v="141"/>
    <n v="4.4241139894162602"/>
  </r>
  <r>
    <s v="15NSS_162"/>
    <x v="2"/>
    <n v="6"/>
    <n v="64"/>
    <x v="2"/>
    <x v="123"/>
    <x v="116"/>
    <x v="144"/>
    <x v="115"/>
    <x v="143"/>
    <x v="50"/>
    <x v="142"/>
    <n v="3.87647349470403"/>
  </r>
  <r>
    <s v="15NSS_163"/>
    <x v="3"/>
    <n v="1"/>
    <n v="6"/>
    <x v="2"/>
    <x v="124"/>
    <x v="120"/>
    <x v="145"/>
    <x v="116"/>
    <x v="144"/>
    <x v="134"/>
    <x v="143"/>
    <n v="8.8774066095256767"/>
  </r>
  <r>
    <s v="15NSS_164"/>
    <x v="3"/>
    <n v="2"/>
    <n v="22"/>
    <x v="2"/>
    <x v="125"/>
    <x v="126"/>
    <x v="146"/>
    <x v="117"/>
    <x v="145"/>
    <x v="135"/>
    <x v="144"/>
    <n v="9.3940862055869037"/>
  </r>
  <r>
    <s v="15NSS_165"/>
    <x v="3"/>
    <n v="3"/>
    <n v="26"/>
    <x v="2"/>
    <x v="126"/>
    <x v="127"/>
    <x v="147"/>
    <x v="113"/>
    <x v="146"/>
    <x v="136"/>
    <x v="145"/>
    <n v="5.1340090222543866"/>
  </r>
  <r>
    <s v="15NSS_166"/>
    <x v="3"/>
    <n v="4"/>
    <n v="43"/>
    <x v="2"/>
    <x v="127"/>
    <x v="123"/>
    <x v="148"/>
    <x v="118"/>
    <x v="147"/>
    <x v="137"/>
    <x v="146"/>
    <n v="9.3740821834790555"/>
  </r>
  <r>
    <s v="15NSS_167"/>
    <x v="3"/>
    <n v="5"/>
    <n v="56"/>
    <x v="2"/>
    <x v="128"/>
    <x v="125"/>
    <x v="149"/>
    <x v="119"/>
    <x v="148"/>
    <x v="138"/>
    <x v="147"/>
    <n v="4.0404782970991349"/>
  </r>
  <r>
    <s v="15NSS_168"/>
    <x v="3"/>
    <n v="6"/>
    <n v="62"/>
    <x v="2"/>
    <x v="129"/>
    <x v="128"/>
    <x v="150"/>
    <x v="120"/>
    <x v="149"/>
    <x v="139"/>
    <x v="148"/>
    <n v="3.9503421978285242"/>
  </r>
  <r>
    <s v="15NSS_169"/>
    <x v="4"/>
    <n v="1"/>
    <n v="2"/>
    <x v="2"/>
    <x v="130"/>
    <x v="129"/>
    <x v="151"/>
    <x v="121"/>
    <x v="150"/>
    <x v="140"/>
    <x v="149"/>
    <n v="6.2200584803615042"/>
  </r>
  <r>
    <s v="15NSS_170"/>
    <x v="4"/>
    <n v="2"/>
    <n v="17"/>
    <x v="2"/>
    <x v="121"/>
    <x v="130"/>
    <x v="152"/>
    <x v="122"/>
    <x v="151"/>
    <x v="141"/>
    <x v="150"/>
    <n v="5.0162330139794413"/>
  </r>
  <r>
    <s v="15NSS_171"/>
    <x v="4"/>
    <n v="3"/>
    <n v="35"/>
    <x v="2"/>
    <x v="131"/>
    <x v="114"/>
    <x v="153"/>
    <x v="123"/>
    <x v="152"/>
    <x v="142"/>
    <x v="151"/>
    <n v="5.5475152266267234"/>
  </r>
  <r>
    <s v="15NSS_172"/>
    <x v="4"/>
    <n v="4"/>
    <n v="41"/>
    <x v="2"/>
    <x v="132"/>
    <x v="114"/>
    <x v="154"/>
    <x v="124"/>
    <x v="153"/>
    <x v="143"/>
    <x v="152"/>
    <n v="4.4735020712296674"/>
  </r>
  <r>
    <s v="15NSS_173"/>
    <x v="4"/>
    <n v="5"/>
    <n v="57"/>
    <x v="2"/>
    <x v="133"/>
    <x v="123"/>
    <x v="155"/>
    <x v="125"/>
    <x v="154"/>
    <x v="144"/>
    <x v="153"/>
    <n v="3.3901751404505567"/>
  </r>
  <r>
    <s v="15NSS_174"/>
    <x v="4"/>
    <n v="6"/>
    <n v="71"/>
    <x v="2"/>
    <x v="134"/>
    <x v="115"/>
    <x v="156"/>
    <x v="126"/>
    <x v="155"/>
    <x v="145"/>
    <x v="154"/>
    <n v="1074.2687440125612"/>
  </r>
  <r>
    <s v="15NSS_175"/>
    <x v="5"/>
    <n v="1"/>
    <n v="1"/>
    <x v="2"/>
    <x v="135"/>
    <x v="115"/>
    <x v="157"/>
    <x v="45"/>
    <x v="156"/>
    <x v="146"/>
    <x v="155"/>
    <n v="2.6960437105151147"/>
  </r>
  <r>
    <s v="15NSS_176"/>
    <x v="5"/>
    <n v="2"/>
    <n v="14"/>
    <x v="2"/>
    <x v="136"/>
    <x v="114"/>
    <x v="158"/>
    <x v="127"/>
    <x v="157"/>
    <x v="147"/>
    <x v="156"/>
    <n v="4.7117241508890704"/>
  </r>
  <r>
    <s v="15NSS_177"/>
    <x v="5"/>
    <n v="3"/>
    <n v="27"/>
    <x v="2"/>
    <x v="137"/>
    <x v="131"/>
    <x v="159"/>
    <x v="128"/>
    <x v="158"/>
    <x v="148"/>
    <x v="157"/>
    <n v="5.3875651104343563"/>
  </r>
  <r>
    <s v="15NSS_178"/>
    <x v="5"/>
    <n v="4"/>
    <n v="44"/>
    <x v="2"/>
    <x v="138"/>
    <x v="132"/>
    <x v="160"/>
    <x v="129"/>
    <x v="159"/>
    <x v="149"/>
    <x v="158"/>
    <n v="4.1324222290339794"/>
  </r>
  <r>
    <s v="15NSS_179"/>
    <x v="5"/>
    <n v="5"/>
    <n v="54"/>
    <x v="2"/>
    <x v="139"/>
    <x v="114"/>
    <x v="161"/>
    <x v="130"/>
    <x v="160"/>
    <x v="150"/>
    <x v="159"/>
    <n v="3.1395515206946887"/>
  </r>
  <r>
    <s v="15NSS_180"/>
    <x v="5"/>
    <n v="6"/>
    <n v="63"/>
    <x v="2"/>
    <x v="140"/>
    <x v="120"/>
    <x v="162"/>
    <x v="131"/>
    <x v="161"/>
    <x v="151"/>
    <x v="160"/>
    <n v="3.8908047128836722"/>
  </r>
  <r>
    <s v="15NSS_181"/>
    <x v="6"/>
    <n v="1"/>
    <n v="7"/>
    <x v="2"/>
    <x v="141"/>
    <x v="133"/>
    <x v="163"/>
    <x v="132"/>
    <x v="162"/>
    <x v="152"/>
    <x v="161"/>
    <n v="7.7152303477738737"/>
  </r>
  <r>
    <s v="15NSS_182"/>
    <x v="6"/>
    <n v="2"/>
    <n v="23"/>
    <x v="2"/>
    <x v="142"/>
    <x v="115"/>
    <x v="164"/>
    <x v="133"/>
    <x v="163"/>
    <x v="153"/>
    <x v="162"/>
    <n v="5.6803892957404676"/>
  </r>
  <r>
    <s v="15NSS_183"/>
    <x v="6"/>
    <n v="3"/>
    <n v="31"/>
    <x v="2"/>
    <x v="143"/>
    <x v="114"/>
    <x v="165"/>
    <x v="134"/>
    <x v="164"/>
    <x v="98"/>
    <x v="163"/>
    <n v="16.104654117259916"/>
  </r>
  <r>
    <s v="15NSS_184"/>
    <x v="6"/>
    <n v="4"/>
    <n v="39"/>
    <x v="2"/>
    <x v="144"/>
    <x v="134"/>
    <x v="166"/>
    <x v="135"/>
    <x v="165"/>
    <x v="154"/>
    <x v="164"/>
    <n v="5.5698334091726869"/>
  </r>
  <r>
    <s v="15NSS_185"/>
    <x v="6"/>
    <n v="5"/>
    <n v="51"/>
    <x v="2"/>
    <x v="145"/>
    <x v="127"/>
    <x v="167"/>
    <x v="136"/>
    <x v="166"/>
    <x v="155"/>
    <x v="165"/>
    <n v="4.8760568375614444"/>
  </r>
  <r>
    <s v="15NSS_186"/>
    <x v="6"/>
    <n v="6"/>
    <n v="61"/>
    <x v="2"/>
    <x v="146"/>
    <x v="135"/>
    <x v="168"/>
    <x v="137"/>
    <x v="167"/>
    <x v="156"/>
    <x v="166"/>
    <n v="2.4681385498889306"/>
  </r>
  <r>
    <s v="15NSS_187"/>
    <x v="7"/>
    <n v="1"/>
    <n v="8"/>
    <x v="2"/>
    <x v="147"/>
    <x v="136"/>
    <x v="169"/>
    <x v="138"/>
    <x v="168"/>
    <x v="157"/>
    <x v="167"/>
    <n v="5.3910225474028763"/>
  </r>
  <r>
    <s v="15NSS_188"/>
    <x v="7"/>
    <n v="2"/>
    <n v="19"/>
    <x v="2"/>
    <x v="148"/>
    <x v="120"/>
    <x v="170"/>
    <x v="139"/>
    <x v="169"/>
    <x v="158"/>
    <x v="168"/>
    <n v="7.8872907770528737"/>
  </r>
  <r>
    <s v="15NSS_189"/>
    <x v="7"/>
    <n v="3"/>
    <n v="29"/>
    <x v="2"/>
    <x v="149"/>
    <x v="130"/>
    <x v="171"/>
    <x v="140"/>
    <x v="170"/>
    <x v="159"/>
    <x v="169"/>
    <n v="7.4935994674431674"/>
  </r>
  <r>
    <s v="15NSS_190"/>
    <x v="7"/>
    <n v="4"/>
    <n v="47"/>
    <x v="2"/>
    <x v="150"/>
    <x v="137"/>
    <x v="172"/>
    <x v="141"/>
    <x v="171"/>
    <x v="160"/>
    <x v="170"/>
    <n v="3.4730954551267579"/>
  </r>
  <r>
    <s v="15NSS_191"/>
    <x v="7"/>
    <n v="5"/>
    <n v="59"/>
    <x v="2"/>
    <x v="151"/>
    <x v="120"/>
    <x v="173"/>
    <x v="142"/>
    <x v="172"/>
    <x v="161"/>
    <x v="171"/>
    <n v="4.0369088352226967"/>
  </r>
  <r>
    <s v="15NSS_192"/>
    <x v="7"/>
    <n v="6"/>
    <n v="65"/>
    <x v="2"/>
    <x v="152"/>
    <x v="138"/>
    <x v="174"/>
    <x v="143"/>
    <x v="173"/>
    <x v="162"/>
    <x v="172"/>
    <n v="4.352005123834668"/>
  </r>
  <r>
    <s v="15NSS_193"/>
    <x v="8"/>
    <n v="1"/>
    <n v="3"/>
    <x v="2"/>
    <x v="153"/>
    <x v="120"/>
    <x v="175"/>
    <x v="144"/>
    <x v="174"/>
    <x v="163"/>
    <x v="173"/>
    <n v="26.552599312908779"/>
  </r>
  <r>
    <s v="15NSS_194"/>
    <x v="8"/>
    <n v="2"/>
    <n v="20"/>
    <x v="2"/>
    <x v="154"/>
    <x v="114"/>
    <x v="176"/>
    <x v="145"/>
    <x v="175"/>
    <x v="164"/>
    <x v="174"/>
    <n v="11.324182870090452"/>
  </r>
  <r>
    <s v="15NSS_195"/>
    <x v="8"/>
    <n v="3"/>
    <n v="25"/>
    <x v="2"/>
    <x v="155"/>
    <x v="139"/>
    <x v="177"/>
    <x v="146"/>
    <x v="176"/>
    <x v="165"/>
    <x v="175"/>
    <n v="6.1639536441856917"/>
  </r>
  <r>
    <s v="15NSS_196"/>
    <x v="8"/>
    <n v="4"/>
    <n v="48"/>
    <x v="2"/>
    <x v="156"/>
    <x v="140"/>
    <x v="178"/>
    <x v="147"/>
    <x v="177"/>
    <x v="166"/>
    <x v="176"/>
    <n v="3.2828377894463232"/>
  </r>
  <r>
    <s v="15NSS_197"/>
    <x v="8"/>
    <n v="5"/>
    <n v="50"/>
    <x v="2"/>
    <x v="157"/>
    <x v="134"/>
    <x v="179"/>
    <x v="142"/>
    <x v="178"/>
    <x v="167"/>
    <x v="177"/>
    <n v="7.0814751846328372"/>
  </r>
  <r>
    <s v="15NSS_198"/>
    <x v="8"/>
    <n v="6"/>
    <n v="72"/>
    <x v="2"/>
    <x v="151"/>
    <x v="127"/>
    <x v="180"/>
    <x v="148"/>
    <x v="179"/>
    <x v="168"/>
    <x v="178"/>
    <n v="41.018894162367637"/>
  </r>
  <r>
    <s v="15NSS_199"/>
    <x v="9"/>
    <n v="1"/>
    <n v="12"/>
    <x v="2"/>
    <x v="158"/>
    <x v="141"/>
    <x v="181"/>
    <x v="149"/>
    <x v="180"/>
    <x v="169"/>
    <x v="179"/>
    <n v="13.666207937426533"/>
  </r>
  <r>
    <s v="15NSS_200"/>
    <x v="9"/>
    <n v="2"/>
    <n v="18"/>
    <x v="2"/>
    <x v="120"/>
    <x v="142"/>
    <x v="182"/>
    <x v="150"/>
    <x v="181"/>
    <x v="170"/>
    <x v="180"/>
    <n v="7.1505138741727094"/>
  </r>
  <r>
    <s v="15NSS_201"/>
    <x v="9"/>
    <n v="3"/>
    <n v="36"/>
    <x v="2"/>
    <x v="159"/>
    <x v="143"/>
    <x v="183"/>
    <x v="151"/>
    <x v="182"/>
    <x v="16"/>
    <x v="181"/>
    <n v="26.494606058625422"/>
  </r>
  <r>
    <s v="15NSS_202"/>
    <x v="9"/>
    <n v="4"/>
    <n v="46"/>
    <x v="2"/>
    <x v="160"/>
    <x v="140"/>
    <x v="184"/>
    <x v="152"/>
    <x v="183"/>
    <x v="171"/>
    <x v="182"/>
    <n v="5.9769933407671427"/>
  </r>
  <r>
    <s v="15NSS_203"/>
    <x v="9"/>
    <n v="5"/>
    <n v="60"/>
    <x v="2"/>
    <x v="161"/>
    <x v="116"/>
    <x v="185"/>
    <x v="153"/>
    <x v="184"/>
    <x v="49"/>
    <x v="183"/>
    <n v="3.6162766368700274"/>
  </r>
  <r>
    <s v="15NSS_204"/>
    <x v="9"/>
    <n v="6"/>
    <n v="69"/>
    <x v="2"/>
    <x v="162"/>
    <x v="144"/>
    <x v="186"/>
    <x v="154"/>
    <x v="185"/>
    <x v="172"/>
    <x v="184"/>
    <n v="103.76953058062325"/>
  </r>
  <r>
    <s v="15NSS_205"/>
    <x v="10"/>
    <n v="1"/>
    <n v="5"/>
    <x v="2"/>
    <x v="119"/>
    <x v="117"/>
    <x v="187"/>
    <x v="155"/>
    <x v="186"/>
    <x v="173"/>
    <x v="185"/>
    <n v="17.898603046741187"/>
  </r>
  <r>
    <s v="15NSS_206"/>
    <x v="10"/>
    <n v="2"/>
    <n v="21"/>
    <x v="2"/>
    <x v="163"/>
    <x v="145"/>
    <x v="188"/>
    <x v="156"/>
    <x v="187"/>
    <x v="174"/>
    <x v="186"/>
    <n v="8.9738820220285955"/>
  </r>
  <r>
    <s v="15NSS_207"/>
    <x v="10"/>
    <n v="3"/>
    <n v="33"/>
    <x v="2"/>
    <x v="164"/>
    <x v="131"/>
    <x v="189"/>
    <x v="157"/>
    <x v="188"/>
    <x v="175"/>
    <x v="187"/>
    <n v="16.034688605244234"/>
  </r>
  <r>
    <s v="15NSS_208"/>
    <x v="10"/>
    <n v="4"/>
    <n v="37"/>
    <x v="2"/>
    <x v="165"/>
    <x v="146"/>
    <x v="190"/>
    <x v="158"/>
    <x v="189"/>
    <x v="89"/>
    <x v="188"/>
    <n v="3.2135833896136803"/>
  </r>
  <r>
    <s v="15NSS_209"/>
    <x v="10"/>
    <n v="5"/>
    <n v="52"/>
    <x v="2"/>
    <x v="166"/>
    <x v="140"/>
    <x v="191"/>
    <x v="159"/>
    <x v="190"/>
    <x v="176"/>
    <x v="189"/>
    <n v="4.3791054173358335"/>
  </r>
  <r>
    <s v="15NSS_210"/>
    <x v="10"/>
    <n v="6"/>
    <n v="66"/>
    <x v="2"/>
    <x v="167"/>
    <x v="147"/>
    <x v="192"/>
    <x v="160"/>
    <x v="191"/>
    <x v="177"/>
    <x v="190"/>
    <n v="3.8679059355193859"/>
  </r>
  <r>
    <s v="15NSS_211"/>
    <x v="11"/>
    <n v="1"/>
    <n v="4"/>
    <x v="2"/>
    <x v="168"/>
    <x v="125"/>
    <x v="193"/>
    <x v="161"/>
    <x v="192"/>
    <x v="178"/>
    <x v="191"/>
    <n v="9.2713636729382678"/>
  </r>
  <r>
    <s v="15NSS_212"/>
    <x v="11"/>
    <n v="2"/>
    <n v="16"/>
    <x v="2"/>
    <x v="169"/>
    <x v="132"/>
    <x v="194"/>
    <x v="162"/>
    <x v="193"/>
    <x v="179"/>
    <x v="192"/>
    <n v="3.52252324344526"/>
  </r>
  <r>
    <s v="15NSS_213"/>
    <x v="11"/>
    <n v="3"/>
    <n v="34"/>
    <x v="2"/>
    <x v="170"/>
    <x v="148"/>
    <x v="195"/>
    <x v="141"/>
    <x v="194"/>
    <x v="180"/>
    <x v="193"/>
    <n v="5.567265213435129"/>
  </r>
  <r>
    <s v="15NSS_214"/>
    <x v="11"/>
    <n v="4"/>
    <n v="45"/>
    <x v="2"/>
    <x v="171"/>
    <x v="149"/>
    <x v="196"/>
    <x v="163"/>
    <x v="195"/>
    <x v="181"/>
    <x v="194"/>
    <n v="5.5771972426317378"/>
  </r>
  <r>
    <s v="15NSS_215"/>
    <x v="11"/>
    <n v="5"/>
    <n v="49"/>
    <x v="2"/>
    <x v="172"/>
    <x v="150"/>
    <x v="197"/>
    <x v="164"/>
    <x v="196"/>
    <x v="182"/>
    <x v="195"/>
    <n v="6.9622296412021125"/>
  </r>
  <r>
    <s v="15NSS_216"/>
    <x v="11"/>
    <n v="6"/>
    <n v="67"/>
    <x v="2"/>
    <x v="173"/>
    <x v="135"/>
    <x v="198"/>
    <x v="165"/>
    <x v="197"/>
    <x v="183"/>
    <x v="196"/>
    <n v="5.3020070032975024"/>
  </r>
  <r>
    <s v="15NSS_217"/>
    <x v="0"/>
    <n v="1"/>
    <n v="11"/>
    <x v="3"/>
    <x v="174"/>
    <x v="151"/>
    <x v="199"/>
    <x v="166"/>
    <x v="198"/>
    <x v="184"/>
    <x v="197"/>
    <n v="1201.9215495144231"/>
  </r>
  <r>
    <s v="15NSS_218"/>
    <x v="0"/>
    <n v="2"/>
    <n v="24"/>
    <x v="3"/>
    <x v="175"/>
    <x v="152"/>
    <x v="200"/>
    <x v="167"/>
    <x v="199"/>
    <x v="185"/>
    <x v="198"/>
    <n v="842.59851863646225"/>
  </r>
  <r>
    <s v="15NSS_219"/>
    <x v="0"/>
    <n v="3"/>
    <n v="30"/>
    <x v="3"/>
    <x v="176"/>
    <x v="153"/>
    <x v="201"/>
    <x v="168"/>
    <x v="200"/>
    <x v="186"/>
    <x v="199"/>
    <n v="6.8692414241253203"/>
  </r>
  <r>
    <s v="15NSS_220"/>
    <x v="0"/>
    <n v="4"/>
    <n v="42"/>
    <x v="3"/>
    <x v="177"/>
    <x v="154"/>
    <x v="202"/>
    <x v="169"/>
    <x v="201"/>
    <x v="187"/>
    <x v="200"/>
    <n v="1238.729316403447"/>
  </r>
  <r>
    <s v="15NSS_221"/>
    <x v="0"/>
    <n v="5"/>
    <n v="53"/>
    <x v="3"/>
    <x v="178"/>
    <x v="155"/>
    <x v="203"/>
    <x v="170"/>
    <x v="202"/>
    <x v="188"/>
    <x v="201"/>
    <n v="3.9037587529289675"/>
  </r>
  <r>
    <s v="15NSS_222"/>
    <x v="0"/>
    <n v="6"/>
    <n v="68"/>
    <x v="3"/>
    <x v="179"/>
    <x v="156"/>
    <x v="204"/>
    <x v="171"/>
    <x v="203"/>
    <x v="189"/>
    <x v="202"/>
    <n v="286.4080612516708"/>
  </r>
  <r>
    <s v="15NSS_223"/>
    <x v="1"/>
    <n v="1"/>
    <n v="9"/>
    <x v="3"/>
    <x v="180"/>
    <x v="151"/>
    <x v="205"/>
    <x v="172"/>
    <x v="204"/>
    <x v="190"/>
    <x v="203"/>
    <n v="1123.3962336319419"/>
  </r>
  <r>
    <s v="15NSS_224"/>
    <x v="1"/>
    <n v="2"/>
    <n v="13"/>
    <x v="3"/>
    <x v="181"/>
    <x v="157"/>
    <x v="206"/>
    <x v="173"/>
    <x v="205"/>
    <x v="191"/>
    <x v="204"/>
    <n v="36.331904959551785"/>
  </r>
  <r>
    <s v="15NSS_225"/>
    <x v="1"/>
    <n v="3"/>
    <n v="28"/>
    <x v="3"/>
    <x v="182"/>
    <x v="158"/>
    <x v="207"/>
    <x v="174"/>
    <x v="206"/>
    <x v="192"/>
    <x v="205"/>
    <n v="816.26997115687516"/>
  </r>
  <r>
    <s v="15NSS_226"/>
    <x v="1"/>
    <n v="4"/>
    <n v="38"/>
    <x v="3"/>
    <x v="183"/>
    <x v="158"/>
    <x v="208"/>
    <x v="175"/>
    <x v="207"/>
    <x v="193"/>
    <x v="206"/>
    <n v="21.780693416069926"/>
  </r>
  <r>
    <s v="15NSS_227"/>
    <x v="1"/>
    <n v="5"/>
    <n v="58"/>
    <x v="3"/>
    <x v="184"/>
    <x v="159"/>
    <x v="209"/>
    <x v="176"/>
    <x v="208"/>
    <x v="194"/>
    <x v="207"/>
    <n v="4.0961299385536369"/>
  </r>
  <r>
    <s v="15NSS_228"/>
    <x v="1"/>
    <n v="6"/>
    <n v="70"/>
    <x v="3"/>
    <x v="185"/>
    <x v="160"/>
    <x v="210"/>
    <x v="177"/>
    <x v="209"/>
    <x v="195"/>
    <x v="208"/>
    <n v="1022.6417898349052"/>
  </r>
  <r>
    <s v="15NSS_229"/>
    <x v="2"/>
    <n v="1"/>
    <n v="10"/>
    <x v="3"/>
    <x v="153"/>
    <x v="155"/>
    <x v="211"/>
    <x v="178"/>
    <x v="210"/>
    <x v="196"/>
    <x v="209"/>
    <n v="814.16525637752659"/>
  </r>
  <r>
    <s v="15NSS_230"/>
    <x v="2"/>
    <n v="2"/>
    <n v="15"/>
    <x v="3"/>
    <x v="186"/>
    <x v="161"/>
    <x v="212"/>
    <x v="179"/>
    <x v="211"/>
    <x v="197"/>
    <x v="210"/>
    <n v="575.40361180015657"/>
  </r>
  <r>
    <s v="15NSS_231"/>
    <x v="2"/>
    <n v="3"/>
    <n v="32"/>
    <x v="3"/>
    <x v="187"/>
    <x v="162"/>
    <x v="213"/>
    <x v="180"/>
    <x v="212"/>
    <x v="192"/>
    <x v="211"/>
    <n v="11.019680233231938"/>
  </r>
  <r>
    <s v="15NSS_232"/>
    <x v="2"/>
    <n v="4"/>
    <n v="40"/>
    <x v="3"/>
    <x v="188"/>
    <x v="155"/>
    <x v="214"/>
    <x v="181"/>
    <x v="213"/>
    <x v="198"/>
    <x v="212"/>
    <n v="863.35346682000045"/>
  </r>
  <r>
    <s v="15NSS_233"/>
    <x v="2"/>
    <n v="5"/>
    <n v="55"/>
    <x v="3"/>
    <x v="189"/>
    <x v="163"/>
    <x v="215"/>
    <x v="182"/>
    <x v="214"/>
    <x v="199"/>
    <x v="213"/>
    <n v="9.7194811579952027"/>
  </r>
  <r>
    <s v="15NSS_234"/>
    <x v="2"/>
    <n v="6"/>
    <n v="64"/>
    <x v="3"/>
    <x v="190"/>
    <x v="160"/>
    <x v="216"/>
    <x v="183"/>
    <x v="215"/>
    <x v="188"/>
    <x v="214"/>
    <n v="14.764359995060625"/>
  </r>
  <r>
    <s v="15NSS_235"/>
    <x v="3"/>
    <n v="1"/>
    <n v="6"/>
    <x v="3"/>
    <x v="191"/>
    <x v="155"/>
    <x v="217"/>
    <x v="184"/>
    <x v="216"/>
    <x v="200"/>
    <x v="215"/>
    <n v="632.72352097055989"/>
  </r>
  <r>
    <s v="15NSS_236"/>
    <x v="3"/>
    <n v="2"/>
    <n v="22"/>
    <x v="3"/>
    <x v="192"/>
    <x v="155"/>
    <x v="218"/>
    <x v="185"/>
    <x v="217"/>
    <x v="201"/>
    <x v="216"/>
    <n v="757.01321695413787"/>
  </r>
  <r>
    <s v="15NSS_237"/>
    <x v="3"/>
    <n v="3"/>
    <n v="26"/>
    <x v="3"/>
    <x v="193"/>
    <x v="164"/>
    <x v="219"/>
    <x v="186"/>
    <x v="218"/>
    <x v="202"/>
    <x v="217"/>
    <n v="653.09514849356003"/>
  </r>
  <r>
    <s v="15NSS_238"/>
    <x v="3"/>
    <n v="4"/>
    <n v="43"/>
    <x v="3"/>
    <x v="194"/>
    <x v="164"/>
    <x v="220"/>
    <x v="187"/>
    <x v="219"/>
    <x v="203"/>
    <x v="218"/>
    <n v="46.718224376077757"/>
  </r>
  <r>
    <s v="15NSS_239"/>
    <x v="3"/>
    <n v="5"/>
    <n v="56"/>
    <x v="3"/>
    <x v="195"/>
    <x v="151"/>
    <x v="221"/>
    <x v="188"/>
    <x v="220"/>
    <x v="204"/>
    <x v="219"/>
    <n v="1544.7582148373006"/>
  </r>
  <r>
    <s v="15NSS_240"/>
    <x v="3"/>
    <n v="6"/>
    <n v="62"/>
    <x v="3"/>
    <x v="196"/>
    <x v="165"/>
    <x v="222"/>
    <x v="189"/>
    <x v="221"/>
    <x v="205"/>
    <x v="220"/>
    <n v="1066.4387123202066"/>
  </r>
  <r>
    <s v="15NSS_241"/>
    <x v="4"/>
    <n v="1"/>
    <n v="2"/>
    <x v="3"/>
    <x v="197"/>
    <x v="157"/>
    <x v="223"/>
    <x v="190"/>
    <x v="222"/>
    <x v="206"/>
    <x v="221"/>
    <n v="603.81621243625023"/>
  </r>
  <r>
    <s v="15NSS_242"/>
    <x v="4"/>
    <n v="2"/>
    <n v="17"/>
    <x v="3"/>
    <x v="109"/>
    <x v="166"/>
    <x v="224"/>
    <x v="191"/>
    <x v="223"/>
    <x v="207"/>
    <x v="222"/>
    <n v="725.82792025308333"/>
  </r>
  <r>
    <s v="15NSS_243"/>
    <x v="4"/>
    <n v="3"/>
    <n v="35"/>
    <x v="3"/>
    <x v="198"/>
    <x v="155"/>
    <x v="225"/>
    <x v="192"/>
    <x v="224"/>
    <x v="208"/>
    <x v="223"/>
    <n v="8.7845758613527511"/>
  </r>
  <r>
    <s v="15NSS_244"/>
    <x v="4"/>
    <n v="4"/>
    <n v="41"/>
    <x v="3"/>
    <x v="199"/>
    <x v="155"/>
    <x v="226"/>
    <x v="193"/>
    <x v="225"/>
    <x v="209"/>
    <x v="224"/>
    <n v="721.27527801454494"/>
  </r>
  <r>
    <s v="15NSS_245"/>
    <x v="4"/>
    <n v="5"/>
    <n v="57"/>
    <x v="3"/>
    <x v="200"/>
    <x v="166"/>
    <x v="227"/>
    <x v="194"/>
    <x v="226"/>
    <x v="210"/>
    <x v="225"/>
    <n v="1573.1440739603293"/>
  </r>
  <r>
    <s v="15NSS_246"/>
    <x v="4"/>
    <n v="6"/>
    <n v="71"/>
    <x v="3"/>
    <x v="201"/>
    <x v="163"/>
    <x v="228"/>
    <x v="195"/>
    <x v="227"/>
    <x v="211"/>
    <x v="226"/>
    <n v="485.06357434338025"/>
  </r>
  <r>
    <s v="15NSS_247"/>
    <x v="5"/>
    <n v="1"/>
    <n v="1"/>
    <x v="3"/>
    <x v="202"/>
    <x v="163"/>
    <x v="229"/>
    <x v="196"/>
    <x v="228"/>
    <x v="212"/>
    <x v="227"/>
    <n v="6.7672909972745448"/>
  </r>
  <r>
    <s v="15NSS_248"/>
    <x v="5"/>
    <n v="2"/>
    <n v="14"/>
    <x v="3"/>
    <x v="203"/>
    <x v="167"/>
    <x v="230"/>
    <x v="197"/>
    <x v="229"/>
    <x v="213"/>
    <x v="228"/>
    <n v="908.9032498409091"/>
  </r>
  <r>
    <s v="15NSS_249"/>
    <x v="5"/>
    <n v="3"/>
    <n v="27"/>
    <x v="3"/>
    <x v="204"/>
    <x v="168"/>
    <x v="231"/>
    <x v="198"/>
    <x v="230"/>
    <x v="214"/>
    <x v="229"/>
    <n v="358.21141261887288"/>
  </r>
  <r>
    <s v="15NSS_250"/>
    <x v="5"/>
    <n v="4"/>
    <n v="44"/>
    <x v="3"/>
    <x v="205"/>
    <x v="160"/>
    <x v="232"/>
    <x v="199"/>
    <x v="231"/>
    <x v="215"/>
    <x v="230"/>
    <n v="13.00046814730705"/>
  </r>
  <r>
    <s v="15NSS_251"/>
    <x v="5"/>
    <n v="5"/>
    <n v="54"/>
    <x v="3"/>
    <x v="206"/>
    <x v="160"/>
    <x v="233"/>
    <x v="200"/>
    <x v="232"/>
    <x v="216"/>
    <x v="231"/>
    <n v="594.16520491149731"/>
  </r>
  <r>
    <s v="15NSS_252"/>
    <x v="5"/>
    <n v="6"/>
    <n v="63"/>
    <x v="3"/>
    <x v="207"/>
    <x v="151"/>
    <x v="234"/>
    <x v="201"/>
    <x v="233"/>
    <x v="217"/>
    <x v="232"/>
    <n v="53.966680860590877"/>
  </r>
  <r>
    <s v="15NSS_253"/>
    <x v="6"/>
    <n v="1"/>
    <n v="7"/>
    <x v="3"/>
    <x v="208"/>
    <x v="153"/>
    <x v="235"/>
    <x v="202"/>
    <x v="234"/>
    <x v="218"/>
    <x v="233"/>
    <n v="1034.8126787811452"/>
  </r>
  <r>
    <s v="15NSS_254"/>
    <x v="6"/>
    <n v="2"/>
    <n v="23"/>
    <x v="3"/>
    <x v="209"/>
    <x v="155"/>
    <x v="236"/>
    <x v="203"/>
    <x v="235"/>
    <x v="219"/>
    <x v="234"/>
    <n v="849.54752589745067"/>
  </r>
  <r>
    <s v="15NSS_255"/>
    <x v="6"/>
    <n v="3"/>
    <n v="31"/>
    <x v="3"/>
    <x v="210"/>
    <x v="159"/>
    <x v="237"/>
    <x v="204"/>
    <x v="236"/>
    <x v="220"/>
    <x v="235"/>
    <n v="1323.4932390912029"/>
  </r>
  <r>
    <s v="15NSS_256"/>
    <x v="6"/>
    <n v="4"/>
    <n v="39"/>
    <x v="3"/>
    <x v="211"/>
    <x v="152"/>
    <x v="238"/>
    <x v="205"/>
    <x v="237"/>
    <x v="221"/>
    <x v="236"/>
    <n v="1681.1343219851867"/>
  </r>
  <r>
    <s v="15NSS_257"/>
    <x v="6"/>
    <n v="5"/>
    <n v="51"/>
    <x v="3"/>
    <x v="212"/>
    <x v="153"/>
    <x v="239"/>
    <x v="206"/>
    <x v="238"/>
    <x v="222"/>
    <x v="237"/>
    <n v="663.00618882053516"/>
  </r>
  <r>
    <s v="15NSS_258"/>
    <x v="6"/>
    <n v="6"/>
    <n v="61"/>
    <x v="3"/>
    <x v="213"/>
    <x v="169"/>
    <x v="240"/>
    <x v="179"/>
    <x v="239"/>
    <x v="223"/>
    <x v="238"/>
    <n v="6.0325500290803618"/>
  </r>
  <r>
    <s v="15NSS_259"/>
    <x v="7"/>
    <n v="1"/>
    <n v="8"/>
    <x v="3"/>
    <x v="174"/>
    <x v="166"/>
    <x v="241"/>
    <x v="207"/>
    <x v="240"/>
    <x v="224"/>
    <x v="239"/>
    <n v="901.26661523051519"/>
  </r>
  <r>
    <s v="15NSS_260"/>
    <x v="7"/>
    <n v="2"/>
    <n v="19"/>
    <x v="3"/>
    <x v="214"/>
    <x v="154"/>
    <x v="242"/>
    <x v="208"/>
    <x v="241"/>
    <x v="225"/>
    <x v="240"/>
    <n v="18.214544791604339"/>
  </r>
  <r>
    <s v="15NSS_261"/>
    <x v="7"/>
    <n v="3"/>
    <n v="29"/>
    <x v="3"/>
    <x v="215"/>
    <x v="155"/>
    <x v="243"/>
    <x v="209"/>
    <x v="242"/>
    <x v="186"/>
    <x v="241"/>
    <n v="701.98130979316034"/>
  </r>
  <r>
    <s v="15NSS_262"/>
    <x v="7"/>
    <n v="4"/>
    <n v="47"/>
    <x v="3"/>
    <x v="216"/>
    <x v="160"/>
    <x v="244"/>
    <x v="210"/>
    <x v="243"/>
    <x v="226"/>
    <x v="242"/>
    <n v="6.8092144567431543"/>
  </r>
  <r>
    <s v="15NSS_263"/>
    <x v="7"/>
    <n v="5"/>
    <n v="59"/>
    <x v="3"/>
    <x v="217"/>
    <x v="155"/>
    <x v="245"/>
    <x v="211"/>
    <x v="244"/>
    <x v="227"/>
    <x v="243"/>
    <n v="0.86350082493373992"/>
  </r>
  <r>
    <s v="15NSS_264"/>
    <x v="7"/>
    <n v="6"/>
    <n v="65"/>
    <x v="3"/>
    <x v="218"/>
    <x v="170"/>
    <x v="246"/>
    <x v="212"/>
    <x v="245"/>
    <x v="228"/>
    <x v="244"/>
    <n v="7.7514773024146812"/>
  </r>
  <r>
    <s v="15NSS_265"/>
    <x v="8"/>
    <n v="1"/>
    <n v="3"/>
    <x v="3"/>
    <x v="219"/>
    <x v="157"/>
    <x v="247"/>
    <x v="213"/>
    <x v="246"/>
    <x v="229"/>
    <x v="245"/>
    <n v="414.20216113286671"/>
  </r>
  <r>
    <s v="15NSS_266"/>
    <x v="8"/>
    <n v="2"/>
    <n v="20"/>
    <x v="3"/>
    <x v="220"/>
    <x v="166"/>
    <x v="248"/>
    <x v="214"/>
    <x v="247"/>
    <x v="230"/>
    <x v="246"/>
    <n v="1042.2238519655514"/>
  </r>
  <r>
    <s v="15NSS_267"/>
    <x v="8"/>
    <n v="3"/>
    <n v="25"/>
    <x v="3"/>
    <x v="221"/>
    <x v="154"/>
    <x v="249"/>
    <x v="215"/>
    <x v="248"/>
    <x v="231"/>
    <x v="247"/>
    <n v="1224.5452111785871"/>
  </r>
  <r>
    <s v="15NSS_268"/>
    <x v="8"/>
    <n v="4"/>
    <n v="48"/>
    <x v="3"/>
    <x v="222"/>
    <x v="166"/>
    <x v="250"/>
    <x v="216"/>
    <x v="249"/>
    <x v="232"/>
    <x v="248"/>
    <n v="1468.2081990877318"/>
  </r>
  <r>
    <s v="15NSS_269"/>
    <x v="8"/>
    <n v="5"/>
    <n v="50"/>
    <x v="3"/>
    <x v="223"/>
    <x v="160"/>
    <x v="251"/>
    <x v="217"/>
    <x v="250"/>
    <x v="233"/>
    <x v="249"/>
    <n v="989.67208046017254"/>
  </r>
  <r>
    <s v="15NSS_270"/>
    <x v="8"/>
    <n v="6"/>
    <n v="72"/>
    <x v="3"/>
    <x v="224"/>
    <x v="171"/>
    <x v="252"/>
    <x v="218"/>
    <x v="251"/>
    <x v="234"/>
    <x v="250"/>
    <n v="9.1304933502244943"/>
  </r>
  <r>
    <s v="15NSS_271"/>
    <x v="9"/>
    <n v="1"/>
    <n v="12"/>
    <x v="3"/>
    <x v="225"/>
    <x v="166"/>
    <x v="253"/>
    <x v="219"/>
    <x v="252"/>
    <x v="201"/>
    <x v="251"/>
    <n v="52.11555161593958"/>
  </r>
  <r>
    <s v="15NSS_272"/>
    <x v="9"/>
    <n v="2"/>
    <n v="18"/>
    <x v="3"/>
    <x v="226"/>
    <x v="163"/>
    <x v="254"/>
    <x v="187"/>
    <x v="253"/>
    <x v="235"/>
    <x v="252"/>
    <n v="1047.4558346552751"/>
  </r>
  <r>
    <s v="15NSS_273"/>
    <x v="9"/>
    <n v="3"/>
    <n v="36"/>
    <x v="3"/>
    <x v="227"/>
    <x v="155"/>
    <x v="255"/>
    <x v="220"/>
    <x v="254"/>
    <x v="236"/>
    <x v="253"/>
    <n v="1725.631607710535"/>
  </r>
  <r>
    <s v="15NSS_274"/>
    <x v="9"/>
    <n v="4"/>
    <n v="46"/>
    <x v="3"/>
    <x v="228"/>
    <x v="151"/>
    <x v="256"/>
    <x v="168"/>
    <x v="255"/>
    <x v="237"/>
    <x v="254"/>
    <n v="19.150037985685831"/>
  </r>
  <r>
    <s v="15NSS_275"/>
    <x v="9"/>
    <n v="5"/>
    <n v="60"/>
    <x v="3"/>
    <x v="229"/>
    <x v="172"/>
    <x v="257"/>
    <x v="216"/>
    <x v="256"/>
    <x v="238"/>
    <x v="255"/>
    <n v="950.78428639471747"/>
  </r>
  <r>
    <s v="15NSS_276"/>
    <x v="9"/>
    <n v="6"/>
    <n v="69"/>
    <x v="3"/>
    <x v="230"/>
    <x v="151"/>
    <x v="258"/>
    <x v="221"/>
    <x v="257"/>
    <x v="239"/>
    <x v="256"/>
    <n v="1439.4555895432577"/>
  </r>
  <r>
    <s v="15NSS_277"/>
    <x v="10"/>
    <n v="1"/>
    <n v="5"/>
    <x v="3"/>
    <x v="231"/>
    <x v="154"/>
    <x v="259"/>
    <x v="222"/>
    <x v="258"/>
    <x v="240"/>
    <x v="257"/>
    <n v="35.38203343596485"/>
  </r>
  <r>
    <s v="15NSS_278"/>
    <x v="10"/>
    <n v="2"/>
    <n v="21"/>
    <x v="3"/>
    <x v="232"/>
    <x v="166"/>
    <x v="260"/>
    <x v="223"/>
    <x v="259"/>
    <x v="241"/>
    <x v="258"/>
    <n v="1519.6039985421323"/>
  </r>
  <r>
    <s v="15NSS_279"/>
    <x v="10"/>
    <n v="3"/>
    <n v="33"/>
    <x v="3"/>
    <x v="233"/>
    <x v="173"/>
    <x v="261"/>
    <x v="224"/>
    <x v="260"/>
    <x v="242"/>
    <x v="259"/>
    <n v="2154.1921242427024"/>
  </r>
  <r>
    <s v="15NSS_280"/>
    <x v="10"/>
    <n v="4"/>
    <n v="37"/>
    <x v="3"/>
    <x v="234"/>
    <x v="159"/>
    <x v="262"/>
    <x v="225"/>
    <x v="261"/>
    <x v="243"/>
    <x v="260"/>
    <n v="1033.7368377119403"/>
  </r>
  <r>
    <s v="15NSS_281"/>
    <x v="10"/>
    <n v="5"/>
    <n v="52"/>
    <x v="3"/>
    <x v="235"/>
    <x v="163"/>
    <x v="263"/>
    <x v="226"/>
    <x v="262"/>
    <x v="244"/>
    <x v="261"/>
    <n v="1046.9683704245701"/>
  </r>
  <r>
    <s v="15NSS_282"/>
    <x v="10"/>
    <n v="6"/>
    <n v="66"/>
    <x v="3"/>
    <x v="236"/>
    <x v="163"/>
    <x v="264"/>
    <x v="227"/>
    <x v="263"/>
    <x v="245"/>
    <x v="262"/>
    <n v="1392.0904360007185"/>
  </r>
  <r>
    <s v="15NSS_283"/>
    <x v="11"/>
    <n v="1"/>
    <n v="4"/>
    <x v="3"/>
    <x v="237"/>
    <x v="172"/>
    <x v="265"/>
    <x v="180"/>
    <x v="264"/>
    <x v="246"/>
    <x v="263"/>
    <n v="35.888401034637027"/>
  </r>
  <r>
    <s v="15NSS_284"/>
    <x v="11"/>
    <n v="2"/>
    <n v="16"/>
    <x v="3"/>
    <x v="238"/>
    <x v="174"/>
    <x v="266"/>
    <x v="228"/>
    <x v="265"/>
    <x v="247"/>
    <x v="264"/>
    <n v="1398.1832688181896"/>
  </r>
  <r>
    <s v="15NSS_285"/>
    <x v="11"/>
    <n v="3"/>
    <n v="34"/>
    <x v="3"/>
    <x v="239"/>
    <x v="166"/>
    <x v="267"/>
    <x v="229"/>
    <x v="266"/>
    <x v="225"/>
    <x v="265"/>
    <n v="3.0516795826033154"/>
  </r>
  <r>
    <s v="15NSS_286"/>
    <x v="11"/>
    <n v="4"/>
    <n v="45"/>
    <x v="3"/>
    <x v="240"/>
    <x v="166"/>
    <x v="268"/>
    <x v="208"/>
    <x v="267"/>
    <x v="248"/>
    <x v="266"/>
    <n v="47.037072053066915"/>
  </r>
  <r>
    <s v="15NSS_287"/>
    <x v="11"/>
    <n v="5"/>
    <n v="49"/>
    <x v="3"/>
    <x v="241"/>
    <x v="164"/>
    <x v="269"/>
    <x v="230"/>
    <x v="268"/>
    <x v="249"/>
    <x v="267"/>
    <n v="679.44936238327705"/>
  </r>
  <r>
    <s v="15NSS_288"/>
    <x v="11"/>
    <n v="6"/>
    <n v="67"/>
    <x v="3"/>
    <x v="242"/>
    <x v="157"/>
    <x v="270"/>
    <x v="231"/>
    <x v="269"/>
    <x v="232"/>
    <x v="268"/>
    <n v="1056.9666643077312"/>
  </r>
  <r>
    <s v="15NSS_289"/>
    <x v="0"/>
    <n v="1"/>
    <n v="11"/>
    <x v="4"/>
    <x v="243"/>
    <x v="175"/>
    <x v="271"/>
    <x v="232"/>
    <x v="270"/>
    <x v="250"/>
    <x v="269"/>
    <n v="6.3253217725667001"/>
  </r>
  <r>
    <s v="15NSS_290"/>
    <x v="0"/>
    <n v="2"/>
    <n v="24"/>
    <x v="4"/>
    <x v="244"/>
    <x v="176"/>
    <x v="272"/>
    <x v="233"/>
    <x v="271"/>
    <x v="251"/>
    <x v="270"/>
    <n v="91.650826139758877"/>
  </r>
  <r>
    <s v="15NSS_291"/>
    <x v="0"/>
    <n v="3"/>
    <n v="30"/>
    <x v="4"/>
    <x v="245"/>
    <x v="177"/>
    <x v="273"/>
    <x v="234"/>
    <x v="272"/>
    <x v="252"/>
    <x v="271"/>
    <n v="0.38045620667484287"/>
  </r>
  <r>
    <s v="15NSS_292"/>
    <x v="0"/>
    <n v="4"/>
    <n v="42"/>
    <x v="4"/>
    <x v="246"/>
    <x v="178"/>
    <x v="274"/>
    <x v="235"/>
    <x v="273"/>
    <x v="253"/>
    <x v="272"/>
    <n v="5.4767028510069586"/>
  </r>
  <r>
    <s v="15NSS_293"/>
    <x v="0"/>
    <n v="5"/>
    <n v="53"/>
    <x v="4"/>
    <x v="247"/>
    <x v="179"/>
    <x v="275"/>
    <x v="236"/>
    <x v="274"/>
    <x v="254"/>
    <x v="273"/>
    <n v="6.883328457659213E-2"/>
  </r>
  <r>
    <s v="15NSS_294"/>
    <x v="0"/>
    <n v="6"/>
    <n v="68"/>
    <x v="4"/>
    <x v="248"/>
    <x v="180"/>
    <x v="276"/>
    <x v="237"/>
    <x v="275"/>
    <x v="255"/>
    <x v="274"/>
    <n v="4.3152952540822769"/>
  </r>
  <r>
    <s v="15NSS_295"/>
    <x v="1"/>
    <n v="1"/>
    <n v="9"/>
    <x v="4"/>
    <x v="249"/>
    <x v="181"/>
    <x v="277"/>
    <x v="238"/>
    <x v="276"/>
    <x v="256"/>
    <x v="275"/>
    <n v="250.33296508585508"/>
  </r>
  <r>
    <s v="15NSS_296"/>
    <x v="1"/>
    <n v="2"/>
    <n v="13"/>
    <x v="4"/>
    <x v="250"/>
    <x v="181"/>
    <x v="278"/>
    <x v="239"/>
    <x v="277"/>
    <x v="257"/>
    <x v="276"/>
    <n v="180.78608047301438"/>
  </r>
  <r>
    <s v="15NSS_297"/>
    <x v="1"/>
    <n v="3"/>
    <n v="28"/>
    <x v="4"/>
    <x v="251"/>
    <x v="181"/>
    <x v="279"/>
    <x v="240"/>
    <x v="278"/>
    <x v="251"/>
    <x v="277"/>
    <n v="29.057312924864256"/>
  </r>
  <r>
    <s v="15NSS_298"/>
    <x v="1"/>
    <n v="4"/>
    <n v="38"/>
    <x v="4"/>
    <x v="252"/>
    <x v="177"/>
    <x v="280"/>
    <x v="241"/>
    <x v="279"/>
    <x v="258"/>
    <x v="278"/>
    <n v="0.88664256965642596"/>
  </r>
  <r>
    <s v="15NSS_299"/>
    <x v="1"/>
    <n v="5"/>
    <n v="58"/>
    <x v="4"/>
    <x v="253"/>
    <x v="182"/>
    <x v="281"/>
    <x v="242"/>
    <x v="280"/>
    <x v="259"/>
    <x v="279"/>
    <n v="0.13183721424840611"/>
  </r>
  <r>
    <s v="15NSS_300"/>
    <x v="1"/>
    <n v="6"/>
    <n v="70"/>
    <x v="4"/>
    <x v="254"/>
    <x v="175"/>
    <x v="282"/>
    <x v="243"/>
    <x v="281"/>
    <x v="260"/>
    <x v="280"/>
    <n v="2.2810339392526604"/>
  </r>
  <r>
    <s v="15NSS_301"/>
    <x v="2"/>
    <n v="1"/>
    <n v="10"/>
    <x v="4"/>
    <x v="255"/>
    <x v="183"/>
    <x v="283"/>
    <x v="244"/>
    <x v="282"/>
    <x v="261"/>
    <x v="281"/>
    <n v="6.0706048533517416"/>
  </r>
  <r>
    <s v="15NSS_302"/>
    <x v="2"/>
    <n v="2"/>
    <n v="15"/>
    <x v="4"/>
    <x v="256"/>
    <x v="184"/>
    <x v="284"/>
    <x v="245"/>
    <x v="283"/>
    <x v="262"/>
    <x v="282"/>
    <n v="91.998325806530971"/>
  </r>
  <r>
    <s v="15NSS_303"/>
    <x v="2"/>
    <n v="3"/>
    <n v="32"/>
    <x v="4"/>
    <x v="257"/>
    <x v="184"/>
    <x v="285"/>
    <x v="246"/>
    <x v="284"/>
    <x v="263"/>
    <x v="283"/>
    <n v="299.50505121284687"/>
  </r>
  <r>
    <s v="15NSS_304"/>
    <x v="2"/>
    <n v="4"/>
    <n v="40"/>
    <x v="4"/>
    <x v="258"/>
    <x v="185"/>
    <x v="286"/>
    <x v="247"/>
    <x v="285"/>
    <x v="264"/>
    <x v="284"/>
    <n v="1.029231860763465"/>
  </r>
  <r>
    <s v="15NSS_305"/>
    <x v="2"/>
    <n v="5"/>
    <n v="55"/>
    <x v="4"/>
    <x v="259"/>
    <x v="186"/>
    <x v="287"/>
    <x v="248"/>
    <x v="286"/>
    <x v="265"/>
    <x v="285"/>
    <n v="0.38656590422786247"/>
  </r>
  <r>
    <s v="15NSS_306"/>
    <x v="2"/>
    <n v="6"/>
    <n v="64"/>
    <x v="4"/>
    <x v="260"/>
    <x v="177"/>
    <x v="288"/>
    <x v="249"/>
    <x v="287"/>
    <x v="266"/>
    <x v="286"/>
    <n v="2.2026013398851809"/>
  </r>
  <r>
    <s v="15NSS_307"/>
    <x v="3"/>
    <n v="1"/>
    <n v="6"/>
    <x v="4"/>
    <x v="261"/>
    <x v="178"/>
    <x v="289"/>
    <x v="250"/>
    <x v="288"/>
    <x v="267"/>
    <x v="287"/>
    <n v="347.29099659150302"/>
  </r>
  <r>
    <s v="15NSS_308"/>
    <x v="3"/>
    <n v="2"/>
    <n v="22"/>
    <x v="4"/>
    <x v="262"/>
    <x v="177"/>
    <x v="290"/>
    <x v="251"/>
    <x v="289"/>
    <x v="268"/>
    <x v="288"/>
    <n v="38.382890194125956"/>
  </r>
  <r>
    <s v="15NSS_309"/>
    <x v="3"/>
    <n v="3"/>
    <n v="26"/>
    <x v="4"/>
    <x v="263"/>
    <x v="187"/>
    <x v="291"/>
    <x v="252"/>
    <x v="290"/>
    <x v="269"/>
    <x v="289"/>
    <n v="13.370214927408158"/>
  </r>
  <r>
    <s v="15NSS_310"/>
    <x v="3"/>
    <n v="4"/>
    <n v="43"/>
    <x v="4"/>
    <x v="264"/>
    <x v="188"/>
    <x v="292"/>
    <x v="253"/>
    <x v="291"/>
    <x v="270"/>
    <x v="290"/>
    <n v="4.4065280075485269"/>
  </r>
  <r>
    <s v="15NSS_311"/>
    <x v="3"/>
    <n v="5"/>
    <n v="56"/>
    <x v="4"/>
    <x v="265"/>
    <x v="184"/>
    <x v="293"/>
    <x v="254"/>
    <x v="292"/>
    <x v="271"/>
    <x v="291"/>
    <n v="29.040311986282411"/>
  </r>
  <r>
    <s v="15NSS_312"/>
    <x v="3"/>
    <n v="6"/>
    <n v="62"/>
    <x v="4"/>
    <x v="266"/>
    <x v="182"/>
    <x v="294"/>
    <x v="255"/>
    <x v="293"/>
    <x v="272"/>
    <x v="292"/>
    <n v="2.3750302808598764"/>
  </r>
  <r>
    <s v="15NSS_313"/>
    <x v="4"/>
    <n v="1"/>
    <n v="2"/>
    <x v="4"/>
    <x v="223"/>
    <x v="181"/>
    <x v="295"/>
    <x v="256"/>
    <x v="294"/>
    <x v="273"/>
    <x v="293"/>
    <n v="664.43947310833164"/>
  </r>
  <r>
    <s v="15NSS_314"/>
    <x v="4"/>
    <n v="2"/>
    <n v="17"/>
    <x v="4"/>
    <x v="267"/>
    <x v="189"/>
    <x v="296"/>
    <x v="257"/>
    <x v="295"/>
    <x v="274"/>
    <x v="294"/>
    <n v="3.2781973809130771"/>
  </r>
  <r>
    <s v="15NSS_315"/>
    <x v="4"/>
    <n v="3"/>
    <n v="35"/>
    <x v="4"/>
    <x v="268"/>
    <x v="185"/>
    <x v="297"/>
    <x v="233"/>
    <x v="296"/>
    <x v="275"/>
    <x v="295"/>
    <n v="9.0486119005319929E-2"/>
  </r>
  <r>
    <s v="15NSS_316"/>
    <x v="4"/>
    <n v="4"/>
    <n v="41"/>
    <x v="4"/>
    <x v="269"/>
    <x v="175"/>
    <x v="298"/>
    <x v="258"/>
    <x v="297"/>
    <x v="276"/>
    <x v="296"/>
    <n v="0.15121122365324088"/>
  </r>
  <r>
    <s v="15NSS_317"/>
    <x v="4"/>
    <n v="5"/>
    <n v="57"/>
    <x v="4"/>
    <x v="270"/>
    <x v="186"/>
    <x v="299"/>
    <x v="259"/>
    <x v="298"/>
    <x v="277"/>
    <x v="297"/>
    <n v="17.762386753814944"/>
  </r>
  <r>
    <s v="15NSS_318"/>
    <x v="4"/>
    <n v="6"/>
    <n v="71"/>
    <x v="4"/>
    <x v="271"/>
    <x v="180"/>
    <x v="300"/>
    <x v="260"/>
    <x v="299"/>
    <x v="278"/>
    <x v="298"/>
    <n v="7.0210719405125728"/>
  </r>
  <r>
    <s v="15NSS_319"/>
    <x v="5"/>
    <n v="1"/>
    <n v="1"/>
    <x v="4"/>
    <x v="272"/>
    <x v="183"/>
    <x v="301"/>
    <x v="261"/>
    <x v="300"/>
    <x v="279"/>
    <x v="299"/>
    <n v="31.767794547930123"/>
  </r>
  <r>
    <s v="15NSS_320"/>
    <x v="5"/>
    <n v="2"/>
    <n v="14"/>
    <x v="4"/>
    <x v="273"/>
    <x v="190"/>
    <x v="302"/>
    <x v="201"/>
    <x v="301"/>
    <x v="280"/>
    <x v="300"/>
    <n v="706.89956890678161"/>
  </r>
  <r>
    <s v="15NSS_321"/>
    <x v="5"/>
    <n v="3"/>
    <n v="27"/>
    <x v="4"/>
    <x v="274"/>
    <x v="188"/>
    <x v="303"/>
    <x v="262"/>
    <x v="302"/>
    <x v="281"/>
    <x v="301"/>
    <n v="109.87481533409417"/>
  </r>
  <r>
    <s v="15NSS_322"/>
    <x v="5"/>
    <n v="4"/>
    <n v="44"/>
    <x v="4"/>
    <x v="275"/>
    <x v="177"/>
    <x v="304"/>
    <x v="263"/>
    <x v="303"/>
    <x v="282"/>
    <x v="302"/>
    <n v="200.06950543799448"/>
  </r>
  <r>
    <s v="15NSS_323"/>
    <x v="5"/>
    <n v="5"/>
    <n v="54"/>
    <x v="4"/>
    <x v="276"/>
    <x v="183"/>
    <x v="305"/>
    <x v="264"/>
    <x v="304"/>
    <x v="283"/>
    <x v="303"/>
    <n v="0.52315482456396101"/>
  </r>
  <r>
    <s v="15NSS_324"/>
    <x v="5"/>
    <n v="6"/>
    <n v="63"/>
    <x v="4"/>
    <x v="277"/>
    <x v="181"/>
    <x v="306"/>
    <x v="265"/>
    <x v="305"/>
    <x v="284"/>
    <x v="304"/>
    <n v="1.9116727916497291"/>
  </r>
  <r>
    <s v="15NSS_325"/>
    <x v="6"/>
    <n v="1"/>
    <n v="7"/>
    <x v="4"/>
    <x v="278"/>
    <x v="177"/>
    <x v="307"/>
    <x v="266"/>
    <x v="306"/>
    <x v="285"/>
    <x v="305"/>
    <n v="680.4972120204809"/>
  </r>
  <r>
    <s v="15NSS_326"/>
    <x v="6"/>
    <n v="2"/>
    <n v="23"/>
    <x v="4"/>
    <x v="279"/>
    <x v="185"/>
    <x v="308"/>
    <x v="267"/>
    <x v="307"/>
    <x v="286"/>
    <x v="306"/>
    <n v="778.63890390173242"/>
  </r>
  <r>
    <s v="15NSS_327"/>
    <x v="6"/>
    <n v="3"/>
    <n v="31"/>
    <x v="4"/>
    <x v="280"/>
    <x v="186"/>
    <x v="309"/>
    <x v="268"/>
    <x v="308"/>
    <x v="287"/>
    <x v="307"/>
    <n v="105.99053339653602"/>
  </r>
  <r>
    <s v="15NSS_328"/>
    <x v="6"/>
    <n v="4"/>
    <n v="39"/>
    <x v="4"/>
    <x v="281"/>
    <x v="186"/>
    <x v="310"/>
    <x v="269"/>
    <x v="309"/>
    <x v="288"/>
    <x v="308"/>
    <n v="1422.4052853139456"/>
  </r>
  <r>
    <s v="15NSS_329"/>
    <x v="6"/>
    <n v="5"/>
    <n v="51"/>
    <x v="4"/>
    <x v="282"/>
    <x v="191"/>
    <x v="311"/>
    <x v="270"/>
    <x v="310"/>
    <x v="289"/>
    <x v="309"/>
    <n v="1.5457275547428055"/>
  </r>
  <r>
    <s v="15NSS_330"/>
    <x v="6"/>
    <n v="6"/>
    <n v="61"/>
    <x v="4"/>
    <x v="283"/>
    <x v="192"/>
    <x v="312"/>
    <x v="271"/>
    <x v="311"/>
    <x v="228"/>
    <x v="310"/>
    <n v="3.1076872997106273"/>
  </r>
  <r>
    <s v="15NSS_331"/>
    <x v="7"/>
    <n v="1"/>
    <n v="8"/>
    <x v="4"/>
    <x v="284"/>
    <x v="182"/>
    <x v="313"/>
    <x v="272"/>
    <x v="312"/>
    <x v="290"/>
    <x v="311"/>
    <n v="7.4959037676406961"/>
  </r>
  <r>
    <s v="15NSS_332"/>
    <x v="7"/>
    <n v="2"/>
    <n v="19"/>
    <x v="4"/>
    <x v="285"/>
    <x v="181"/>
    <x v="314"/>
    <x v="273"/>
    <x v="313"/>
    <x v="291"/>
    <x v="312"/>
    <n v="26.73649666718633"/>
  </r>
  <r>
    <s v="15NSS_333"/>
    <x v="7"/>
    <n v="3"/>
    <n v="29"/>
    <x v="4"/>
    <x v="286"/>
    <x v="193"/>
    <x v="315"/>
    <x v="274"/>
    <x v="314"/>
    <x v="292"/>
    <x v="313"/>
    <n v="2.440964192149659"/>
  </r>
  <r>
    <s v="15NSS_334"/>
    <x v="7"/>
    <n v="4"/>
    <n v="47"/>
    <x v="4"/>
    <x v="287"/>
    <x v="194"/>
    <x v="316"/>
    <x v="275"/>
    <x v="315"/>
    <x v="293"/>
    <x v="314"/>
    <n v="1.1713130769330047"/>
  </r>
  <r>
    <s v="15NSS_335"/>
    <x v="7"/>
    <n v="5"/>
    <n v="59"/>
    <x v="4"/>
    <x v="288"/>
    <x v="189"/>
    <x v="317"/>
    <x v="276"/>
    <x v="316"/>
    <x v="294"/>
    <x v="315"/>
    <n v="0.14973809106701297"/>
  </r>
  <r>
    <s v="15NSS_336"/>
    <x v="7"/>
    <n v="6"/>
    <n v="65"/>
    <x v="4"/>
    <x v="289"/>
    <x v="181"/>
    <x v="318"/>
    <x v="277"/>
    <x v="317"/>
    <x v="295"/>
    <x v="316"/>
    <n v="1242.0847887480195"/>
  </r>
  <r>
    <s v="15NSS_337"/>
    <x v="8"/>
    <n v="1"/>
    <n v="3"/>
    <x v="4"/>
    <x v="258"/>
    <x v="183"/>
    <x v="319"/>
    <x v="278"/>
    <x v="318"/>
    <x v="296"/>
    <x v="317"/>
    <n v="138.08429580595049"/>
  </r>
  <r>
    <s v="15NSS_338"/>
    <x v="8"/>
    <n v="2"/>
    <n v="20"/>
    <x v="4"/>
    <x v="290"/>
    <x v="185"/>
    <x v="320"/>
    <x v="279"/>
    <x v="319"/>
    <x v="297"/>
    <x v="318"/>
    <n v="4.0899882793003162"/>
  </r>
  <r>
    <s v="15NSS_339"/>
    <x v="8"/>
    <n v="3"/>
    <n v="25"/>
    <x v="4"/>
    <x v="291"/>
    <x v="195"/>
    <x v="321"/>
    <x v="280"/>
    <x v="320"/>
    <x v="298"/>
    <x v="319"/>
    <n v="589.55763658206081"/>
  </r>
  <r>
    <s v="15NSS_340"/>
    <x v="8"/>
    <n v="4"/>
    <n v="48"/>
    <x v="4"/>
    <x v="292"/>
    <x v="196"/>
    <x v="322"/>
    <x v="281"/>
    <x v="321"/>
    <x v="299"/>
    <x v="320"/>
    <n v="23.555604044516304"/>
  </r>
  <r>
    <s v="15NSS_341"/>
    <x v="8"/>
    <n v="5"/>
    <n v="50"/>
    <x v="4"/>
    <x v="293"/>
    <x v="197"/>
    <x v="323"/>
    <x v="282"/>
    <x v="322"/>
    <x v="300"/>
    <x v="321"/>
    <n v="3.3410077767343194"/>
  </r>
  <r>
    <s v="15NSS_342"/>
    <x v="8"/>
    <n v="6"/>
    <n v="72"/>
    <x v="4"/>
    <x v="294"/>
    <x v="198"/>
    <x v="324"/>
    <x v="283"/>
    <x v="323"/>
    <x v="301"/>
    <x v="322"/>
    <n v="0.3347483641131288"/>
  </r>
  <r>
    <s v="15NSS_343"/>
    <x v="9"/>
    <n v="1"/>
    <n v="12"/>
    <x v="4"/>
    <x v="196"/>
    <x v="181"/>
    <x v="325"/>
    <x v="284"/>
    <x v="324"/>
    <x v="302"/>
    <x v="323"/>
    <n v="836.43319095292975"/>
  </r>
  <r>
    <s v="15NSS_344"/>
    <x v="9"/>
    <n v="2"/>
    <n v="18"/>
    <x v="4"/>
    <x v="295"/>
    <x v="184"/>
    <x v="326"/>
    <x v="285"/>
    <x v="325"/>
    <x v="303"/>
    <x v="324"/>
    <n v="512.72449780683746"/>
  </r>
  <r>
    <s v="15NSS_345"/>
    <x v="9"/>
    <n v="3"/>
    <n v="36"/>
    <x v="4"/>
    <x v="296"/>
    <x v="175"/>
    <x v="327"/>
    <x v="285"/>
    <x v="326"/>
    <x v="304"/>
    <x v="325"/>
    <n v="19.53804302224416"/>
  </r>
  <r>
    <s v="15NSS_346"/>
    <x v="9"/>
    <n v="4"/>
    <n v="46"/>
    <x v="4"/>
    <x v="276"/>
    <x v="199"/>
    <x v="328"/>
    <x v="264"/>
    <x v="327"/>
    <x v="305"/>
    <x v="326"/>
    <n v="0.52402298921109081"/>
  </r>
  <r>
    <s v="15NSS_347"/>
    <x v="9"/>
    <n v="5"/>
    <n v="60"/>
    <x v="4"/>
    <x v="297"/>
    <x v="200"/>
    <x v="329"/>
    <x v="286"/>
    <x v="328"/>
    <x v="306"/>
    <x v="327"/>
    <n v="2.8883459752218252"/>
  </r>
  <r>
    <s v="15NSS_348"/>
    <x v="9"/>
    <n v="6"/>
    <n v="69"/>
    <x v="4"/>
    <x v="298"/>
    <x v="200"/>
    <x v="330"/>
    <x v="281"/>
    <x v="329"/>
    <x v="307"/>
    <x v="328"/>
    <n v="8.2277655338737219"/>
  </r>
  <r>
    <s v="15NSS_349"/>
    <x v="10"/>
    <n v="1"/>
    <n v="5"/>
    <x v="4"/>
    <x v="299"/>
    <x v="193"/>
    <x v="331"/>
    <x v="287"/>
    <x v="330"/>
    <x v="308"/>
    <x v="329"/>
    <n v="6.3035124922407499"/>
  </r>
  <r>
    <s v="15NSS_350"/>
    <x v="10"/>
    <n v="2"/>
    <n v="21"/>
    <x v="4"/>
    <x v="300"/>
    <x v="175"/>
    <x v="332"/>
    <x v="288"/>
    <x v="331"/>
    <x v="309"/>
    <x v="330"/>
    <n v="13.918427952522789"/>
  </r>
  <r>
    <s v="15NSS_351"/>
    <x v="10"/>
    <n v="3"/>
    <n v="33"/>
    <x v="4"/>
    <x v="301"/>
    <x v="177"/>
    <x v="333"/>
    <x v="289"/>
    <x v="332"/>
    <x v="310"/>
    <x v="331"/>
    <n v="969.67993579526012"/>
  </r>
  <r>
    <s v="15NSS_352"/>
    <x v="10"/>
    <n v="4"/>
    <n v="37"/>
    <x v="4"/>
    <x v="302"/>
    <x v="188"/>
    <x v="334"/>
    <x v="290"/>
    <x v="333"/>
    <x v="311"/>
    <x v="332"/>
    <n v="359.24594910453487"/>
  </r>
  <r>
    <s v="15NSS_353"/>
    <x v="10"/>
    <n v="5"/>
    <n v="52"/>
    <x v="4"/>
    <x v="303"/>
    <x v="201"/>
    <x v="335"/>
    <x v="291"/>
    <x v="334"/>
    <x v="312"/>
    <x v="333"/>
    <n v="3.3286985465368151"/>
  </r>
  <r>
    <s v="15NSS_354"/>
    <x v="10"/>
    <n v="6"/>
    <n v="66"/>
    <x v="4"/>
    <x v="304"/>
    <x v="188"/>
    <x v="336"/>
    <x v="247"/>
    <x v="335"/>
    <x v="313"/>
    <x v="334"/>
    <n v="1.5227266106387238"/>
  </r>
  <r>
    <s v="15NSS_355"/>
    <x v="11"/>
    <n v="1"/>
    <n v="4"/>
    <x v="4"/>
    <x v="305"/>
    <x v="175"/>
    <x v="337"/>
    <x v="292"/>
    <x v="336"/>
    <x v="314"/>
    <x v="335"/>
    <n v="1.8432463302170132"/>
  </r>
  <r>
    <s v="15NSS_356"/>
    <x v="11"/>
    <n v="2"/>
    <n v="16"/>
    <x v="4"/>
    <x v="306"/>
    <x v="186"/>
    <x v="338"/>
    <x v="293"/>
    <x v="337"/>
    <x v="315"/>
    <x v="336"/>
    <n v="32.195405692049199"/>
  </r>
  <r>
    <s v="15NSS_357"/>
    <x v="11"/>
    <n v="3"/>
    <n v="34"/>
    <x v="4"/>
    <x v="307"/>
    <x v="178"/>
    <x v="339"/>
    <x v="294"/>
    <x v="338"/>
    <x v="316"/>
    <x v="337"/>
    <n v="1.032195035756569"/>
  </r>
  <r>
    <s v="15NSS_358"/>
    <x v="11"/>
    <n v="4"/>
    <n v="45"/>
    <x v="4"/>
    <x v="308"/>
    <x v="198"/>
    <x v="340"/>
    <x v="295"/>
    <x v="339"/>
    <x v="317"/>
    <x v="338"/>
    <n v="0.65814951658427612"/>
  </r>
  <r>
    <s v="15NSS_359"/>
    <x v="11"/>
    <n v="5"/>
    <n v="49"/>
    <x v="4"/>
    <x v="309"/>
    <x v="202"/>
    <x v="341"/>
    <x v="296"/>
    <x v="340"/>
    <x v="318"/>
    <x v="339"/>
    <n v="2.454076419344399E-2"/>
  </r>
  <r>
    <s v="15NSS_360"/>
    <x v="11"/>
    <n v="6"/>
    <n v="67"/>
    <x v="4"/>
    <x v="258"/>
    <x v="188"/>
    <x v="342"/>
    <x v="249"/>
    <x v="341"/>
    <x v="319"/>
    <x v="340"/>
    <n v="2.8686431165892623"/>
  </r>
  <r>
    <s v="15NSS_361"/>
    <x v="0"/>
    <n v="1"/>
    <n v="11"/>
    <x v="5"/>
    <x v="310"/>
    <x v="203"/>
    <x v="343"/>
    <x v="297"/>
    <x v="342"/>
    <x v="320"/>
    <x v="341"/>
    <n v="2.4178087121332282E-2"/>
  </r>
  <r>
    <s v="15NSS_362"/>
    <x v="0"/>
    <n v="2"/>
    <n v="24"/>
    <x v="5"/>
    <x v="311"/>
    <x v="204"/>
    <x v="344"/>
    <x v="298"/>
    <x v="343"/>
    <x v="321"/>
    <x v="342"/>
    <n v="4.3487171953000843E-2"/>
  </r>
  <r>
    <s v="15NSS_363"/>
    <x v="0"/>
    <n v="3"/>
    <n v="30"/>
    <x v="5"/>
    <x v="312"/>
    <x v="205"/>
    <x v="345"/>
    <x v="299"/>
    <x v="344"/>
    <x v="322"/>
    <x v="343"/>
    <n v="5.2045571803632597E-2"/>
  </r>
  <r>
    <s v="15NSS_364"/>
    <x v="0"/>
    <n v="4"/>
    <n v="42"/>
    <x v="5"/>
    <x v="313"/>
    <x v="206"/>
    <x v="346"/>
    <x v="300"/>
    <x v="345"/>
    <x v="323"/>
    <x v="344"/>
    <n v="4.9680567493921385E-2"/>
  </r>
  <r>
    <s v="15NSS_365"/>
    <x v="0"/>
    <n v="5"/>
    <n v="53"/>
    <x v="5"/>
    <x v="311"/>
    <x v="204"/>
    <x v="347"/>
    <x v="301"/>
    <x v="346"/>
    <x v="324"/>
    <x v="345"/>
    <n v="3.0858000132060449E-2"/>
  </r>
  <r>
    <s v="15NSS_366"/>
    <x v="0"/>
    <n v="6"/>
    <n v="68"/>
    <x v="5"/>
    <x v="314"/>
    <x v="205"/>
    <x v="348"/>
    <x v="302"/>
    <x v="347"/>
    <x v="325"/>
    <x v="346"/>
    <n v="0.10278937344485353"/>
  </r>
  <r>
    <s v="15NSS_367"/>
    <x v="1"/>
    <n v="1"/>
    <n v="9"/>
    <x v="5"/>
    <x v="315"/>
    <x v="207"/>
    <x v="349"/>
    <x v="303"/>
    <x v="348"/>
    <x v="326"/>
    <x v="347"/>
    <n v="6.4361444791205757E-2"/>
  </r>
  <r>
    <s v="15NSS_368"/>
    <x v="1"/>
    <n v="2"/>
    <n v="13"/>
    <x v="5"/>
    <x v="316"/>
    <x v="208"/>
    <x v="350"/>
    <x v="304"/>
    <x v="349"/>
    <x v="327"/>
    <x v="348"/>
    <n v="2.6401548483375944E-2"/>
  </r>
  <r>
    <s v="15NSS_369"/>
    <x v="1"/>
    <n v="3"/>
    <n v="28"/>
    <x v="5"/>
    <x v="317"/>
    <x v="206"/>
    <x v="351"/>
    <x v="305"/>
    <x v="350"/>
    <x v="328"/>
    <x v="349"/>
    <n v="5.3229790851936666E-2"/>
  </r>
  <r>
    <s v="15NSS_370"/>
    <x v="1"/>
    <n v="4"/>
    <n v="38"/>
    <x v="5"/>
    <x v="318"/>
    <x v="209"/>
    <x v="352"/>
    <x v="306"/>
    <x v="351"/>
    <x v="329"/>
    <x v="350"/>
    <n v="2.75862466132465E-2"/>
  </r>
  <r>
    <s v="15NSS_371"/>
    <x v="1"/>
    <n v="5"/>
    <n v="58"/>
    <x v="5"/>
    <x v="319"/>
    <x v="210"/>
    <x v="353"/>
    <x v="307"/>
    <x v="352"/>
    <x v="330"/>
    <x v="351"/>
    <n v="3.1328180699022268E-2"/>
  </r>
  <r>
    <s v="15NSS_372"/>
    <x v="1"/>
    <n v="6"/>
    <n v="70"/>
    <x v="5"/>
    <x v="320"/>
    <x v="211"/>
    <x v="354"/>
    <x v="308"/>
    <x v="353"/>
    <x v="331"/>
    <x v="352"/>
    <n v="4.8912858939556582E-2"/>
  </r>
  <r>
    <s v="15NSS_373"/>
    <x v="2"/>
    <n v="1"/>
    <n v="10"/>
    <x v="5"/>
    <x v="317"/>
    <x v="207"/>
    <x v="355"/>
    <x v="309"/>
    <x v="354"/>
    <x v="332"/>
    <x v="353"/>
    <n v="2.4298156856498498E-2"/>
  </r>
  <r>
    <s v="15NSS_374"/>
    <x v="2"/>
    <n v="2"/>
    <n v="15"/>
    <x v="5"/>
    <x v="321"/>
    <x v="212"/>
    <x v="356"/>
    <x v="310"/>
    <x v="355"/>
    <x v="333"/>
    <x v="354"/>
    <n v="0.19228476998839647"/>
  </r>
  <r>
    <s v="15NSS_375"/>
    <x v="2"/>
    <n v="3"/>
    <n v="32"/>
    <x v="5"/>
    <x v="320"/>
    <x v="208"/>
    <x v="357"/>
    <x v="311"/>
    <x v="356"/>
    <x v="334"/>
    <x v="355"/>
    <n v="2.5605272300114727E-2"/>
  </r>
  <r>
    <s v="15NSS_376"/>
    <x v="2"/>
    <n v="4"/>
    <n v="40"/>
    <x v="5"/>
    <x v="322"/>
    <x v="213"/>
    <x v="358"/>
    <x v="312"/>
    <x v="357"/>
    <x v="294"/>
    <x v="356"/>
    <n v="8.0988135578685005E-2"/>
  </r>
  <r>
    <s v="15NSS_377"/>
    <x v="2"/>
    <n v="5"/>
    <n v="55"/>
    <x v="5"/>
    <x v="312"/>
    <x v="214"/>
    <x v="359"/>
    <x v="313"/>
    <x v="358"/>
    <x v="335"/>
    <x v="357"/>
    <n v="4.7186472466303989E-2"/>
  </r>
  <r>
    <s v="15NSS_378"/>
    <x v="2"/>
    <n v="6"/>
    <n v="64"/>
    <x v="5"/>
    <x v="323"/>
    <x v="214"/>
    <x v="360"/>
    <x v="314"/>
    <x v="359"/>
    <x v="336"/>
    <x v="358"/>
    <n v="0.14106173257323731"/>
  </r>
  <r>
    <s v="15NSS_379"/>
    <x v="3"/>
    <n v="1"/>
    <n v="6"/>
    <x v="5"/>
    <x v="323"/>
    <x v="215"/>
    <x v="361"/>
    <x v="315"/>
    <x v="360"/>
    <x v="337"/>
    <x v="359"/>
    <n v="3.1989350939051732E-2"/>
  </r>
  <r>
    <s v="15NSS_380"/>
    <x v="3"/>
    <n v="2"/>
    <n v="22"/>
    <x v="5"/>
    <x v="314"/>
    <x v="208"/>
    <x v="362"/>
    <x v="313"/>
    <x v="361"/>
    <x v="338"/>
    <x v="360"/>
    <n v="0.1622213390241268"/>
  </r>
  <r>
    <s v="15NSS_381"/>
    <x v="3"/>
    <n v="3"/>
    <n v="26"/>
    <x v="5"/>
    <x v="317"/>
    <x v="208"/>
    <x v="363"/>
    <x v="316"/>
    <x v="362"/>
    <x v="339"/>
    <x v="361"/>
    <n v="0.10949432562663748"/>
  </r>
  <r>
    <s v="15NSS_382"/>
    <x v="3"/>
    <n v="4"/>
    <n v="43"/>
    <x v="5"/>
    <x v="320"/>
    <x v="214"/>
    <x v="364"/>
    <x v="317"/>
    <x v="363"/>
    <x v="340"/>
    <x v="362"/>
    <n v="0.18662468984091951"/>
  </r>
  <r>
    <s v="15NSS_383"/>
    <x v="3"/>
    <n v="5"/>
    <n v="56"/>
    <x v="5"/>
    <x v="324"/>
    <x v="216"/>
    <x v="365"/>
    <x v="318"/>
    <x v="364"/>
    <x v="341"/>
    <x v="363"/>
    <n v="0.95406629592777581"/>
  </r>
  <r>
    <s v="15NSS_384"/>
    <x v="3"/>
    <n v="6"/>
    <n v="62"/>
    <x v="5"/>
    <x v="325"/>
    <x v="205"/>
    <x v="366"/>
    <x v="319"/>
    <x v="365"/>
    <x v="342"/>
    <x v="364"/>
    <n v="0.22547348213181373"/>
  </r>
  <r>
    <s v="15NSS_385"/>
    <x v="4"/>
    <n v="1"/>
    <n v="2"/>
    <x v="5"/>
    <x v="326"/>
    <x v="210"/>
    <x v="367"/>
    <x v="320"/>
    <x v="366"/>
    <x v="343"/>
    <x v="365"/>
    <n v="8.9907454148428503E-2"/>
  </r>
  <r>
    <s v="15NSS_386"/>
    <x v="4"/>
    <n v="2"/>
    <n v="17"/>
    <x v="5"/>
    <x v="319"/>
    <x v="205"/>
    <x v="368"/>
    <x v="321"/>
    <x v="367"/>
    <x v="344"/>
    <x v="366"/>
    <n v="8.3288367733515278E-2"/>
  </r>
  <r>
    <s v="15NSS_387"/>
    <x v="4"/>
    <n v="3"/>
    <n v="35"/>
    <x v="5"/>
    <x v="318"/>
    <x v="209"/>
    <x v="369"/>
    <x v="305"/>
    <x v="368"/>
    <x v="345"/>
    <x v="367"/>
    <n v="3.8486596235749772E-2"/>
  </r>
  <r>
    <s v="15NSS_388"/>
    <x v="4"/>
    <n v="4"/>
    <n v="41"/>
    <x v="5"/>
    <x v="311"/>
    <x v="205"/>
    <x v="370"/>
    <x v="322"/>
    <x v="369"/>
    <x v="346"/>
    <x v="368"/>
    <n v="6.2434855246581558E-2"/>
  </r>
  <r>
    <s v="15NSS_389"/>
    <x v="4"/>
    <n v="5"/>
    <n v="57"/>
    <x v="5"/>
    <x v="327"/>
    <x v="217"/>
    <x v="371"/>
    <x v="320"/>
    <x v="370"/>
    <x v="292"/>
    <x v="369"/>
    <n v="0.30536126949741366"/>
  </r>
  <r>
    <s v="15NSS_390"/>
    <x v="4"/>
    <n v="6"/>
    <n v="71"/>
    <x v="5"/>
    <x v="328"/>
    <x v="218"/>
    <x v="372"/>
    <x v="323"/>
    <x v="371"/>
    <x v="347"/>
    <x v="370"/>
    <n v="0.13654818303430399"/>
  </r>
  <r>
    <s v="15NSS_391"/>
    <x v="5"/>
    <n v="1"/>
    <n v="1"/>
    <x v="5"/>
    <x v="311"/>
    <x v="206"/>
    <x v="373"/>
    <x v="300"/>
    <x v="372"/>
    <x v="348"/>
    <x v="371"/>
    <n v="4.120906347408048E-2"/>
  </r>
  <r>
    <s v="15NSS_392"/>
    <x v="5"/>
    <n v="2"/>
    <n v="14"/>
    <x v="5"/>
    <x v="329"/>
    <x v="214"/>
    <x v="374"/>
    <x v="324"/>
    <x v="373"/>
    <x v="349"/>
    <x v="372"/>
    <n v="9.1663905488894609E-2"/>
  </r>
  <r>
    <s v="15NSS_393"/>
    <x v="5"/>
    <n v="3"/>
    <n v="27"/>
    <x v="5"/>
    <x v="311"/>
    <x v="215"/>
    <x v="375"/>
    <x v="325"/>
    <x v="374"/>
    <x v="350"/>
    <x v="373"/>
    <n v="3.9373763769073637E-2"/>
  </r>
  <r>
    <s v="15NSS_394"/>
    <x v="5"/>
    <n v="4"/>
    <n v="44"/>
    <x v="5"/>
    <x v="330"/>
    <x v="208"/>
    <x v="376"/>
    <x v="326"/>
    <x v="375"/>
    <x v="351"/>
    <x v="374"/>
    <n v="0.16427970888717716"/>
  </r>
  <r>
    <s v="15NSS_395"/>
    <x v="5"/>
    <n v="5"/>
    <n v="54"/>
    <x v="5"/>
    <x v="318"/>
    <x v="208"/>
    <x v="377"/>
    <x v="327"/>
    <x v="376"/>
    <x v="352"/>
    <x v="375"/>
    <n v="0.10100592187905025"/>
  </r>
  <r>
    <s v="15NSS_396"/>
    <x v="5"/>
    <n v="6"/>
    <n v="63"/>
    <x v="5"/>
    <x v="331"/>
    <x v="204"/>
    <x v="378"/>
    <x v="328"/>
    <x v="377"/>
    <x v="353"/>
    <x v="376"/>
    <n v="0.21757671944851648"/>
  </r>
  <r>
    <s v="15NSS_397"/>
    <x v="6"/>
    <n v="1"/>
    <n v="7"/>
    <x v="5"/>
    <x v="315"/>
    <x v="215"/>
    <x v="379"/>
    <x v="307"/>
    <x v="378"/>
    <x v="354"/>
    <x v="377"/>
    <n v="5.7696961464320004E-2"/>
  </r>
  <r>
    <s v="15NSS_398"/>
    <x v="6"/>
    <n v="2"/>
    <n v="23"/>
    <x v="5"/>
    <x v="332"/>
    <x v="214"/>
    <x v="380"/>
    <x v="329"/>
    <x v="379"/>
    <x v="338"/>
    <x v="378"/>
    <n v="0.26846990681239979"/>
  </r>
  <r>
    <s v="15NSS_399"/>
    <x v="6"/>
    <n v="3"/>
    <n v="31"/>
    <x v="5"/>
    <x v="319"/>
    <x v="205"/>
    <x v="381"/>
    <x v="313"/>
    <x v="380"/>
    <x v="355"/>
    <x v="379"/>
    <n v="0.12437183854309489"/>
  </r>
  <r>
    <s v="15NSS_400"/>
    <x v="6"/>
    <n v="4"/>
    <n v="39"/>
    <x v="5"/>
    <x v="333"/>
    <x v="217"/>
    <x v="382"/>
    <x v="320"/>
    <x v="381"/>
    <x v="356"/>
    <x v="380"/>
    <n v="1.3674725462143091"/>
  </r>
  <r>
    <s v="15NSS_401"/>
    <x v="6"/>
    <n v="5"/>
    <n v="51"/>
    <x v="5"/>
    <x v="313"/>
    <x v="214"/>
    <x v="383"/>
    <x v="310"/>
    <x v="382"/>
    <x v="357"/>
    <x v="381"/>
    <n v="7.0284488193478767E-2"/>
  </r>
  <r>
    <s v="15NSS_402"/>
    <x v="6"/>
    <n v="6"/>
    <n v="61"/>
    <x v="5"/>
    <x v="334"/>
    <x v="206"/>
    <x v="384"/>
    <x v="330"/>
    <x v="383"/>
    <x v="358"/>
    <x v="382"/>
    <n v="3.1292303821383975E-2"/>
  </r>
  <r>
    <s v="15NSS_403"/>
    <x v="7"/>
    <n v="1"/>
    <n v="8"/>
    <x v="5"/>
    <x v="335"/>
    <x v="217"/>
    <x v="385"/>
    <x v="321"/>
    <x v="384"/>
    <x v="359"/>
    <x v="383"/>
    <n v="0.30523951926197784"/>
  </r>
  <r>
    <s v="15NSS_404"/>
    <x v="7"/>
    <n v="2"/>
    <n v="19"/>
    <x v="5"/>
    <x v="316"/>
    <x v="217"/>
    <x v="386"/>
    <x v="331"/>
    <x v="385"/>
    <x v="360"/>
    <x v="384"/>
    <n v="4.9356631607303129E-2"/>
  </r>
  <r>
    <s v="15NSS_405"/>
    <x v="7"/>
    <n v="3"/>
    <n v="29"/>
    <x v="5"/>
    <x v="320"/>
    <x v="204"/>
    <x v="387"/>
    <x v="299"/>
    <x v="386"/>
    <x v="359"/>
    <x v="385"/>
    <n v="0.17036328443909862"/>
  </r>
  <r>
    <s v="15NSS_406"/>
    <x v="7"/>
    <n v="4"/>
    <n v="47"/>
    <x v="5"/>
    <x v="317"/>
    <x v="215"/>
    <x v="388"/>
    <x v="313"/>
    <x v="387"/>
    <x v="361"/>
    <x v="386"/>
    <n v="8.899281264743647E-2"/>
  </r>
  <r>
    <s v="15NSS_407"/>
    <x v="7"/>
    <n v="5"/>
    <n v="59"/>
    <x v="5"/>
    <x v="316"/>
    <x v="203"/>
    <x v="389"/>
    <x v="306"/>
    <x v="388"/>
    <x v="362"/>
    <x v="387"/>
    <n v="5.9935377443044655E-2"/>
  </r>
  <r>
    <s v="15NSS_408"/>
    <x v="7"/>
    <n v="6"/>
    <n v="65"/>
    <x v="5"/>
    <x v="336"/>
    <x v="218"/>
    <x v="390"/>
    <x v="332"/>
    <x v="389"/>
    <x v="363"/>
    <x v="388"/>
    <n v="3.9416785281008677E-2"/>
  </r>
  <r>
    <s v="15NSS_409"/>
    <x v="8"/>
    <n v="1"/>
    <n v="3"/>
    <x v="5"/>
    <x v="314"/>
    <x v="206"/>
    <x v="391"/>
    <x v="305"/>
    <x v="390"/>
    <x v="364"/>
    <x v="389"/>
    <n v="9.481059094797141E-2"/>
  </r>
  <r>
    <s v="15NSS_410"/>
    <x v="8"/>
    <n v="2"/>
    <n v="20"/>
    <x v="5"/>
    <x v="323"/>
    <x v="214"/>
    <x v="392"/>
    <x v="316"/>
    <x v="391"/>
    <x v="365"/>
    <x v="390"/>
    <n v="0.13176268856094089"/>
  </r>
  <r>
    <s v="15NSS_411"/>
    <x v="8"/>
    <n v="3"/>
    <n v="25"/>
    <x v="5"/>
    <x v="337"/>
    <x v="205"/>
    <x v="393"/>
    <x v="333"/>
    <x v="392"/>
    <x v="366"/>
    <x v="391"/>
    <n v="0.3222119056164614"/>
  </r>
  <r>
    <s v="15NSS_412"/>
    <x v="8"/>
    <n v="4"/>
    <n v="48"/>
    <x v="5"/>
    <x v="329"/>
    <x v="215"/>
    <x v="394"/>
    <x v="313"/>
    <x v="393"/>
    <x v="367"/>
    <x v="392"/>
    <n v="0.87740558753140629"/>
  </r>
  <r>
    <s v="15NSS_413"/>
    <x v="8"/>
    <n v="5"/>
    <n v="50"/>
    <x v="5"/>
    <x v="334"/>
    <x v="208"/>
    <x v="395"/>
    <x v="325"/>
    <x v="394"/>
    <x v="341"/>
    <x v="393"/>
    <n v="0.10735183719865982"/>
  </r>
  <r>
    <s v="15NSS_414"/>
    <x v="8"/>
    <n v="6"/>
    <n v="72"/>
    <x v="5"/>
    <x v="334"/>
    <x v="219"/>
    <x v="396"/>
    <x v="334"/>
    <x v="395"/>
    <x v="368"/>
    <x v="394"/>
    <n v="0.12111783611839212"/>
  </r>
  <r>
    <s v="15NSS_415"/>
    <x v="9"/>
    <n v="1"/>
    <n v="12"/>
    <x v="5"/>
    <x v="322"/>
    <x v="218"/>
    <x v="397"/>
    <x v="335"/>
    <x v="396"/>
    <x v="344"/>
    <x v="395"/>
    <n v="0.1374203057079425"/>
  </r>
  <r>
    <s v="15NSS_416"/>
    <x v="9"/>
    <n v="2"/>
    <n v="18"/>
    <x v="5"/>
    <x v="328"/>
    <x v="205"/>
    <x v="398"/>
    <x v="335"/>
    <x v="397"/>
    <x v="344"/>
    <x v="396"/>
    <n v="0.11011816343546053"/>
  </r>
  <r>
    <s v="15NSS_417"/>
    <x v="9"/>
    <n v="3"/>
    <n v="36"/>
    <x v="5"/>
    <x v="334"/>
    <x v="215"/>
    <x v="399"/>
    <x v="310"/>
    <x v="398"/>
    <x v="369"/>
    <x v="397"/>
    <n v="0.16452049886943673"/>
  </r>
  <r>
    <s v="15NSS_418"/>
    <x v="9"/>
    <n v="4"/>
    <n v="46"/>
    <x v="5"/>
    <x v="318"/>
    <x v="214"/>
    <x v="400"/>
    <x v="336"/>
    <x v="399"/>
    <x v="370"/>
    <x v="398"/>
    <n v="0.11882477364504615"/>
  </r>
  <r>
    <s v="15NSS_419"/>
    <x v="9"/>
    <n v="5"/>
    <n v="60"/>
    <x v="5"/>
    <x v="310"/>
    <x v="217"/>
    <x v="401"/>
    <x v="337"/>
    <x v="400"/>
    <x v="371"/>
    <x v="399"/>
    <n v="8.4810762810415191E-2"/>
  </r>
  <r>
    <s v="15NSS_420"/>
    <x v="9"/>
    <n v="6"/>
    <n v="69"/>
    <x v="5"/>
    <x v="338"/>
    <x v="214"/>
    <x v="402"/>
    <x v="338"/>
    <x v="401"/>
    <x v="372"/>
    <x v="400"/>
    <n v="0.18761265585484946"/>
  </r>
  <r>
    <s v="15NSS_421"/>
    <x v="10"/>
    <n v="1"/>
    <n v="5"/>
    <x v="5"/>
    <x v="334"/>
    <x v="217"/>
    <x v="403"/>
    <x v="339"/>
    <x v="402"/>
    <x v="373"/>
    <x v="401"/>
    <n v="8.6279777668265445E-2"/>
  </r>
  <r>
    <s v="15NSS_422"/>
    <x v="10"/>
    <n v="2"/>
    <n v="21"/>
    <x v="5"/>
    <x v="339"/>
    <x v="220"/>
    <x v="404"/>
    <x v="340"/>
    <x v="403"/>
    <x v="374"/>
    <x v="402"/>
    <n v="0.26699653203417295"/>
  </r>
  <r>
    <s v="15NSS_423"/>
    <x v="10"/>
    <n v="3"/>
    <n v="33"/>
    <x v="5"/>
    <x v="340"/>
    <x v="206"/>
    <x v="405"/>
    <x v="341"/>
    <x v="404"/>
    <x v="375"/>
    <x v="403"/>
    <n v="9.8127808991385568E-2"/>
  </r>
  <r>
    <s v="15NSS_424"/>
    <x v="10"/>
    <n v="4"/>
    <n v="37"/>
    <x v="5"/>
    <x v="341"/>
    <x v="210"/>
    <x v="406"/>
    <x v="342"/>
    <x v="405"/>
    <x v="376"/>
    <x v="404"/>
    <n v="0.45447515385517023"/>
  </r>
  <r>
    <s v="15NSS_425"/>
    <x v="10"/>
    <n v="5"/>
    <n v="52"/>
    <x v="5"/>
    <x v="342"/>
    <x v="216"/>
    <x v="407"/>
    <x v="343"/>
    <x v="406"/>
    <x v="377"/>
    <x v="405"/>
    <n v="1.3504247221359016"/>
  </r>
  <r>
    <s v="15NSS_426"/>
    <x v="10"/>
    <n v="6"/>
    <n v="66"/>
    <x v="5"/>
    <x v="321"/>
    <x v="220"/>
    <x v="408"/>
    <x v="314"/>
    <x v="407"/>
    <x v="378"/>
    <x v="406"/>
    <n v="0.24976241803606994"/>
  </r>
  <r>
    <s v="15NSS_427"/>
    <x v="11"/>
    <n v="1"/>
    <n v="4"/>
    <x v="5"/>
    <x v="313"/>
    <x v="209"/>
    <x v="409"/>
    <x v="320"/>
    <x v="408"/>
    <x v="379"/>
    <x v="407"/>
    <n v="2.3361538386569555E-2"/>
  </r>
  <r>
    <s v="15NSS_428"/>
    <x v="11"/>
    <n v="2"/>
    <n v="16"/>
    <x v="5"/>
    <x v="316"/>
    <x v="208"/>
    <x v="410"/>
    <x v="321"/>
    <x v="409"/>
    <x v="380"/>
    <x v="408"/>
    <n v="9.5172920936448829E-2"/>
  </r>
  <r>
    <s v="15NSS_429"/>
    <x v="11"/>
    <n v="3"/>
    <n v="34"/>
    <x v="5"/>
    <x v="318"/>
    <x v="206"/>
    <x v="411"/>
    <x v="344"/>
    <x v="410"/>
    <x v="335"/>
    <x v="409"/>
    <n v="5.0667868509693445E-2"/>
  </r>
  <r>
    <s v="15NSS_430"/>
    <x v="11"/>
    <n v="4"/>
    <n v="45"/>
    <x v="5"/>
    <x v="323"/>
    <x v="217"/>
    <x v="412"/>
    <x v="321"/>
    <x v="411"/>
    <x v="381"/>
    <x v="410"/>
    <n v="7.1770705440265037E-2"/>
  </r>
  <r>
    <s v="15NSS_431"/>
    <x v="11"/>
    <n v="5"/>
    <n v="49"/>
    <x v="5"/>
    <x v="318"/>
    <x v="221"/>
    <x v="413"/>
    <x v="345"/>
    <x v="412"/>
    <x v="382"/>
    <x v="411"/>
    <n v="0.39293468015106164"/>
  </r>
  <r>
    <s v="15NSS_432"/>
    <x v="11"/>
    <n v="6"/>
    <n v="67"/>
    <x v="5"/>
    <x v="323"/>
    <x v="205"/>
    <x v="414"/>
    <x v="346"/>
    <x v="413"/>
    <x v="383"/>
    <x v="412"/>
    <n v="8.4861503417595657E-2"/>
  </r>
  <r>
    <s v="15NSS_433"/>
    <x v="0"/>
    <n v="1"/>
    <n v="11"/>
    <x v="6"/>
    <x v="343"/>
    <x v="222"/>
    <x v="415"/>
    <x v="347"/>
    <x v="414"/>
    <x v="384"/>
    <x v="413"/>
    <n v="2.1654262482680365E-2"/>
  </r>
  <r>
    <s v="15NSS_434"/>
    <x v="0"/>
    <n v="2"/>
    <n v="24"/>
    <x v="6"/>
    <x v="344"/>
    <x v="223"/>
    <x v="416"/>
    <x v="348"/>
    <x v="415"/>
    <x v="385"/>
    <x v="414"/>
    <n v="6.0852852718321221E-2"/>
  </r>
  <r>
    <s v="15NSS_435"/>
    <x v="0"/>
    <n v="3"/>
    <n v="30"/>
    <x v="6"/>
    <x v="345"/>
    <x v="224"/>
    <x v="417"/>
    <x v="349"/>
    <x v="416"/>
    <x v="386"/>
    <x v="415"/>
    <n v="7.5924780810287681E-2"/>
  </r>
  <r>
    <s v="15NSS_436"/>
    <x v="0"/>
    <n v="4"/>
    <n v="42"/>
    <x v="6"/>
    <x v="346"/>
    <x v="225"/>
    <x v="418"/>
    <x v="350"/>
    <x v="417"/>
    <x v="387"/>
    <x v="416"/>
    <n v="2.6976597635393767E-2"/>
  </r>
  <r>
    <s v="15NSS_437"/>
    <x v="0"/>
    <n v="5"/>
    <n v="53"/>
    <x v="6"/>
    <x v="347"/>
    <x v="226"/>
    <x v="419"/>
    <x v="351"/>
    <x v="418"/>
    <x v="388"/>
    <x v="417"/>
    <n v="4.3095767184349945E-2"/>
  </r>
  <r>
    <s v="15NSS_438"/>
    <x v="0"/>
    <n v="6"/>
    <n v="68"/>
    <x v="6"/>
    <x v="348"/>
    <x v="226"/>
    <x v="420"/>
    <x v="352"/>
    <x v="419"/>
    <x v="389"/>
    <x v="418"/>
    <n v="4.706399137241081E-2"/>
  </r>
  <r>
    <s v="15NSS_439"/>
    <x v="1"/>
    <n v="1"/>
    <n v="9"/>
    <x v="6"/>
    <x v="349"/>
    <x v="222"/>
    <x v="421"/>
    <x v="353"/>
    <x v="420"/>
    <x v="390"/>
    <x v="419"/>
    <n v="1.6689332748544568E-2"/>
  </r>
  <r>
    <s v="15NSS_440"/>
    <x v="1"/>
    <n v="2"/>
    <n v="13"/>
    <x v="6"/>
    <x v="343"/>
    <x v="227"/>
    <x v="422"/>
    <x v="354"/>
    <x v="421"/>
    <x v="391"/>
    <x v="420"/>
    <n v="3.3811090561302872E-3"/>
  </r>
  <r>
    <s v="15NSS_441"/>
    <x v="1"/>
    <n v="3"/>
    <n v="28"/>
    <x v="6"/>
    <x v="350"/>
    <x v="225"/>
    <x v="423"/>
    <x v="337"/>
    <x v="422"/>
    <x v="392"/>
    <x v="421"/>
    <n v="1.8735248689736562E-2"/>
  </r>
  <r>
    <s v="15NSS_442"/>
    <x v="1"/>
    <n v="4"/>
    <n v="38"/>
    <x v="6"/>
    <x v="351"/>
    <x v="228"/>
    <x v="424"/>
    <x v="355"/>
    <x v="423"/>
    <x v="393"/>
    <x v="422"/>
    <n v="1.8159687777514113E-2"/>
  </r>
  <r>
    <s v="15NSS_443"/>
    <x v="1"/>
    <n v="5"/>
    <n v="58"/>
    <x v="6"/>
    <x v="349"/>
    <x v="229"/>
    <x v="425"/>
    <x v="356"/>
    <x v="424"/>
    <x v="394"/>
    <x v="423"/>
    <n v="1.2287774732926854E-2"/>
  </r>
  <r>
    <s v="15NSS_444"/>
    <x v="1"/>
    <n v="6"/>
    <n v="70"/>
    <x v="6"/>
    <x v="351"/>
    <x v="230"/>
    <x v="426"/>
    <x v="357"/>
    <x v="425"/>
    <x v="395"/>
    <x v="424"/>
    <n v="4.1181821281103537E-2"/>
  </r>
  <r>
    <s v="15NSS_445"/>
    <x v="2"/>
    <n v="1"/>
    <n v="10"/>
    <x v="6"/>
    <x v="352"/>
    <x v="225"/>
    <x v="427"/>
    <x v="358"/>
    <x v="426"/>
    <x v="396"/>
    <x v="425"/>
    <n v="1.9950589178148112E-2"/>
  </r>
  <r>
    <s v="15NSS_446"/>
    <x v="2"/>
    <n v="2"/>
    <n v="15"/>
    <x v="6"/>
    <x v="349"/>
    <x v="231"/>
    <x v="428"/>
    <x v="359"/>
    <x v="427"/>
    <x v="397"/>
    <x v="426"/>
    <n v="4.2144884148108956E-2"/>
  </r>
  <r>
    <s v="15NSS_447"/>
    <x v="2"/>
    <n v="3"/>
    <n v="32"/>
    <x v="6"/>
    <x v="348"/>
    <x v="222"/>
    <x v="429"/>
    <x v="360"/>
    <x v="428"/>
    <x v="398"/>
    <x v="427"/>
    <n v="8.7338223204734607E-3"/>
  </r>
  <r>
    <s v="15NSS_448"/>
    <x v="2"/>
    <n v="4"/>
    <n v="40"/>
    <x v="6"/>
    <x v="351"/>
    <x v="229"/>
    <x v="430"/>
    <x v="361"/>
    <x v="429"/>
    <x v="399"/>
    <x v="428"/>
    <n v="3.8061713064331239E-2"/>
  </r>
  <r>
    <s v="15NSS_449"/>
    <x v="2"/>
    <n v="5"/>
    <n v="55"/>
    <x v="6"/>
    <x v="351"/>
    <x v="232"/>
    <x v="431"/>
    <x v="362"/>
    <x v="430"/>
    <x v="400"/>
    <x v="429"/>
    <n v="3.7947064760279627E-2"/>
  </r>
  <r>
    <s v="15NSS_450"/>
    <x v="2"/>
    <n v="6"/>
    <n v="64"/>
    <x v="6"/>
    <x v="353"/>
    <x v="225"/>
    <x v="432"/>
    <x v="363"/>
    <x v="431"/>
    <x v="401"/>
    <x v="430"/>
    <n v="3.5308576837099127E-2"/>
  </r>
  <r>
    <s v="15NSS_451"/>
    <x v="3"/>
    <n v="1"/>
    <n v="6"/>
    <x v="6"/>
    <x v="354"/>
    <x v="225"/>
    <x v="433"/>
    <x v="364"/>
    <x v="432"/>
    <x v="402"/>
    <x v="431"/>
    <n v="3.674557278979089E-2"/>
  </r>
  <r>
    <s v="15NSS_452"/>
    <x v="3"/>
    <n v="2"/>
    <n v="22"/>
    <x v="6"/>
    <x v="355"/>
    <x v="226"/>
    <x v="434"/>
    <x v="365"/>
    <x v="433"/>
    <x v="403"/>
    <x v="432"/>
    <n v="4.0705342495380957E-2"/>
  </r>
  <r>
    <s v="15NSS_453"/>
    <x v="3"/>
    <n v="3"/>
    <n v="26"/>
    <x v="6"/>
    <x v="356"/>
    <x v="224"/>
    <x v="435"/>
    <x v="366"/>
    <x v="434"/>
    <x v="404"/>
    <x v="433"/>
    <n v="6.6774322840353825E-2"/>
  </r>
  <r>
    <s v="15NSS_454"/>
    <x v="3"/>
    <n v="4"/>
    <n v="43"/>
    <x v="6"/>
    <x v="349"/>
    <x v="231"/>
    <x v="436"/>
    <x v="317"/>
    <x v="435"/>
    <x v="405"/>
    <x v="434"/>
    <n v="4.6879070722073347E-2"/>
  </r>
  <r>
    <s v="15NSS_455"/>
    <x v="3"/>
    <n v="5"/>
    <n v="56"/>
    <x v="6"/>
    <x v="357"/>
    <x v="228"/>
    <x v="437"/>
    <x v="367"/>
    <x v="436"/>
    <x v="406"/>
    <x v="435"/>
    <n v="1.8774908608175638E-2"/>
  </r>
  <r>
    <s v="15NSS_456"/>
    <x v="3"/>
    <n v="6"/>
    <n v="62"/>
    <x v="6"/>
    <x v="358"/>
    <x v="223"/>
    <x v="438"/>
    <x v="368"/>
    <x v="437"/>
    <x v="407"/>
    <x v="436"/>
    <n v="2.3172226705050331E-2"/>
  </r>
  <r>
    <s v="15NSS_457"/>
    <x v="4"/>
    <n v="1"/>
    <n v="2"/>
    <x v="6"/>
    <x v="359"/>
    <x v="231"/>
    <x v="439"/>
    <x v="350"/>
    <x v="438"/>
    <x v="408"/>
    <x v="437"/>
    <n v="2.6678180983956048E-2"/>
  </r>
  <r>
    <s v="15NSS_458"/>
    <x v="4"/>
    <n v="2"/>
    <n v="17"/>
    <x v="6"/>
    <x v="348"/>
    <x v="223"/>
    <x v="440"/>
    <x v="364"/>
    <x v="439"/>
    <x v="409"/>
    <x v="438"/>
    <n v="3.6632351305258853E-2"/>
  </r>
  <r>
    <s v="15NSS_459"/>
    <x v="4"/>
    <n v="3"/>
    <n v="35"/>
    <x v="6"/>
    <x v="347"/>
    <x v="233"/>
    <x v="441"/>
    <x v="369"/>
    <x v="440"/>
    <x v="410"/>
    <x v="439"/>
    <n v="0.12486278223810242"/>
  </r>
  <r>
    <s v="15NSS_460"/>
    <x v="4"/>
    <n v="4"/>
    <n v="41"/>
    <x v="6"/>
    <x v="345"/>
    <x v="229"/>
    <x v="442"/>
    <x v="370"/>
    <x v="441"/>
    <x v="411"/>
    <x v="440"/>
    <n v="5.3407691422341787E-2"/>
  </r>
  <r>
    <s v="15NSS_461"/>
    <x v="4"/>
    <n v="5"/>
    <n v="57"/>
    <x v="6"/>
    <x v="348"/>
    <x v="226"/>
    <x v="443"/>
    <x v="371"/>
    <x v="442"/>
    <x v="412"/>
    <x v="441"/>
    <n v="3.3200630297876697E-2"/>
  </r>
  <r>
    <s v="15NSS_462"/>
    <x v="4"/>
    <n v="6"/>
    <n v="71"/>
    <x v="6"/>
    <x v="352"/>
    <x v="229"/>
    <x v="444"/>
    <x v="372"/>
    <x v="443"/>
    <x v="413"/>
    <x v="442"/>
    <n v="3.2341182854313179E-2"/>
  </r>
  <r>
    <s v="15NSS_463"/>
    <x v="5"/>
    <n v="1"/>
    <n v="1"/>
    <x v="6"/>
    <x v="360"/>
    <x v="223"/>
    <x v="445"/>
    <x v="373"/>
    <x v="444"/>
    <x v="414"/>
    <x v="443"/>
    <n v="2.8710871373818565E-2"/>
  </r>
  <r>
    <s v="15NSS_464"/>
    <x v="5"/>
    <n v="2"/>
    <n v="14"/>
    <x v="6"/>
    <x v="358"/>
    <x v="234"/>
    <x v="446"/>
    <x v="374"/>
    <x v="445"/>
    <x v="415"/>
    <x v="444"/>
    <n v="2.0619344264572091E-2"/>
  </r>
  <r>
    <s v="15NSS_465"/>
    <x v="5"/>
    <n v="3"/>
    <n v="27"/>
    <x v="6"/>
    <x v="361"/>
    <x v="225"/>
    <x v="447"/>
    <x v="359"/>
    <x v="446"/>
    <x v="416"/>
    <x v="445"/>
    <n v="4.2766977288818189E-2"/>
  </r>
  <r>
    <s v="15NSS_466"/>
    <x v="5"/>
    <n v="4"/>
    <n v="44"/>
    <x v="6"/>
    <x v="347"/>
    <x v="226"/>
    <x v="448"/>
    <x v="349"/>
    <x v="447"/>
    <x v="417"/>
    <x v="446"/>
    <n v="7.6040119131627004E-2"/>
  </r>
  <r>
    <s v="15NSS_467"/>
    <x v="5"/>
    <n v="5"/>
    <n v="54"/>
    <x v="6"/>
    <x v="358"/>
    <x v="231"/>
    <x v="449"/>
    <x v="375"/>
    <x v="448"/>
    <x v="418"/>
    <x v="447"/>
    <n v="5.572442452383352E-2"/>
  </r>
  <r>
    <s v="15NSS_468"/>
    <x v="5"/>
    <n v="6"/>
    <n v="63"/>
    <x v="6"/>
    <x v="361"/>
    <x v="223"/>
    <x v="450"/>
    <x v="376"/>
    <x v="449"/>
    <x v="401"/>
    <x v="448"/>
    <n v="3.9555282072368032E-2"/>
  </r>
  <r>
    <s v="15NSS_469"/>
    <x v="6"/>
    <n v="1"/>
    <n v="7"/>
    <x v="6"/>
    <x v="349"/>
    <x v="225"/>
    <x v="451"/>
    <x v="377"/>
    <x v="450"/>
    <x v="419"/>
    <x v="449"/>
    <n v="4.0208029982911155E-2"/>
  </r>
  <r>
    <s v="15NSS_470"/>
    <x v="6"/>
    <n v="2"/>
    <n v="23"/>
    <x v="6"/>
    <x v="352"/>
    <x v="234"/>
    <x v="452"/>
    <x v="317"/>
    <x v="451"/>
    <x v="420"/>
    <x v="450"/>
    <n v="4.6983107062698246E-2"/>
  </r>
  <r>
    <s v="15NSS_471"/>
    <x v="6"/>
    <n v="3"/>
    <n v="31"/>
    <x v="6"/>
    <x v="360"/>
    <x v="229"/>
    <x v="453"/>
    <x v="344"/>
    <x v="452"/>
    <x v="421"/>
    <x v="451"/>
    <n v="3.1839022957064721E-2"/>
  </r>
  <r>
    <s v="15NSS_472"/>
    <x v="6"/>
    <n v="4"/>
    <n v="39"/>
    <x v="6"/>
    <x v="354"/>
    <x v="232"/>
    <x v="454"/>
    <x v="378"/>
    <x v="453"/>
    <x v="422"/>
    <x v="452"/>
    <n v="3.1196832055827548E-2"/>
  </r>
  <r>
    <s v="15NSS_473"/>
    <x v="6"/>
    <n v="5"/>
    <n v="51"/>
    <x v="6"/>
    <x v="350"/>
    <x v="229"/>
    <x v="455"/>
    <x v="379"/>
    <x v="454"/>
    <x v="423"/>
    <x v="453"/>
    <n v="4.8401837129601569E-2"/>
  </r>
  <r>
    <s v="15NSS_474"/>
    <x v="6"/>
    <n v="6"/>
    <n v="61"/>
    <x v="6"/>
    <x v="351"/>
    <x v="223"/>
    <x v="456"/>
    <x v="380"/>
    <x v="455"/>
    <x v="424"/>
    <x v="454"/>
    <n v="3.7349612006847666E-2"/>
  </r>
  <r>
    <s v="15NSS_475"/>
    <x v="7"/>
    <n v="1"/>
    <n v="8"/>
    <x v="6"/>
    <x v="362"/>
    <x v="235"/>
    <x v="457"/>
    <x v="381"/>
    <x v="456"/>
    <x v="276"/>
    <x v="455"/>
    <n v="1.3238724444830992E-2"/>
  </r>
  <r>
    <s v="15NSS_476"/>
    <x v="7"/>
    <n v="2"/>
    <n v="19"/>
    <x v="6"/>
    <x v="359"/>
    <x v="236"/>
    <x v="458"/>
    <x v="337"/>
    <x v="457"/>
    <x v="425"/>
    <x v="456"/>
    <n v="1.9015575458728572E-2"/>
  </r>
  <r>
    <s v="15NSS_477"/>
    <x v="7"/>
    <n v="3"/>
    <n v="29"/>
    <x v="6"/>
    <x v="343"/>
    <x v="225"/>
    <x v="459"/>
    <x v="382"/>
    <x v="458"/>
    <x v="426"/>
    <x v="457"/>
    <n v="3.2802953325423989E-2"/>
  </r>
  <r>
    <s v="15NSS_478"/>
    <x v="7"/>
    <n v="4"/>
    <n v="47"/>
    <x v="6"/>
    <x v="351"/>
    <x v="225"/>
    <x v="460"/>
    <x v="383"/>
    <x v="459"/>
    <x v="427"/>
    <x v="458"/>
    <n v="3.3210208002508582E-2"/>
  </r>
  <r>
    <s v="15NSS_479"/>
    <x v="7"/>
    <n v="5"/>
    <n v="59"/>
    <x v="6"/>
    <x v="363"/>
    <x v="232"/>
    <x v="461"/>
    <x v="384"/>
    <x v="460"/>
    <x v="428"/>
    <x v="459"/>
    <n v="3.608495985233106E-2"/>
  </r>
  <r>
    <s v="15NSS_480"/>
    <x v="7"/>
    <n v="6"/>
    <n v="65"/>
    <x v="6"/>
    <x v="364"/>
    <x v="228"/>
    <x v="462"/>
    <x v="385"/>
    <x v="461"/>
    <x v="251"/>
    <x v="460"/>
    <n v="3.0370429436624654E-2"/>
  </r>
  <r>
    <s v="15NSS_481"/>
    <x v="8"/>
    <n v="1"/>
    <n v="3"/>
    <x v="6"/>
    <x v="365"/>
    <x v="228"/>
    <x v="463"/>
    <x v="386"/>
    <x v="462"/>
    <x v="429"/>
    <x v="461"/>
    <n v="2.7734581205902626E-2"/>
  </r>
  <r>
    <s v="15NSS_482"/>
    <x v="8"/>
    <n v="2"/>
    <n v="20"/>
    <x v="6"/>
    <x v="354"/>
    <x v="229"/>
    <x v="464"/>
    <x v="387"/>
    <x v="463"/>
    <x v="430"/>
    <x v="462"/>
    <n v="2.0249727089839815E-2"/>
  </r>
  <r>
    <s v="15NSS_483"/>
    <x v="8"/>
    <n v="3"/>
    <n v="25"/>
    <x v="6"/>
    <x v="361"/>
    <x v="237"/>
    <x v="465"/>
    <x v="388"/>
    <x v="464"/>
    <x v="431"/>
    <x v="463"/>
    <n v="2.6975814947663924E-2"/>
  </r>
  <r>
    <s v="15NSS_484"/>
    <x v="8"/>
    <n v="4"/>
    <n v="48"/>
    <x v="6"/>
    <x v="365"/>
    <x v="228"/>
    <x v="466"/>
    <x v="389"/>
    <x v="465"/>
    <x v="432"/>
    <x v="464"/>
    <n v="4.375395697018758E-2"/>
  </r>
  <r>
    <s v="15NSS_485"/>
    <x v="8"/>
    <n v="5"/>
    <n v="50"/>
    <x v="6"/>
    <x v="347"/>
    <x v="226"/>
    <x v="467"/>
    <x v="390"/>
    <x v="466"/>
    <x v="433"/>
    <x v="465"/>
    <n v="4.4909946286737508E-2"/>
  </r>
  <r>
    <s v="15NSS_486"/>
    <x v="8"/>
    <n v="6"/>
    <n v="72"/>
    <x v="6"/>
    <x v="351"/>
    <x v="222"/>
    <x v="468"/>
    <x v="362"/>
    <x v="467"/>
    <x v="434"/>
    <x v="466"/>
    <n v="3.8392760638404855E-2"/>
  </r>
  <r>
    <s v="15NSS_487"/>
    <x v="9"/>
    <n v="1"/>
    <n v="12"/>
    <x v="6"/>
    <x v="352"/>
    <x v="228"/>
    <x v="469"/>
    <x v="391"/>
    <x v="468"/>
    <x v="435"/>
    <x v="467"/>
    <n v="3.0386423625614289E-2"/>
  </r>
  <r>
    <s v="15NSS_488"/>
    <x v="9"/>
    <n v="2"/>
    <n v="18"/>
    <x v="6"/>
    <x v="348"/>
    <x v="224"/>
    <x v="470"/>
    <x v="392"/>
    <x v="469"/>
    <x v="436"/>
    <x v="468"/>
    <n v="4.404712600502337E-2"/>
  </r>
  <r>
    <s v="15NSS_489"/>
    <x v="9"/>
    <n v="3"/>
    <n v="36"/>
    <x v="6"/>
    <x v="345"/>
    <x v="224"/>
    <x v="444"/>
    <x v="393"/>
    <x v="470"/>
    <x v="437"/>
    <x v="469"/>
    <n v="5.4237186996931662E-2"/>
  </r>
  <r>
    <s v="15NSS_490"/>
    <x v="9"/>
    <n v="4"/>
    <n v="46"/>
    <x v="6"/>
    <x v="355"/>
    <x v="223"/>
    <x v="471"/>
    <x v="394"/>
    <x v="471"/>
    <x v="438"/>
    <x v="470"/>
    <n v="2.9011469732368237E-2"/>
  </r>
  <r>
    <s v="15NSS_491"/>
    <x v="9"/>
    <n v="5"/>
    <n v="60"/>
    <x v="6"/>
    <x v="354"/>
    <x v="234"/>
    <x v="472"/>
    <x v="372"/>
    <x v="472"/>
    <x v="439"/>
    <x v="471"/>
    <n v="3.2194016471139633E-2"/>
  </r>
  <r>
    <s v="15NSS_492"/>
    <x v="9"/>
    <n v="6"/>
    <n v="69"/>
    <x v="6"/>
    <x v="362"/>
    <x v="223"/>
    <x v="473"/>
    <x v="395"/>
    <x v="473"/>
    <x v="440"/>
    <x v="472"/>
    <n v="3.3019455206075778E-2"/>
  </r>
  <r>
    <s v="15NSS_493"/>
    <x v="10"/>
    <n v="1"/>
    <n v="5"/>
    <x v="6"/>
    <x v="348"/>
    <x v="222"/>
    <x v="474"/>
    <x v="396"/>
    <x v="474"/>
    <x v="441"/>
    <x v="473"/>
    <n v="3.5755593035750467E-2"/>
  </r>
  <r>
    <s v="15NSS_494"/>
    <x v="10"/>
    <n v="2"/>
    <n v="21"/>
    <x v="6"/>
    <x v="366"/>
    <x v="228"/>
    <x v="475"/>
    <x v="397"/>
    <x v="475"/>
    <x v="442"/>
    <x v="474"/>
    <n v="2.1870359349058323E-2"/>
  </r>
  <r>
    <s v="15NSS_495"/>
    <x v="10"/>
    <n v="3"/>
    <n v="33"/>
    <x v="6"/>
    <x v="363"/>
    <x v="232"/>
    <x v="476"/>
    <x v="396"/>
    <x v="476"/>
    <x v="443"/>
    <x v="475"/>
    <n v="3.5375183467768127E-2"/>
  </r>
  <r>
    <s v="15NSS_496"/>
    <x v="10"/>
    <n v="4"/>
    <n v="37"/>
    <x v="6"/>
    <x v="349"/>
    <x v="234"/>
    <x v="477"/>
    <x v="398"/>
    <x v="477"/>
    <x v="444"/>
    <x v="476"/>
    <n v="7.1076589394906256E-2"/>
  </r>
  <r>
    <s v="15NSS_497"/>
    <x v="10"/>
    <n v="5"/>
    <n v="52"/>
    <x v="6"/>
    <x v="348"/>
    <x v="232"/>
    <x v="478"/>
    <x v="399"/>
    <x v="478"/>
    <x v="445"/>
    <x v="477"/>
    <n v="3.1778045876915448E-2"/>
  </r>
  <r>
    <s v="15NSS_498"/>
    <x v="10"/>
    <n v="6"/>
    <n v="66"/>
    <x v="6"/>
    <x v="367"/>
    <x v="225"/>
    <x v="479"/>
    <x v="400"/>
    <x v="479"/>
    <x v="428"/>
    <x v="478"/>
    <n v="3.4337682925857781E-2"/>
  </r>
  <r>
    <s v="15NSS_499"/>
    <x v="11"/>
    <n v="1"/>
    <n v="4"/>
    <x v="6"/>
    <x v="349"/>
    <x v="222"/>
    <x v="480"/>
    <x v="401"/>
    <x v="480"/>
    <x v="446"/>
    <x v="479"/>
    <n v="2.5795864995440433E-2"/>
  </r>
  <r>
    <s v="15NSS_500"/>
    <x v="11"/>
    <n v="2"/>
    <n v="16"/>
    <x v="6"/>
    <x v="345"/>
    <x v="223"/>
    <x v="481"/>
    <x v="342"/>
    <x v="481"/>
    <x v="447"/>
    <x v="480"/>
    <n v="5.9224628379800942E-2"/>
  </r>
  <r>
    <s v="15NSS_501"/>
    <x v="11"/>
    <n v="3"/>
    <n v="34"/>
    <x v="6"/>
    <x v="365"/>
    <x v="238"/>
    <x v="482"/>
    <x v="402"/>
    <x v="482"/>
    <x v="448"/>
    <x v="481"/>
    <n v="6.8405085488236289E-2"/>
  </r>
  <r>
    <s v="15NSS_502"/>
    <x v="11"/>
    <n v="4"/>
    <n v="45"/>
    <x v="6"/>
    <x v="351"/>
    <x v="223"/>
    <x v="483"/>
    <x v="403"/>
    <x v="483"/>
    <x v="449"/>
    <x v="482"/>
    <n v="4.1691103851246594E-2"/>
  </r>
  <r>
    <s v="15NSS_503"/>
    <x v="11"/>
    <n v="5"/>
    <n v="49"/>
    <x v="6"/>
    <x v="347"/>
    <x v="228"/>
    <x v="484"/>
    <x v="404"/>
    <x v="484"/>
    <x v="450"/>
    <x v="483"/>
    <n v="0.18352385410978853"/>
  </r>
  <r>
    <s v="15NSS_504"/>
    <x v="11"/>
    <n v="6"/>
    <n v="67"/>
    <x v="6"/>
    <x v="352"/>
    <x v="226"/>
    <x v="485"/>
    <x v="405"/>
    <x v="485"/>
    <x v="451"/>
    <x v="484"/>
    <n v="5.026488497900064E-2"/>
  </r>
  <r>
    <s v="15NSS_505"/>
    <x v="0"/>
    <n v="1"/>
    <n v="11"/>
    <x v="7"/>
    <x v="368"/>
    <x v="239"/>
    <x v="486"/>
    <x v="406"/>
    <x v="486"/>
    <x v="294"/>
    <x v="485"/>
    <n v="1.3398568491057961E-2"/>
  </r>
  <r>
    <s v="15NSS_506"/>
    <x v="0"/>
    <n v="2"/>
    <n v="24"/>
    <x v="7"/>
    <x v="369"/>
    <x v="240"/>
    <x v="487"/>
    <x v="375"/>
    <x v="487"/>
    <x v="452"/>
    <x v="486"/>
    <n v="5.248789314590778E-2"/>
  </r>
  <r>
    <s v="15NSS_507"/>
    <x v="0"/>
    <n v="3"/>
    <n v="30"/>
    <x v="7"/>
    <x v="370"/>
    <x v="241"/>
    <x v="488"/>
    <x v="407"/>
    <x v="488"/>
    <x v="453"/>
    <x v="487"/>
    <n v="6.1343822915968897E-2"/>
  </r>
  <r>
    <s v="15NSS_508"/>
    <x v="0"/>
    <n v="4"/>
    <n v="42"/>
    <x v="7"/>
    <x v="371"/>
    <x v="242"/>
    <x v="489"/>
    <x v="408"/>
    <x v="489"/>
    <x v="454"/>
    <x v="488"/>
    <n v="3.2177796641679954E-2"/>
  </r>
  <r>
    <s v="15NSS_509"/>
    <x v="0"/>
    <n v="5"/>
    <n v="53"/>
    <x v="7"/>
    <x v="372"/>
    <x v="243"/>
    <x v="490"/>
    <x v="409"/>
    <x v="490"/>
    <x v="455"/>
    <x v="489"/>
    <n v="4.062158172254144E-2"/>
  </r>
  <r>
    <s v="15NSS_510"/>
    <x v="0"/>
    <n v="6"/>
    <n v="68"/>
    <x v="7"/>
    <x v="373"/>
    <x v="244"/>
    <x v="491"/>
    <x v="410"/>
    <x v="491"/>
    <x v="456"/>
    <x v="490"/>
    <n v="4.4766206566248322E-2"/>
  </r>
  <r>
    <s v="15NSS_511"/>
    <x v="1"/>
    <n v="1"/>
    <n v="9"/>
    <x v="7"/>
    <x v="374"/>
    <x v="245"/>
    <x v="492"/>
    <x v="411"/>
    <x v="492"/>
    <x v="228"/>
    <x v="491"/>
    <n v="1.2003203107845152E-2"/>
  </r>
  <r>
    <s v="15NSS_512"/>
    <x v="1"/>
    <n v="2"/>
    <n v="13"/>
    <x v="7"/>
    <x v="368"/>
    <x v="246"/>
    <x v="493"/>
    <x v="412"/>
    <x v="493"/>
    <x v="457"/>
    <x v="492"/>
    <n v="2.6628899939664949E-3"/>
  </r>
  <r>
    <s v="15NSS_513"/>
    <x v="1"/>
    <n v="3"/>
    <n v="28"/>
    <x v="7"/>
    <x v="375"/>
    <x v="247"/>
    <x v="494"/>
    <x v="413"/>
    <x v="494"/>
    <x v="324"/>
    <x v="493"/>
    <n v="1.3555473654812035E-2"/>
  </r>
  <r>
    <s v="15NSS_514"/>
    <x v="1"/>
    <n v="4"/>
    <n v="38"/>
    <x v="7"/>
    <x v="374"/>
    <x v="239"/>
    <x v="495"/>
    <x v="414"/>
    <x v="495"/>
    <x v="458"/>
    <x v="494"/>
    <n v="5.9940506867466161E-3"/>
  </r>
  <r>
    <s v="15NSS_515"/>
    <x v="1"/>
    <n v="5"/>
    <n v="58"/>
    <x v="7"/>
    <x v="376"/>
    <x v="242"/>
    <x v="496"/>
    <x v="415"/>
    <x v="496"/>
    <x v="459"/>
    <x v="495"/>
    <n v="1.1489338427304615E-2"/>
  </r>
  <r>
    <s v="15NSS_516"/>
    <x v="1"/>
    <n v="6"/>
    <n v="70"/>
    <x v="7"/>
    <x v="375"/>
    <x v="248"/>
    <x v="497"/>
    <x v="416"/>
    <x v="497"/>
    <x v="460"/>
    <x v="496"/>
    <n v="1.6598069234613405E-2"/>
  </r>
  <r>
    <s v="15NSS_517"/>
    <x v="2"/>
    <n v="1"/>
    <n v="10"/>
    <x v="7"/>
    <x v="377"/>
    <x v="245"/>
    <x v="498"/>
    <x v="417"/>
    <x v="498"/>
    <x v="461"/>
    <x v="497"/>
    <n v="1.968687160286044E-2"/>
  </r>
  <r>
    <s v="15NSS_518"/>
    <x v="2"/>
    <n v="2"/>
    <n v="15"/>
    <x v="7"/>
    <x v="375"/>
    <x v="249"/>
    <x v="499"/>
    <x v="352"/>
    <x v="499"/>
    <x v="462"/>
    <x v="498"/>
    <n v="4.3969130031103927E-2"/>
  </r>
  <r>
    <s v="15NSS_519"/>
    <x v="2"/>
    <n v="3"/>
    <n v="32"/>
    <x v="7"/>
    <x v="378"/>
    <x v="250"/>
    <x v="500"/>
    <x v="418"/>
    <x v="500"/>
    <x v="458"/>
    <x v="499"/>
    <n v="6.6930151023083702E-3"/>
  </r>
  <r>
    <s v="15NSS_520"/>
    <x v="2"/>
    <n v="4"/>
    <n v="40"/>
    <x v="7"/>
    <x v="376"/>
    <x v="251"/>
    <x v="501"/>
    <x v="362"/>
    <x v="501"/>
    <x v="463"/>
    <x v="500"/>
    <n v="3.5472159832772264E-2"/>
  </r>
  <r>
    <s v="15NSS_521"/>
    <x v="2"/>
    <n v="5"/>
    <n v="55"/>
    <x v="7"/>
    <x v="379"/>
    <x v="252"/>
    <x v="502"/>
    <x v="419"/>
    <x v="502"/>
    <x v="464"/>
    <x v="501"/>
    <n v="5.1359960065411395E-2"/>
  </r>
  <r>
    <s v="15NSS_522"/>
    <x v="2"/>
    <n v="6"/>
    <n v="64"/>
    <x v="7"/>
    <x v="375"/>
    <x v="247"/>
    <x v="503"/>
    <x v="420"/>
    <x v="503"/>
    <x v="465"/>
    <x v="502"/>
    <n v="7.2412428948806756E-2"/>
  </r>
  <r>
    <s v="15NSS_523"/>
    <x v="3"/>
    <n v="1"/>
    <n v="6"/>
    <x v="7"/>
    <x v="377"/>
    <x v="253"/>
    <x v="504"/>
    <x v="421"/>
    <x v="504"/>
    <x v="466"/>
    <x v="503"/>
    <n v="2.1730249313909874E-2"/>
  </r>
  <r>
    <s v="15NSS_524"/>
    <x v="3"/>
    <n v="2"/>
    <n v="22"/>
    <x v="7"/>
    <x v="372"/>
    <x v="249"/>
    <x v="505"/>
    <x v="422"/>
    <x v="505"/>
    <x v="467"/>
    <x v="504"/>
    <n v="7.2106047243956237E-2"/>
  </r>
  <r>
    <s v="15NSS_525"/>
    <x v="3"/>
    <n v="3"/>
    <n v="26"/>
    <x v="7"/>
    <x v="369"/>
    <x v="254"/>
    <x v="506"/>
    <x v="423"/>
    <x v="506"/>
    <x v="468"/>
    <x v="505"/>
    <n v="0.1014768196262647"/>
  </r>
  <r>
    <s v="15NSS_526"/>
    <x v="3"/>
    <n v="4"/>
    <n v="43"/>
    <x v="7"/>
    <x v="376"/>
    <x v="250"/>
    <x v="507"/>
    <x v="424"/>
    <x v="507"/>
    <x v="469"/>
    <x v="506"/>
    <n v="5.3295805952140583E-2"/>
  </r>
  <r>
    <s v="15NSS_527"/>
    <x v="3"/>
    <n v="5"/>
    <n v="56"/>
    <x v="7"/>
    <x v="373"/>
    <x v="255"/>
    <x v="508"/>
    <x v="425"/>
    <x v="508"/>
    <x v="470"/>
    <x v="507"/>
    <n v="1.4981691899490905E-2"/>
  </r>
  <r>
    <s v="15NSS_528"/>
    <x v="3"/>
    <n v="6"/>
    <n v="62"/>
    <x v="7"/>
    <x v="376"/>
    <x v="256"/>
    <x v="509"/>
    <x v="426"/>
    <x v="509"/>
    <x v="471"/>
    <x v="508"/>
    <n v="2.2685025673183687E-2"/>
  </r>
  <r>
    <s v="15NSS_529"/>
    <x v="4"/>
    <n v="1"/>
    <n v="2"/>
    <x v="7"/>
    <x v="380"/>
    <x v="257"/>
    <x v="498"/>
    <x v="427"/>
    <x v="510"/>
    <x v="472"/>
    <x v="509"/>
    <n v="1.9386447607493942E-2"/>
  </r>
  <r>
    <s v="15NSS_530"/>
    <x v="4"/>
    <n v="2"/>
    <n v="17"/>
    <x v="7"/>
    <x v="381"/>
    <x v="258"/>
    <x v="510"/>
    <x v="357"/>
    <x v="511"/>
    <x v="473"/>
    <x v="510"/>
    <n v="3.8213940704159184E-2"/>
  </r>
  <r>
    <s v="15NSS_531"/>
    <x v="4"/>
    <n v="3"/>
    <n v="35"/>
    <x v="7"/>
    <x v="382"/>
    <x v="259"/>
    <x v="511"/>
    <x v="428"/>
    <x v="512"/>
    <x v="474"/>
    <x v="511"/>
    <n v="5.1313343019369836E-2"/>
  </r>
  <r>
    <s v="15NSS_532"/>
    <x v="4"/>
    <n v="4"/>
    <n v="41"/>
    <x v="7"/>
    <x v="372"/>
    <x v="260"/>
    <x v="512"/>
    <x v="429"/>
    <x v="513"/>
    <x v="475"/>
    <x v="512"/>
    <n v="7.9222894077402337E-2"/>
  </r>
  <r>
    <s v="15NSS_533"/>
    <x v="4"/>
    <n v="5"/>
    <n v="57"/>
    <x v="7"/>
    <x v="372"/>
    <x v="241"/>
    <x v="513"/>
    <x v="430"/>
    <x v="514"/>
    <x v="476"/>
    <x v="513"/>
    <n v="4.5576228037746566E-2"/>
  </r>
  <r>
    <s v="15NSS_534"/>
    <x v="4"/>
    <n v="6"/>
    <n v="71"/>
    <x v="7"/>
    <x v="372"/>
    <x v="261"/>
    <x v="514"/>
    <x v="431"/>
    <x v="515"/>
    <x v="477"/>
    <x v="514"/>
    <n v="4.5969082309660625E-2"/>
  </r>
  <r>
    <s v="15NSS_535"/>
    <x v="5"/>
    <n v="1"/>
    <n v="1"/>
    <x v="7"/>
    <x v="380"/>
    <x v="262"/>
    <x v="515"/>
    <x v="432"/>
    <x v="516"/>
    <x v="478"/>
    <x v="515"/>
    <n v="3.5913058321374515E-2"/>
  </r>
  <r>
    <s v="15NSS_536"/>
    <x v="5"/>
    <n v="2"/>
    <n v="14"/>
    <x v="7"/>
    <x v="373"/>
    <x v="242"/>
    <x v="516"/>
    <x v="433"/>
    <x v="517"/>
    <x v="479"/>
    <x v="516"/>
    <n v="6.3380746139664193E-3"/>
  </r>
  <r>
    <s v="15NSS_537"/>
    <x v="5"/>
    <n v="3"/>
    <n v="27"/>
    <x v="7"/>
    <x v="377"/>
    <x v="263"/>
    <x v="517"/>
    <x v="434"/>
    <x v="518"/>
    <x v="463"/>
    <x v="517"/>
    <n v="3.4935745242262187E-2"/>
  </r>
  <r>
    <s v="15NSS_538"/>
    <x v="5"/>
    <n v="4"/>
    <n v="44"/>
    <x v="7"/>
    <x v="383"/>
    <x v="250"/>
    <x v="518"/>
    <x v="435"/>
    <x v="519"/>
    <x v="480"/>
    <x v="518"/>
    <n v="0.10738071682923694"/>
  </r>
  <r>
    <s v="15NSS_539"/>
    <x v="5"/>
    <n v="5"/>
    <n v="54"/>
    <x v="7"/>
    <x v="384"/>
    <x v="264"/>
    <x v="519"/>
    <x v="436"/>
    <x v="520"/>
    <x v="481"/>
    <x v="519"/>
    <n v="0.10596190644905536"/>
  </r>
  <r>
    <s v="15NSS_540"/>
    <x v="5"/>
    <n v="6"/>
    <n v="63"/>
    <x v="7"/>
    <x v="385"/>
    <x v="265"/>
    <x v="520"/>
    <x v="437"/>
    <x v="521"/>
    <x v="482"/>
    <x v="520"/>
    <n v="6.6202958555804575E-2"/>
  </r>
  <r>
    <s v="15NSS_541"/>
    <x v="6"/>
    <n v="1"/>
    <n v="7"/>
    <x v="7"/>
    <x v="386"/>
    <x v="266"/>
    <x v="521"/>
    <x v="438"/>
    <x v="522"/>
    <x v="483"/>
    <x v="521"/>
    <n v="4.9571950111807372E-2"/>
  </r>
  <r>
    <s v="15NSS_542"/>
    <x v="6"/>
    <n v="2"/>
    <n v="23"/>
    <x v="7"/>
    <x v="379"/>
    <x v="241"/>
    <x v="522"/>
    <x v="423"/>
    <x v="523"/>
    <x v="484"/>
    <x v="522"/>
    <n v="9.7435140546118085E-2"/>
  </r>
  <r>
    <s v="15NSS_543"/>
    <x v="6"/>
    <n v="3"/>
    <n v="31"/>
    <x v="7"/>
    <x v="387"/>
    <x v="241"/>
    <x v="523"/>
    <x v="405"/>
    <x v="524"/>
    <x v="476"/>
    <x v="523"/>
    <n v="4.7116126350797788E-2"/>
  </r>
  <r>
    <s v="15NSS_544"/>
    <x v="6"/>
    <n v="4"/>
    <n v="39"/>
    <x v="7"/>
    <x v="387"/>
    <x v="245"/>
    <x v="524"/>
    <x v="407"/>
    <x v="525"/>
    <x v="485"/>
    <x v="524"/>
    <n v="6.2452919118811637E-2"/>
  </r>
  <r>
    <s v="15NSS_545"/>
    <x v="6"/>
    <n v="5"/>
    <n v="51"/>
    <x v="7"/>
    <x v="377"/>
    <x v="267"/>
    <x v="525"/>
    <x v="439"/>
    <x v="526"/>
    <x v="486"/>
    <x v="525"/>
    <n v="5.8353885441211097E-2"/>
  </r>
  <r>
    <s v="15NSS_546"/>
    <x v="6"/>
    <n v="6"/>
    <n v="61"/>
    <x v="7"/>
    <x v="379"/>
    <x v="255"/>
    <x v="526"/>
    <x v="410"/>
    <x v="527"/>
    <x v="487"/>
    <x v="526"/>
    <n v="4.3727307361056955E-2"/>
  </r>
  <r>
    <s v="15NSS_547"/>
    <x v="7"/>
    <n v="1"/>
    <n v="8"/>
    <x v="7"/>
    <x v="371"/>
    <x v="268"/>
    <x v="527"/>
    <x v="440"/>
    <x v="528"/>
    <x v="488"/>
    <x v="527"/>
    <n v="1.889231748873027E-2"/>
  </r>
  <r>
    <s v="15NSS_548"/>
    <x v="7"/>
    <n v="2"/>
    <n v="19"/>
    <x v="7"/>
    <x v="378"/>
    <x v="268"/>
    <x v="528"/>
    <x v="441"/>
    <x v="529"/>
    <x v="489"/>
    <x v="528"/>
    <n v="2.2533861556455106E-2"/>
  </r>
  <r>
    <s v="15NSS_549"/>
    <x v="7"/>
    <n v="3"/>
    <n v="29"/>
    <x v="7"/>
    <x v="374"/>
    <x v="266"/>
    <x v="529"/>
    <x v="380"/>
    <x v="530"/>
    <x v="490"/>
    <x v="529"/>
    <n v="3.5623791409940243E-2"/>
  </r>
  <r>
    <s v="15NSS_550"/>
    <x v="7"/>
    <n v="4"/>
    <n v="47"/>
    <x v="7"/>
    <x v="377"/>
    <x v="269"/>
    <x v="530"/>
    <x v="424"/>
    <x v="531"/>
    <x v="491"/>
    <x v="530"/>
    <n v="5.5578409052123023E-2"/>
  </r>
  <r>
    <s v="15NSS_551"/>
    <x v="7"/>
    <n v="5"/>
    <n v="59"/>
    <x v="7"/>
    <x v="376"/>
    <x v="270"/>
    <x v="531"/>
    <x v="410"/>
    <x v="532"/>
    <x v="492"/>
    <x v="531"/>
    <n v="4.2152257672651003E-2"/>
  </r>
  <r>
    <s v="15NSS_552"/>
    <x v="7"/>
    <n v="6"/>
    <n v="65"/>
    <x v="7"/>
    <x v="386"/>
    <x v="271"/>
    <x v="532"/>
    <x v="419"/>
    <x v="533"/>
    <x v="493"/>
    <x v="532"/>
    <n v="5.3328655714532915E-2"/>
  </r>
  <r>
    <s v="15NSS_553"/>
    <x v="8"/>
    <n v="1"/>
    <n v="3"/>
    <x v="7"/>
    <x v="1"/>
    <x v="1"/>
    <x v="1"/>
    <x v="442"/>
    <x v="1"/>
    <x v="7"/>
    <x v="1"/>
    <m/>
  </r>
  <r>
    <s v="15NSS_554"/>
    <x v="8"/>
    <n v="2"/>
    <n v="20"/>
    <x v="7"/>
    <x v="373"/>
    <x v="270"/>
    <x v="533"/>
    <x v="443"/>
    <x v="534"/>
    <x v="494"/>
    <x v="533"/>
    <n v="4.1852398649337812E-2"/>
  </r>
  <r>
    <s v="15NSS_555"/>
    <x v="8"/>
    <n v="3"/>
    <n v="25"/>
    <x v="7"/>
    <x v="379"/>
    <x v="266"/>
    <x v="534"/>
    <x v="428"/>
    <x v="535"/>
    <x v="495"/>
    <x v="534"/>
    <n v="5.1562844503607569E-2"/>
  </r>
  <r>
    <s v="15NSS_556"/>
    <x v="8"/>
    <n v="4"/>
    <n v="48"/>
    <x v="7"/>
    <x v="379"/>
    <x v="272"/>
    <x v="535"/>
    <x v="444"/>
    <x v="536"/>
    <x v="469"/>
    <x v="535"/>
    <n v="8.548933819172029E-2"/>
  </r>
  <r>
    <s v="15NSS_557"/>
    <x v="8"/>
    <n v="5"/>
    <n v="50"/>
    <x v="7"/>
    <x v="388"/>
    <x v="273"/>
    <x v="536"/>
    <x v="445"/>
    <x v="537"/>
    <x v="496"/>
    <x v="536"/>
    <n v="7.032674957179158E-2"/>
  </r>
  <r>
    <s v="15NSS_558"/>
    <x v="8"/>
    <n v="6"/>
    <n v="72"/>
    <x v="7"/>
    <x v="389"/>
    <x v="274"/>
    <x v="537"/>
    <x v="446"/>
    <x v="538"/>
    <x v="497"/>
    <x v="537"/>
    <n v="4.3907905956066189E-2"/>
  </r>
  <r>
    <s v="15NSS_559"/>
    <x v="9"/>
    <n v="1"/>
    <n v="12"/>
    <x v="7"/>
    <x v="381"/>
    <x v="252"/>
    <x v="538"/>
    <x v="447"/>
    <x v="539"/>
    <x v="498"/>
    <x v="538"/>
    <n v="2.7182584949059948E-2"/>
  </r>
  <r>
    <s v="15NSS_560"/>
    <x v="9"/>
    <n v="2"/>
    <n v="18"/>
    <x v="7"/>
    <x v="390"/>
    <x v="270"/>
    <x v="539"/>
    <x v="448"/>
    <x v="540"/>
    <x v="499"/>
    <x v="539"/>
    <n v="2.9458684074059903E-2"/>
  </r>
  <r>
    <s v="15NSS_561"/>
    <x v="9"/>
    <n v="3"/>
    <n v="36"/>
    <x v="7"/>
    <x v="379"/>
    <x v="241"/>
    <x v="540"/>
    <x v="407"/>
    <x v="541"/>
    <x v="500"/>
    <x v="540"/>
    <n v="6.160593997636616E-2"/>
  </r>
  <r>
    <s v="15NSS_562"/>
    <x v="9"/>
    <n v="4"/>
    <n v="46"/>
    <x v="7"/>
    <x v="372"/>
    <x v="275"/>
    <x v="541"/>
    <x v="449"/>
    <x v="542"/>
    <x v="501"/>
    <x v="541"/>
    <n v="4.8285135605968546E-2"/>
  </r>
  <r>
    <s v="15NSS_563"/>
    <x v="9"/>
    <n v="5"/>
    <n v="60"/>
    <x v="7"/>
    <x v="379"/>
    <x v="257"/>
    <x v="542"/>
    <x v="450"/>
    <x v="543"/>
    <x v="502"/>
    <x v="542"/>
    <n v="3.0123293491766963E-2"/>
  </r>
  <r>
    <s v="15NSS_564"/>
    <x v="9"/>
    <n v="6"/>
    <n v="69"/>
    <x v="7"/>
    <x v="391"/>
    <x v="276"/>
    <x v="543"/>
    <x v="451"/>
    <x v="544"/>
    <x v="503"/>
    <x v="543"/>
    <n v="3.510488404658229E-2"/>
  </r>
  <r>
    <s v="15NSS_565"/>
    <x v="10"/>
    <n v="1"/>
    <n v="5"/>
    <x v="7"/>
    <x v="369"/>
    <x v="253"/>
    <x v="544"/>
    <x v="452"/>
    <x v="545"/>
    <x v="504"/>
    <x v="544"/>
    <n v="5.0515811294370494E-2"/>
  </r>
  <r>
    <s v="15NSS_566"/>
    <x v="10"/>
    <n v="2"/>
    <n v="21"/>
    <x v="7"/>
    <x v="1"/>
    <x v="277"/>
    <x v="1"/>
    <x v="453"/>
    <x v="1"/>
    <x v="505"/>
    <x v="1"/>
    <m/>
  </r>
  <r>
    <s v="15NSS_567"/>
    <x v="10"/>
    <n v="3"/>
    <n v="33"/>
    <x v="7"/>
    <x v="392"/>
    <x v="250"/>
    <x v="545"/>
    <x v="379"/>
    <x v="546"/>
    <x v="506"/>
    <x v="545"/>
    <n v="4.6268734884551813E-2"/>
  </r>
  <r>
    <s v="15NSS_568"/>
    <x v="10"/>
    <n v="4"/>
    <n v="37"/>
    <x v="7"/>
    <x v="390"/>
    <x v="249"/>
    <x v="546"/>
    <x v="454"/>
    <x v="547"/>
    <x v="507"/>
    <x v="546"/>
    <n v="0.10738129376075702"/>
  </r>
  <r>
    <s v="15NSS_569"/>
    <x v="10"/>
    <n v="5"/>
    <n v="52"/>
    <x v="7"/>
    <x v="390"/>
    <x v="267"/>
    <x v="547"/>
    <x v="455"/>
    <x v="548"/>
    <x v="508"/>
    <x v="547"/>
    <n v="2.7439301049324974E-2"/>
  </r>
  <r>
    <s v="15NSS_570"/>
    <x v="10"/>
    <n v="6"/>
    <n v="66"/>
    <x v="7"/>
    <x v="372"/>
    <x v="278"/>
    <x v="548"/>
    <x v="456"/>
    <x v="549"/>
    <x v="509"/>
    <x v="548"/>
    <n v="9.1756221804192253E-2"/>
  </r>
  <r>
    <s v="15NSS_571"/>
    <x v="11"/>
    <n v="1"/>
    <n v="4"/>
    <x v="7"/>
    <x v="393"/>
    <x v="240"/>
    <x v="549"/>
    <x v="448"/>
    <x v="550"/>
    <x v="510"/>
    <x v="549"/>
    <n v="2.9999305394147538E-2"/>
  </r>
  <r>
    <s v="15NSS_572"/>
    <x v="11"/>
    <n v="2"/>
    <n v="16"/>
    <x v="7"/>
    <x v="387"/>
    <x v="259"/>
    <x v="550"/>
    <x v="422"/>
    <x v="551"/>
    <x v="511"/>
    <x v="550"/>
    <n v="7.1925015583183885E-2"/>
  </r>
  <r>
    <s v="15NSS_573"/>
    <x v="11"/>
    <n v="3"/>
    <n v="34"/>
    <x v="7"/>
    <x v="377"/>
    <x v="251"/>
    <x v="551"/>
    <x v="375"/>
    <x v="552"/>
    <x v="474"/>
    <x v="551"/>
    <n v="5.1867091266506016E-2"/>
  </r>
  <r>
    <s v="15NSS_574"/>
    <x v="11"/>
    <n v="4"/>
    <n v="45"/>
    <x v="7"/>
    <x v="375"/>
    <x v="264"/>
    <x v="552"/>
    <x v="457"/>
    <x v="553"/>
    <x v="512"/>
    <x v="552"/>
    <n v="3.1872116226661688E-2"/>
  </r>
  <r>
    <s v="15NSS_575"/>
    <x v="11"/>
    <n v="5"/>
    <n v="49"/>
    <x v="7"/>
    <x v="372"/>
    <x v="279"/>
    <x v="553"/>
    <x v="436"/>
    <x v="554"/>
    <x v="513"/>
    <x v="553"/>
    <n v="0.10861677513507349"/>
  </r>
  <r>
    <s v="15NSS_576"/>
    <x v="11"/>
    <n v="6"/>
    <n v="67"/>
    <x v="7"/>
    <x v="377"/>
    <x v="243"/>
    <x v="554"/>
    <x v="458"/>
    <x v="555"/>
    <x v="514"/>
    <x v="554"/>
    <n v="5.18556375042096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Y112" firstHeaderRow="0" firstDataRow="1" firstDataCol="1"/>
  <pivotFields count="1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395">
        <item x="309"/>
        <item x="364"/>
        <item x="347"/>
        <item x="344"/>
        <item x="367"/>
        <item x="352"/>
        <item x="345"/>
        <item x="355"/>
        <item x="350"/>
        <item x="351"/>
        <item x="348"/>
        <item x="349"/>
        <item x="363"/>
        <item x="354"/>
        <item x="360"/>
        <item x="365"/>
        <item x="343"/>
        <item x="361"/>
        <item x="346"/>
        <item x="359"/>
        <item x="356"/>
        <item x="362"/>
        <item x="366"/>
        <item x="358"/>
        <item x="353"/>
        <item x="357"/>
        <item x="388"/>
        <item x="370"/>
        <item x="383"/>
        <item x="372"/>
        <item x="369"/>
        <item x="387"/>
        <item x="379"/>
        <item x="377"/>
        <item x="390"/>
        <item x="381"/>
        <item x="376"/>
        <item x="375"/>
        <item x="374"/>
        <item x="384"/>
        <item x="389"/>
        <item x="373"/>
        <item x="378"/>
        <item x="386"/>
        <item x="380"/>
        <item x="368"/>
        <item x="371"/>
        <item x="391"/>
        <item x="393"/>
        <item x="385"/>
        <item x="382"/>
        <item x="392"/>
        <item x="312"/>
        <item x="318"/>
        <item x="330"/>
        <item x="311"/>
        <item x="317"/>
        <item x="313"/>
        <item x="323"/>
        <item x="319"/>
        <item x="268"/>
        <item x="316"/>
        <item x="320"/>
        <item x="247"/>
        <item x="314"/>
        <item x="321"/>
        <item x="310"/>
        <item x="328"/>
        <item x="325"/>
        <item x="340"/>
        <item x="334"/>
        <item x="315"/>
        <item x="322"/>
        <item x="341"/>
        <item x="336"/>
        <item x="332"/>
        <item x="331"/>
        <item x="22"/>
        <item x="20"/>
        <item x="245"/>
        <item x="7"/>
        <item x="26"/>
        <item x="27"/>
        <item x="25"/>
        <item x="11"/>
        <item x="24"/>
        <item x="13"/>
        <item x="6"/>
        <item x="21"/>
        <item x="2"/>
        <item x="23"/>
        <item x="16"/>
        <item x="326"/>
        <item x="8"/>
        <item x="5"/>
        <item x="31"/>
        <item x="18"/>
        <item x="15"/>
        <item x="0"/>
        <item x="17"/>
        <item x="12"/>
        <item x="9"/>
        <item x="30"/>
        <item x="14"/>
        <item x="32"/>
        <item x="3"/>
        <item x="10"/>
        <item x="4"/>
        <item x="36"/>
        <item x="35"/>
        <item x="29"/>
        <item x="38"/>
        <item x="19"/>
        <item x="37"/>
        <item x="335"/>
        <item x="28"/>
        <item x="33"/>
        <item x="41"/>
        <item x="42"/>
        <item x="40"/>
        <item x="39"/>
        <item x="253"/>
        <item x="34"/>
        <item x="43"/>
        <item x="338"/>
        <item x="288"/>
        <item x="337"/>
        <item x="269"/>
        <item x="329"/>
        <item x="259"/>
        <item x="307"/>
        <item x="339"/>
        <item x="272"/>
        <item x="276"/>
        <item x="305"/>
        <item x="327"/>
        <item x="252"/>
        <item x="217"/>
        <item x="287"/>
        <item x="308"/>
        <item x="244"/>
        <item x="280"/>
        <item x="342"/>
        <item x="282"/>
        <item x="324"/>
        <item x="216"/>
        <item x="333"/>
        <item x="290"/>
        <item x="260"/>
        <item x="275"/>
        <item x="258"/>
        <item x="286"/>
        <item x="239"/>
        <item x="304"/>
        <item x="264"/>
        <item x="266"/>
        <item x="178"/>
        <item x="205"/>
        <item x="250"/>
        <item x="255"/>
        <item x="274"/>
        <item x="267"/>
        <item x="277"/>
        <item x="198"/>
        <item x="246"/>
        <item x="243"/>
        <item x="189"/>
        <item x="261"/>
        <item x="248"/>
        <item x="257"/>
        <item x="219"/>
        <item x="202"/>
        <item x="184"/>
        <item x="176"/>
        <item x="299"/>
        <item x="254"/>
        <item x="228"/>
        <item x="302"/>
        <item x="131"/>
        <item x="231"/>
        <item x="179"/>
        <item x="197"/>
        <item x="285"/>
        <item x="297"/>
        <item x="146"/>
        <item x="251"/>
        <item x="172"/>
        <item x="294"/>
        <item x="296"/>
        <item x="181"/>
        <item x="241"/>
        <item x="271"/>
        <item x="190"/>
        <item x="295"/>
        <item x="256"/>
        <item x="284"/>
        <item x="115"/>
        <item x="263"/>
        <item x="283"/>
        <item x="117"/>
        <item x="293"/>
        <item x="116"/>
        <item x="183"/>
        <item x="111"/>
        <item x="303"/>
        <item x="193"/>
        <item x="213"/>
        <item x="86"/>
        <item x="212"/>
        <item x="191"/>
        <item x="214"/>
        <item x="150"/>
        <item x="138"/>
        <item x="240"/>
        <item x="74"/>
        <item x="206"/>
        <item x="306"/>
        <item x="170"/>
        <item x="186"/>
        <item x="201"/>
        <item x="67"/>
        <item x="298"/>
        <item x="187"/>
        <item x="194"/>
        <item x="91"/>
        <item x="135"/>
        <item x="237"/>
        <item x="292"/>
        <item x="300"/>
        <item x="104"/>
        <item x="54"/>
        <item x="118"/>
        <item x="204"/>
        <item x="48"/>
        <item x="102"/>
        <item x="182"/>
        <item x="226"/>
        <item x="52"/>
        <item x="199"/>
        <item x="185"/>
        <item x="73"/>
        <item x="103"/>
        <item x="132"/>
        <item x="249"/>
        <item x="109"/>
        <item x="106"/>
        <item x="68"/>
        <item x="114"/>
        <item x="122"/>
        <item x="58"/>
        <item x="291"/>
        <item x="168"/>
        <item x="262"/>
        <item x="56"/>
        <item x="196"/>
        <item x="49"/>
        <item x="153"/>
        <item x="223"/>
        <item x="112"/>
        <item x="173"/>
        <item x="46"/>
        <item x="169"/>
        <item x="71"/>
        <item x="279"/>
        <item x="105"/>
        <item x="79"/>
        <item x="66"/>
        <item x="215"/>
        <item x="188"/>
        <item x="51"/>
        <item x="278"/>
        <item x="44"/>
        <item x="192"/>
        <item x="137"/>
        <item x="130"/>
        <item x="80"/>
        <item x="242"/>
        <item x="129"/>
        <item x="83"/>
        <item x="145"/>
        <item x="82"/>
        <item x="55"/>
        <item x="177"/>
        <item x="45"/>
        <item x="57"/>
        <item x="81"/>
        <item x="220"/>
        <item x="119"/>
        <item x="151"/>
        <item x="120"/>
        <item x="171"/>
        <item x="175"/>
        <item x="50"/>
        <item x="124"/>
        <item x="208"/>
        <item x="60"/>
        <item x="209"/>
        <item x="301"/>
        <item x="63"/>
        <item x="234"/>
        <item x="207"/>
        <item x="127"/>
        <item x="141"/>
        <item x="157"/>
        <item x="76"/>
        <item x="84"/>
        <item x="85"/>
        <item x="121"/>
        <item x="97"/>
        <item x="126"/>
        <item x="87"/>
        <item x="273"/>
        <item x="238"/>
        <item x="125"/>
        <item x="70"/>
        <item x="65"/>
        <item x="101"/>
        <item x="72"/>
        <item x="89"/>
        <item x="180"/>
        <item x="230"/>
        <item x="47"/>
        <item x="96"/>
        <item x="113"/>
        <item x="98"/>
        <item x="174"/>
        <item x="99"/>
        <item x="62"/>
        <item x="148"/>
        <item x="77"/>
        <item x="235"/>
        <item x="90"/>
        <item x="53"/>
        <item x="110"/>
        <item x="100"/>
        <item x="167"/>
        <item x="59"/>
        <item x="94"/>
        <item x="136"/>
        <item x="229"/>
        <item x="107"/>
        <item x="210"/>
        <item x="203"/>
        <item x="133"/>
        <item x="69"/>
        <item x="78"/>
        <item x="75"/>
        <item x="61"/>
        <item x="222"/>
        <item x="95"/>
        <item x="64"/>
        <item x="134"/>
        <item x="149"/>
        <item x="236"/>
        <item x="160"/>
        <item x="154"/>
        <item x="166"/>
        <item x="289"/>
        <item x="123"/>
        <item x="88"/>
        <item x="265"/>
        <item x="140"/>
        <item x="92"/>
        <item x="232"/>
        <item x="147"/>
        <item x="195"/>
        <item x="93"/>
        <item x="162"/>
        <item x="164"/>
        <item x="108"/>
        <item x="156"/>
        <item x="270"/>
        <item x="211"/>
        <item x="281"/>
        <item x="227"/>
        <item x="161"/>
        <item x="128"/>
        <item x="139"/>
        <item x="143"/>
        <item x="233"/>
        <item x="142"/>
        <item x="155"/>
        <item x="165"/>
        <item x="200"/>
        <item x="144"/>
        <item x="221"/>
        <item x="224"/>
        <item x="225"/>
        <item x="159"/>
        <item x="218"/>
        <item x="152"/>
        <item x="163"/>
        <item x="158"/>
        <item x="1"/>
        <item t="default"/>
      </items>
    </pivotField>
    <pivotField dataField="1" showAll="0">
      <items count="281">
        <item x="246"/>
        <item x="221"/>
        <item x="210"/>
        <item x="259"/>
        <item x="216"/>
        <item x="208"/>
        <item x="249"/>
        <item x="214"/>
        <item x="251"/>
        <item x="205"/>
        <item x="258"/>
        <item x="206"/>
        <item x="241"/>
        <item x="209"/>
        <item x="250"/>
        <item x="215"/>
        <item x="270"/>
        <item x="217"/>
        <item x="242"/>
        <item x="204"/>
        <item x="257"/>
        <item x="218"/>
        <item x="240"/>
        <item x="207"/>
        <item x="260"/>
        <item x="219"/>
        <item x="245"/>
        <item x="211"/>
        <item x="266"/>
        <item x="268"/>
        <item x="252"/>
        <item x="203"/>
        <item x="253"/>
        <item x="220"/>
        <item x="277"/>
        <item x="239"/>
        <item x="265"/>
        <item x="264"/>
        <item x="213"/>
        <item x="247"/>
        <item x="275"/>
        <item x="262"/>
        <item x="278"/>
        <item x="254"/>
        <item x="190"/>
        <item x="255"/>
        <item x="186"/>
        <item x="269"/>
        <item x="182"/>
        <item x="271"/>
        <item x="178"/>
        <item x="272"/>
        <item x="184"/>
        <item x="263"/>
        <item x="177"/>
        <item x="243"/>
        <item x="185"/>
        <item x="181"/>
        <item x="183"/>
        <item x="244"/>
        <item x="193"/>
        <item x="279"/>
        <item x="175"/>
        <item x="256"/>
        <item x="188"/>
        <item x="189"/>
        <item x="267"/>
        <item x="180"/>
        <item x="200"/>
        <item x="276"/>
        <item x="198"/>
        <item x="261"/>
        <item x="179"/>
        <item x="248"/>
        <item x="176"/>
        <item x="273"/>
        <item x="199"/>
        <item x="187"/>
        <item x="274"/>
        <item x="192"/>
        <item x="227"/>
        <item x="201"/>
        <item x="195"/>
        <item x="191"/>
        <item x="197"/>
        <item x="233"/>
        <item x="238"/>
        <item x="231"/>
        <item x="52"/>
        <item x="224"/>
        <item x="234"/>
        <item x="202"/>
        <item x="226"/>
        <item x="122"/>
        <item x="196"/>
        <item x="232"/>
        <item x="223"/>
        <item x="225"/>
        <item x="133"/>
        <item x="229"/>
        <item x="124"/>
        <item x="228"/>
        <item x="114"/>
        <item x="230"/>
        <item x="130"/>
        <item x="116"/>
        <item x="115"/>
        <item x="222"/>
        <item x="120"/>
        <item x="236"/>
        <item x="142"/>
        <item x="237"/>
        <item x="148"/>
        <item x="58"/>
        <item x="126"/>
        <item x="118"/>
        <item x="110"/>
        <item x="129"/>
        <item x="149"/>
        <item x="235"/>
        <item x="112"/>
        <item x="121"/>
        <item x="113"/>
        <item x="139"/>
        <item x="132"/>
        <item x="123"/>
        <item x="111"/>
        <item x="127"/>
        <item x="89"/>
        <item x="134"/>
        <item x="85"/>
        <item x="140"/>
        <item x="144"/>
        <item x="93"/>
        <item x="98"/>
        <item x="125"/>
        <item x="88"/>
        <item x="67"/>
        <item x="97"/>
        <item x="106"/>
        <item x="167"/>
        <item x="90"/>
        <item x="77"/>
        <item x="172"/>
        <item x="101"/>
        <item x="152"/>
        <item x="72"/>
        <item x="117"/>
        <item x="159"/>
        <item x="166"/>
        <item x="79"/>
        <item x="153"/>
        <item x="151"/>
        <item x="155"/>
        <item x="73"/>
        <item x="160"/>
        <item x="163"/>
        <item x="68"/>
        <item x="164"/>
        <item x="75"/>
        <item x="154"/>
        <item x="157"/>
        <item x="66"/>
        <item x="71"/>
        <item x="146"/>
        <item x="158"/>
        <item x="135"/>
        <item x="94"/>
        <item x="150"/>
        <item x="165"/>
        <item x="91"/>
        <item x="128"/>
        <item x="81"/>
        <item x="105"/>
        <item x="174"/>
        <item x="168"/>
        <item x="59"/>
        <item x="143"/>
        <item x="173"/>
        <item x="61"/>
        <item x="92"/>
        <item x="169"/>
        <item x="62"/>
        <item x="170"/>
        <item x="162"/>
        <item x="109"/>
        <item x="104"/>
        <item x="161"/>
        <item x="131"/>
        <item x="141"/>
        <item x="82"/>
        <item x="87"/>
        <item x="74"/>
        <item x="137"/>
        <item x="54"/>
        <item x="69"/>
        <item x="83"/>
        <item x="102"/>
        <item x="100"/>
        <item x="145"/>
        <item x="147"/>
        <item x="95"/>
        <item x="99"/>
        <item x="86"/>
        <item x="70"/>
        <item x="53"/>
        <item x="119"/>
        <item x="107"/>
        <item x="65"/>
        <item x="56"/>
        <item x="60"/>
        <item x="76"/>
        <item x="171"/>
        <item x="194"/>
        <item x="136"/>
        <item x="156"/>
        <item x="103"/>
        <item x="64"/>
        <item x="48"/>
        <item x="84"/>
        <item x="63"/>
        <item x="96"/>
        <item x="57"/>
        <item x="138"/>
        <item x="80"/>
        <item x="108"/>
        <item x="78"/>
        <item x="49"/>
        <item x="50"/>
        <item x="51"/>
        <item x="212"/>
        <item x="55"/>
        <item x="46"/>
        <item x="20"/>
        <item x="0"/>
        <item x="44"/>
        <item x="22"/>
        <item x="42"/>
        <item x="39"/>
        <item x="10"/>
        <item x="41"/>
        <item x="28"/>
        <item x="43"/>
        <item x="35"/>
        <item x="32"/>
        <item x="6"/>
        <item x="33"/>
        <item x="19"/>
        <item x="4"/>
        <item x="8"/>
        <item x="18"/>
        <item x="17"/>
        <item x="2"/>
        <item x="24"/>
        <item x="12"/>
        <item x="47"/>
        <item x="26"/>
        <item x="27"/>
        <item x="30"/>
        <item x="37"/>
        <item x="3"/>
        <item x="40"/>
        <item x="34"/>
        <item x="45"/>
        <item x="14"/>
        <item x="7"/>
        <item x="21"/>
        <item x="5"/>
        <item x="29"/>
        <item x="15"/>
        <item x="36"/>
        <item x="13"/>
        <item x="23"/>
        <item x="11"/>
        <item x="16"/>
        <item x="31"/>
        <item x="9"/>
        <item x="38"/>
        <item x="25"/>
        <item x="1"/>
        <item t="default"/>
      </items>
    </pivotField>
    <pivotField dataField="1" showAll="0">
      <items count="556">
        <item x="546"/>
        <item x="518"/>
        <item x="484"/>
        <item x="522"/>
        <item x="506"/>
        <item x="553"/>
        <item x="519"/>
        <item x="535"/>
        <item x="441"/>
        <item x="503"/>
        <item x="548"/>
        <item x="448"/>
        <item x="505"/>
        <item x="435"/>
        <item x="536"/>
        <item x="487"/>
        <item x="417"/>
        <item x="540"/>
        <item x="541"/>
        <item x="550"/>
        <item x="482"/>
        <item x="449"/>
        <item x="507"/>
        <item x="551"/>
        <item x="413"/>
        <item x="554"/>
        <item x="534"/>
        <item x="477"/>
        <item x="525"/>
        <item x="511"/>
        <item x="520"/>
        <item x="514"/>
        <item x="521"/>
        <item x="502"/>
        <item x="400"/>
        <item x="406"/>
        <item x="470"/>
        <item x="544"/>
        <item x="481"/>
        <item x="537"/>
        <item x="426"/>
        <item x="485"/>
        <item x="376"/>
        <item x="530"/>
        <item x="455"/>
        <item x="499"/>
        <item x="420"/>
        <item x="526"/>
        <item x="523"/>
        <item x="512"/>
        <item x="491"/>
        <item x="545"/>
        <item x="513"/>
        <item x="442"/>
        <item x="488"/>
        <item x="524"/>
        <item x="419"/>
        <item x="533"/>
        <item x="436"/>
        <item x="452"/>
        <item x="515"/>
        <item x="467"/>
        <item x="440"/>
        <item x="428"/>
        <item x="377"/>
        <item x="433"/>
        <item x="501"/>
        <item x="447"/>
        <item x="450"/>
        <item x="466"/>
        <item x="451"/>
        <item x="490"/>
        <item x="444"/>
        <item x="468"/>
        <item x="223"/>
        <item x="542"/>
        <item x="443"/>
        <item x="478"/>
        <item x="408"/>
        <item x="483"/>
        <item x="394"/>
        <item x="552"/>
        <item x="479"/>
        <item x="269"/>
        <item x="539"/>
        <item x="430"/>
        <item x="366"/>
        <item x="363"/>
        <item x="471"/>
        <item x="473"/>
        <item x="517"/>
        <item x="489"/>
        <item x="434"/>
        <item x="341"/>
        <item x="532"/>
        <item x="476"/>
        <item x="474"/>
        <item x="416"/>
        <item x="381"/>
        <item x="538"/>
        <item x="380"/>
        <item x="531"/>
        <item x="439"/>
        <item x="453"/>
        <item x="392"/>
        <item x="411"/>
        <item x="456"/>
        <item x="304"/>
        <item x="247"/>
        <item x="360"/>
        <item x="232"/>
        <item x="549"/>
        <item x="543"/>
        <item x="463"/>
        <item x="254"/>
        <item x="256"/>
        <item x="328"/>
        <item x="364"/>
        <item x="469"/>
        <item x="461"/>
        <item x="206"/>
        <item x="547"/>
        <item x="215"/>
        <item x="267"/>
        <item x="210"/>
        <item x="244"/>
        <item x="445"/>
        <item x="529"/>
        <item x="359"/>
        <item x="268"/>
        <item x="414"/>
        <item x="362"/>
        <item x="509"/>
        <item x="370"/>
        <item x="289"/>
        <item x="274"/>
        <item x="472"/>
        <item x="431"/>
        <item x="309"/>
        <item x="399"/>
        <item x="460"/>
        <item x="219"/>
        <item x="480"/>
        <item x="412"/>
        <item x="356"/>
        <item x="239"/>
        <item x="415"/>
        <item x="438"/>
        <item x="345"/>
        <item x="454"/>
        <item x="372"/>
        <item x="459"/>
        <item x="222"/>
        <item x="465"/>
        <item x="311"/>
        <item x="259"/>
        <item x="504"/>
        <item x="464"/>
        <item x="229"/>
        <item x="288"/>
        <item x="383"/>
        <item x="326"/>
        <item x="202"/>
        <item x="398"/>
        <item x="418"/>
        <item x="294"/>
        <item x="387"/>
        <item x="272"/>
        <item x="217"/>
        <item x="220"/>
        <item x="203"/>
        <item x="292"/>
        <item x="475"/>
        <item x="342"/>
        <item x="266"/>
        <item x="393"/>
        <item x="208"/>
        <item x="258"/>
        <item x="123"/>
        <item x="327"/>
        <item x="251"/>
        <item x="410"/>
        <item x="368"/>
        <item x="207"/>
        <item x="339"/>
        <item x="194"/>
        <item x="285"/>
        <item x="498"/>
        <item x="125"/>
        <item x="303"/>
        <item x="287"/>
        <item x="270"/>
        <item x="497"/>
        <item x="209"/>
        <item x="462"/>
        <item x="338"/>
        <item x="242"/>
        <item x="446"/>
        <item x="510"/>
        <item x="346"/>
        <item x="279"/>
        <item x="369"/>
        <item x="397"/>
        <item x="276"/>
        <item x="334"/>
        <item x="401"/>
        <item x="423"/>
        <item x="391"/>
        <item x="233"/>
        <item x="437"/>
        <item x="340"/>
        <item x="216"/>
        <item x="351"/>
        <item x="378"/>
        <item x="300"/>
        <item x="344"/>
        <item x="213"/>
        <item x="405"/>
        <item x="196"/>
        <item x="427"/>
        <item x="225"/>
        <item x="248"/>
        <item x="528"/>
        <item x="373"/>
        <item x="319"/>
        <item x="396"/>
        <item x="382"/>
        <item x="325"/>
        <item x="226"/>
        <item x="250"/>
        <item x="122"/>
        <item x="388"/>
        <item x="134"/>
        <item x="235"/>
        <item x="291"/>
        <item x="261"/>
        <item x="199"/>
        <item x="212"/>
        <item x="237"/>
        <item x="301"/>
        <item x="211"/>
        <item x="297"/>
        <item x="486"/>
        <item x="323"/>
        <item x="262"/>
        <item x="284"/>
        <item x="214"/>
        <item x="332"/>
        <item x="424"/>
        <item x="275"/>
        <item x="224"/>
        <item x="421"/>
        <item x="375"/>
        <item x="329"/>
        <item x="167"/>
        <item x="138"/>
        <item x="205"/>
        <item x="240"/>
        <item x="337"/>
        <item x="320"/>
        <item x="354"/>
        <item x="108"/>
        <item x="141"/>
        <item x="126"/>
        <item x="508"/>
        <item x="264"/>
        <item x="146"/>
        <item x="322"/>
        <item x="403"/>
        <item x="155"/>
        <item x="150"/>
        <item x="278"/>
        <item x="333"/>
        <item x="308"/>
        <item x="143"/>
        <item x="221"/>
        <item x="198"/>
        <item x="245"/>
        <item x="260"/>
        <item x="136"/>
        <item x="168"/>
        <item x="157"/>
        <item x="316"/>
        <item x="282"/>
        <item x="234"/>
        <item x="193"/>
        <item x="458"/>
        <item x="390"/>
        <item x="148"/>
        <item x="103"/>
        <item x="352"/>
        <item x="527"/>
        <item x="324"/>
        <item x="186"/>
        <item x="280"/>
        <item x="402"/>
        <item x="139"/>
        <item x="182"/>
        <item x="263"/>
        <item x="365"/>
        <item x="347"/>
        <item x="204"/>
        <item x="69"/>
        <item x="49"/>
        <item x="404"/>
        <item x="151"/>
        <item x="494"/>
        <item x="133"/>
        <item x="201"/>
        <item x="255"/>
        <item x="176"/>
        <item x="78"/>
        <item x="238"/>
        <item x="149"/>
        <item x="348"/>
        <item x="154"/>
        <item x="228"/>
        <item x="121"/>
        <item x="218"/>
        <item x="271"/>
        <item x="200"/>
        <item x="331"/>
        <item x="54"/>
        <item x="290"/>
        <item x="236"/>
        <item x="175"/>
        <item x="314"/>
        <item x="335"/>
        <item x="135"/>
        <item x="295"/>
        <item x="321"/>
        <item x="179"/>
        <item x="306"/>
        <item x="385"/>
        <item x="195"/>
        <item x="170"/>
        <item x="305"/>
        <item x="243"/>
        <item x="104"/>
        <item x="273"/>
        <item x="145"/>
        <item x="93"/>
        <item x="180"/>
        <item x="189"/>
        <item x="389"/>
        <item x="407"/>
        <item x="318"/>
        <item x="330"/>
        <item x="163"/>
        <item x="124"/>
        <item x="336"/>
        <item x="153"/>
        <item x="92"/>
        <item x="277"/>
        <item x="425"/>
        <item x="184"/>
        <item x="457"/>
        <item x="160"/>
        <item x="249"/>
        <item x="161"/>
        <item x="120"/>
        <item x="191"/>
        <item x="187"/>
        <item x="110"/>
        <item x="307"/>
        <item x="361"/>
        <item x="52"/>
        <item x="130"/>
        <item x="395"/>
        <item x="241"/>
        <item x="114"/>
        <item x="283"/>
        <item x="127"/>
        <item x="140"/>
        <item x="152"/>
        <item x="349"/>
        <item x="257"/>
        <item x="156"/>
        <item x="91"/>
        <item x="409"/>
        <item x="299"/>
        <item x="162"/>
        <item x="313"/>
        <item x="429"/>
        <item x="367"/>
        <item x="109"/>
        <item x="142"/>
        <item x="317"/>
        <item x="82"/>
        <item x="147"/>
        <item x="298"/>
        <item x="496"/>
        <item x="293"/>
        <item x="61"/>
        <item x="492"/>
        <item x="355"/>
        <item x="74"/>
        <item x="88"/>
        <item x="310"/>
        <item x="115"/>
        <item x="296"/>
        <item x="158"/>
        <item x="70"/>
        <item x="97"/>
        <item x="386"/>
        <item x="253"/>
        <item x="177"/>
        <item x="60"/>
        <item x="64"/>
        <item x="76"/>
        <item x="353"/>
        <item x="286"/>
        <item x="379"/>
        <item x="265"/>
        <item x="95"/>
        <item x="230"/>
        <item x="371"/>
        <item x="98"/>
        <item x="75"/>
        <item x="312"/>
        <item x="77"/>
        <item x="94"/>
        <item x="131"/>
        <item x="73"/>
        <item x="173"/>
        <item x="84"/>
        <item x="55"/>
        <item x="112"/>
        <item x="227"/>
        <item x="128"/>
        <item x="86"/>
        <item x="315"/>
        <item x="71"/>
        <item x="80"/>
        <item x="119"/>
        <item x="159"/>
        <item x="165"/>
        <item x="432"/>
        <item x="96"/>
        <item x="302"/>
        <item x="107"/>
        <item x="185"/>
        <item x="129"/>
        <item x="137"/>
        <item x="101"/>
        <item x="357"/>
        <item x="144"/>
        <item x="116"/>
        <item x="63"/>
        <item x="56"/>
        <item x="358"/>
        <item x="500"/>
        <item x="113"/>
        <item x="350"/>
        <item x="183"/>
        <item x="164"/>
        <item x="68"/>
        <item x="281"/>
        <item x="192"/>
        <item x="132"/>
        <item x="106"/>
        <item x="171"/>
        <item x="90"/>
        <item x="51"/>
        <item x="105"/>
        <item x="99"/>
        <item x="197"/>
        <item x="50"/>
        <item x="118"/>
        <item x="495"/>
        <item x="85"/>
        <item x="53"/>
        <item x="172"/>
        <item x="166"/>
        <item x="67"/>
        <item x="343"/>
        <item x="231"/>
        <item x="516"/>
        <item x="89"/>
        <item x="72"/>
        <item x="190"/>
        <item x="178"/>
        <item x="169"/>
        <item x="384"/>
        <item x="111"/>
        <item x="246"/>
        <item x="181"/>
        <item x="79"/>
        <item x="58"/>
        <item x="252"/>
        <item x="374"/>
        <item x="66"/>
        <item x="62"/>
        <item x="83"/>
        <item x="65"/>
        <item x="81"/>
        <item x="100"/>
        <item x="188"/>
        <item x="87"/>
        <item x="117"/>
        <item x="59"/>
        <item x="102"/>
        <item x="422"/>
        <item x="493"/>
        <item x="57"/>
        <item x="174"/>
        <item x="33"/>
        <item x="16"/>
        <item x="34"/>
        <item x="46"/>
        <item x="19"/>
        <item x="45"/>
        <item x="22"/>
        <item x="21"/>
        <item x="9"/>
        <item x="28"/>
        <item x="3"/>
        <item x="24"/>
        <item x="40"/>
        <item x="37"/>
        <item x="11"/>
        <item x="38"/>
        <item x="26"/>
        <item x="13"/>
        <item x="30"/>
        <item x="32"/>
        <item x="20"/>
        <item x="42"/>
        <item x="2"/>
        <item x="14"/>
        <item x="6"/>
        <item x="29"/>
        <item x="8"/>
        <item x="39"/>
        <item x="31"/>
        <item x="17"/>
        <item x="5"/>
        <item x="15"/>
        <item x="48"/>
        <item x="4"/>
        <item x="12"/>
        <item x="36"/>
        <item x="41"/>
        <item x="27"/>
        <item x="18"/>
        <item x="7"/>
        <item x="25"/>
        <item x="35"/>
        <item x="44"/>
        <item x="47"/>
        <item x="23"/>
        <item x="43"/>
        <item x="0"/>
        <item x="10"/>
        <item x="1"/>
        <item t="default"/>
      </items>
    </pivotField>
    <pivotField dataField="1" showAll="0">
      <items count="460">
        <item x="442"/>
        <item x="345"/>
        <item x="404"/>
        <item x="369"/>
        <item x="454"/>
        <item x="435"/>
        <item x="436"/>
        <item x="423"/>
        <item x="456"/>
        <item x="326"/>
        <item x="444"/>
        <item x="429"/>
        <item x="422"/>
        <item x="349"/>
        <item x="420"/>
        <item x="336"/>
        <item x="398"/>
        <item x="445"/>
        <item x="402"/>
        <item x="261"/>
        <item x="437"/>
        <item x="366"/>
        <item x="407"/>
        <item x="327"/>
        <item x="348"/>
        <item x="342"/>
        <item x="439"/>
        <item x="424"/>
        <item x="375"/>
        <item x="393"/>
        <item x="428"/>
        <item x="419"/>
        <item x="370"/>
        <item x="452"/>
        <item x="458"/>
        <item x="438"/>
        <item x="314"/>
        <item x="405"/>
        <item x="449"/>
        <item x="430"/>
        <item x="316"/>
        <item x="379"/>
        <item x="317"/>
        <item x="352"/>
        <item x="431"/>
        <item x="390"/>
        <item x="410"/>
        <item x="392"/>
        <item x="443"/>
        <item x="299"/>
        <item x="389"/>
        <item x="351"/>
        <item x="446"/>
        <item x="359"/>
        <item x="403"/>
        <item x="296"/>
        <item x="319"/>
        <item x="409"/>
        <item x="357"/>
        <item x="365"/>
        <item x="377"/>
        <item x="313"/>
        <item x="376"/>
        <item x="362"/>
        <item x="361"/>
        <item x="380"/>
        <item x="432"/>
        <item x="294"/>
        <item x="364"/>
        <item x="384"/>
        <item x="434"/>
        <item x="396"/>
        <item x="363"/>
        <item x="451"/>
        <item x="400"/>
        <item x="234"/>
        <item x="408"/>
        <item x="329"/>
        <item x="371"/>
        <item x="383"/>
        <item x="457"/>
        <item x="395"/>
        <item x="382"/>
        <item x="372"/>
        <item x="450"/>
        <item x="346"/>
        <item x="399"/>
        <item x="292"/>
        <item x="344"/>
        <item x="448"/>
        <item x="378"/>
        <item x="322"/>
        <item x="385"/>
        <item x="391"/>
        <item x="268"/>
        <item x="394"/>
        <item x="310"/>
        <item x="373"/>
        <item x="447"/>
        <item x="233"/>
        <item x="323"/>
        <item x="386"/>
        <item x="455"/>
        <item x="321"/>
        <item x="350"/>
        <item x="388"/>
        <item x="302"/>
        <item x="401"/>
        <item x="305"/>
        <item x="333"/>
        <item x="441"/>
        <item x="328"/>
        <item x="368"/>
        <item x="335"/>
        <item x="426"/>
        <item x="421"/>
        <item x="334"/>
        <item x="298"/>
        <item x="397"/>
        <item x="347"/>
        <item x="248"/>
        <item x="417"/>
        <item x="300"/>
        <item x="374"/>
        <item x="427"/>
        <item x="387"/>
        <item x="358"/>
        <item x="325"/>
        <item x="440"/>
        <item x="264"/>
        <item x="341"/>
        <item x="337"/>
        <item x="367"/>
        <item x="355"/>
        <item x="241"/>
        <item x="236"/>
        <item x="453"/>
        <item x="306"/>
        <item x="338"/>
        <item x="353"/>
        <item x="416"/>
        <item x="275"/>
        <item x="339"/>
        <item x="210"/>
        <item x="301"/>
        <item x="425"/>
        <item x="263"/>
        <item x="211"/>
        <item x="331"/>
        <item x="278"/>
        <item x="312"/>
        <item x="413"/>
        <item x="406"/>
        <item x="340"/>
        <item x="308"/>
        <item x="242"/>
        <item x="381"/>
        <item x="276"/>
        <item x="411"/>
        <item x="230"/>
        <item x="315"/>
        <item x="270"/>
        <item x="279"/>
        <item x="356"/>
        <item x="415"/>
        <item x="343"/>
        <item x="258"/>
        <item x="303"/>
        <item x="309"/>
        <item x="295"/>
        <item x="307"/>
        <item x="249"/>
        <item x="229"/>
        <item x="320"/>
        <item x="318"/>
        <item x="274"/>
        <item x="199"/>
        <item x="239"/>
        <item x="253"/>
        <item x="360"/>
        <item x="262"/>
        <item x="170"/>
        <item x="304"/>
        <item x="244"/>
        <item x="255"/>
        <item x="246"/>
        <item x="192"/>
        <item x="250"/>
        <item x="311"/>
        <item x="213"/>
        <item x="418"/>
        <item x="235"/>
        <item x="182"/>
        <item x="247"/>
        <item x="324"/>
        <item x="232"/>
        <item x="433"/>
        <item x="257"/>
        <item x="414"/>
        <item x="330"/>
        <item x="332"/>
        <item x="196"/>
        <item x="171"/>
        <item x="237"/>
        <item x="168"/>
        <item x="265"/>
        <item x="190"/>
        <item x="290"/>
        <item x="297"/>
        <item x="176"/>
        <item x="222"/>
        <item x="287"/>
        <item x="273"/>
        <item x="240"/>
        <item x="123"/>
        <item x="173"/>
        <item x="285"/>
        <item x="245"/>
        <item x="164"/>
        <item x="183"/>
        <item x="243"/>
        <item x="252"/>
        <item x="260"/>
        <item x="186"/>
        <item x="206"/>
        <item x="272"/>
        <item x="286"/>
        <item x="12"/>
        <item x="16"/>
        <item x="31"/>
        <item x="30"/>
        <item x="175"/>
        <item x="5"/>
        <item x="32"/>
        <item x="184"/>
        <item x="33"/>
        <item x="7"/>
        <item x="137"/>
        <item x="9"/>
        <item x="10"/>
        <item x="354"/>
        <item x="106"/>
        <item x="200"/>
        <item x="8"/>
        <item x="1"/>
        <item x="3"/>
        <item x="208"/>
        <item x="27"/>
        <item x="2"/>
        <item x="0"/>
        <item x="271"/>
        <item x="15"/>
        <item x="195"/>
        <item x="64"/>
        <item x="17"/>
        <item x="107"/>
        <item x="282"/>
        <item x="179"/>
        <item x="293"/>
        <item x="6"/>
        <item x="11"/>
        <item x="4"/>
        <item x="198"/>
        <item x="19"/>
        <item x="21"/>
        <item x="174"/>
        <item x="29"/>
        <item x="187"/>
        <item x="177"/>
        <item x="13"/>
        <item x="291"/>
        <item x="108"/>
        <item x="412"/>
        <item x="18"/>
        <item x="57"/>
        <item x="102"/>
        <item x="22"/>
        <item x="24"/>
        <item x="180"/>
        <item x="129"/>
        <item x="23"/>
        <item x="25"/>
        <item x="109"/>
        <item x="281"/>
        <item x="20"/>
        <item x="193"/>
        <item x="141"/>
        <item x="26"/>
        <item x="43"/>
        <item x="288"/>
        <item x="46"/>
        <item x="28"/>
        <item x="42"/>
        <item x="191"/>
        <item x="82"/>
        <item x="178"/>
        <item x="209"/>
        <item x="93"/>
        <item x="238"/>
        <item x="217"/>
        <item x="38"/>
        <item x="39"/>
        <item x="284"/>
        <item x="63"/>
        <item x="189"/>
        <item x="58"/>
        <item x="280"/>
        <item x="96"/>
        <item x="95"/>
        <item x="256"/>
        <item x="251"/>
        <item x="47"/>
        <item x="181"/>
        <item x="44"/>
        <item x="105"/>
        <item x="185"/>
        <item x="45"/>
        <item x="267"/>
        <item x="214"/>
        <item x="144"/>
        <item x="41"/>
        <item x="169"/>
        <item x="266"/>
        <item x="161"/>
        <item x="100"/>
        <item x="202"/>
        <item x="231"/>
        <item x="36"/>
        <item x="124"/>
        <item x="71"/>
        <item x="34"/>
        <item x="97"/>
        <item x="167"/>
        <item x="54"/>
        <item x="225"/>
        <item x="72"/>
        <item x="114"/>
        <item x="52"/>
        <item x="289"/>
        <item x="75"/>
        <item x="165"/>
        <item x="203"/>
        <item x="148"/>
        <item x="56"/>
        <item x="74"/>
        <item x="110"/>
        <item x="61"/>
        <item x="76"/>
        <item x="155"/>
        <item x="228"/>
        <item x="73"/>
        <item x="112"/>
        <item x="166"/>
        <item x="103"/>
        <item x="221"/>
        <item x="121"/>
        <item x="172"/>
        <item x="201"/>
        <item x="162"/>
        <item x="128"/>
        <item x="40"/>
        <item x="49"/>
        <item x="92"/>
        <item x="136"/>
        <item x="116"/>
        <item x="69"/>
        <item x="60"/>
        <item x="150"/>
        <item x="90"/>
        <item x="226"/>
        <item x="86"/>
        <item x="111"/>
        <item x="80"/>
        <item x="120"/>
        <item x="37"/>
        <item x="118"/>
        <item x="48"/>
        <item x="163"/>
        <item x="207"/>
        <item x="204"/>
        <item x="197"/>
        <item x="132"/>
        <item x="142"/>
        <item x="216"/>
        <item x="67"/>
        <item x="87"/>
        <item x="62"/>
        <item x="117"/>
        <item x="89"/>
        <item x="81"/>
        <item x="55"/>
        <item x="70"/>
        <item x="122"/>
        <item x="51"/>
        <item x="91"/>
        <item x="126"/>
        <item x="113"/>
        <item x="139"/>
        <item x="78"/>
        <item x="68"/>
        <item x="94"/>
        <item x="104"/>
        <item x="85"/>
        <item x="101"/>
        <item x="66"/>
        <item x="35"/>
        <item x="227"/>
        <item x="77"/>
        <item x="283"/>
        <item x="223"/>
        <item x="88"/>
        <item x="277"/>
        <item x="83"/>
        <item x="127"/>
        <item x="160"/>
        <item x="65"/>
        <item x="59"/>
        <item x="98"/>
        <item x="50"/>
        <item x="53"/>
        <item x="254"/>
        <item x="140"/>
        <item x="188"/>
        <item x="145"/>
        <item x="84"/>
        <item x="152"/>
        <item x="154"/>
        <item x="125"/>
        <item x="205"/>
        <item x="157"/>
        <item x="220"/>
        <item x="159"/>
        <item x="224"/>
        <item x="138"/>
        <item x="115"/>
        <item x="269"/>
        <item x="131"/>
        <item x="259"/>
        <item x="79"/>
        <item x="99"/>
        <item x="134"/>
        <item x="194"/>
        <item x="215"/>
        <item x="147"/>
        <item x="133"/>
        <item x="119"/>
        <item x="153"/>
        <item x="146"/>
        <item x="219"/>
        <item x="130"/>
        <item x="218"/>
        <item x="135"/>
        <item x="151"/>
        <item x="158"/>
        <item x="212"/>
        <item x="156"/>
        <item x="149"/>
        <item x="143"/>
        <item x="14"/>
        <item t="default"/>
      </items>
    </pivotField>
    <pivotField dataField="1" showAll="0">
      <items count="557">
        <item x="222"/>
        <item x="268"/>
        <item x="303"/>
        <item x="246"/>
        <item x="253"/>
        <item x="209"/>
        <item x="288"/>
        <item x="308"/>
        <item x="218"/>
        <item x="238"/>
        <item x="221"/>
        <item x="325"/>
        <item x="201"/>
        <item x="271"/>
        <item x="216"/>
        <item x="265"/>
        <item x="257"/>
        <item x="122"/>
        <item x="250"/>
        <item x="206"/>
        <item x="284"/>
        <item x="124"/>
        <item x="269"/>
        <item x="333"/>
        <item x="232"/>
        <item x="247"/>
        <item x="318"/>
        <item x="324"/>
        <item x="225"/>
        <item x="249"/>
        <item x="234"/>
        <item x="260"/>
        <item x="198"/>
        <item x="211"/>
        <item x="236"/>
        <item x="300"/>
        <item x="210"/>
        <item x="261"/>
        <item x="213"/>
        <item x="223"/>
        <item x="137"/>
        <item x="204"/>
        <item x="263"/>
        <item x="277"/>
        <item x="332"/>
        <item x="307"/>
        <item x="220"/>
        <item x="259"/>
        <item x="262"/>
        <item x="203"/>
        <item x="254"/>
        <item x="77"/>
        <item x="237"/>
        <item x="227"/>
        <item x="217"/>
        <item x="199"/>
        <item x="235"/>
        <item x="294"/>
        <item x="242"/>
        <item x="92"/>
        <item x="317"/>
        <item x="119"/>
        <item x="306"/>
        <item x="240"/>
        <item x="113"/>
        <item x="320"/>
        <item x="256"/>
        <item x="155"/>
        <item x="108"/>
        <item x="309"/>
        <item x="69"/>
        <item x="59"/>
        <item x="63"/>
        <item x="75"/>
        <item x="229"/>
        <item x="93"/>
        <item x="83"/>
        <item x="226"/>
        <item x="301"/>
        <item x="100"/>
        <item x="105"/>
        <item x="230"/>
        <item x="71"/>
        <item x="302"/>
        <item x="110"/>
        <item x="248"/>
        <item x="57"/>
        <item x="65"/>
        <item x="61"/>
        <item x="276"/>
        <item x="283"/>
        <item x="412"/>
        <item x="258"/>
        <item x="484"/>
        <item x="205"/>
        <item x="267"/>
        <item x="278"/>
        <item x="219"/>
        <item x="313"/>
        <item x="231"/>
        <item x="440"/>
        <item x="243"/>
        <item x="102"/>
        <item x="547"/>
        <item x="519"/>
        <item x="255"/>
        <item x="554"/>
        <item x="520"/>
        <item x="112"/>
        <item x="185"/>
        <item x="54"/>
        <item x="337"/>
        <item x="506"/>
        <item x="523"/>
        <item x="264"/>
        <item x="549"/>
        <item x="375"/>
        <item x="326"/>
        <item x="233"/>
        <item x="336"/>
        <item x="536"/>
        <item x="289"/>
        <item x="207"/>
        <item x="513"/>
        <item x="405"/>
        <item x="505"/>
        <item x="551"/>
        <item x="447"/>
        <item x="416"/>
        <item x="399"/>
        <item x="214"/>
        <item x="503"/>
        <item x="179"/>
        <item x="224"/>
        <item x="70"/>
        <item x="87"/>
        <item x="338"/>
        <item x="393"/>
        <item x="477"/>
        <item x="67"/>
        <item x="537"/>
        <item x="482"/>
        <item x="521"/>
        <item x="81"/>
        <item x="434"/>
        <item x="321"/>
        <item x="215"/>
        <item x="525"/>
        <item x="541"/>
        <item x="488"/>
        <item x="376"/>
        <item x="241"/>
        <item x="96"/>
        <item x="319"/>
        <item x="407"/>
        <item x="415"/>
        <item x="481"/>
        <item x="526"/>
        <item x="290"/>
        <item x="174"/>
        <item x="531"/>
        <item x="507"/>
        <item x="359"/>
        <item x="448"/>
        <item x="487"/>
        <item x="552"/>
        <item x="282"/>
        <item x="470"/>
        <item x="535"/>
        <item x="512"/>
        <item x="533"/>
        <item x="502"/>
        <item x="363"/>
        <item x="64"/>
        <item x="441"/>
        <item x="545"/>
        <item x="555"/>
        <item x="391"/>
        <item x="95"/>
        <item x="522"/>
        <item x="362"/>
        <item x="485"/>
        <item x="524"/>
        <item x="542"/>
        <item x="270"/>
        <item x="514"/>
        <item x="386"/>
        <item x="365"/>
        <item x="454"/>
        <item x="546"/>
        <item x="291"/>
        <item x="451"/>
        <item x="435"/>
        <item x="419"/>
        <item x="499"/>
        <item x="94"/>
        <item x="515"/>
        <item x="272"/>
        <item x="273"/>
        <item x="466"/>
        <item x="68"/>
        <item x="228"/>
        <item x="491"/>
        <item x="527"/>
        <item x="532"/>
        <item x="469"/>
        <item x="200"/>
        <item x="361"/>
        <item x="534"/>
        <item x="344"/>
        <item x="465"/>
        <item x="418"/>
        <item x="538"/>
        <item x="380"/>
        <item x="446"/>
        <item x="427"/>
        <item x="483"/>
        <item x="387"/>
        <item x="202"/>
        <item x="490"/>
        <item x="379"/>
        <item x="425"/>
        <item x="433"/>
        <item x="340"/>
        <item x="511"/>
        <item x="450"/>
        <item x="358"/>
        <item x="266"/>
        <item x="449"/>
        <item x="341"/>
        <item x="331"/>
        <item x="330"/>
        <item x="467"/>
        <item x="430"/>
        <item x="117"/>
        <item x="429"/>
        <item x="501"/>
        <item x="455"/>
        <item x="530"/>
        <item x="516"/>
        <item x="432"/>
        <item x="439"/>
        <item x="460"/>
        <item x="518"/>
        <item x="474"/>
        <item x="476"/>
        <item x="431"/>
        <item x="315"/>
        <item x="252"/>
        <item x="544"/>
        <item x="384"/>
        <item x="479"/>
        <item x="99"/>
        <item x="489"/>
        <item x="196"/>
        <item x="413"/>
        <item x="355"/>
        <item x="212"/>
        <item x="442"/>
        <item x="459"/>
        <item x="553"/>
        <item x="312"/>
        <item x="473"/>
        <item x="279"/>
        <item x="398"/>
        <item x="458"/>
        <item x="80"/>
        <item x="186"/>
        <item x="133"/>
        <item x="62"/>
        <item x="443"/>
        <item x="472"/>
        <item x="410"/>
        <item x="287"/>
        <item x="292"/>
        <item x="299"/>
        <item x="369"/>
        <item x="314"/>
        <item x="543"/>
        <item x="478"/>
        <item x="452"/>
        <item x="550"/>
        <item x="540"/>
        <item x="453"/>
        <item x="140"/>
        <item x="310"/>
        <item x="392"/>
        <item x="89"/>
        <item x="371"/>
        <item x="275"/>
        <item x="461"/>
        <item x="468"/>
        <item x="152"/>
        <item x="382"/>
        <item x="296"/>
        <item x="471"/>
        <item x="409"/>
        <item x="56"/>
        <item x="444"/>
        <item x="367"/>
        <item x="327"/>
        <item x="304"/>
        <item x="539"/>
        <item x="411"/>
        <item x="286"/>
        <item x="120"/>
        <item x="406"/>
        <item x="347"/>
        <item x="295"/>
        <item x="377"/>
        <item x="462"/>
        <item x="548"/>
        <item x="208"/>
        <item x="244"/>
        <item x="417"/>
        <item x="438"/>
        <item x="464"/>
        <item x="390"/>
        <item x="86"/>
        <item x="293"/>
        <item x="480"/>
        <item x="98"/>
        <item x="396"/>
        <item x="97"/>
        <item x="329"/>
        <item x="58"/>
        <item x="350"/>
        <item x="397"/>
        <item x="368"/>
        <item x="395"/>
        <item x="529"/>
        <item x="381"/>
        <item x="437"/>
        <item x="509"/>
        <item x="504"/>
        <item x="239"/>
        <item x="343"/>
        <item x="72"/>
        <item x="475"/>
        <item x="394"/>
        <item x="414"/>
        <item x="345"/>
        <item x="372"/>
        <item x="192"/>
        <item x="498"/>
        <item x="445"/>
        <item x="116"/>
        <item x="404"/>
        <item x="510"/>
        <item x="463"/>
        <item x="374"/>
        <item x="426"/>
        <item x="400"/>
        <item x="528"/>
        <item x="60"/>
        <item x="401"/>
        <item x="457"/>
        <item x="422"/>
        <item x="274"/>
        <item x="106"/>
        <item x="436"/>
        <item x="364"/>
        <item x="388"/>
        <item x="423"/>
        <item x="194"/>
        <item x="351"/>
        <item x="339"/>
        <item x="335"/>
        <item x="402"/>
        <item x="85"/>
        <item x="118"/>
        <item x="403"/>
        <item x="182"/>
        <item x="420"/>
        <item x="497"/>
        <item x="305"/>
        <item x="298"/>
        <item x="188"/>
        <item x="134"/>
        <item x="147"/>
        <item x="346"/>
        <item x="144"/>
        <item x="508"/>
        <item x="107"/>
        <item x="328"/>
        <item x="385"/>
        <item x="357"/>
        <item x="145"/>
        <item x="280"/>
        <item x="316"/>
        <item x="135"/>
        <item x="114"/>
        <item x="159"/>
        <item x="74"/>
        <item x="494"/>
        <item x="353"/>
        <item x="285"/>
        <item x="486"/>
        <item x="322"/>
        <item x="281"/>
        <item x="297"/>
        <item x="164"/>
        <item x="311"/>
        <item x="175"/>
        <item x="456"/>
        <item x="162"/>
        <item x="181"/>
        <item x="370"/>
        <item x="79"/>
        <item x="360"/>
        <item x="492"/>
        <item x="128"/>
        <item x="334"/>
        <item x="111"/>
        <item x="348"/>
        <item x="167"/>
        <item x="424"/>
        <item x="496"/>
        <item x="171"/>
        <item x="150"/>
        <item x="169"/>
        <item x="178"/>
        <item x="90"/>
        <item x="197"/>
        <item x="354"/>
        <item x="78"/>
        <item x="378"/>
        <item x="352"/>
        <item x="153"/>
        <item x="139"/>
        <item x="366"/>
        <item x="125"/>
        <item x="123"/>
        <item x="158"/>
        <item x="130"/>
        <item x="142"/>
        <item x="408"/>
        <item x="121"/>
        <item x="195"/>
        <item x="73"/>
        <item x="166"/>
        <item x="84"/>
        <item x="136"/>
        <item x="76"/>
        <item x="170"/>
        <item x="132"/>
        <item x="138"/>
        <item x="428"/>
        <item x="91"/>
        <item x="82"/>
        <item x="66"/>
        <item x="151"/>
        <item x="146"/>
        <item x="129"/>
        <item x="349"/>
        <item x="156"/>
        <item x="103"/>
        <item x="149"/>
        <item x="127"/>
        <item x="373"/>
        <item x="193"/>
        <item x="356"/>
        <item x="131"/>
        <item x="172"/>
        <item x="141"/>
        <item x="109"/>
        <item x="183"/>
        <item x="500"/>
        <item x="517"/>
        <item x="157"/>
        <item x="180"/>
        <item x="251"/>
        <item x="383"/>
        <item x="495"/>
        <item x="389"/>
        <item x="126"/>
        <item x="168"/>
        <item x="342"/>
        <item x="191"/>
        <item x="115"/>
        <item x="190"/>
        <item x="176"/>
        <item x="88"/>
        <item x="163"/>
        <item x="245"/>
        <item x="187"/>
        <item x="154"/>
        <item x="101"/>
        <item x="16"/>
        <item x="143"/>
        <item x="29"/>
        <item x="161"/>
        <item x="24"/>
        <item x="5"/>
        <item x="165"/>
        <item x="7"/>
        <item x="17"/>
        <item x="12"/>
        <item x="14"/>
        <item x="50"/>
        <item x="49"/>
        <item x="20"/>
        <item x="52"/>
        <item x="31"/>
        <item x="23"/>
        <item x="53"/>
        <item x="19"/>
        <item x="104"/>
        <item x="9"/>
        <item x="10"/>
        <item x="3"/>
        <item x="34"/>
        <item x="13"/>
        <item x="25"/>
        <item x="30"/>
        <item x="26"/>
        <item x="2"/>
        <item x="8"/>
        <item x="21"/>
        <item x="44"/>
        <item x="27"/>
        <item x="32"/>
        <item x="148"/>
        <item x="0"/>
        <item x="55"/>
        <item x="15"/>
        <item x="421"/>
        <item x="11"/>
        <item x="6"/>
        <item x="22"/>
        <item x="35"/>
        <item x="18"/>
        <item x="4"/>
        <item x="46"/>
        <item x="28"/>
        <item x="33"/>
        <item x="37"/>
        <item x="51"/>
        <item x="48"/>
        <item x="47"/>
        <item x="36"/>
        <item x="184"/>
        <item x="42"/>
        <item x="38"/>
        <item x="177"/>
        <item x="40"/>
        <item x="43"/>
        <item x="39"/>
        <item x="493"/>
        <item x="41"/>
        <item x="45"/>
        <item x="160"/>
        <item x="189"/>
        <item x="173"/>
        <item x="323"/>
        <item x="1"/>
        <item t="default"/>
      </items>
    </pivotField>
    <pivotField dataField="1" showAll="0">
      <items count="516">
        <item x="507"/>
        <item x="450"/>
        <item x="481"/>
        <item x="513"/>
        <item x="509"/>
        <item x="410"/>
        <item x="480"/>
        <item x="468"/>
        <item x="484"/>
        <item x="465"/>
        <item x="511"/>
        <item x="382"/>
        <item x="475"/>
        <item x="444"/>
        <item x="469"/>
        <item x="404"/>
        <item x="376"/>
        <item x="418"/>
        <item x="496"/>
        <item x="417"/>
        <item x="501"/>
        <item x="467"/>
        <item x="448"/>
        <item x="423"/>
        <item x="500"/>
        <item x="514"/>
        <item x="491"/>
        <item x="486"/>
        <item x="386"/>
        <item x="483"/>
        <item x="351"/>
        <item x="506"/>
        <item x="452"/>
        <item x="340"/>
        <item x="447"/>
        <item x="485"/>
        <item x="385"/>
        <item x="352"/>
        <item x="474"/>
        <item x="495"/>
        <item x="482"/>
        <item x="451"/>
        <item x="476"/>
        <item x="395"/>
        <item x="437"/>
        <item x="464"/>
        <item x="497"/>
        <item x="388"/>
        <item x="405"/>
        <item x="206"/>
        <item x="436"/>
        <item x="504"/>
        <item x="456"/>
        <item x="432"/>
        <item x="249"/>
        <item x="433"/>
        <item x="434"/>
        <item x="487"/>
        <item x="318"/>
        <item x="453"/>
        <item x="420"/>
        <item x="493"/>
        <item x="477"/>
        <item x="411"/>
        <item x="191"/>
        <item x="336"/>
        <item x="378"/>
        <item x="389"/>
        <item x="494"/>
        <item x="424"/>
        <item x="397"/>
        <item x="419"/>
        <item x="370"/>
        <item x="455"/>
        <item x="367"/>
        <item x="439"/>
        <item x="226"/>
        <item x="449"/>
        <item x="339"/>
        <item x="445"/>
        <item x="503"/>
        <item x="189"/>
        <item x="416"/>
        <item x="492"/>
        <item x="440"/>
        <item x="282"/>
        <item x="473"/>
        <item x="462"/>
        <item x="237"/>
        <item x="401"/>
        <item x="229"/>
        <item x="235"/>
        <item x="412"/>
        <item x="399"/>
        <item x="215"/>
        <item x="478"/>
        <item x="195"/>
        <item x="403"/>
        <item x="199"/>
        <item x="293"/>
        <item x="400"/>
        <item x="272"/>
        <item x="443"/>
        <item x="409"/>
        <item x="355"/>
        <item x="365"/>
        <item x="253"/>
        <item x="303"/>
        <item x="182"/>
        <item x="205"/>
        <item x="463"/>
        <item x="267"/>
        <item x="402"/>
        <item x="283"/>
        <item x="441"/>
        <item x="342"/>
        <item x="428"/>
        <item x="421"/>
        <item x="413"/>
        <item x="338"/>
        <item x="454"/>
        <item x="289"/>
        <item x="287"/>
        <item x="239"/>
        <item x="499"/>
        <item x="265"/>
        <item x="305"/>
        <item x="203"/>
        <item x="270"/>
        <item x="512"/>
        <item x="427"/>
        <item x="240"/>
        <item x="266"/>
        <item x="222"/>
        <item x="490"/>
        <item x="187"/>
        <item x="359"/>
        <item x="248"/>
        <item x="502"/>
        <item x="212"/>
        <item x="211"/>
        <item x="179"/>
        <item x="255"/>
        <item x="510"/>
        <item x="124"/>
        <item x="435"/>
        <item x="247"/>
        <item x="498"/>
        <item x="322"/>
        <item x="422"/>
        <item x="216"/>
        <item x="426"/>
        <item x="193"/>
        <item x="333"/>
        <item x="508"/>
        <item x="263"/>
        <item x="115"/>
        <item x="429"/>
        <item x="140"/>
        <item x="202"/>
        <item x="233"/>
        <item x="310"/>
        <item x="369"/>
        <item x="438"/>
        <item x="311"/>
        <item x="100"/>
        <item x="304"/>
        <item x="139"/>
        <item x="408"/>
        <item x="366"/>
        <item x="307"/>
        <item x="131"/>
        <item x="168"/>
        <item x="319"/>
        <item x="143"/>
        <item x="232"/>
        <item x="113"/>
        <item x="251"/>
        <item x="188"/>
        <item x="414"/>
        <item x="335"/>
        <item x="281"/>
        <item x="126"/>
        <item x="377"/>
        <item x="315"/>
        <item x="431"/>
        <item x="172"/>
        <item x="194"/>
        <item x="361"/>
        <item x="120"/>
        <item x="446"/>
        <item x="278"/>
        <item x="112"/>
        <item x="167"/>
        <item x="192"/>
        <item x="383"/>
        <item x="227"/>
        <item x="208"/>
        <item x="301"/>
        <item x="42"/>
        <item x="175"/>
        <item x="243"/>
        <item x="197"/>
        <item x="357"/>
        <item x="279"/>
        <item x="225"/>
        <item x="200"/>
        <item x="269"/>
        <item x="181"/>
        <item x="387"/>
        <item x="137"/>
        <item x="128"/>
        <item x="47"/>
        <item x="347"/>
        <item x="183"/>
        <item x="442"/>
        <item x="300"/>
        <item x="295"/>
        <item x="407"/>
        <item x="380"/>
        <item x="149"/>
        <item x="170"/>
        <item x="325"/>
        <item x="260"/>
        <item x="415"/>
        <item x="296"/>
        <item x="156"/>
        <item x="133"/>
        <item x="344"/>
        <item x="245"/>
        <item x="142"/>
        <item x="346"/>
        <item x="214"/>
        <item x="136"/>
        <item x="147"/>
        <item x="184"/>
        <item x="299"/>
        <item x="95"/>
        <item x="262"/>
        <item x="242"/>
        <item x="138"/>
        <item x="209"/>
        <item x="257"/>
        <item x="302"/>
        <item x="472"/>
        <item x="466"/>
        <item x="148"/>
        <item x="471"/>
        <item x="271"/>
        <item x="353"/>
        <item x="384"/>
        <item x="218"/>
        <item x="309"/>
        <item x="155"/>
        <item x="59"/>
        <item x="196"/>
        <item x="180"/>
        <item x="190"/>
        <item x="204"/>
        <item x="158"/>
        <item x="236"/>
        <item x="173"/>
        <item x="70"/>
        <item x="328"/>
        <item x="363"/>
        <item x="45"/>
        <item x="102"/>
        <item x="230"/>
        <item x="125"/>
        <item x="146"/>
        <item x="43"/>
        <item x="62"/>
        <item x="406"/>
        <item x="345"/>
        <item x="275"/>
        <item x="55"/>
        <item x="364"/>
        <item x="164"/>
        <item x="163"/>
        <item x="79"/>
        <item x="321"/>
        <item x="177"/>
        <item x="306"/>
        <item x="132"/>
        <item x="286"/>
        <item x="198"/>
        <item x="368"/>
        <item x="129"/>
        <item x="489"/>
        <item x="46"/>
        <item x="105"/>
        <item x="221"/>
        <item x="430"/>
        <item x="171"/>
        <item x="57"/>
        <item x="56"/>
        <item x="461"/>
        <item x="103"/>
        <item x="54"/>
        <item x="371"/>
        <item x="71"/>
        <item x="160"/>
        <item x="96"/>
        <item x="241"/>
        <item x="101"/>
        <item x="117"/>
        <item x="60"/>
        <item x="372"/>
        <item x="64"/>
        <item x="207"/>
        <item x="254"/>
        <item x="150"/>
        <item x="123"/>
        <item x="348"/>
        <item x="298"/>
        <item x="110"/>
        <item x="396"/>
        <item x="90"/>
        <item x="159"/>
        <item x="61"/>
        <item x="106"/>
        <item x="312"/>
        <item x="51"/>
        <item x="316"/>
        <item x="323"/>
        <item x="44"/>
        <item x="392"/>
        <item x="152"/>
        <item x="74"/>
        <item x="220"/>
        <item x="97"/>
        <item x="350"/>
        <item x="109"/>
        <item x="80"/>
        <item x="313"/>
        <item x="246"/>
        <item x="116"/>
        <item x="63"/>
        <item x="297"/>
        <item x="244"/>
        <item x="104"/>
        <item x="85"/>
        <item x="393"/>
        <item x="86"/>
        <item x="273"/>
        <item x="66"/>
        <item x="213"/>
        <item x="258"/>
        <item x="505"/>
        <item x="488"/>
        <item x="69"/>
        <item x="88"/>
        <item x="84"/>
        <item x="314"/>
        <item x="375"/>
        <item x="145"/>
        <item x="108"/>
        <item x="75"/>
        <item x="122"/>
        <item x="223"/>
        <item x="176"/>
        <item x="107"/>
        <item x="87"/>
        <item x="356"/>
        <item x="291"/>
        <item x="178"/>
        <item x="166"/>
        <item x="381"/>
        <item x="130"/>
        <item x="68"/>
        <item x="224"/>
        <item x="65"/>
        <item x="72"/>
        <item x="425"/>
        <item x="119"/>
        <item x="134"/>
        <item x="217"/>
        <item x="135"/>
        <item x="77"/>
        <item x="219"/>
        <item x="290"/>
        <item x="141"/>
        <item x="157"/>
        <item x="53"/>
        <item x="308"/>
        <item x="186"/>
        <item x="111"/>
        <item x="285"/>
        <item x="284"/>
        <item x="374"/>
        <item x="470"/>
        <item x="317"/>
        <item x="48"/>
        <item x="341"/>
        <item x="250"/>
        <item x="201"/>
        <item x="390"/>
        <item x="185"/>
        <item x="151"/>
        <item x="373"/>
        <item x="460"/>
        <item x="94"/>
        <item x="231"/>
        <item x="82"/>
        <item x="114"/>
        <item x="165"/>
        <item x="161"/>
        <item x="118"/>
        <item x="67"/>
        <item x="76"/>
        <item x="121"/>
        <item x="91"/>
        <item x="144"/>
        <item x="83"/>
        <item x="127"/>
        <item x="259"/>
        <item x="252"/>
        <item x="261"/>
        <item x="238"/>
        <item x="256"/>
        <item x="92"/>
        <item x="99"/>
        <item x="329"/>
        <item x="234"/>
        <item x="49"/>
        <item x="268"/>
        <item x="264"/>
        <item x="277"/>
        <item x="73"/>
        <item x="78"/>
        <item x="81"/>
        <item x="274"/>
        <item x="210"/>
        <item x="288"/>
        <item x="58"/>
        <item x="98"/>
        <item x="324"/>
        <item x="52"/>
        <item x="294"/>
        <item x="50"/>
        <item x="16"/>
        <item x="394"/>
        <item x="362"/>
        <item x="280"/>
        <item x="39"/>
        <item x="21"/>
        <item x="292"/>
        <item x="89"/>
        <item x="459"/>
        <item x="11"/>
        <item x="276"/>
        <item x="360"/>
        <item x="154"/>
        <item x="228"/>
        <item x="13"/>
        <item x="9"/>
        <item x="93"/>
        <item x="331"/>
        <item x="6"/>
        <item x="5"/>
        <item x="26"/>
        <item x="8"/>
        <item x="326"/>
        <item x="12"/>
        <item x="337"/>
        <item x="23"/>
        <item x="14"/>
        <item x="34"/>
        <item x="332"/>
        <item x="17"/>
        <item x="28"/>
        <item x="29"/>
        <item x="24"/>
        <item x="41"/>
        <item x="20"/>
        <item x="31"/>
        <item x="38"/>
        <item x="18"/>
        <item x="37"/>
        <item x="354"/>
        <item x="343"/>
        <item x="330"/>
        <item x="169"/>
        <item x="22"/>
        <item x="15"/>
        <item x="174"/>
        <item x="3"/>
        <item x="36"/>
        <item x="153"/>
        <item x="19"/>
        <item x="4"/>
        <item x="27"/>
        <item x="25"/>
        <item x="1"/>
        <item x="327"/>
        <item x="2"/>
        <item x="10"/>
        <item x="398"/>
        <item x="0"/>
        <item x="40"/>
        <item x="30"/>
        <item x="379"/>
        <item x="35"/>
        <item x="33"/>
        <item x="349"/>
        <item x="32"/>
        <item x="162"/>
        <item x="479"/>
        <item x="334"/>
        <item x="458"/>
        <item x="320"/>
        <item x="358"/>
        <item x="391"/>
        <item x="457"/>
        <item x="7"/>
        <item t="default"/>
      </items>
    </pivotField>
    <pivotField dataField="1" showAll="0">
      <items count="556">
        <item x="322"/>
        <item x="47"/>
        <item x="159"/>
        <item x="50"/>
        <item x="52"/>
        <item x="147"/>
        <item x="176"/>
        <item x="188"/>
        <item x="48"/>
        <item x="51"/>
        <item x="103"/>
        <item x="44"/>
        <item x="49"/>
        <item x="183"/>
        <item x="54"/>
        <item x="192"/>
        <item x="20"/>
        <item x="39"/>
        <item x="160"/>
        <item x="10"/>
        <item x="190"/>
        <item x="100"/>
        <item x="6"/>
        <item x="42"/>
        <item x="148"/>
        <item x="189"/>
        <item x="153"/>
        <item x="31"/>
        <item x="12"/>
        <item x="38"/>
        <item x="40"/>
        <item x="388"/>
        <item x="46"/>
        <item x="32"/>
        <item x="8"/>
        <item x="35"/>
        <item x="156"/>
        <item x="87"/>
        <item x="7"/>
        <item x="175"/>
        <item x="142"/>
        <item x="114"/>
        <item x="41"/>
        <item x="24"/>
        <item x="172"/>
        <item x="15"/>
        <item x="26"/>
        <item x="164"/>
        <item x="125"/>
        <item x="33"/>
        <item x="128"/>
        <item x="36"/>
        <item x="29"/>
        <item x="43"/>
        <item x="11"/>
        <item x="17"/>
        <item x="18"/>
        <item x="4"/>
        <item x="27"/>
        <item x="14"/>
        <item x="108"/>
        <item x="13"/>
        <item x="5"/>
        <item x="167"/>
        <item x="19"/>
        <item x="16"/>
        <item x="21"/>
        <item x="140"/>
        <item x="25"/>
        <item x="3"/>
        <item x="22"/>
        <item x="28"/>
        <item x="37"/>
        <item x="182"/>
        <item x="145"/>
        <item x="45"/>
        <item x="244"/>
        <item x="2"/>
        <item x="0"/>
        <item x="30"/>
        <item x="155"/>
        <item x="34"/>
        <item x="9"/>
        <item x="102"/>
        <item x="120"/>
        <item x="152"/>
        <item x="130"/>
        <item x="194"/>
        <item x="250"/>
        <item x="65"/>
        <item x="165"/>
        <item x="75"/>
        <item x="137"/>
        <item x="149"/>
        <item x="141"/>
        <item x="186"/>
        <item x="23"/>
        <item x="171"/>
        <item x="162"/>
        <item x="90"/>
        <item x="177"/>
        <item x="157"/>
        <item x="131"/>
        <item x="196"/>
        <item x="126"/>
        <item x="150"/>
        <item x="169"/>
        <item x="81"/>
        <item x="166"/>
        <item x="168"/>
        <item x="180"/>
        <item x="106"/>
        <item x="134"/>
        <item x="124"/>
        <item x="321"/>
        <item x="72"/>
        <item x="135"/>
        <item x="280"/>
        <item x="179"/>
        <item x="138"/>
        <item x="158"/>
        <item x="170"/>
        <item x="83"/>
        <item x="174"/>
        <item x="129"/>
        <item x="89"/>
        <item x="77"/>
        <item x="122"/>
        <item x="146"/>
        <item x="187"/>
        <item x="333"/>
        <item x="110"/>
        <item x="161"/>
        <item x="127"/>
        <item x="327"/>
        <item x="292"/>
        <item x="133"/>
        <item x="113"/>
        <item x="73"/>
        <item x="193"/>
        <item x="348"/>
        <item x="84"/>
        <item x="78"/>
        <item x="541"/>
        <item x="144"/>
        <item x="477"/>
        <item x="471"/>
        <item x="303"/>
        <item x="494"/>
        <item x="435"/>
        <item x="420"/>
        <item x="423"/>
        <item x="424"/>
        <item x="444"/>
        <item x="546"/>
        <item x="453"/>
        <item x="285"/>
        <item x="466"/>
        <item x="372"/>
        <item x="492"/>
        <item x="143"/>
        <item x="472"/>
        <item x="474"/>
        <item x="163"/>
        <item x="427"/>
        <item x="548"/>
        <item x="326"/>
        <item x="516"/>
        <item x="507"/>
        <item x="495"/>
        <item x="509"/>
        <item x="284"/>
        <item x="506"/>
        <item x="369"/>
        <item x="279"/>
        <item x="447"/>
        <item x="328"/>
        <item x="341"/>
        <item x="441"/>
        <item x="334"/>
        <item x="519"/>
        <item x="543"/>
        <item x="485"/>
        <item x="493"/>
        <item x="537"/>
        <item x="273"/>
        <item x="454"/>
        <item x="309"/>
        <item x="417"/>
        <item x="304"/>
        <item x="339"/>
        <item x="413"/>
        <item x="430"/>
        <item x="451"/>
        <item x="353"/>
        <item x="547"/>
        <item x="545"/>
        <item x="455"/>
        <item x="491"/>
        <item x="499"/>
        <item x="436"/>
        <item x="365"/>
        <item x="539"/>
        <item x="422"/>
        <item x="437"/>
        <item x="538"/>
        <item x="59"/>
        <item x="442"/>
        <item x="461"/>
        <item x="421"/>
        <item x="315"/>
        <item x="468"/>
        <item x="195"/>
        <item x="462"/>
        <item x="355"/>
        <item x="496"/>
        <item x="419"/>
        <item x="400"/>
        <item x="399"/>
        <item x="351"/>
        <item x="314"/>
        <item x="464"/>
        <item x="479"/>
        <item x="554"/>
        <item x="402"/>
        <item x="377"/>
        <item x="553"/>
        <item x="310"/>
        <item x="503"/>
        <item x="347"/>
        <item x="475"/>
        <item x="508"/>
        <item x="356"/>
        <item x="490"/>
        <item x="449"/>
        <item x="463"/>
        <item x="515"/>
        <item x="296"/>
        <item x="488"/>
        <item x="467"/>
        <item x="521"/>
        <item x="497"/>
        <item x="274"/>
        <item x="286"/>
        <item x="478"/>
        <item x="425"/>
        <item x="338"/>
        <item x="401"/>
        <item x="359"/>
        <item x="502"/>
        <item x="465"/>
        <item x="434"/>
        <item x="513"/>
        <item x="542"/>
        <item x="552"/>
        <item x="526"/>
        <item x="470"/>
        <item x="297"/>
        <item x="438"/>
        <item x="458"/>
        <item x="549"/>
        <item x="517"/>
        <item x="473"/>
        <item x="342"/>
        <item x="428"/>
        <item x="207"/>
        <item x="456"/>
        <item x="345"/>
        <item x="489"/>
        <item x="484"/>
        <item x="373"/>
        <item x="527"/>
        <item x="243"/>
        <item x="405"/>
        <item x="396"/>
        <item x="523"/>
        <item x="452"/>
        <item x="448"/>
        <item x="426"/>
        <item x="459"/>
        <item x="429"/>
        <item x="363"/>
        <item x="443"/>
        <item x="362"/>
        <item x="371"/>
        <item x="352"/>
        <item x="530"/>
        <item x="433"/>
        <item x="431"/>
        <item x="416"/>
        <item x="132"/>
        <item x="476"/>
        <item x="117"/>
        <item x="395"/>
        <item x="482"/>
        <item x="382"/>
        <item x="407"/>
        <item x="510"/>
        <item x="514"/>
        <item x="505"/>
        <item x="403"/>
        <item x="344"/>
        <item x="383"/>
        <item x="486"/>
        <item x="533"/>
        <item x="115"/>
        <item x="384"/>
        <item x="450"/>
        <item x="500"/>
        <item x="511"/>
        <item x="534"/>
        <item x="350"/>
        <item x="457"/>
        <item x="391"/>
        <item x="349"/>
        <item x="528"/>
        <item x="367"/>
        <item x="525"/>
        <item x="139"/>
        <item x="550"/>
        <item x="460"/>
        <item x="445"/>
        <item x="551"/>
        <item x="432"/>
        <item x="536"/>
        <item x="394"/>
        <item x="191"/>
        <item x="181"/>
        <item x="354"/>
        <item x="518"/>
        <item x="501"/>
        <item x="397"/>
        <item x="469"/>
        <item x="105"/>
        <item x="544"/>
        <item x="346"/>
        <item x="418"/>
        <item x="71"/>
        <item x="481"/>
        <item x="529"/>
        <item x="540"/>
        <item x="480"/>
        <item x="531"/>
        <item x="389"/>
        <item x="381"/>
        <item x="238"/>
        <item x="408"/>
        <item x="409"/>
        <item x="379"/>
        <item x="376"/>
        <item x="366"/>
        <item x="378"/>
        <item x="439"/>
        <item x="414"/>
        <item x="298"/>
        <item x="370"/>
        <item x="393"/>
        <item x="380"/>
        <item x="498"/>
        <item x="446"/>
        <item x="387"/>
        <item x="532"/>
        <item x="512"/>
        <item x="440"/>
        <item x="522"/>
        <item x="211"/>
        <item x="151"/>
        <item x="272"/>
        <item x="412"/>
        <item x="404"/>
        <item x="504"/>
        <item x="360"/>
        <item x="375"/>
        <item x="524"/>
        <item x="361"/>
        <item x="85"/>
        <item x="358"/>
        <item x="295"/>
        <item x="368"/>
        <item x="535"/>
        <item x="520"/>
        <item x="483"/>
        <item x="291"/>
        <item x="340"/>
        <item x="364"/>
        <item x="227"/>
        <item x="185"/>
        <item x="390"/>
        <item x="343"/>
        <item x="357"/>
        <item x="415"/>
        <item x="290"/>
        <item x="406"/>
        <item x="96"/>
        <item x="487"/>
        <item x="201"/>
        <item x="385"/>
        <item x="410"/>
        <item x="61"/>
        <item x="265"/>
        <item x="386"/>
        <item x="119"/>
        <item x="97"/>
        <item x="57"/>
        <item x="79"/>
        <item x="330"/>
        <item x="278"/>
        <item x="294"/>
        <item x="392"/>
        <item x="374"/>
        <item x="311"/>
        <item x="88"/>
        <item x="398"/>
        <item x="55"/>
        <item x="116"/>
        <item x="251"/>
        <item x="67"/>
        <item x="213"/>
        <item x="98"/>
        <item x="329"/>
        <item x="313"/>
        <item x="289"/>
        <item x="214"/>
        <item x="93"/>
        <item x="240"/>
        <item x="199"/>
        <item x="178"/>
        <item x="173"/>
        <item x="271"/>
        <item x="269"/>
        <item x="320"/>
        <item x="223"/>
        <item x="206"/>
        <item x="254"/>
        <item x="242"/>
        <item x="95"/>
        <item x="325"/>
        <item x="318"/>
        <item x="281"/>
        <item x="63"/>
        <item x="230"/>
        <item x="80"/>
        <item x="66"/>
        <item x="94"/>
        <item x="69"/>
        <item x="337"/>
        <item x="411"/>
        <item x="336"/>
        <item x="184"/>
        <item x="204"/>
        <item x="218"/>
        <item x="86"/>
        <item x="335"/>
        <item x="232"/>
        <item x="266"/>
        <item x="101"/>
        <item x="277"/>
        <item x="263"/>
        <item x="288"/>
        <item x="257"/>
        <item x="53"/>
        <item x="111"/>
        <item x="312"/>
        <item x="282"/>
        <item x="301"/>
        <item x="64"/>
        <item x="60"/>
        <item x="275"/>
        <item x="202"/>
        <item x="229"/>
        <item x="109"/>
        <item x="56"/>
        <item x="226"/>
        <item x="70"/>
        <item x="247"/>
        <item x="316"/>
        <item x="331"/>
        <item x="62"/>
        <item x="107"/>
        <item x="228"/>
        <item x="112"/>
        <item x="74"/>
        <item x="92"/>
        <item x="68"/>
        <item x="324"/>
        <item x="82"/>
        <item x="256"/>
        <item x="104"/>
        <item x="231"/>
        <item x="319"/>
        <item x="248"/>
        <item x="253"/>
        <item x="220"/>
        <item x="136"/>
        <item x="260"/>
        <item x="221"/>
        <item x="154"/>
        <item x="332"/>
        <item x="118"/>
        <item x="58"/>
        <item x="267"/>
        <item x="299"/>
        <item x="210"/>
        <item x="208"/>
        <item x="262"/>
        <item x="123"/>
        <item x="283"/>
        <item x="276"/>
        <item x="200"/>
        <item x="252"/>
        <item x="287"/>
        <item x="236"/>
        <item x="219"/>
        <item x="264"/>
        <item x="239"/>
        <item x="76"/>
        <item x="91"/>
        <item x="225"/>
        <item x="307"/>
        <item x="302"/>
        <item x="268"/>
        <item x="237"/>
        <item x="245"/>
        <item x="203"/>
        <item x="249"/>
        <item x="293"/>
        <item x="197"/>
        <item x="306"/>
        <item x="259"/>
        <item x="300"/>
        <item x="317"/>
        <item x="305"/>
        <item x="209"/>
        <item x="233"/>
        <item x="224"/>
        <item x="323"/>
        <item x="121"/>
        <item x="258"/>
        <item x="241"/>
        <item x="308"/>
        <item x="261"/>
        <item x="255"/>
        <item x="205"/>
        <item x="212"/>
        <item x="99"/>
        <item x="270"/>
        <item x="234"/>
        <item x="246"/>
        <item x="217"/>
        <item x="222"/>
        <item x="198"/>
        <item x="216"/>
        <item x="215"/>
        <item x="235"/>
        <item x="1"/>
        <item t="default"/>
      </items>
    </pivotField>
    <pivotField dataField="1" showAll="0"/>
  </pivotFields>
  <rowFields count="2">
    <field x="1"/>
    <field x="4"/>
  </rowFields>
  <rowItems count="1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Average of NO3" fld="5" subtotal="average" baseField="0" baseItem="0"/>
    <dataField name="Average of NH4" fld="6" subtotal="average" baseField="0" baseItem="0"/>
    <dataField name="Average of FAA" fld="7" subtotal="average" baseField="0" baseItem="0"/>
    <dataField name="Average of TDN" fld="8" subtotal="average" baseField="0" baseItem="0"/>
    <dataField name="Average of DON" fld="9" subtotal="average" baseField="0" baseItem="0"/>
    <dataField name="Average of DOC" fld="10" subtotal="average" baseField="0" baseItem="0"/>
    <dataField name="Average of DOC:DON" fld="11" subtotal="average" baseField="0" baseItem="0"/>
    <dataField name="Average of DIN:DON" fld="12" subtotal="average" baseField="0" baseItem="0"/>
    <dataField name="Count of NO3" fld="5" subtotal="count" baseField="0" baseItem="0"/>
    <dataField name="Count of NH4" fld="6" subtotal="count" baseField="0" baseItem="0"/>
    <dataField name="Count of FAA" fld="7" subtotal="count" baseField="0" baseItem="0"/>
    <dataField name="Count of TDN" fld="8" subtotal="count" baseField="0" baseItem="0"/>
    <dataField name="Count of DON" fld="9" subtotal="count" baseField="0" baseItem="0"/>
    <dataField name="Count of DOC" fld="10" subtotal="count" baseField="0" baseItem="0"/>
    <dataField name="Count of DOC:DON" fld="11" subtotal="count" baseField="0" baseItem="0"/>
    <dataField name="Count of DIN:DON" fld="12" subtotal="count" baseField="0" baseItem="0"/>
    <dataField name="StdDev of NO3_2" fld="5" subtotal="stdDev" baseField="0" baseItem="0"/>
    <dataField name="StdDev of NH4_2" fld="6" subtotal="stdDev" baseField="0" baseItem="0"/>
    <dataField name="StdDev of FAA2" fld="7" subtotal="stdDev" baseField="0" baseItem="0"/>
    <dataField name="StdDev of TDN2" fld="8" subtotal="stdDev" baseField="0" baseItem="0"/>
    <dataField name="StdDev of DON2" fld="9" subtotal="stdDev" baseField="0" baseItem="0"/>
    <dataField name="StdDev of DOC2" fld="10" subtotal="stdDev" baseField="0" baseItem="0"/>
    <dataField name="StdDev of DOC:DON2" fld="11" subtotal="stdDev" baseField="0" baseItem="0"/>
    <dataField name="StdDev of DIN:DON2" fld="12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24"/>
  <sheetViews>
    <sheetView topLeftCell="A101" workbookViewId="0">
      <selection activeCell="A114" sqref="A114:XFD224"/>
    </sheetView>
  </sheetViews>
  <sheetFormatPr baseColWidth="10" defaultRowHeight="16" x14ac:dyDescent="0.2"/>
  <cols>
    <col min="1" max="1" width="12.83203125" bestFit="1" customWidth="1"/>
    <col min="2" max="2" width="14" bestFit="1" customWidth="1"/>
    <col min="3" max="3" width="13.83203125" bestFit="1" customWidth="1"/>
    <col min="4" max="4" width="13.5" bestFit="1" customWidth="1"/>
    <col min="5" max="5" width="13.83203125" bestFit="1" customWidth="1"/>
    <col min="6" max="6" width="14.1640625" bestFit="1" customWidth="1"/>
    <col min="7" max="7" width="14" bestFit="1" customWidth="1"/>
    <col min="8" max="8" width="18.33203125" bestFit="1" customWidth="1"/>
    <col min="9" max="9" width="17.6640625" bestFit="1" customWidth="1"/>
    <col min="10" max="11" width="12.1640625" bestFit="1" customWidth="1"/>
    <col min="12" max="12" width="11.83203125" bestFit="1" customWidth="1"/>
    <col min="13" max="13" width="12" bestFit="1" customWidth="1"/>
    <col min="14" max="14" width="12.33203125" bestFit="1" customWidth="1"/>
    <col min="15" max="15" width="12.1640625" bestFit="1" customWidth="1"/>
    <col min="16" max="16" width="16.5" bestFit="1" customWidth="1"/>
    <col min="17" max="17" width="16" bestFit="1" customWidth="1"/>
    <col min="18" max="19" width="15" bestFit="1" customWidth="1"/>
    <col min="20" max="20" width="13.6640625" bestFit="1" customWidth="1"/>
    <col min="21" max="21" width="14" bestFit="1" customWidth="1"/>
    <col min="22" max="22" width="14.33203125" bestFit="1" customWidth="1"/>
    <col min="23" max="23" width="14" bestFit="1" customWidth="1"/>
    <col min="24" max="24" width="18.5" bestFit="1" customWidth="1"/>
    <col min="25" max="25" width="17.83203125" bestFit="1" customWidth="1"/>
  </cols>
  <sheetData>
    <row r="3" spans="1:25" x14ac:dyDescent="0.2">
      <c r="A3" s="7" t="s">
        <v>655</v>
      </c>
      <c r="B3" t="s">
        <v>665</v>
      </c>
      <c r="C3" t="s">
        <v>666</v>
      </c>
      <c r="D3" t="s">
        <v>667</v>
      </c>
      <c r="E3" t="s">
        <v>668</v>
      </c>
      <c r="F3" t="s">
        <v>669</v>
      </c>
      <c r="G3" t="s">
        <v>670</v>
      </c>
      <c r="H3" t="s">
        <v>671</v>
      </c>
      <c r="I3" t="s">
        <v>672</v>
      </c>
      <c r="J3" t="s">
        <v>657</v>
      </c>
      <c r="K3" t="s">
        <v>658</v>
      </c>
      <c r="L3" t="s">
        <v>659</v>
      </c>
      <c r="M3" t="s">
        <v>660</v>
      </c>
      <c r="N3" t="s">
        <v>661</v>
      </c>
      <c r="O3" t="s">
        <v>662</v>
      </c>
      <c r="P3" t="s">
        <v>663</v>
      </c>
      <c r="Q3" t="s">
        <v>664</v>
      </c>
      <c r="R3" t="s">
        <v>673</v>
      </c>
      <c r="S3" t="s">
        <v>674</v>
      </c>
      <c r="T3" t="s">
        <v>675</v>
      </c>
      <c r="U3" t="s">
        <v>676</v>
      </c>
      <c r="V3" t="s">
        <v>677</v>
      </c>
      <c r="W3" t="s">
        <v>678</v>
      </c>
      <c r="X3" t="s">
        <v>679</v>
      </c>
      <c r="Y3" t="s">
        <v>680</v>
      </c>
    </row>
    <row r="4" spans="1:25" x14ac:dyDescent="0.2">
      <c r="A4" s="8" t="s">
        <v>11</v>
      </c>
      <c r="B4" s="10">
        <v>41.030811355319152</v>
      </c>
      <c r="C4" s="10">
        <v>0.53759801276595753</v>
      </c>
      <c r="D4" s="10">
        <v>0.30527430127659566</v>
      </c>
      <c r="E4" s="10">
        <v>55.755473541666646</v>
      </c>
      <c r="F4" s="10">
        <v>15.057135860851062</v>
      </c>
      <c r="G4" s="10">
        <v>160.48792770237256</v>
      </c>
      <c r="H4" s="10">
        <v>163.85652321684796</v>
      </c>
      <c r="I4" s="10">
        <v>104.93430157661128</v>
      </c>
      <c r="J4" s="10">
        <v>47</v>
      </c>
      <c r="K4" s="10">
        <v>47</v>
      </c>
      <c r="L4" s="10">
        <v>47</v>
      </c>
      <c r="M4" s="10">
        <v>48</v>
      </c>
      <c r="N4" s="10">
        <v>47</v>
      </c>
      <c r="O4" s="10">
        <v>48</v>
      </c>
      <c r="P4" s="10">
        <v>47</v>
      </c>
      <c r="Q4" s="10">
        <v>47</v>
      </c>
      <c r="R4" s="10">
        <v>56.600295964021235</v>
      </c>
      <c r="S4" s="10">
        <v>1.1811188884704622</v>
      </c>
      <c r="T4" s="10">
        <v>0.56394308320212849</v>
      </c>
      <c r="U4" s="10">
        <v>58.292413970338565</v>
      </c>
      <c r="V4" s="10">
        <v>18.664357695225092</v>
      </c>
      <c r="W4" s="10">
        <v>83.416318437790608</v>
      </c>
      <c r="X4" s="10">
        <v>367.1652003867822</v>
      </c>
      <c r="Y4" s="10">
        <v>291.51662314459463</v>
      </c>
    </row>
    <row r="5" spans="1:25" x14ac:dyDescent="0.2">
      <c r="A5" s="9">
        <v>0</v>
      </c>
      <c r="B5" s="10">
        <v>1.6692883999999999</v>
      </c>
      <c r="C5" s="10">
        <v>3.8626736000000008</v>
      </c>
      <c r="D5" s="10">
        <v>1.7241503999999999</v>
      </c>
      <c r="E5" s="10">
        <v>62.456691666666671</v>
      </c>
      <c r="F5" s="10">
        <v>57.054777999999999</v>
      </c>
      <c r="G5" s="10">
        <v>287.63193333333334</v>
      </c>
      <c r="H5" s="10">
        <v>4.999747112191649</v>
      </c>
      <c r="I5" s="10">
        <v>9.8124536777716279E-2</v>
      </c>
      <c r="J5" s="10">
        <v>5</v>
      </c>
      <c r="K5" s="10">
        <v>5</v>
      </c>
      <c r="L5" s="10">
        <v>5</v>
      </c>
      <c r="M5" s="10">
        <v>6</v>
      </c>
      <c r="N5" s="10">
        <v>5</v>
      </c>
      <c r="O5" s="10">
        <v>6</v>
      </c>
      <c r="P5" s="10">
        <v>5</v>
      </c>
      <c r="Q5" s="10">
        <v>5</v>
      </c>
      <c r="R5" s="10">
        <v>2.0946409687582841E-2</v>
      </c>
      <c r="S5" s="10">
        <v>0.72748438693257866</v>
      </c>
      <c r="T5" s="10">
        <v>0.86464704335861864</v>
      </c>
      <c r="U5" s="10">
        <v>3.5146946469668339</v>
      </c>
      <c r="V5" s="10">
        <v>4.4458108760815378</v>
      </c>
      <c r="W5" s="10">
        <v>25.940057578245209</v>
      </c>
      <c r="X5" s="10">
        <v>0.23922579684286222</v>
      </c>
      <c r="Y5" s="10">
        <v>2.0260705502774767E-2</v>
      </c>
    </row>
    <row r="6" spans="1:25" x14ac:dyDescent="0.2">
      <c r="A6" s="9">
        <v>7</v>
      </c>
      <c r="B6" s="10">
        <v>103.86351000000001</v>
      </c>
      <c r="C6" s="10">
        <v>0.24427883333333333</v>
      </c>
      <c r="D6" s="10">
        <v>0.2834622</v>
      </c>
      <c r="E6" s="10">
        <v>115.74522499999999</v>
      </c>
      <c r="F6" s="10">
        <v>12.92343452666667</v>
      </c>
      <c r="G6" s="10">
        <v>184.68803569619342</v>
      </c>
      <c r="H6" s="10">
        <v>305.50543868484743</v>
      </c>
      <c r="I6" s="10">
        <v>202.12689935860499</v>
      </c>
      <c r="J6" s="10">
        <v>6</v>
      </c>
      <c r="K6" s="10">
        <v>6</v>
      </c>
      <c r="L6" s="10">
        <v>6</v>
      </c>
      <c r="M6" s="10">
        <v>6</v>
      </c>
      <c r="N6" s="10">
        <v>6</v>
      </c>
      <c r="O6" s="10">
        <v>6</v>
      </c>
      <c r="P6" s="10">
        <v>6</v>
      </c>
      <c r="Q6" s="10">
        <v>6</v>
      </c>
      <c r="R6" s="10">
        <v>19.633348034789194</v>
      </c>
      <c r="S6" s="10">
        <v>0.13939801525763085</v>
      </c>
      <c r="T6" s="10">
        <v>0.17226466354422884</v>
      </c>
      <c r="U6" s="10">
        <v>32.988827912275973</v>
      </c>
      <c r="V6" s="10">
        <v>23.169672494159588</v>
      </c>
      <c r="W6" s="10">
        <v>18.718403742289084</v>
      </c>
      <c r="X6" s="10">
        <v>434.1318422560891</v>
      </c>
      <c r="Y6" s="10">
        <v>283.47354370905782</v>
      </c>
    </row>
    <row r="7" spans="1:25" x14ac:dyDescent="0.2">
      <c r="A7" s="9">
        <v>14</v>
      </c>
      <c r="B7" s="10">
        <v>124.14627733333334</v>
      </c>
      <c r="C7" s="10">
        <v>0.13911399999999999</v>
      </c>
      <c r="D7" s="10">
        <v>0.17586296000000001</v>
      </c>
      <c r="E7" s="10">
        <v>149.62926666666669</v>
      </c>
      <c r="F7" s="10">
        <v>25.343875333333326</v>
      </c>
      <c r="G7" s="10">
        <v>161.65572101904107</v>
      </c>
      <c r="H7" s="10">
        <v>6.8141219120195906</v>
      </c>
      <c r="I7" s="10">
        <v>4.8648118133089309</v>
      </c>
      <c r="J7" s="10">
        <v>6</v>
      </c>
      <c r="K7" s="10">
        <v>6</v>
      </c>
      <c r="L7" s="10">
        <v>6</v>
      </c>
      <c r="M7" s="10">
        <v>6</v>
      </c>
      <c r="N7" s="10">
        <v>6</v>
      </c>
      <c r="O7" s="10">
        <v>6</v>
      </c>
      <c r="P7" s="10">
        <v>6</v>
      </c>
      <c r="Q7" s="10">
        <v>6</v>
      </c>
      <c r="R7" s="10">
        <v>58.025510895722149</v>
      </c>
      <c r="S7" s="10">
        <v>2.3698718262809056E-2</v>
      </c>
      <c r="T7" s="10">
        <v>1.8990925143973464E-2</v>
      </c>
      <c r="U7" s="10">
        <v>61.755050463380371</v>
      </c>
      <c r="V7" s="10">
        <v>6.1666413098924107</v>
      </c>
      <c r="W7" s="10">
        <v>25.556173705791576</v>
      </c>
      <c r="X7" s="10">
        <v>2.4059936532609321</v>
      </c>
      <c r="Y7" s="10">
        <v>1.8644556112208559</v>
      </c>
    </row>
    <row r="8" spans="1:25" x14ac:dyDescent="0.2">
      <c r="A8" s="9">
        <v>21</v>
      </c>
      <c r="B8" s="10">
        <v>76.193198333333342</v>
      </c>
      <c r="C8" s="10">
        <v>0.15579799999999999</v>
      </c>
      <c r="D8" s="10">
        <v>0.11807824</v>
      </c>
      <c r="E8" s="10">
        <v>71.672316666666674</v>
      </c>
      <c r="F8" s="10">
        <v>1.6935025599999995</v>
      </c>
      <c r="G8" s="10">
        <v>129.41955011259247</v>
      </c>
      <c r="H8" s="10">
        <v>693.11705991943609</v>
      </c>
      <c r="I8" s="10">
        <v>596.73840766384296</v>
      </c>
      <c r="J8" s="10">
        <v>6</v>
      </c>
      <c r="K8" s="10">
        <v>6</v>
      </c>
      <c r="L8" s="10">
        <v>6</v>
      </c>
      <c r="M8" s="10">
        <v>6</v>
      </c>
      <c r="N8" s="10">
        <v>6</v>
      </c>
      <c r="O8" s="10">
        <v>6</v>
      </c>
      <c r="P8" s="10">
        <v>6</v>
      </c>
      <c r="Q8" s="10">
        <v>6</v>
      </c>
      <c r="R8" s="10">
        <v>51.831805742876156</v>
      </c>
      <c r="S8" s="10">
        <v>3.9662333163847027E-2</v>
      </c>
      <c r="T8" s="10">
        <v>2.1794323867282542E-2</v>
      </c>
      <c r="U8" s="10">
        <v>43.785974713207729</v>
      </c>
      <c r="V8" s="10">
        <v>2.4401549952660027</v>
      </c>
      <c r="W8" s="10">
        <v>40.825704859519149</v>
      </c>
      <c r="X8" s="10">
        <v>563.78073606029045</v>
      </c>
      <c r="Y8" s="10">
        <v>571.76037539967308</v>
      </c>
    </row>
    <row r="9" spans="1:25" x14ac:dyDescent="0.2">
      <c r="A9" s="9">
        <v>28</v>
      </c>
      <c r="B9" s="10">
        <v>15.213685</v>
      </c>
      <c r="C9" s="10">
        <v>0.11573660000000001</v>
      </c>
      <c r="D9" s="10">
        <v>0.11397624000000001</v>
      </c>
      <c r="E9" s="10">
        <v>20.398799999999998</v>
      </c>
      <c r="F9" s="10">
        <v>5.2372554399999993</v>
      </c>
      <c r="G9" s="10">
        <v>136.56567587013623</v>
      </c>
      <c r="H9" s="10">
        <v>224.54134007806502</v>
      </c>
      <c r="I9" s="10">
        <v>18.036239251444375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6</v>
      </c>
      <c r="Q9" s="10">
        <v>6</v>
      </c>
      <c r="R9" s="10">
        <v>13.115960984510055</v>
      </c>
      <c r="S9" s="10">
        <v>2.3215183135179523E-3</v>
      </c>
      <c r="T9" s="10">
        <v>2.4889982154433127E-2</v>
      </c>
      <c r="U9" s="10">
        <v>13.21205236524591</v>
      </c>
      <c r="V9" s="10">
        <v>3.6444655228995297</v>
      </c>
      <c r="W9" s="10">
        <v>42.273685289537426</v>
      </c>
      <c r="X9" s="10">
        <v>486.03345808098516</v>
      </c>
      <c r="Y9" s="10">
        <v>36.15747115551406</v>
      </c>
    </row>
    <row r="10" spans="1:25" x14ac:dyDescent="0.2">
      <c r="A10" s="9">
        <v>35</v>
      </c>
      <c r="B10" s="10">
        <v>0.42713500000000004</v>
      </c>
      <c r="C10" s="10">
        <v>0.1039885</v>
      </c>
      <c r="D10" s="10">
        <v>0.13044359999999999</v>
      </c>
      <c r="E10" s="10">
        <v>14.019583333333335</v>
      </c>
      <c r="F10" s="10">
        <v>13.488459833333332</v>
      </c>
      <c r="G10" s="10">
        <v>202.71349999999998</v>
      </c>
      <c r="H10" s="10">
        <v>16.467291134704254</v>
      </c>
      <c r="I10" s="10">
        <v>5.0506461991466849E-2</v>
      </c>
      <c r="J10" s="10">
        <v>6</v>
      </c>
      <c r="K10" s="10">
        <v>6</v>
      </c>
      <c r="L10" s="10">
        <v>6</v>
      </c>
      <c r="M10" s="10">
        <v>6</v>
      </c>
      <c r="N10" s="10">
        <v>6</v>
      </c>
      <c r="O10" s="10">
        <v>6</v>
      </c>
      <c r="P10" s="10">
        <v>6</v>
      </c>
      <c r="Q10" s="10">
        <v>6</v>
      </c>
      <c r="R10" s="10">
        <v>0.2408783088142227</v>
      </c>
      <c r="S10" s="10">
        <v>1.7611378992007261E-3</v>
      </c>
      <c r="T10" s="10">
        <v>4.479870970641902E-2</v>
      </c>
      <c r="U10" s="10">
        <v>11.81809394918092</v>
      </c>
      <c r="V10" s="10">
        <v>11.645282986836403</v>
      </c>
      <c r="W10" s="10">
        <v>142.84942122387471</v>
      </c>
      <c r="X10" s="10">
        <v>2.8747254408132692</v>
      </c>
      <c r="Y10" s="10">
        <v>2.7803127882181315E-2</v>
      </c>
    </row>
    <row r="11" spans="1:25" x14ac:dyDescent="0.2">
      <c r="A11" s="9">
        <v>42</v>
      </c>
      <c r="B11" s="10">
        <v>8.1792249999999997E-2</v>
      </c>
      <c r="C11" s="10">
        <v>0.12520433333333333</v>
      </c>
      <c r="D11" s="10">
        <v>6.6290279999999993E-2</v>
      </c>
      <c r="E11" s="10">
        <v>5.6505383333333334</v>
      </c>
      <c r="F11" s="10">
        <v>5.4435417500000005</v>
      </c>
      <c r="G11" s="10">
        <v>86.151032254350582</v>
      </c>
      <c r="H11" s="10">
        <v>16.742633724918569</v>
      </c>
      <c r="I11" s="10">
        <v>4.5928042033907296E-2</v>
      </c>
      <c r="J11" s="10">
        <v>6</v>
      </c>
      <c r="K11" s="10">
        <v>6</v>
      </c>
      <c r="L11" s="10">
        <v>6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6.3369044098868167E-4</v>
      </c>
      <c r="S11" s="10">
        <v>1.1650170241943414E-3</v>
      </c>
      <c r="T11" s="10">
        <v>2.0473613996165853E-2</v>
      </c>
      <c r="U11" s="10">
        <v>2.7006620487459503</v>
      </c>
      <c r="V11" s="10">
        <v>2.6990991045630008</v>
      </c>
      <c r="W11" s="10">
        <v>32.880370971052031</v>
      </c>
      <c r="X11" s="10">
        <v>3.0636428807737213</v>
      </c>
      <c r="Y11" s="10">
        <v>2.0397255165333361E-2</v>
      </c>
    </row>
    <row r="12" spans="1:25" x14ac:dyDescent="0.2">
      <c r="A12" s="9">
        <v>48</v>
      </c>
      <c r="B12" s="10">
        <v>9.1350700000000007E-2</v>
      </c>
      <c r="C12" s="10">
        <v>0.10816949999999999</v>
      </c>
      <c r="D12" s="10">
        <v>6.6409839999999998E-2</v>
      </c>
      <c r="E12" s="10">
        <v>6.4713666666666656</v>
      </c>
      <c r="F12" s="10">
        <v>6.2718464666666662</v>
      </c>
      <c r="G12" s="10">
        <v>95.077973333333333</v>
      </c>
      <c r="H12" s="10">
        <v>16.188423817824628</v>
      </c>
      <c r="I12" s="10">
        <v>4.0799311580567391E-2</v>
      </c>
      <c r="J12" s="10">
        <v>6</v>
      </c>
      <c r="K12" s="10">
        <v>6</v>
      </c>
      <c r="L12" s="10">
        <v>6</v>
      </c>
      <c r="M12" s="10">
        <v>6</v>
      </c>
      <c r="N12" s="10">
        <v>6</v>
      </c>
      <c r="O12" s="10">
        <v>6</v>
      </c>
      <c r="P12" s="10">
        <v>6</v>
      </c>
      <c r="Q12" s="10">
        <v>6</v>
      </c>
      <c r="R12" s="10">
        <v>1.4222850051936675E-3</v>
      </c>
      <c r="S12" s="10">
        <v>4.8668315051993791E-3</v>
      </c>
      <c r="T12" s="10">
        <v>2.6838767776185241E-2</v>
      </c>
      <c r="U12" s="10">
        <v>4.3996855005405413</v>
      </c>
      <c r="V12" s="10">
        <v>4.3984889958569546</v>
      </c>
      <c r="W12" s="10">
        <v>54.198875671802156</v>
      </c>
      <c r="X12" s="10">
        <v>3.2104405908047475</v>
      </c>
      <c r="Y12" s="10">
        <v>1.6730803749065194E-2</v>
      </c>
    </row>
    <row r="13" spans="1:25" x14ac:dyDescent="0.2">
      <c r="A13" s="8" t="s">
        <v>12</v>
      </c>
      <c r="B13" s="10">
        <v>35.482598699999997</v>
      </c>
      <c r="C13" s="10">
        <v>0.64857136041666663</v>
      </c>
      <c r="D13" s="10">
        <v>0.39383669500000001</v>
      </c>
      <c r="E13" s="10">
        <v>52.15840020833334</v>
      </c>
      <c r="F13" s="10">
        <v>18.183400840833343</v>
      </c>
      <c r="G13" s="10">
        <v>203.86053696196367</v>
      </c>
      <c r="H13" s="10">
        <v>183.00719279780239</v>
      </c>
      <c r="I13" s="10">
        <v>121.80516154630395</v>
      </c>
      <c r="J13" s="10">
        <v>48</v>
      </c>
      <c r="K13" s="10">
        <v>48</v>
      </c>
      <c r="L13" s="10">
        <v>48</v>
      </c>
      <c r="M13" s="10">
        <v>48</v>
      </c>
      <c r="N13" s="10">
        <v>48</v>
      </c>
      <c r="O13" s="10">
        <v>47</v>
      </c>
      <c r="P13" s="10">
        <v>47</v>
      </c>
      <c r="Q13" s="10">
        <v>48</v>
      </c>
      <c r="R13" s="10">
        <v>44.901771264377054</v>
      </c>
      <c r="S13" s="10">
        <v>1.4172798997371383</v>
      </c>
      <c r="T13" s="10">
        <v>0.86949469416071468</v>
      </c>
      <c r="U13" s="10">
        <v>36.305152757831486</v>
      </c>
      <c r="V13" s="10">
        <v>20.22825776394745</v>
      </c>
      <c r="W13" s="10">
        <v>150.43999503169726</v>
      </c>
      <c r="X13" s="10">
        <v>362.41417708393965</v>
      </c>
      <c r="Y13" s="10">
        <v>283.91590853038389</v>
      </c>
    </row>
    <row r="14" spans="1:25" x14ac:dyDescent="0.2">
      <c r="A14" s="9">
        <v>0</v>
      </c>
      <c r="B14" s="10">
        <v>1.6503413333333337</v>
      </c>
      <c r="C14" s="10">
        <v>4.2758859166666676</v>
      </c>
      <c r="D14" s="10">
        <v>2.0843508000000002</v>
      </c>
      <c r="E14" s="10">
        <v>63.106933333333338</v>
      </c>
      <c r="F14" s="10">
        <v>57.180706083333341</v>
      </c>
      <c r="G14" s="10">
        <v>248.21016</v>
      </c>
      <c r="H14" s="10">
        <v>4.2716775137777265</v>
      </c>
      <c r="I14" s="10">
        <v>0.10404741024578586</v>
      </c>
      <c r="J14" s="10">
        <v>6</v>
      </c>
      <c r="K14" s="10">
        <v>6</v>
      </c>
      <c r="L14" s="10">
        <v>6</v>
      </c>
      <c r="M14" s="10">
        <v>6</v>
      </c>
      <c r="N14" s="10">
        <v>6</v>
      </c>
      <c r="O14" s="10">
        <v>5</v>
      </c>
      <c r="P14" s="10">
        <v>5</v>
      </c>
      <c r="Q14" s="10">
        <v>6</v>
      </c>
      <c r="R14" s="10">
        <v>2.8346505073219883E-2</v>
      </c>
      <c r="S14" s="10">
        <v>0.90965532032800167</v>
      </c>
      <c r="T14" s="10">
        <v>1.7765679667183019</v>
      </c>
      <c r="U14" s="10">
        <v>3.2049644320437651</v>
      </c>
      <c r="V14" s="10">
        <v>3.2106406925084761</v>
      </c>
      <c r="W14" s="10">
        <v>33.79497929764117</v>
      </c>
      <c r="X14" s="10">
        <v>0.68318031769716048</v>
      </c>
      <c r="Y14" s="10">
        <v>1.8230084950069732E-2</v>
      </c>
    </row>
    <row r="15" spans="1:25" x14ac:dyDescent="0.2">
      <c r="A15" s="9">
        <v>7</v>
      </c>
      <c r="B15" s="10">
        <v>103.41521666666665</v>
      </c>
      <c r="C15" s="10">
        <v>0.19420783333333333</v>
      </c>
      <c r="D15" s="10">
        <v>0.21573748000000004</v>
      </c>
      <c r="E15" s="10">
        <v>95.547116666666682</v>
      </c>
      <c r="F15" s="10">
        <v>3.5895178066666751</v>
      </c>
      <c r="G15" s="10">
        <v>153.07796907530283</v>
      </c>
      <c r="H15" s="10">
        <v>341.68748176231844</v>
      </c>
      <c r="I15" s="10">
        <v>282.41479311784229</v>
      </c>
      <c r="J15" s="10">
        <v>6</v>
      </c>
      <c r="K15" s="10">
        <v>6</v>
      </c>
      <c r="L15" s="10">
        <v>6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  <c r="R15" s="10">
        <v>24.112780168760089</v>
      </c>
      <c r="S15" s="10">
        <v>5.2361693660219581E-2</v>
      </c>
      <c r="T15" s="10">
        <v>4.533740379033617E-2</v>
      </c>
      <c r="U15" s="10">
        <v>18.110142942966107</v>
      </c>
      <c r="V15" s="10">
        <v>4.2626263309172119</v>
      </c>
      <c r="W15" s="10">
        <v>22.703664821371035</v>
      </c>
      <c r="X15" s="10">
        <v>363.13493451262377</v>
      </c>
      <c r="Y15" s="10">
        <v>331.099092222889</v>
      </c>
    </row>
    <row r="16" spans="1:25" x14ac:dyDescent="0.2">
      <c r="A16" s="9">
        <v>14</v>
      </c>
      <c r="B16" s="10">
        <v>75.102210999999997</v>
      </c>
      <c r="C16" s="10">
        <v>0.12753400000000001</v>
      </c>
      <c r="D16" s="10">
        <v>0.13855716000000001</v>
      </c>
      <c r="E16" s="10">
        <v>88.308450000000008</v>
      </c>
      <c r="F16" s="10">
        <v>13.197130643333333</v>
      </c>
      <c r="G16" s="10">
        <v>136.13015923585746</v>
      </c>
      <c r="H16" s="10">
        <v>176.43365082471303</v>
      </c>
      <c r="I16" s="10">
        <v>110.51959297325025</v>
      </c>
      <c r="J16" s="10">
        <v>6</v>
      </c>
      <c r="K16" s="10">
        <v>6</v>
      </c>
      <c r="L16" s="10">
        <v>6</v>
      </c>
      <c r="M16" s="10">
        <v>6</v>
      </c>
      <c r="N16" s="10">
        <v>6</v>
      </c>
      <c r="O16" s="10">
        <v>6</v>
      </c>
      <c r="P16" s="10">
        <v>6</v>
      </c>
      <c r="Q16" s="10">
        <v>6</v>
      </c>
      <c r="R16" s="10">
        <v>34.899176660510122</v>
      </c>
      <c r="S16" s="10">
        <v>1.80328525197828E-3</v>
      </c>
      <c r="T16" s="10">
        <v>2.7690415576513017E-2</v>
      </c>
      <c r="U16" s="10">
        <v>37.302599694217044</v>
      </c>
      <c r="V16" s="10">
        <v>8.8868369546768662</v>
      </c>
      <c r="W16" s="10">
        <v>31.078760430460417</v>
      </c>
      <c r="X16" s="10">
        <v>407.97219957926785</v>
      </c>
      <c r="Y16" s="10">
        <v>256.37717802419041</v>
      </c>
    </row>
    <row r="17" spans="1:25" x14ac:dyDescent="0.2">
      <c r="A17" s="9">
        <v>21</v>
      </c>
      <c r="B17" s="10">
        <v>70.934999000000005</v>
      </c>
      <c r="C17" s="10">
        <v>0.14083066666666669</v>
      </c>
      <c r="D17" s="10">
        <v>9.5748239999999998E-2</v>
      </c>
      <c r="E17" s="10">
        <v>67.534191666666672</v>
      </c>
      <c r="F17" s="10">
        <v>1.9317235866666713</v>
      </c>
      <c r="G17" s="10">
        <v>105.14577179355796</v>
      </c>
      <c r="H17" s="10">
        <v>581.42272237668681</v>
      </c>
      <c r="I17" s="10">
        <v>504.0861204896496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37.573585833861536</v>
      </c>
      <c r="S17" s="10">
        <v>1.6839224051774517E-3</v>
      </c>
      <c r="T17" s="10">
        <v>1.5647111809148684E-2</v>
      </c>
      <c r="U17" s="10">
        <v>30.792576662053101</v>
      </c>
      <c r="V17" s="10">
        <v>2.9415481257369431</v>
      </c>
      <c r="W17" s="10">
        <v>23.258645073456378</v>
      </c>
      <c r="X17" s="10">
        <v>596.30104618325799</v>
      </c>
      <c r="Y17" s="10">
        <v>538.75899562790255</v>
      </c>
    </row>
    <row r="18" spans="1:25" x14ac:dyDescent="0.2">
      <c r="A18" s="9">
        <v>28</v>
      </c>
      <c r="B18" s="10">
        <v>32.045066000000006</v>
      </c>
      <c r="C18" s="10">
        <v>0.11397913333333333</v>
      </c>
      <c r="D18" s="10">
        <v>0.13971524000000002</v>
      </c>
      <c r="E18" s="10">
        <v>38.405691666666669</v>
      </c>
      <c r="F18" s="10">
        <v>6.2523992066666665</v>
      </c>
      <c r="G18" s="10">
        <v>152.03599262386973</v>
      </c>
      <c r="H18" s="10">
        <v>288.92046859705255</v>
      </c>
      <c r="I18" s="10">
        <v>77.24597870114853</v>
      </c>
      <c r="J18" s="10">
        <v>6</v>
      </c>
      <c r="K18" s="10">
        <v>6</v>
      </c>
      <c r="L18" s="10">
        <v>6</v>
      </c>
      <c r="M18" s="10">
        <v>6</v>
      </c>
      <c r="N18" s="10">
        <v>6</v>
      </c>
      <c r="O18" s="10">
        <v>6</v>
      </c>
      <c r="P18" s="10">
        <v>6</v>
      </c>
      <c r="Q18" s="10">
        <v>6</v>
      </c>
      <c r="R18" s="10">
        <v>30.841898962824665</v>
      </c>
      <c r="S18" s="10">
        <v>1.0011234143038517E-3</v>
      </c>
      <c r="T18" s="10">
        <v>3.2484757515364011E-2</v>
      </c>
      <c r="U18" s="10">
        <v>28.042944131232311</v>
      </c>
      <c r="V18" s="10">
        <v>6.8809543931055321</v>
      </c>
      <c r="W18" s="10">
        <v>32.821920146143995</v>
      </c>
      <c r="X18" s="10">
        <v>430.46504742030714</v>
      </c>
      <c r="Y18" s="10">
        <v>109.90804066566221</v>
      </c>
    </row>
    <row r="19" spans="1:25" x14ac:dyDescent="0.2">
      <c r="A19" s="9">
        <v>35</v>
      </c>
      <c r="B19" s="10">
        <v>0.53938600000000003</v>
      </c>
      <c r="C19" s="10">
        <v>0.10335349999999999</v>
      </c>
      <c r="D19" s="10">
        <v>0.14780192</v>
      </c>
      <c r="E19" s="10">
        <v>16.761833333333335</v>
      </c>
      <c r="F19" s="10">
        <v>16.119093833333334</v>
      </c>
      <c r="G19" s="10">
        <v>230.50261693598688</v>
      </c>
      <c r="H19" s="10">
        <v>14.850059051010808</v>
      </c>
      <c r="I19" s="10">
        <v>4.1970011729723949E-2</v>
      </c>
      <c r="J19" s="10">
        <v>6</v>
      </c>
      <c r="K19" s="10">
        <v>6</v>
      </c>
      <c r="L19" s="10">
        <v>6</v>
      </c>
      <c r="M19" s="10">
        <v>6</v>
      </c>
      <c r="N19" s="10">
        <v>6</v>
      </c>
      <c r="O19" s="10">
        <v>6</v>
      </c>
      <c r="P19" s="10">
        <v>6</v>
      </c>
      <c r="Q19" s="10">
        <v>6</v>
      </c>
      <c r="R19" s="10">
        <v>0.26039606739887605</v>
      </c>
      <c r="S19" s="10">
        <v>1.918919148897237E-3</v>
      </c>
      <c r="T19" s="10">
        <v>3.3869733598243731E-2</v>
      </c>
      <c r="U19" s="10">
        <v>6.1800662651517451</v>
      </c>
      <c r="V19" s="10">
        <v>6.0655706212818377</v>
      </c>
      <c r="W19" s="10">
        <v>58.334146893460918</v>
      </c>
      <c r="X19" s="10">
        <v>1.8146607653099931</v>
      </c>
      <c r="Y19" s="10">
        <v>1.5740904308659053E-2</v>
      </c>
    </row>
    <row r="20" spans="1:25" x14ac:dyDescent="0.2">
      <c r="A20" s="9">
        <v>42</v>
      </c>
      <c r="B20" s="10">
        <v>8.1934000000000007E-2</v>
      </c>
      <c r="C20" s="10">
        <v>0.12537133333333336</v>
      </c>
      <c r="D20" s="10">
        <v>0.14251047999999999</v>
      </c>
      <c r="E20" s="10">
        <v>19.720760000000006</v>
      </c>
      <c r="F20" s="10">
        <v>19.513454666666668</v>
      </c>
      <c r="G20" s="10">
        <v>252.53396320414069</v>
      </c>
      <c r="H20" s="10">
        <v>13.342460744741437</v>
      </c>
      <c r="I20" s="10">
        <v>1.8405829047659323E-2</v>
      </c>
      <c r="J20" s="10">
        <v>6</v>
      </c>
      <c r="K20" s="10">
        <v>6</v>
      </c>
      <c r="L20" s="10">
        <v>6</v>
      </c>
      <c r="M20" s="10">
        <v>6</v>
      </c>
      <c r="N20" s="10">
        <v>6</v>
      </c>
      <c r="O20" s="10">
        <v>6</v>
      </c>
      <c r="P20" s="10">
        <v>6</v>
      </c>
      <c r="Q20" s="10">
        <v>6</v>
      </c>
      <c r="R20" s="10">
        <v>2.7170461902333975E-4</v>
      </c>
      <c r="S20" s="10">
        <v>2.4146760169156136E-3</v>
      </c>
      <c r="T20" s="10">
        <v>8.8599785887957971E-2</v>
      </c>
      <c r="U20" s="10">
        <v>20.214380219721797</v>
      </c>
      <c r="V20" s="10">
        <v>20.216454248527068</v>
      </c>
      <c r="W20" s="10">
        <v>245.06874545550576</v>
      </c>
      <c r="X20" s="10">
        <v>0.93534509285366563</v>
      </c>
      <c r="Y20" s="10">
        <v>1.2530236103203396E-2</v>
      </c>
    </row>
    <row r="21" spans="1:25" x14ac:dyDescent="0.2">
      <c r="A21" s="9">
        <v>48</v>
      </c>
      <c r="B21" s="10">
        <v>9.1635599999999998E-2</v>
      </c>
      <c r="C21" s="10">
        <v>0.10740849999999998</v>
      </c>
      <c r="D21" s="10">
        <v>0.18627223999999998</v>
      </c>
      <c r="E21" s="10">
        <v>27.882225000000002</v>
      </c>
      <c r="F21" s="10">
        <v>27.6831809</v>
      </c>
      <c r="G21" s="10">
        <v>360.63926666666663</v>
      </c>
      <c r="H21" s="10">
        <v>13.33976896478085</v>
      </c>
      <c r="I21" s="10">
        <v>1.0383837517548055E-2</v>
      </c>
      <c r="J21" s="10">
        <v>6</v>
      </c>
      <c r="K21" s="10">
        <v>6</v>
      </c>
      <c r="L21" s="10">
        <v>6</v>
      </c>
      <c r="M21" s="10">
        <v>6</v>
      </c>
      <c r="N21" s="10">
        <v>6</v>
      </c>
      <c r="O21" s="10">
        <v>6</v>
      </c>
      <c r="P21" s="10">
        <v>6</v>
      </c>
      <c r="Q21" s="10">
        <v>6</v>
      </c>
      <c r="R21" s="10">
        <v>5.7027071465967573E-4</v>
      </c>
      <c r="S21" s="10">
        <v>6.4168140926788722E-3</v>
      </c>
      <c r="T21" s="10">
        <v>8.5767523594610096E-2</v>
      </c>
      <c r="U21" s="10">
        <v>22.880792452958222</v>
      </c>
      <c r="V21" s="10">
        <v>22.884772104971493</v>
      </c>
      <c r="W21" s="10">
        <v>286.47562723098571</v>
      </c>
      <c r="X21" s="10">
        <v>0.77261289717949733</v>
      </c>
      <c r="Y21" s="10">
        <v>5.1264741856146788E-3</v>
      </c>
    </row>
    <row r="22" spans="1:25" x14ac:dyDescent="0.2">
      <c r="A22" s="8" t="s">
        <v>13</v>
      </c>
      <c r="B22" s="10">
        <v>39.693694635416669</v>
      </c>
      <c r="C22" s="10">
        <v>0.68631842291666656</v>
      </c>
      <c r="D22" s="10">
        <v>0.2786049699999999</v>
      </c>
      <c r="E22" s="10">
        <v>54.935207708333365</v>
      </c>
      <c r="F22" s="10">
        <v>15.360077877500004</v>
      </c>
      <c r="G22" s="10">
        <v>158.43324418445431</v>
      </c>
      <c r="H22" s="10">
        <v>148.72207688577683</v>
      </c>
      <c r="I22" s="10">
        <v>86.647419157195188</v>
      </c>
      <c r="J22" s="10">
        <v>48</v>
      </c>
      <c r="K22" s="10">
        <v>48</v>
      </c>
      <c r="L22" s="10">
        <v>48</v>
      </c>
      <c r="M22" s="10">
        <v>48</v>
      </c>
      <c r="N22" s="10">
        <v>48</v>
      </c>
      <c r="O22" s="10">
        <v>48</v>
      </c>
      <c r="P22" s="10">
        <v>48</v>
      </c>
      <c r="Q22" s="10">
        <v>48</v>
      </c>
      <c r="R22" s="10">
        <v>50.973934300522657</v>
      </c>
      <c r="S22" s="10">
        <v>1.488308285559768</v>
      </c>
      <c r="T22" s="10">
        <v>0.41809492664477033</v>
      </c>
      <c r="U22" s="10">
        <v>51.520223647831493</v>
      </c>
      <c r="V22" s="10">
        <v>17.77590644501619</v>
      </c>
      <c r="W22" s="10">
        <v>80.73615999706027</v>
      </c>
      <c r="X22" s="10">
        <v>343.72264793539745</v>
      </c>
      <c r="Y22" s="10">
        <v>225.10448783611105</v>
      </c>
    </row>
    <row r="23" spans="1:25" x14ac:dyDescent="0.2">
      <c r="A23" s="9">
        <v>0</v>
      </c>
      <c r="B23" s="10">
        <v>1.6647016666666667</v>
      </c>
      <c r="C23" s="10">
        <v>4.5524119166666663</v>
      </c>
      <c r="D23" s="10">
        <v>1.3386967999999999</v>
      </c>
      <c r="E23" s="10">
        <v>59.94861666666668</v>
      </c>
      <c r="F23" s="10">
        <v>53.731503083333344</v>
      </c>
      <c r="G23" s="10">
        <v>245.74673333333337</v>
      </c>
      <c r="H23" s="10">
        <v>4.5753815635505219</v>
      </c>
      <c r="I23" s="10">
        <v>0.11633577788529015</v>
      </c>
      <c r="J23" s="10">
        <v>6</v>
      </c>
      <c r="K23" s="10">
        <v>6</v>
      </c>
      <c r="L23" s="10">
        <v>6</v>
      </c>
      <c r="M23" s="10">
        <v>6</v>
      </c>
      <c r="N23" s="10">
        <v>6</v>
      </c>
      <c r="O23" s="10">
        <v>6</v>
      </c>
      <c r="P23" s="10">
        <v>6</v>
      </c>
      <c r="Q23" s="10">
        <v>6</v>
      </c>
      <c r="R23" s="10">
        <v>2.3954375079874149E-2</v>
      </c>
      <c r="S23" s="10">
        <v>0.54715306028171251</v>
      </c>
      <c r="T23" s="10">
        <v>0.28539551361855808</v>
      </c>
      <c r="U23" s="10">
        <v>4.4541529950895757</v>
      </c>
      <c r="V23" s="10">
        <v>4.3698507069661483</v>
      </c>
      <c r="W23" s="10">
        <v>25.245746726343516</v>
      </c>
      <c r="X23" s="10">
        <v>0.3157305245714524</v>
      </c>
      <c r="Y23" s="10">
        <v>1.4540498470831617E-2</v>
      </c>
    </row>
    <row r="24" spans="1:25" x14ac:dyDescent="0.2">
      <c r="A24" s="9">
        <v>7</v>
      </c>
      <c r="B24" s="10">
        <v>104.70405999999998</v>
      </c>
      <c r="C24" s="10">
        <v>0.1594795</v>
      </c>
      <c r="D24" s="10">
        <v>0.18548068000000004</v>
      </c>
      <c r="E24" s="10">
        <v>108.11053333333332</v>
      </c>
      <c r="F24" s="10">
        <v>6.0146384933333303</v>
      </c>
      <c r="G24" s="10">
        <v>154.60073931167435</v>
      </c>
      <c r="H24" s="10">
        <v>312.46352573221412</v>
      </c>
      <c r="I24" s="10">
        <v>237.95697311838202</v>
      </c>
      <c r="J24" s="10">
        <v>6</v>
      </c>
      <c r="K24" s="10">
        <v>6</v>
      </c>
      <c r="L24" s="10">
        <v>6</v>
      </c>
      <c r="M24" s="10">
        <v>6</v>
      </c>
      <c r="N24" s="10">
        <v>6</v>
      </c>
      <c r="O24" s="10">
        <v>6</v>
      </c>
      <c r="P24" s="10">
        <v>6</v>
      </c>
      <c r="Q24" s="10">
        <v>6</v>
      </c>
      <c r="R24" s="10">
        <v>24.108638630114402</v>
      </c>
      <c r="S24" s="10">
        <v>2.410179773170466E-2</v>
      </c>
      <c r="T24" s="10">
        <v>3.1576099623607592E-2</v>
      </c>
      <c r="U24" s="10">
        <v>23.561230405385636</v>
      </c>
      <c r="V24" s="10">
        <v>9.6411877524783272</v>
      </c>
      <c r="W24" s="10">
        <v>9.6921190722477739</v>
      </c>
      <c r="X24" s="10">
        <v>432.96888180202052</v>
      </c>
      <c r="Y24" s="10">
        <v>335.80729776766805</v>
      </c>
    </row>
    <row r="25" spans="1:25" x14ac:dyDescent="0.2">
      <c r="A25" s="9">
        <v>14</v>
      </c>
      <c r="B25" s="10">
        <v>121.17934400000001</v>
      </c>
      <c r="C25" s="10">
        <v>0.12931925</v>
      </c>
      <c r="D25" s="10">
        <v>0.14924756</v>
      </c>
      <c r="E25" s="10">
        <v>145.66785000000002</v>
      </c>
      <c r="F25" s="10">
        <v>24.359186749999981</v>
      </c>
      <c r="G25" s="10">
        <v>149.70621013065295</v>
      </c>
      <c r="H25" s="10">
        <v>7.8206500143300319</v>
      </c>
      <c r="I25" s="10">
        <v>6.6824773417558214</v>
      </c>
      <c r="J25" s="10">
        <v>6</v>
      </c>
      <c r="K25" s="10">
        <v>6</v>
      </c>
      <c r="L25" s="10">
        <v>6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33.344445334237612</v>
      </c>
      <c r="S25" s="10">
        <v>3.1998154438966737E-3</v>
      </c>
      <c r="T25" s="10">
        <v>2.7169947401053277E-2</v>
      </c>
      <c r="U25" s="10">
        <v>44.551754988541141</v>
      </c>
      <c r="V25" s="10">
        <v>13.433901648263072</v>
      </c>
      <c r="W25" s="10">
        <v>32.54428703110483</v>
      </c>
      <c r="X25" s="10">
        <v>4.5270217433756352</v>
      </c>
      <c r="Y25" s="10">
        <v>5.2792460495748976</v>
      </c>
    </row>
    <row r="26" spans="1:25" x14ac:dyDescent="0.2">
      <c r="A26" s="9">
        <v>21</v>
      </c>
      <c r="B26" s="10">
        <v>67.443948666666685</v>
      </c>
      <c r="C26" s="10">
        <v>0.14397666666666664</v>
      </c>
      <c r="D26" s="10">
        <v>0.10744384000000001</v>
      </c>
      <c r="E26" s="10">
        <v>66.389983333333348</v>
      </c>
      <c r="F26" s="10">
        <v>2.0785779866666694</v>
      </c>
      <c r="G26" s="10">
        <v>119.29816785484333</v>
      </c>
      <c r="H26" s="10">
        <v>583.25483351604692</v>
      </c>
      <c r="I26" s="10">
        <v>381.40430939732863</v>
      </c>
      <c r="J26" s="10">
        <v>6</v>
      </c>
      <c r="K26" s="10">
        <v>6</v>
      </c>
      <c r="L26" s="10">
        <v>6</v>
      </c>
      <c r="M26" s="10">
        <v>6</v>
      </c>
      <c r="N26" s="10">
        <v>6</v>
      </c>
      <c r="O26" s="10">
        <v>6</v>
      </c>
      <c r="P26" s="10">
        <v>6</v>
      </c>
      <c r="Q26" s="10">
        <v>6</v>
      </c>
      <c r="R26" s="10">
        <v>28.548448528081554</v>
      </c>
      <c r="S26" s="10">
        <v>6.0741624168825009E-3</v>
      </c>
      <c r="T26" s="10">
        <v>1.4455790039426989E-2</v>
      </c>
      <c r="U26" s="10">
        <v>23.814304876054376</v>
      </c>
      <c r="V26" s="10">
        <v>2.459195427999505</v>
      </c>
      <c r="W26" s="10">
        <v>20.255606198120972</v>
      </c>
      <c r="X26" s="10">
        <v>610.04409167664721</v>
      </c>
      <c r="Y26" s="10">
        <v>416.40172777413648</v>
      </c>
    </row>
    <row r="27" spans="1:25" x14ac:dyDescent="0.2">
      <c r="A27" s="9">
        <v>28</v>
      </c>
      <c r="B27" s="10">
        <v>21.838165000000004</v>
      </c>
      <c r="C27" s="10">
        <v>0.11335146666666666</v>
      </c>
      <c r="D27" s="10">
        <v>0.12234543999999999</v>
      </c>
      <c r="E27" s="10">
        <v>27.049900000000004</v>
      </c>
      <c r="F27" s="10">
        <v>5.4932847066666666</v>
      </c>
      <c r="G27" s="10">
        <v>134.82939734830816</v>
      </c>
      <c r="H27" s="10">
        <v>234.09440747844835</v>
      </c>
      <c r="I27" s="10">
        <v>66.865396829601011</v>
      </c>
      <c r="J27" s="10">
        <v>6</v>
      </c>
      <c r="K27" s="10">
        <v>6</v>
      </c>
      <c r="L27" s="10">
        <v>6</v>
      </c>
      <c r="M27" s="10">
        <v>6</v>
      </c>
      <c r="N27" s="10">
        <v>6</v>
      </c>
      <c r="O27" s="10">
        <v>6</v>
      </c>
      <c r="P27" s="10">
        <v>6</v>
      </c>
      <c r="Q27" s="10">
        <v>6</v>
      </c>
      <c r="R27" s="10">
        <v>15.186305848323675</v>
      </c>
      <c r="S27" s="10">
        <v>8.8052484046010162E-4</v>
      </c>
      <c r="T27" s="10">
        <v>3.3090642185608976E-2</v>
      </c>
      <c r="U27" s="10">
        <v>12.241580293328147</v>
      </c>
      <c r="V27" s="10">
        <v>5.4456085016408462</v>
      </c>
      <c r="W27" s="10">
        <v>46.207149944406254</v>
      </c>
      <c r="X27" s="10">
        <v>413.64145171765665</v>
      </c>
      <c r="Y27" s="10">
        <v>119.48555757203803</v>
      </c>
    </row>
    <row r="28" spans="1:25" x14ac:dyDescent="0.2">
      <c r="A28" s="9">
        <v>35</v>
      </c>
      <c r="B28" s="10">
        <v>0.54598900000000006</v>
      </c>
      <c r="C28" s="10">
        <v>0.16151950000000001</v>
      </c>
      <c r="D28" s="10">
        <v>0.13204352</v>
      </c>
      <c r="E28" s="10">
        <v>13.284291666666666</v>
      </c>
      <c r="F28" s="10">
        <v>12.576783166666665</v>
      </c>
      <c r="G28" s="10">
        <v>192.30352666666667</v>
      </c>
      <c r="H28" s="10">
        <v>16.919080699884617</v>
      </c>
      <c r="I28" s="10">
        <v>8.5237423293872669E-2</v>
      </c>
      <c r="J28" s="10">
        <v>6</v>
      </c>
      <c r="K28" s="10">
        <v>6</v>
      </c>
      <c r="L28" s="10">
        <v>6</v>
      </c>
      <c r="M28" s="10">
        <v>6</v>
      </c>
      <c r="N28" s="10">
        <v>6</v>
      </c>
      <c r="O28" s="10">
        <v>6</v>
      </c>
      <c r="P28" s="10">
        <v>6</v>
      </c>
      <c r="Q28" s="10">
        <v>6</v>
      </c>
      <c r="R28" s="10">
        <v>0.31035504861819152</v>
      </c>
      <c r="S28" s="10">
        <v>0.14079327341283035</v>
      </c>
      <c r="T28" s="10">
        <v>5.7983054429376159E-2</v>
      </c>
      <c r="U28" s="10">
        <v>9.5358753772486278</v>
      </c>
      <c r="V28" s="10">
        <v>9.5029265274420922</v>
      </c>
      <c r="W28" s="10">
        <v>123.84701709079742</v>
      </c>
      <c r="X28" s="10">
        <v>3.2720588996506033</v>
      </c>
      <c r="Y28" s="10">
        <v>6.8280314691559318E-2</v>
      </c>
    </row>
    <row r="29" spans="1:25" x14ac:dyDescent="0.2">
      <c r="A29" s="9">
        <v>42</v>
      </c>
      <c r="B29" s="10">
        <v>8.2075750000000003E-2</v>
      </c>
      <c r="C29" s="10">
        <v>0.12542700000000001</v>
      </c>
      <c r="D29" s="10">
        <v>0.11095168</v>
      </c>
      <c r="E29" s="10">
        <v>9.544318333333333</v>
      </c>
      <c r="F29" s="10">
        <v>9.3368155833333333</v>
      </c>
      <c r="G29" s="10">
        <v>131.92906942612177</v>
      </c>
      <c r="H29" s="10">
        <v>14.711652822632489</v>
      </c>
      <c r="I29" s="10">
        <v>3.0357775051406754E-2</v>
      </c>
      <c r="J29" s="10">
        <v>6</v>
      </c>
      <c r="K29" s="10">
        <v>6</v>
      </c>
      <c r="L29" s="10">
        <v>6</v>
      </c>
      <c r="M29" s="10">
        <v>6</v>
      </c>
      <c r="N29" s="10">
        <v>6</v>
      </c>
      <c r="O29" s="10">
        <v>6</v>
      </c>
      <c r="P29" s="10">
        <v>6</v>
      </c>
      <c r="Q29" s="10">
        <v>6</v>
      </c>
      <c r="R29" s="10">
        <v>8.027866310542143E-4</v>
      </c>
      <c r="S29" s="10">
        <v>1.3149593149585272E-3</v>
      </c>
      <c r="T29" s="10">
        <v>5.1000627958486928E-2</v>
      </c>
      <c r="U29" s="10">
        <v>7.4339559899865373</v>
      </c>
      <c r="V29" s="10">
        <v>7.4331529312290225</v>
      </c>
      <c r="W29" s="10">
        <v>92.025740627630739</v>
      </c>
      <c r="X29" s="10">
        <v>1.1013719729001072</v>
      </c>
      <c r="Y29" s="10">
        <v>1.3086628350198937E-2</v>
      </c>
    </row>
    <row r="30" spans="1:25" x14ac:dyDescent="0.2">
      <c r="A30" s="9">
        <v>48</v>
      </c>
      <c r="B30" s="10">
        <v>9.1273000000000007E-2</v>
      </c>
      <c r="C30" s="10">
        <v>0.10506208333333333</v>
      </c>
      <c r="D30" s="10">
        <v>8.2630239999999994E-2</v>
      </c>
      <c r="E30" s="10">
        <v>9.4861683333333335</v>
      </c>
      <c r="F30" s="10">
        <v>9.2898332499999992</v>
      </c>
      <c r="G30" s="10">
        <v>139.05210940403418</v>
      </c>
      <c r="H30" s="10">
        <v>15.937083259107586</v>
      </c>
      <c r="I30" s="10">
        <v>3.8265594263877191E-2</v>
      </c>
      <c r="J30" s="10">
        <v>6</v>
      </c>
      <c r="K30" s="10">
        <v>6</v>
      </c>
      <c r="L30" s="10">
        <v>6</v>
      </c>
      <c r="M30" s="10">
        <v>6</v>
      </c>
      <c r="N30" s="10">
        <v>6</v>
      </c>
      <c r="O30" s="10">
        <v>6</v>
      </c>
      <c r="P30" s="10">
        <v>6</v>
      </c>
      <c r="Q30" s="10">
        <v>6</v>
      </c>
      <c r="R30" s="10">
        <v>6.0319759946437059E-4</v>
      </c>
      <c r="S30" s="10">
        <v>2.8414629931892408E-3</v>
      </c>
      <c r="T30" s="10">
        <v>6.0082992958207397E-2</v>
      </c>
      <c r="U30" s="10">
        <v>10.10332754166946</v>
      </c>
      <c r="V30" s="10">
        <v>10.103711418420566</v>
      </c>
      <c r="W30" s="10">
        <v>136.73137568819433</v>
      </c>
      <c r="X30" s="10">
        <v>1.6533906673699339</v>
      </c>
      <c r="Y30" s="10">
        <v>2.3322945875432301E-2</v>
      </c>
    </row>
    <row r="31" spans="1:25" x14ac:dyDescent="0.2">
      <c r="A31" s="8" t="s">
        <v>14</v>
      </c>
      <c r="B31" s="10">
        <v>56.820833525531917</v>
      </c>
      <c r="C31" s="10">
        <v>0.43637788043478265</v>
      </c>
      <c r="D31" s="10">
        <v>0.22176739914893626</v>
      </c>
      <c r="E31" s="10">
        <v>70.820288936170215</v>
      </c>
      <c r="F31" s="10">
        <v>13.065869595652172</v>
      </c>
      <c r="G31" s="10">
        <v>136.4661036923716</v>
      </c>
      <c r="H31" s="10">
        <v>211.03435391712262</v>
      </c>
      <c r="I31" s="10">
        <v>146.95954962067134</v>
      </c>
      <c r="J31" s="10">
        <v>47</v>
      </c>
      <c r="K31" s="10">
        <v>46</v>
      </c>
      <c r="L31" s="10">
        <v>47</v>
      </c>
      <c r="M31" s="10">
        <v>47</v>
      </c>
      <c r="N31" s="10">
        <v>46</v>
      </c>
      <c r="O31" s="10">
        <v>47</v>
      </c>
      <c r="P31" s="10">
        <v>46</v>
      </c>
      <c r="Q31" s="10">
        <v>46</v>
      </c>
      <c r="R31" s="10">
        <v>68.252692615002815</v>
      </c>
      <c r="S31" s="10">
        <v>1.0455224028496324</v>
      </c>
      <c r="T31" s="10">
        <v>0.35955067275817765</v>
      </c>
      <c r="U31" s="10">
        <v>70.743921855990564</v>
      </c>
      <c r="V31" s="10">
        <v>17.251260028979818</v>
      </c>
      <c r="W31" s="10">
        <v>61.878798439292041</v>
      </c>
      <c r="X31" s="10">
        <v>432.37461375420031</v>
      </c>
      <c r="Y31" s="10">
        <v>341.71718580677054</v>
      </c>
    </row>
    <row r="32" spans="1:25" x14ac:dyDescent="0.2">
      <c r="A32" s="9">
        <v>0</v>
      </c>
      <c r="B32" s="10">
        <v>1.6736608000000004</v>
      </c>
      <c r="C32" s="10">
        <v>3.7158601250000007</v>
      </c>
      <c r="D32" s="10">
        <v>1.1796456000000002</v>
      </c>
      <c r="E32" s="10">
        <v>64.370260000000002</v>
      </c>
      <c r="F32" s="10">
        <v>57.385925875000012</v>
      </c>
      <c r="G32" s="10">
        <v>259.29232000000002</v>
      </c>
      <c r="H32" s="10">
        <v>4.4813644014289595</v>
      </c>
      <c r="I32" s="10">
        <v>9.389117875089345E-2</v>
      </c>
      <c r="J32" s="10">
        <v>5</v>
      </c>
      <c r="K32" s="10">
        <v>4</v>
      </c>
      <c r="L32" s="10">
        <v>5</v>
      </c>
      <c r="M32" s="10">
        <v>5</v>
      </c>
      <c r="N32" s="10">
        <v>4</v>
      </c>
      <c r="O32" s="10">
        <v>5</v>
      </c>
      <c r="P32" s="10">
        <v>4</v>
      </c>
      <c r="Q32" s="10">
        <v>4</v>
      </c>
      <c r="R32" s="10">
        <v>2.3823996037590969E-2</v>
      </c>
      <c r="S32" s="10">
        <v>0.82921287277215983</v>
      </c>
      <c r="T32" s="10">
        <v>0.4307616456408343</v>
      </c>
      <c r="U32" s="10">
        <v>4.7717753875523563</v>
      </c>
      <c r="V32" s="10">
        <v>3.1466937591022415</v>
      </c>
      <c r="W32" s="10">
        <v>27.316129032350354</v>
      </c>
      <c r="X32" s="10">
        <v>0.54681653602716618</v>
      </c>
      <c r="Y32" s="10">
        <v>1.284691430863984E-2</v>
      </c>
    </row>
    <row r="33" spans="1:25" x14ac:dyDescent="0.2">
      <c r="A33" s="9">
        <v>7</v>
      </c>
      <c r="B33" s="10">
        <v>137.91455466666665</v>
      </c>
      <c r="C33" s="10">
        <v>0.14424049999999999</v>
      </c>
      <c r="D33" s="10">
        <v>0.16494548000000001</v>
      </c>
      <c r="E33" s="10">
        <v>147.13653333333335</v>
      </c>
      <c r="F33" s="10">
        <v>11.437641159999997</v>
      </c>
      <c r="G33" s="10">
        <v>160.36822894496328</v>
      </c>
      <c r="H33" s="10">
        <v>348.67060968151577</v>
      </c>
      <c r="I33" s="10">
        <v>263.53185113552894</v>
      </c>
      <c r="J33" s="10">
        <v>6</v>
      </c>
      <c r="K33" s="10">
        <v>6</v>
      </c>
      <c r="L33" s="10">
        <v>6</v>
      </c>
      <c r="M33" s="10">
        <v>6</v>
      </c>
      <c r="N33" s="10">
        <v>6</v>
      </c>
      <c r="O33" s="10">
        <v>6</v>
      </c>
      <c r="P33" s="10">
        <v>6</v>
      </c>
      <c r="Q33" s="10">
        <v>6</v>
      </c>
      <c r="R33" s="10">
        <v>24.406499552445439</v>
      </c>
      <c r="S33" s="10">
        <v>8.8550389440138766E-3</v>
      </c>
      <c r="T33" s="10">
        <v>1.4477181448887108E-2</v>
      </c>
      <c r="U33" s="10">
        <v>36.59460275821646</v>
      </c>
      <c r="V33" s="10">
        <v>9.994953036070271</v>
      </c>
      <c r="W33" s="10">
        <v>15.952705969480402</v>
      </c>
      <c r="X33" s="10">
        <v>525.39852782157345</v>
      </c>
      <c r="Y33" s="10">
        <v>395.55333905382003</v>
      </c>
    </row>
    <row r="34" spans="1:25" x14ac:dyDescent="0.2">
      <c r="A34" s="9">
        <v>14</v>
      </c>
      <c r="B34" s="10">
        <v>141.92596266666669</v>
      </c>
      <c r="C34" s="10">
        <v>0.13317925</v>
      </c>
      <c r="D34" s="10">
        <v>0.13737275999999998</v>
      </c>
      <c r="E34" s="10">
        <v>167.51223333333334</v>
      </c>
      <c r="F34" s="10">
        <v>25.453091416666656</v>
      </c>
      <c r="G34" s="10">
        <v>139.10580281590205</v>
      </c>
      <c r="H34" s="10">
        <v>7.5961894591010273</v>
      </c>
      <c r="I34" s="10">
        <v>6.7950674192956138</v>
      </c>
      <c r="J34" s="10">
        <v>6</v>
      </c>
      <c r="K34" s="10">
        <v>6</v>
      </c>
      <c r="L34" s="10">
        <v>6</v>
      </c>
      <c r="M34" s="10">
        <v>6</v>
      </c>
      <c r="N34" s="10">
        <v>6</v>
      </c>
      <c r="O34" s="10">
        <v>6</v>
      </c>
      <c r="P34" s="10">
        <v>6</v>
      </c>
      <c r="Q34" s="10">
        <v>6</v>
      </c>
      <c r="R34" s="10">
        <v>48.854729709975274</v>
      </c>
      <c r="S34" s="10">
        <v>6.3762333924500684E-3</v>
      </c>
      <c r="T34" s="10">
        <v>1.473309690133086E-2</v>
      </c>
      <c r="U34" s="10">
        <v>65.293502066612035</v>
      </c>
      <c r="V34" s="10">
        <v>17.80505653961626</v>
      </c>
      <c r="W34" s="10">
        <v>26.029748116391808</v>
      </c>
      <c r="X34" s="10">
        <v>4.4532978685493001</v>
      </c>
      <c r="Y34" s="10">
        <v>2.6900442421898756</v>
      </c>
    </row>
    <row r="35" spans="1:25" x14ac:dyDescent="0.2">
      <c r="A35" s="9">
        <v>21</v>
      </c>
      <c r="B35" s="10">
        <v>95.868003999999999</v>
      </c>
      <c r="C35" s="10">
        <v>0.14097366666666666</v>
      </c>
      <c r="D35" s="10">
        <v>0.10378004</v>
      </c>
      <c r="E35" s="10">
        <v>93.516533333333356</v>
      </c>
      <c r="F35" s="10">
        <v>0.3330466000000043</v>
      </c>
      <c r="G35" s="10">
        <v>121.36072982970666</v>
      </c>
      <c r="H35" s="10">
        <v>1004.6999882827413</v>
      </c>
      <c r="I35" s="10">
        <v>783.45783965864041</v>
      </c>
      <c r="J35" s="10">
        <v>6</v>
      </c>
      <c r="K35" s="10">
        <v>6</v>
      </c>
      <c r="L35" s="10">
        <v>6</v>
      </c>
      <c r="M35" s="10">
        <v>6</v>
      </c>
      <c r="N35" s="10">
        <v>6</v>
      </c>
      <c r="O35" s="10">
        <v>6</v>
      </c>
      <c r="P35" s="10">
        <v>6</v>
      </c>
      <c r="Q35" s="10">
        <v>6</v>
      </c>
      <c r="R35" s="10">
        <v>52.255607887156017</v>
      </c>
      <c r="S35" s="10">
        <v>2.0337529512373274E-3</v>
      </c>
      <c r="T35" s="10">
        <v>2.2473565661016066E-2</v>
      </c>
      <c r="U35" s="10">
        <v>52.461746708803638</v>
      </c>
      <c r="V35" s="10">
        <v>0.55662230091895837</v>
      </c>
      <c r="W35" s="10">
        <v>33.49015693891586</v>
      </c>
      <c r="X35" s="10">
        <v>477.33304045053956</v>
      </c>
      <c r="Y35" s="10">
        <v>498.56920891974738</v>
      </c>
    </row>
    <row r="36" spans="1:25" x14ac:dyDescent="0.2">
      <c r="A36" s="9">
        <v>28</v>
      </c>
      <c r="B36" s="10">
        <v>65.549872666666673</v>
      </c>
      <c r="C36" s="10">
        <v>0.11441850000000002</v>
      </c>
      <c r="D36" s="10">
        <v>0.11446204</v>
      </c>
      <c r="E36" s="10">
        <v>69.63355</v>
      </c>
      <c r="F36" s="10">
        <v>4.1513368399999955</v>
      </c>
      <c r="G36" s="10">
        <v>119.85820768421912</v>
      </c>
      <c r="H36" s="10">
        <v>206.17922576253</v>
      </c>
      <c r="I36" s="10">
        <v>72.477661997954655</v>
      </c>
      <c r="J36" s="10">
        <v>6</v>
      </c>
      <c r="K36" s="10">
        <v>6</v>
      </c>
      <c r="L36" s="10">
        <v>6</v>
      </c>
      <c r="M36" s="10">
        <v>6</v>
      </c>
      <c r="N36" s="10">
        <v>6</v>
      </c>
      <c r="O36" s="10">
        <v>6</v>
      </c>
      <c r="P36" s="10">
        <v>6</v>
      </c>
      <c r="Q36" s="10">
        <v>6</v>
      </c>
      <c r="R36" s="10">
        <v>65.468617567812501</v>
      </c>
      <c r="S36" s="10">
        <v>2.5955363800180043E-3</v>
      </c>
      <c r="T36" s="10">
        <v>3.1333218501775346E-2</v>
      </c>
      <c r="U36" s="10">
        <v>66.275341611567725</v>
      </c>
      <c r="V36" s="10">
        <v>2.8595100511459464</v>
      </c>
      <c r="W36" s="10">
        <v>41.308217176599612</v>
      </c>
      <c r="X36" s="10">
        <v>423.22964754339807</v>
      </c>
      <c r="Y36" s="10">
        <v>135.36127530901678</v>
      </c>
    </row>
    <row r="37" spans="1:25" x14ac:dyDescent="0.2">
      <c r="A37" s="9">
        <v>35</v>
      </c>
      <c r="B37" s="10">
        <v>2.2693720000000002</v>
      </c>
      <c r="C37" s="10">
        <v>0.10221049999999998</v>
      </c>
      <c r="D37" s="10">
        <v>9.6389719999999998E-2</v>
      </c>
      <c r="E37" s="10">
        <v>9.801025000000001</v>
      </c>
      <c r="F37" s="10">
        <v>7.4294425000000004</v>
      </c>
      <c r="G37" s="10">
        <v>123.9956733803935</v>
      </c>
      <c r="H37" s="10">
        <v>17.72397015337144</v>
      </c>
      <c r="I37" s="10">
        <v>0.27831158058172084</v>
      </c>
      <c r="J37" s="10">
        <v>6</v>
      </c>
      <c r="K37" s="10">
        <v>6</v>
      </c>
      <c r="L37" s="10">
        <v>6</v>
      </c>
      <c r="M37" s="10">
        <v>6</v>
      </c>
      <c r="N37" s="10">
        <v>6</v>
      </c>
      <c r="O37" s="10">
        <v>6</v>
      </c>
      <c r="P37" s="10">
        <v>6</v>
      </c>
      <c r="Q37" s="10">
        <v>6</v>
      </c>
      <c r="R37" s="10">
        <v>4.1445553530062558</v>
      </c>
      <c r="S37" s="10">
        <v>8.1418787758474529E-4</v>
      </c>
      <c r="T37" s="10">
        <v>3.7213646749116099E-2</v>
      </c>
      <c r="U37" s="10">
        <v>7.7321452866426394</v>
      </c>
      <c r="V37" s="10">
        <v>5.241177983010795</v>
      </c>
      <c r="W37" s="10">
        <v>72.340472894029816</v>
      </c>
      <c r="X37" s="10">
        <v>2.5404489767034883</v>
      </c>
      <c r="Y37" s="10">
        <v>0.33778503118567926</v>
      </c>
    </row>
    <row r="38" spans="1:25" x14ac:dyDescent="0.2">
      <c r="A38" s="9">
        <v>42</v>
      </c>
      <c r="B38" s="10">
        <v>8.3083749999999998E-2</v>
      </c>
      <c r="C38" s="10">
        <v>0.12481466666666668</v>
      </c>
      <c r="D38" s="10">
        <v>6.9913480000000014E-2</v>
      </c>
      <c r="E38" s="10">
        <v>6.629315000000001</v>
      </c>
      <c r="F38" s="10">
        <v>6.4214165833333325</v>
      </c>
      <c r="G38" s="10">
        <v>92.313512382300189</v>
      </c>
      <c r="H38" s="10">
        <v>14.930388922634391</v>
      </c>
      <c r="I38" s="10">
        <v>3.8841907360137498E-2</v>
      </c>
      <c r="J38" s="10">
        <v>6</v>
      </c>
      <c r="K38" s="10">
        <v>6</v>
      </c>
      <c r="L38" s="10">
        <v>6</v>
      </c>
      <c r="M38" s="10">
        <v>6</v>
      </c>
      <c r="N38" s="10">
        <v>6</v>
      </c>
      <c r="O38" s="10">
        <v>6</v>
      </c>
      <c r="P38" s="10">
        <v>6</v>
      </c>
      <c r="Q38" s="10">
        <v>6</v>
      </c>
      <c r="R38" s="10">
        <v>1.7347035986017207E-3</v>
      </c>
      <c r="S38" s="10">
        <v>1.1111044355345925E-3</v>
      </c>
      <c r="T38" s="10">
        <v>2.3641700788564247E-2</v>
      </c>
      <c r="U38" s="10">
        <v>3.1131302211038303</v>
      </c>
      <c r="V38" s="10">
        <v>3.1107647503383866</v>
      </c>
      <c r="W38" s="10">
        <v>34.662278234196563</v>
      </c>
      <c r="X38" s="10">
        <v>1.5819780793765366</v>
      </c>
      <c r="Y38" s="10">
        <v>1.7325739056926925E-2</v>
      </c>
    </row>
    <row r="39" spans="1:25" x14ac:dyDescent="0.2">
      <c r="A39" s="9">
        <v>48</v>
      </c>
      <c r="B39" s="10">
        <v>9.0962199999999993E-2</v>
      </c>
      <c r="C39" s="10">
        <v>0.10848658333333333</v>
      </c>
      <c r="D39" s="10">
        <v>6.7276440000000007E-2</v>
      </c>
      <c r="E39" s="10">
        <v>6.887856666666667</v>
      </c>
      <c r="F39" s="10">
        <v>6.6884078833333334</v>
      </c>
      <c r="G39" s="10">
        <v>95.905390552759698</v>
      </c>
      <c r="H39" s="10">
        <v>15.142098168427262</v>
      </c>
      <c r="I39" s="10">
        <v>4.7712606618157676E-2</v>
      </c>
      <c r="J39" s="10">
        <v>6</v>
      </c>
      <c r="K39" s="10">
        <v>6</v>
      </c>
      <c r="L39" s="10">
        <v>6</v>
      </c>
      <c r="M39" s="10">
        <v>6</v>
      </c>
      <c r="N39" s="10">
        <v>6</v>
      </c>
      <c r="O39" s="10">
        <v>6</v>
      </c>
      <c r="P39" s="10">
        <v>6</v>
      </c>
      <c r="Q39" s="10">
        <v>6</v>
      </c>
      <c r="R39" s="10">
        <v>7.3985198519824658E-4</v>
      </c>
      <c r="S39" s="10">
        <v>5.0788792603945381E-3</v>
      </c>
      <c r="T39" s="10">
        <v>3.7325467345500164E-2</v>
      </c>
      <c r="U39" s="10">
        <v>4.6307884589761459</v>
      </c>
      <c r="V39" s="10">
        <v>4.6273638544523932</v>
      </c>
      <c r="W39" s="10">
        <v>59.581443790641089</v>
      </c>
      <c r="X39" s="10">
        <v>2.3288750988482882</v>
      </c>
      <c r="Y39" s="10">
        <v>3.4320775451938464E-2</v>
      </c>
    </row>
    <row r="40" spans="1:25" x14ac:dyDescent="0.2">
      <c r="A40" s="8" t="s">
        <v>15</v>
      </c>
      <c r="B40" s="10">
        <v>49.172441620833318</v>
      </c>
      <c r="C40" s="10">
        <v>0.65930738333333327</v>
      </c>
      <c r="D40" s="10">
        <v>0.31415866999999997</v>
      </c>
      <c r="E40" s="10">
        <v>63.678684375000017</v>
      </c>
      <c r="F40" s="10">
        <v>14.628185312083344</v>
      </c>
      <c r="G40" s="10">
        <v>152.86194413470011</v>
      </c>
      <c r="H40" s="10">
        <v>188.23496458866222</v>
      </c>
      <c r="I40" s="10">
        <v>140.03963113108989</v>
      </c>
      <c r="J40" s="10">
        <v>48</v>
      </c>
      <c r="K40" s="10">
        <v>48</v>
      </c>
      <c r="L40" s="10">
        <v>48</v>
      </c>
      <c r="M40" s="10">
        <v>48</v>
      </c>
      <c r="N40" s="10">
        <v>48</v>
      </c>
      <c r="O40" s="10">
        <v>48</v>
      </c>
      <c r="P40" s="10">
        <v>48</v>
      </c>
      <c r="Q40" s="10">
        <v>48</v>
      </c>
      <c r="R40" s="10">
        <v>68.558213292355546</v>
      </c>
      <c r="S40" s="10">
        <v>1.4467751384334684</v>
      </c>
      <c r="T40" s="10">
        <v>0.56510188618552304</v>
      </c>
      <c r="U40" s="10">
        <v>67.723991471741755</v>
      </c>
      <c r="V40" s="10">
        <v>18.188078515995944</v>
      </c>
      <c r="W40" s="10">
        <v>70.32106241961948</v>
      </c>
      <c r="X40" s="10">
        <v>396.43506738056936</v>
      </c>
      <c r="Y40" s="10">
        <v>337.12642690514167</v>
      </c>
    </row>
    <row r="41" spans="1:25" x14ac:dyDescent="0.2">
      <c r="A41" s="9">
        <v>0</v>
      </c>
      <c r="B41" s="10">
        <v>1.636409666666667</v>
      </c>
      <c r="C41" s="10">
        <v>4.3559329166666663</v>
      </c>
      <c r="D41" s="10">
        <v>1.6507148000000003</v>
      </c>
      <c r="E41" s="10">
        <v>62.549583333333338</v>
      </c>
      <c r="F41" s="10">
        <v>56.557240750000005</v>
      </c>
      <c r="G41" s="10">
        <v>281.43253333333337</v>
      </c>
      <c r="H41" s="10">
        <v>5.014471276479691</v>
      </c>
      <c r="I41" s="10">
        <v>0.10658698613359385</v>
      </c>
      <c r="J41" s="10">
        <v>6</v>
      </c>
      <c r="K41" s="10">
        <v>6</v>
      </c>
      <c r="L41" s="10">
        <v>6</v>
      </c>
      <c r="M41" s="10">
        <v>6</v>
      </c>
      <c r="N41" s="10">
        <v>6</v>
      </c>
      <c r="O41" s="10">
        <v>6</v>
      </c>
      <c r="P41" s="10">
        <v>6</v>
      </c>
      <c r="Q41" s="10">
        <v>6</v>
      </c>
      <c r="R41" s="10">
        <v>3.1703660392232963E-2</v>
      </c>
      <c r="S41" s="10">
        <v>0.95980407064287987</v>
      </c>
      <c r="T41" s="10">
        <v>0.72527547407257587</v>
      </c>
      <c r="U41" s="10">
        <v>4.1509169004773385</v>
      </c>
      <c r="V41" s="10">
        <v>4.1827779432670802</v>
      </c>
      <c r="W41" s="10">
        <v>23.586934005644782</v>
      </c>
      <c r="X41" s="10">
        <v>0.73310557243267205</v>
      </c>
      <c r="Y41" s="10">
        <v>1.9156161175914867E-2</v>
      </c>
    </row>
    <row r="42" spans="1:25" x14ac:dyDescent="0.2">
      <c r="A42" s="9">
        <v>7</v>
      </c>
      <c r="B42" s="10">
        <v>113.418368</v>
      </c>
      <c r="C42" s="10">
        <v>0.20265666666666662</v>
      </c>
      <c r="D42" s="10">
        <v>0.21262948000000001</v>
      </c>
      <c r="E42" s="10">
        <v>124.85184166666666</v>
      </c>
      <c r="F42" s="10">
        <v>11.437855013333333</v>
      </c>
      <c r="G42" s="10">
        <v>173.62860165935444</v>
      </c>
      <c r="H42" s="10">
        <v>179.65116037878769</v>
      </c>
      <c r="I42" s="10">
        <v>135.06487525906303</v>
      </c>
      <c r="J42" s="10">
        <v>6</v>
      </c>
      <c r="K42" s="10">
        <v>6</v>
      </c>
      <c r="L42" s="10">
        <v>6</v>
      </c>
      <c r="M42" s="10">
        <v>6</v>
      </c>
      <c r="N42" s="10">
        <v>6</v>
      </c>
      <c r="O42" s="10">
        <v>6</v>
      </c>
      <c r="P42" s="10">
        <v>6</v>
      </c>
      <c r="Q42" s="10">
        <v>6</v>
      </c>
      <c r="R42" s="10">
        <v>33.897286506707601</v>
      </c>
      <c r="S42" s="10">
        <v>7.3857534745391362E-2</v>
      </c>
      <c r="T42" s="10">
        <v>4.4080257474202675E-2</v>
      </c>
      <c r="U42" s="10">
        <v>39.949964737962155</v>
      </c>
      <c r="V42" s="10">
        <v>9.6031709943147039</v>
      </c>
      <c r="W42" s="10">
        <v>13.819264743777737</v>
      </c>
      <c r="X42" s="10">
        <v>388.00195610515954</v>
      </c>
      <c r="Y42" s="10">
        <v>301.92279470785087</v>
      </c>
    </row>
    <row r="43" spans="1:25" x14ac:dyDescent="0.2">
      <c r="A43" s="9">
        <v>14</v>
      </c>
      <c r="B43" s="10">
        <v>114.40153300000001</v>
      </c>
      <c r="C43" s="10">
        <v>0.12787174999999998</v>
      </c>
      <c r="D43" s="10">
        <v>0.14357056000000004</v>
      </c>
      <c r="E43" s="10">
        <v>130.97121666666669</v>
      </c>
      <c r="F43" s="10">
        <v>19.219249760000007</v>
      </c>
      <c r="G43" s="10">
        <v>144.88066377675958</v>
      </c>
      <c r="H43" s="10">
        <v>177.93826233288505</v>
      </c>
      <c r="I43" s="10">
        <v>183.15270465753485</v>
      </c>
      <c r="J43" s="10">
        <v>6</v>
      </c>
      <c r="K43" s="10">
        <v>6</v>
      </c>
      <c r="L43" s="10">
        <v>6</v>
      </c>
      <c r="M43" s="10">
        <v>6</v>
      </c>
      <c r="N43" s="10">
        <v>6</v>
      </c>
      <c r="O43" s="10">
        <v>6</v>
      </c>
      <c r="P43" s="10">
        <v>6</v>
      </c>
      <c r="Q43" s="10">
        <v>6</v>
      </c>
      <c r="R43" s="10">
        <v>48.799216225101347</v>
      </c>
      <c r="S43" s="10">
        <v>2.0008338949053053E-3</v>
      </c>
      <c r="T43" s="10">
        <v>1.3664102819285227E-2</v>
      </c>
      <c r="U43" s="10">
        <v>53.749137179955412</v>
      </c>
      <c r="V43" s="10">
        <v>16.108812837082031</v>
      </c>
      <c r="W43" s="10">
        <v>33.447544570124087</v>
      </c>
      <c r="X43" s="10">
        <v>415.43936147847523</v>
      </c>
      <c r="Y43" s="10">
        <v>436.55698074288267</v>
      </c>
    </row>
    <row r="44" spans="1:25" x14ac:dyDescent="0.2">
      <c r="A44" s="9">
        <v>21</v>
      </c>
      <c r="B44" s="10">
        <v>96.446010000000001</v>
      </c>
      <c r="C44" s="10">
        <v>0.13992499999999999</v>
      </c>
      <c r="D44" s="10">
        <v>0.12024264000000001</v>
      </c>
      <c r="E44" s="10">
        <v>94.066275000000005</v>
      </c>
      <c r="F44" s="10">
        <v>0.57228106666666634</v>
      </c>
      <c r="G44" s="10">
        <v>127.78360568760638</v>
      </c>
      <c r="H44" s="10">
        <v>891.32993482722668</v>
      </c>
      <c r="I44" s="10">
        <v>686.31860581149022</v>
      </c>
      <c r="J44" s="10">
        <v>6</v>
      </c>
      <c r="K44" s="10">
        <v>6</v>
      </c>
      <c r="L44" s="10">
        <v>6</v>
      </c>
      <c r="M44" s="10">
        <v>6</v>
      </c>
      <c r="N44" s="10">
        <v>6</v>
      </c>
      <c r="O44" s="10">
        <v>6</v>
      </c>
      <c r="P44" s="10">
        <v>6</v>
      </c>
      <c r="Q44" s="10">
        <v>6</v>
      </c>
      <c r="R44" s="10">
        <v>93.735309684357361</v>
      </c>
      <c r="S44" s="10">
        <v>1.0030407768388428E-3</v>
      </c>
      <c r="T44" s="10">
        <v>3.7513405002478732E-2</v>
      </c>
      <c r="U44" s="10">
        <v>91.587334388952229</v>
      </c>
      <c r="V44" s="10">
        <v>1.1024234671474322</v>
      </c>
      <c r="W44" s="10">
        <v>44.963180427369657</v>
      </c>
      <c r="X44" s="10">
        <v>456.15260309382921</v>
      </c>
      <c r="Y44" s="10">
        <v>509.03928338801319</v>
      </c>
    </row>
    <row r="45" spans="1:25" x14ac:dyDescent="0.2">
      <c r="A45" s="9">
        <v>28</v>
      </c>
      <c r="B45" s="10">
        <v>65.912840000000003</v>
      </c>
      <c r="C45" s="10">
        <v>0.11466956666666667</v>
      </c>
      <c r="D45" s="10">
        <v>0.14244244</v>
      </c>
      <c r="E45" s="10">
        <v>74.018050000000002</v>
      </c>
      <c r="F45" s="10">
        <v>8.1641230400000033</v>
      </c>
      <c r="G45" s="10">
        <v>172.18930944764944</v>
      </c>
      <c r="H45" s="10">
        <v>203.88205019714499</v>
      </c>
      <c r="I45" s="10">
        <v>115.45713775437179</v>
      </c>
      <c r="J45" s="10">
        <v>6</v>
      </c>
      <c r="K45" s="10">
        <v>6</v>
      </c>
      <c r="L45" s="10">
        <v>6</v>
      </c>
      <c r="M45" s="10">
        <v>6</v>
      </c>
      <c r="N45" s="10">
        <v>6</v>
      </c>
      <c r="O45" s="10">
        <v>6</v>
      </c>
      <c r="P45" s="10">
        <v>6</v>
      </c>
      <c r="Q45" s="10">
        <v>6</v>
      </c>
      <c r="R45" s="10">
        <v>86.899573222595038</v>
      </c>
      <c r="S45" s="10">
        <v>1.6743530400331146E-3</v>
      </c>
      <c r="T45" s="10">
        <v>2.4936442326202141E-2</v>
      </c>
      <c r="U45" s="10">
        <v>87.544435831359365</v>
      </c>
      <c r="V45" s="10">
        <v>5.2880496222763851</v>
      </c>
      <c r="W45" s="10">
        <v>40.064557186804066</v>
      </c>
      <c r="X45" s="10">
        <v>453.11438172496196</v>
      </c>
      <c r="Y45" s="10">
        <v>269.02538353802663</v>
      </c>
    </row>
    <row r="46" spans="1:25" x14ac:dyDescent="0.2">
      <c r="A46" s="9">
        <v>35</v>
      </c>
      <c r="B46" s="10">
        <v>1.3911730000000002</v>
      </c>
      <c r="C46" s="10">
        <v>0.103036</v>
      </c>
      <c r="D46" s="10">
        <v>0.11751992</v>
      </c>
      <c r="E46" s="10">
        <v>12.265500000000001</v>
      </c>
      <c r="F46" s="10">
        <v>10.771291</v>
      </c>
      <c r="G46" s="10">
        <v>168.23155361456028</v>
      </c>
      <c r="H46" s="10">
        <v>16.657924195425196</v>
      </c>
      <c r="I46" s="10">
        <v>0.11933778764933212</v>
      </c>
      <c r="J46" s="10">
        <v>6</v>
      </c>
      <c r="K46" s="10">
        <v>6</v>
      </c>
      <c r="L46" s="10">
        <v>6</v>
      </c>
      <c r="M46" s="10">
        <v>6</v>
      </c>
      <c r="N46" s="10">
        <v>6</v>
      </c>
      <c r="O46" s="10">
        <v>6</v>
      </c>
      <c r="P46" s="10">
        <v>6</v>
      </c>
      <c r="Q46" s="10">
        <v>6</v>
      </c>
      <c r="R46" s="10">
        <v>1.7754434407125452</v>
      </c>
      <c r="S46" s="10">
        <v>1.3344068345156701E-3</v>
      </c>
      <c r="T46" s="10">
        <v>3.8688350340845515E-2</v>
      </c>
      <c r="U46" s="10">
        <v>6.9555517735834655</v>
      </c>
      <c r="V46" s="10">
        <v>5.6217506727015634</v>
      </c>
      <c r="W46" s="10">
        <v>61.400431640647632</v>
      </c>
      <c r="X46" s="10">
        <v>2.6500826525737833</v>
      </c>
      <c r="Y46" s="10">
        <v>9.6789976323439206E-2</v>
      </c>
    </row>
    <row r="47" spans="1:25" x14ac:dyDescent="0.2">
      <c r="A47" s="9">
        <v>42</v>
      </c>
      <c r="B47" s="10">
        <v>8.1744999999999998E-2</v>
      </c>
      <c r="C47" s="10">
        <v>0.12448066666666668</v>
      </c>
      <c r="D47" s="10">
        <v>5.8098879999999999E-2</v>
      </c>
      <c r="E47" s="10">
        <v>5.4585900000000001</v>
      </c>
      <c r="F47" s="10">
        <v>5.2523643333333334</v>
      </c>
      <c r="G47" s="10">
        <v>78.274878733738831</v>
      </c>
      <c r="H47" s="10">
        <v>15.560703523927648</v>
      </c>
      <c r="I47" s="10">
        <v>5.1187136516974839E-2</v>
      </c>
      <c r="J47" s="10">
        <v>6</v>
      </c>
      <c r="K47" s="10">
        <v>6</v>
      </c>
      <c r="L47" s="10">
        <v>6</v>
      </c>
      <c r="M47" s="10">
        <v>6</v>
      </c>
      <c r="N47" s="10">
        <v>6</v>
      </c>
      <c r="O47" s="10">
        <v>6</v>
      </c>
      <c r="P47" s="10">
        <v>6</v>
      </c>
      <c r="Q47" s="10">
        <v>6</v>
      </c>
      <c r="R47" s="10">
        <v>5.5960173337690452E-4</v>
      </c>
      <c r="S47" s="10">
        <v>1.6041275094775625E-3</v>
      </c>
      <c r="T47" s="10">
        <v>1.4069104472993298E-2</v>
      </c>
      <c r="U47" s="10">
        <v>2.1714362409888981</v>
      </c>
      <c r="V47" s="10">
        <v>2.1704047071604804</v>
      </c>
      <c r="W47" s="10">
        <v>26.778428051407136</v>
      </c>
      <c r="X47" s="10">
        <v>2.2326995112553041</v>
      </c>
      <c r="Y47" s="10">
        <v>3.7213563886885043E-2</v>
      </c>
    </row>
    <row r="48" spans="1:25" x14ac:dyDescent="0.2">
      <c r="A48" s="9">
        <v>48</v>
      </c>
      <c r="B48" s="10">
        <v>9.1454300000000002E-2</v>
      </c>
      <c r="C48" s="10">
        <v>0.10588649999999998</v>
      </c>
      <c r="D48" s="10">
        <v>6.8050640000000009E-2</v>
      </c>
      <c r="E48" s="10">
        <v>5.2484183333333334</v>
      </c>
      <c r="F48" s="10">
        <v>5.0510775333333333</v>
      </c>
      <c r="G48" s="10">
        <v>76.47440682459802</v>
      </c>
      <c r="H48" s="10">
        <v>15.845209977421158</v>
      </c>
      <c r="I48" s="10">
        <v>4.6613655959305417E-2</v>
      </c>
      <c r="J48" s="10">
        <v>6</v>
      </c>
      <c r="K48" s="10">
        <v>6</v>
      </c>
      <c r="L48" s="10">
        <v>6</v>
      </c>
      <c r="M48" s="10">
        <v>6</v>
      </c>
      <c r="N48" s="10">
        <v>6</v>
      </c>
      <c r="O48" s="10">
        <v>6</v>
      </c>
      <c r="P48" s="10">
        <v>6</v>
      </c>
      <c r="Q48" s="10">
        <v>6</v>
      </c>
      <c r="R48" s="10">
        <v>1.8380607944239625E-3</v>
      </c>
      <c r="S48" s="10">
        <v>5.9630553745545645E-3</v>
      </c>
      <c r="T48" s="10">
        <v>2.6445235703090236E-2</v>
      </c>
      <c r="U48" s="10">
        <v>2.6622468010491933</v>
      </c>
      <c r="V48" s="10">
        <v>2.6619557079144691</v>
      </c>
      <c r="W48" s="10">
        <v>30.144332645964138</v>
      </c>
      <c r="X48" s="10">
        <v>1.8017161827978798</v>
      </c>
      <c r="Y48" s="10">
        <v>1.9487520581069402E-2</v>
      </c>
    </row>
    <row r="49" spans="1:25" x14ac:dyDescent="0.2">
      <c r="A49" s="8" t="s">
        <v>16</v>
      </c>
      <c r="B49" s="10">
        <v>46.479985757446812</v>
      </c>
      <c r="C49" s="10">
        <v>0.56243520851063844</v>
      </c>
      <c r="D49" s="10">
        <v>0.24431628765957447</v>
      </c>
      <c r="E49" s="10">
        <v>62.667039574468106</v>
      </c>
      <c r="F49" s="10">
        <v>16.373947893617025</v>
      </c>
      <c r="G49" s="10">
        <v>147.08175870390491</v>
      </c>
      <c r="H49" s="10">
        <v>148.98168525715406</v>
      </c>
      <c r="I49" s="10">
        <v>65.675617686452469</v>
      </c>
      <c r="J49" s="10">
        <v>47</v>
      </c>
      <c r="K49" s="10">
        <v>47</v>
      </c>
      <c r="L49" s="10">
        <v>47</v>
      </c>
      <c r="M49" s="10">
        <v>47</v>
      </c>
      <c r="N49" s="10">
        <v>47</v>
      </c>
      <c r="O49" s="10">
        <v>47</v>
      </c>
      <c r="P49" s="10">
        <v>47</v>
      </c>
      <c r="Q49" s="10">
        <v>47</v>
      </c>
      <c r="R49" s="10">
        <v>64.292417991625399</v>
      </c>
      <c r="S49" s="10">
        <v>1.2964159867247409</v>
      </c>
      <c r="T49" s="10">
        <v>0.35983691893426206</v>
      </c>
      <c r="U49" s="10">
        <v>71.762186522510319</v>
      </c>
      <c r="V49" s="10">
        <v>20.527637145072429</v>
      </c>
      <c r="W49" s="10">
        <v>81.131492338493416</v>
      </c>
      <c r="X49" s="10">
        <v>332.40575335381175</v>
      </c>
      <c r="Y49" s="10">
        <v>190.08556756224576</v>
      </c>
    </row>
    <row r="50" spans="1:25" x14ac:dyDescent="0.2">
      <c r="A50" s="9">
        <v>0</v>
      </c>
      <c r="B50" s="10">
        <v>1.6510272000000001</v>
      </c>
      <c r="C50" s="10">
        <v>4.2112418999999992</v>
      </c>
      <c r="D50" s="10">
        <v>1.2397728000000001</v>
      </c>
      <c r="E50" s="10">
        <v>62.140860000000018</v>
      </c>
      <c r="F50" s="10">
        <v>56.278590900000005</v>
      </c>
      <c r="G50" s="10">
        <v>265.42696000000001</v>
      </c>
      <c r="H50" s="10">
        <v>4.7388697489691101</v>
      </c>
      <c r="I50" s="10">
        <v>0.10590290375448827</v>
      </c>
      <c r="J50" s="10">
        <v>5</v>
      </c>
      <c r="K50" s="10">
        <v>5</v>
      </c>
      <c r="L50" s="10">
        <v>5</v>
      </c>
      <c r="M50" s="10">
        <v>5</v>
      </c>
      <c r="N50" s="10">
        <v>5</v>
      </c>
      <c r="O50" s="10">
        <v>5</v>
      </c>
      <c r="P50" s="10">
        <v>5</v>
      </c>
      <c r="Q50" s="10">
        <v>5</v>
      </c>
      <c r="R50" s="10">
        <v>4.3290664434725894E-2</v>
      </c>
      <c r="S50" s="10">
        <v>0.8348498407973185</v>
      </c>
      <c r="T50" s="10">
        <v>0.24310671019945149</v>
      </c>
      <c r="U50" s="10">
        <v>4.9002445285157687</v>
      </c>
      <c r="V50" s="10">
        <v>5.4863359208307836</v>
      </c>
      <c r="W50" s="10">
        <v>25.750278863888319</v>
      </c>
      <c r="X50" s="10">
        <v>0.496390756696867</v>
      </c>
      <c r="Y50" s="10">
        <v>2.3857979738820732E-2</v>
      </c>
    </row>
    <row r="51" spans="1:25" x14ac:dyDescent="0.2">
      <c r="A51" s="9">
        <v>7</v>
      </c>
      <c r="B51" s="10">
        <v>113.03638666666666</v>
      </c>
      <c r="C51" s="10">
        <v>0.17409649999999999</v>
      </c>
      <c r="D51" s="10">
        <v>0.21155988000000001</v>
      </c>
      <c r="E51" s="10">
        <v>129.12079166666666</v>
      </c>
      <c r="F51" s="10">
        <v>15.910308500000006</v>
      </c>
      <c r="G51" s="10">
        <v>176.9618493195413</v>
      </c>
      <c r="H51" s="10">
        <v>23.442110616086595</v>
      </c>
      <c r="I51" s="10">
        <v>12.488387921493915</v>
      </c>
      <c r="J51" s="10">
        <v>6</v>
      </c>
      <c r="K51" s="10">
        <v>6</v>
      </c>
      <c r="L51" s="10">
        <v>6</v>
      </c>
      <c r="M51" s="10">
        <v>6</v>
      </c>
      <c r="N51" s="10">
        <v>6</v>
      </c>
      <c r="O51" s="10">
        <v>6</v>
      </c>
      <c r="P51" s="10">
        <v>6</v>
      </c>
      <c r="Q51" s="10">
        <v>6</v>
      </c>
      <c r="R51" s="10">
        <v>38.474992332203847</v>
      </c>
      <c r="S51" s="10">
        <v>4.0664127093791219E-2</v>
      </c>
      <c r="T51" s="10">
        <v>4.4834718648297578E-2</v>
      </c>
      <c r="U51" s="10">
        <v>45.846389716393311</v>
      </c>
      <c r="V51" s="10">
        <v>15.056742393651049</v>
      </c>
      <c r="W51" s="10">
        <v>21.973726678569459</v>
      </c>
      <c r="X51" s="10">
        <v>23.553897196361167</v>
      </c>
      <c r="Y51" s="10">
        <v>8.7586845651325049</v>
      </c>
    </row>
    <row r="52" spans="1:25" x14ac:dyDescent="0.2">
      <c r="A52" s="9">
        <v>14</v>
      </c>
      <c r="B52" s="10">
        <v>136.82968400000001</v>
      </c>
      <c r="C52" s="10">
        <v>0.13187650000000004</v>
      </c>
      <c r="D52" s="10">
        <v>0.15626016000000001</v>
      </c>
      <c r="E52" s="10">
        <v>173.4921416666667</v>
      </c>
      <c r="F52" s="10">
        <v>36.530581166666686</v>
      </c>
      <c r="G52" s="10">
        <v>143.77119476963131</v>
      </c>
      <c r="H52" s="10">
        <v>5.0874675125013908</v>
      </c>
      <c r="I52" s="10">
        <v>3.9930185724084795</v>
      </c>
      <c r="J52" s="10">
        <v>6</v>
      </c>
      <c r="K52" s="10">
        <v>6</v>
      </c>
      <c r="L52" s="10">
        <v>6</v>
      </c>
      <c r="M52" s="10">
        <v>6</v>
      </c>
      <c r="N52" s="10">
        <v>6</v>
      </c>
      <c r="O52" s="10">
        <v>6</v>
      </c>
      <c r="P52" s="10">
        <v>6</v>
      </c>
      <c r="Q52" s="10">
        <v>6</v>
      </c>
      <c r="R52" s="10">
        <v>72.300132016364003</v>
      </c>
      <c r="S52" s="10">
        <v>1.0476540621789031E-2</v>
      </c>
      <c r="T52" s="10">
        <v>1.8223127348729076E-2</v>
      </c>
      <c r="U52" s="10">
        <v>94.95520208447995</v>
      </c>
      <c r="V52" s="10">
        <v>23.701708534453171</v>
      </c>
      <c r="W52" s="10">
        <v>20.142393428445708</v>
      </c>
      <c r="X52" s="10">
        <v>2.3818943968458965</v>
      </c>
      <c r="Y52" s="10">
        <v>0.99012409409760116</v>
      </c>
    </row>
    <row r="53" spans="1:25" x14ac:dyDescent="0.2">
      <c r="A53" s="9">
        <v>21</v>
      </c>
      <c r="B53" s="10">
        <v>78.268476666666672</v>
      </c>
      <c r="C53" s="10">
        <v>0.14083066666666666</v>
      </c>
      <c r="D53" s="10">
        <v>0.13097980000000001</v>
      </c>
      <c r="E53" s="10">
        <v>75.233001666666667</v>
      </c>
      <c r="F53" s="10">
        <v>1.4950145466666653</v>
      </c>
      <c r="G53" s="10">
        <v>124.59774396753694</v>
      </c>
      <c r="H53" s="10">
        <v>446.69981785140772</v>
      </c>
      <c r="I53" s="10">
        <v>322.50238456274195</v>
      </c>
      <c r="J53" s="10">
        <v>6</v>
      </c>
      <c r="K53" s="10">
        <v>6</v>
      </c>
      <c r="L53" s="10">
        <v>6</v>
      </c>
      <c r="M53" s="10">
        <v>6</v>
      </c>
      <c r="N53" s="10">
        <v>6</v>
      </c>
      <c r="O53" s="10">
        <v>6</v>
      </c>
      <c r="P53" s="10">
        <v>6</v>
      </c>
      <c r="Q53" s="10">
        <v>6</v>
      </c>
      <c r="R53" s="10">
        <v>52.499567716305535</v>
      </c>
      <c r="S53" s="10">
        <v>3.3139819351753891E-3</v>
      </c>
      <c r="T53" s="10">
        <v>5.3400513936313426E-2</v>
      </c>
      <c r="U53" s="10">
        <v>47.610494406086758</v>
      </c>
      <c r="V53" s="10">
        <v>1.7634133045014748</v>
      </c>
      <c r="W53" s="10">
        <v>35.634379994254822</v>
      </c>
      <c r="X53" s="10">
        <v>454.80107569404305</v>
      </c>
      <c r="Y53" s="10">
        <v>370.54913498211482</v>
      </c>
    </row>
    <row r="54" spans="1:25" x14ac:dyDescent="0.2">
      <c r="A54" s="9">
        <v>28</v>
      </c>
      <c r="B54" s="10">
        <v>33.565204333333334</v>
      </c>
      <c r="C54" s="10">
        <v>0.11397913333333332</v>
      </c>
      <c r="D54" s="10">
        <v>0.12729863999999999</v>
      </c>
      <c r="E54" s="10">
        <v>35.928525</v>
      </c>
      <c r="F54" s="10">
        <v>3.4477673866666678</v>
      </c>
      <c r="G54" s="10">
        <v>132.33099369542981</v>
      </c>
      <c r="H54" s="10">
        <v>638.83732830158158</v>
      </c>
      <c r="I54" s="10">
        <v>175.17441864050235</v>
      </c>
      <c r="J54" s="10">
        <v>6</v>
      </c>
      <c r="K54" s="10">
        <v>6</v>
      </c>
      <c r="L54" s="10">
        <v>6</v>
      </c>
      <c r="M54" s="10">
        <v>6</v>
      </c>
      <c r="N54" s="10">
        <v>6</v>
      </c>
      <c r="O54" s="10">
        <v>6</v>
      </c>
      <c r="P54" s="10">
        <v>6</v>
      </c>
      <c r="Q54" s="10">
        <v>6</v>
      </c>
      <c r="R54" s="10">
        <v>48.632228932543633</v>
      </c>
      <c r="S54" s="10">
        <v>1.537463061888272E-3</v>
      </c>
      <c r="T54" s="10">
        <v>3.9270464827195491E-2</v>
      </c>
      <c r="U54" s="10">
        <v>45.299528380599611</v>
      </c>
      <c r="V54" s="10">
        <v>5.4034818289974709</v>
      </c>
      <c r="W54" s="10">
        <v>51.802857177784979</v>
      </c>
      <c r="X54" s="10">
        <v>535.60700033443231</v>
      </c>
      <c r="Y54" s="10">
        <v>271.55255176467892</v>
      </c>
    </row>
    <row r="55" spans="1:25" x14ac:dyDescent="0.2">
      <c r="A55" s="9">
        <v>35</v>
      </c>
      <c r="B55" s="10">
        <v>0.8431240000000001</v>
      </c>
      <c r="C55" s="10">
        <v>0.102782</v>
      </c>
      <c r="D55" s="10">
        <v>0.11606532000000001</v>
      </c>
      <c r="E55" s="10">
        <v>11.078125000000002</v>
      </c>
      <c r="F55" s="10">
        <v>10.132219000000001</v>
      </c>
      <c r="G55" s="10">
        <v>153.79290908034247</v>
      </c>
      <c r="H55" s="10">
        <v>17.990739472455662</v>
      </c>
      <c r="I55" s="10">
        <v>0.10918484715779879</v>
      </c>
      <c r="J55" s="10">
        <v>6</v>
      </c>
      <c r="K55" s="10">
        <v>6</v>
      </c>
      <c r="L55" s="10">
        <v>6</v>
      </c>
      <c r="M55" s="10">
        <v>6</v>
      </c>
      <c r="N55" s="10">
        <v>6</v>
      </c>
      <c r="O55" s="10">
        <v>6</v>
      </c>
      <c r="P55" s="10">
        <v>6</v>
      </c>
      <c r="Q55" s="10">
        <v>6</v>
      </c>
      <c r="R55" s="10">
        <v>0.93103704883017424</v>
      </c>
      <c r="S55" s="10">
        <v>1.095444019564113E-3</v>
      </c>
      <c r="T55" s="10">
        <v>6.9257039724088698E-2</v>
      </c>
      <c r="U55" s="10">
        <v>10.027827957426769</v>
      </c>
      <c r="V55" s="10">
        <v>9.2499239061228415</v>
      </c>
      <c r="W55" s="10">
        <v>107.82604868436711</v>
      </c>
      <c r="X55" s="10">
        <v>4.9078966500509038</v>
      </c>
      <c r="Y55" s="10">
        <v>7.0217397437772139E-2</v>
      </c>
    </row>
    <row r="56" spans="1:25" x14ac:dyDescent="0.2">
      <c r="A56" s="9">
        <v>42</v>
      </c>
      <c r="B56" s="10">
        <v>8.2595500000000002E-2</v>
      </c>
      <c r="C56" s="10">
        <v>0.12470333333333335</v>
      </c>
      <c r="D56" s="10">
        <v>6.4862280000000008E-2</v>
      </c>
      <c r="E56" s="10">
        <v>5.8478850000000007</v>
      </c>
      <c r="F56" s="10">
        <v>5.6405861666666661</v>
      </c>
      <c r="G56" s="10">
        <v>83.84334197578147</v>
      </c>
      <c r="H56" s="10">
        <v>15.387779660681602</v>
      </c>
      <c r="I56" s="10">
        <v>4.3902836442506234E-2</v>
      </c>
      <c r="J56" s="10">
        <v>6</v>
      </c>
      <c r="K56" s="10">
        <v>6</v>
      </c>
      <c r="L56" s="10">
        <v>6</v>
      </c>
      <c r="M56" s="10">
        <v>6</v>
      </c>
      <c r="N56" s="10">
        <v>6</v>
      </c>
      <c r="O56" s="10">
        <v>6</v>
      </c>
      <c r="P56" s="10">
        <v>6</v>
      </c>
      <c r="Q56" s="10">
        <v>6</v>
      </c>
      <c r="R56" s="10">
        <v>9.1945472971694463E-4</v>
      </c>
      <c r="S56" s="10">
        <v>8.6238429175256308E-4</v>
      </c>
      <c r="T56" s="10">
        <v>2.4349973985037417E-2</v>
      </c>
      <c r="U56" s="10">
        <v>2.6579120245316616</v>
      </c>
      <c r="V56" s="10">
        <v>2.6573519646567081</v>
      </c>
      <c r="W56" s="10">
        <v>32.08378390708183</v>
      </c>
      <c r="X56" s="10">
        <v>2.174172312833488</v>
      </c>
      <c r="Y56" s="10">
        <v>1.982757221180401E-2</v>
      </c>
    </row>
    <row r="57" spans="1:25" x14ac:dyDescent="0.2">
      <c r="A57" s="9">
        <v>48</v>
      </c>
      <c r="B57" s="10">
        <v>9.1894599999999993E-2</v>
      </c>
      <c r="C57" s="10">
        <v>0.10810608333333334</v>
      </c>
      <c r="D57" s="10">
        <v>7.3640839999999999E-2</v>
      </c>
      <c r="E57" s="10">
        <v>8.4072899999999997</v>
      </c>
      <c r="F57" s="10">
        <v>8.2072893166666674</v>
      </c>
      <c r="G57" s="10">
        <v>115.65327703899187</v>
      </c>
      <c r="H57" s="10">
        <v>15.628899642184431</v>
      </c>
      <c r="I57" s="10">
        <v>5.9455410001950003E-2</v>
      </c>
      <c r="J57" s="10">
        <v>6</v>
      </c>
      <c r="K57" s="10">
        <v>6</v>
      </c>
      <c r="L57" s="10">
        <v>6</v>
      </c>
      <c r="M57" s="10">
        <v>6</v>
      </c>
      <c r="N57" s="10">
        <v>6</v>
      </c>
      <c r="O57" s="10">
        <v>6</v>
      </c>
      <c r="P57" s="10">
        <v>6</v>
      </c>
      <c r="Q57" s="10">
        <v>6</v>
      </c>
      <c r="R57" s="10">
        <v>1.4698791950374275E-3</v>
      </c>
      <c r="S57" s="10">
        <v>3.580880358468133E-3</v>
      </c>
      <c r="T57" s="10">
        <v>7.1577765106099825E-2</v>
      </c>
      <c r="U57" s="10">
        <v>11.306524109253029</v>
      </c>
      <c r="V57" s="10">
        <v>11.307801707458085</v>
      </c>
      <c r="W57" s="10">
        <v>143.29346467638908</v>
      </c>
      <c r="X57" s="10">
        <v>2.7369353142146995</v>
      </c>
      <c r="Y57" s="10">
        <v>4.1187683253758656E-2</v>
      </c>
    </row>
    <row r="58" spans="1:25" x14ac:dyDescent="0.2">
      <c r="A58" s="8" t="s">
        <v>17</v>
      </c>
      <c r="B58" s="10">
        <v>67.71370682222225</v>
      </c>
      <c r="C58" s="10">
        <v>0.37157589111111111</v>
      </c>
      <c r="D58" s="10">
        <v>0.22180020800000008</v>
      </c>
      <c r="E58" s="10">
        <v>78.706236304347854</v>
      </c>
      <c r="F58" s="10">
        <v>12.473592187111111</v>
      </c>
      <c r="G58" s="10">
        <v>153.04223834738676</v>
      </c>
      <c r="H58" s="10">
        <v>290.98053112120346</v>
      </c>
      <c r="I58" s="10">
        <v>233.88944272985879</v>
      </c>
      <c r="J58" s="10">
        <v>45</v>
      </c>
      <c r="K58" s="10">
        <v>45</v>
      </c>
      <c r="L58" s="10">
        <v>45</v>
      </c>
      <c r="M58" s="10">
        <v>46</v>
      </c>
      <c r="N58" s="10">
        <v>45</v>
      </c>
      <c r="O58" s="10">
        <v>45</v>
      </c>
      <c r="P58" s="10">
        <v>45</v>
      </c>
      <c r="Q58" s="10">
        <v>45</v>
      </c>
      <c r="R58" s="10">
        <v>83.809536350556769</v>
      </c>
      <c r="S58" s="10">
        <v>0.94703051400889293</v>
      </c>
      <c r="T58" s="10">
        <v>0.43466541697481204</v>
      </c>
      <c r="U58" s="10">
        <v>84.42489843806338</v>
      </c>
      <c r="V58" s="10">
        <v>17.115234080203997</v>
      </c>
      <c r="W58" s="10">
        <v>90.1121630829455</v>
      </c>
      <c r="X58" s="10">
        <v>493.56978979915914</v>
      </c>
      <c r="Y58" s="10">
        <v>457.58432367986563</v>
      </c>
    </row>
    <row r="59" spans="1:25" x14ac:dyDescent="0.2">
      <c r="A59" s="9">
        <v>0</v>
      </c>
      <c r="B59" s="10">
        <v>1.6799193333333335</v>
      </c>
      <c r="C59" s="10">
        <v>3.8495750000000002</v>
      </c>
      <c r="D59" s="10">
        <v>1.6900128000000001</v>
      </c>
      <c r="E59" s="10">
        <v>67.379950000000008</v>
      </c>
      <c r="F59" s="10">
        <v>60.178405666666663</v>
      </c>
      <c r="G59" s="10">
        <v>281.15026666666671</v>
      </c>
      <c r="H59" s="10">
        <v>4.6712251802553268</v>
      </c>
      <c r="I59" s="10">
        <v>9.2235065028297439E-2</v>
      </c>
      <c r="J59" s="10">
        <v>3</v>
      </c>
      <c r="K59" s="10">
        <v>3</v>
      </c>
      <c r="L59" s="10">
        <v>3</v>
      </c>
      <c r="M59" s="10">
        <v>4</v>
      </c>
      <c r="N59" s="10">
        <v>3</v>
      </c>
      <c r="O59" s="10">
        <v>3</v>
      </c>
      <c r="P59" s="10">
        <v>3</v>
      </c>
      <c r="Q59" s="10">
        <v>3</v>
      </c>
      <c r="R59" s="10">
        <v>1.930428360059663E-2</v>
      </c>
      <c r="S59" s="10">
        <v>0.53478523974278303</v>
      </c>
      <c r="T59" s="10">
        <v>0.7979050257167204</v>
      </c>
      <c r="U59" s="10">
        <v>3.7249442508131438</v>
      </c>
      <c r="V59" s="10">
        <v>2.5105706404388428</v>
      </c>
      <c r="W59" s="10">
        <v>42.416324422247705</v>
      </c>
      <c r="X59" s="10">
        <v>0.66001136950133021</v>
      </c>
      <c r="Y59" s="10">
        <v>1.292567817097957E-2</v>
      </c>
    </row>
    <row r="60" spans="1:25" x14ac:dyDescent="0.2">
      <c r="A60" s="9">
        <v>7</v>
      </c>
      <c r="B60" s="10">
        <v>122.38976066666665</v>
      </c>
      <c r="C60" s="10">
        <v>0.13843516666666666</v>
      </c>
      <c r="D60" s="10">
        <v>0.16396688000000001</v>
      </c>
      <c r="E60" s="10">
        <v>128.47633333333334</v>
      </c>
      <c r="F60" s="10">
        <v>8.4972403933333496</v>
      </c>
      <c r="G60" s="10">
        <v>171.23786311346407</v>
      </c>
      <c r="H60" s="10">
        <v>360.39740460556737</v>
      </c>
      <c r="I60" s="10">
        <v>321.60130619737328</v>
      </c>
      <c r="J60" s="10">
        <v>6</v>
      </c>
      <c r="K60" s="10">
        <v>6</v>
      </c>
      <c r="L60" s="10">
        <v>6</v>
      </c>
      <c r="M60" s="10">
        <v>6</v>
      </c>
      <c r="N60" s="10">
        <v>6</v>
      </c>
      <c r="O60" s="10">
        <v>6</v>
      </c>
      <c r="P60" s="10">
        <v>6</v>
      </c>
      <c r="Q60" s="10">
        <v>6</v>
      </c>
      <c r="R60" s="10">
        <v>30.009233839409461</v>
      </c>
      <c r="S60" s="10">
        <v>4.2751660747474976E-3</v>
      </c>
      <c r="T60" s="10">
        <v>1.5061173920780359E-2</v>
      </c>
      <c r="U60" s="10">
        <v>30.690441001306375</v>
      </c>
      <c r="V60" s="10">
        <v>10.136183512351559</v>
      </c>
      <c r="W60" s="10">
        <v>21.695985830062387</v>
      </c>
      <c r="X60" s="10">
        <v>519.51433616008694</v>
      </c>
      <c r="Y60" s="10">
        <v>477.43423755454148</v>
      </c>
    </row>
    <row r="61" spans="1:25" x14ac:dyDescent="0.2">
      <c r="A61" s="9">
        <v>14</v>
      </c>
      <c r="B61" s="10">
        <v>175.72228233333337</v>
      </c>
      <c r="C61" s="10">
        <v>0.13129750000000001</v>
      </c>
      <c r="D61" s="10">
        <v>0.16483655999999999</v>
      </c>
      <c r="E61" s="10">
        <v>203.42503333333335</v>
      </c>
      <c r="F61" s="10">
        <v>27.571453500000001</v>
      </c>
      <c r="G61" s="10">
        <v>188.36057011422702</v>
      </c>
      <c r="H61" s="10">
        <v>7.883107276361863</v>
      </c>
      <c r="I61" s="10">
        <v>7.069050426232887</v>
      </c>
      <c r="J61" s="10">
        <v>6</v>
      </c>
      <c r="K61" s="10">
        <v>6</v>
      </c>
      <c r="L61" s="10">
        <v>6</v>
      </c>
      <c r="M61" s="10">
        <v>6</v>
      </c>
      <c r="N61" s="10">
        <v>6</v>
      </c>
      <c r="O61" s="10">
        <v>6</v>
      </c>
      <c r="P61" s="10">
        <v>6</v>
      </c>
      <c r="Q61" s="10">
        <v>6</v>
      </c>
      <c r="R61" s="10">
        <v>97.426305977839576</v>
      </c>
      <c r="S61" s="10">
        <v>6.6647905068350066E-3</v>
      </c>
      <c r="T61" s="10">
        <v>3.8224240380156718E-2</v>
      </c>
      <c r="U61" s="10">
        <v>108.80197199247206</v>
      </c>
      <c r="V61" s="10">
        <v>15.736060896566862</v>
      </c>
      <c r="W61" s="10">
        <v>60.65738168639956</v>
      </c>
      <c r="X61" s="10">
        <v>3.0325478566253112</v>
      </c>
      <c r="Y61" s="10">
        <v>4.7373689939822974</v>
      </c>
    </row>
    <row r="62" spans="1:25" x14ac:dyDescent="0.2">
      <c r="A62" s="9">
        <v>21</v>
      </c>
      <c r="B62" s="10">
        <v>122.19785000000002</v>
      </c>
      <c r="C62" s="10">
        <v>0.140926</v>
      </c>
      <c r="D62" s="10">
        <v>0.11924864</v>
      </c>
      <c r="E62" s="10">
        <v>115.00373333333333</v>
      </c>
      <c r="F62" s="10">
        <v>1.6504472666666681</v>
      </c>
      <c r="G62" s="10">
        <v>145.05382686263604</v>
      </c>
      <c r="H62" s="10">
        <v>992.08647350484773</v>
      </c>
      <c r="I62" s="10">
        <v>926.33775076743359</v>
      </c>
      <c r="J62" s="10">
        <v>6</v>
      </c>
      <c r="K62" s="10">
        <v>6</v>
      </c>
      <c r="L62" s="10">
        <v>6</v>
      </c>
      <c r="M62" s="10">
        <v>6</v>
      </c>
      <c r="N62" s="10">
        <v>6</v>
      </c>
      <c r="O62" s="10">
        <v>6</v>
      </c>
      <c r="P62" s="10">
        <v>6</v>
      </c>
      <c r="Q62" s="10">
        <v>6</v>
      </c>
      <c r="R62" s="10">
        <v>64.784414007179919</v>
      </c>
      <c r="S62" s="10">
        <v>4.6504690516119985E-3</v>
      </c>
      <c r="T62" s="10">
        <v>1.9352656192264721E-2</v>
      </c>
      <c r="U62" s="10">
        <v>57.682909453066536</v>
      </c>
      <c r="V62" s="10">
        <v>3.7518051967371044</v>
      </c>
      <c r="W62" s="10">
        <v>27.618410627937369</v>
      </c>
      <c r="X62" s="10">
        <v>488.44289658873078</v>
      </c>
      <c r="Y62" s="10">
        <v>576.44064195620047</v>
      </c>
    </row>
    <row r="63" spans="1:25" x14ac:dyDescent="0.2">
      <c r="A63" s="9">
        <v>28</v>
      </c>
      <c r="B63" s="10">
        <v>83.831625999999986</v>
      </c>
      <c r="C63" s="10">
        <v>0.11542276666666666</v>
      </c>
      <c r="D63" s="10">
        <v>0.13126483999999999</v>
      </c>
      <c r="E63" s="10">
        <v>86.452816666666664</v>
      </c>
      <c r="F63" s="10">
        <v>3.8142751599999989</v>
      </c>
      <c r="G63" s="10">
        <v>155.11325390327727</v>
      </c>
      <c r="H63" s="10">
        <v>771.46016251338949</v>
      </c>
      <c r="I63" s="10">
        <v>498.69755824785807</v>
      </c>
      <c r="J63" s="10">
        <v>6</v>
      </c>
      <c r="K63" s="10">
        <v>6</v>
      </c>
      <c r="L63" s="10">
        <v>6</v>
      </c>
      <c r="M63" s="10">
        <v>6</v>
      </c>
      <c r="N63" s="10">
        <v>6</v>
      </c>
      <c r="O63" s="10">
        <v>6</v>
      </c>
      <c r="P63" s="10">
        <v>6</v>
      </c>
      <c r="Q63" s="10">
        <v>6</v>
      </c>
      <c r="R63" s="10">
        <v>84.114537749697107</v>
      </c>
      <c r="S63" s="10">
        <v>4.135175467942051E-3</v>
      </c>
      <c r="T63" s="10">
        <v>3.8186813684516846E-2</v>
      </c>
      <c r="U63" s="10">
        <v>81.251037690331458</v>
      </c>
      <c r="V63" s="10">
        <v>6.3804862481584115</v>
      </c>
      <c r="W63" s="10">
        <v>56.392105892375866</v>
      </c>
      <c r="X63" s="10">
        <v>587.50984604243104</v>
      </c>
      <c r="Y63" s="10">
        <v>567.73978308296125</v>
      </c>
    </row>
    <row r="64" spans="1:25" x14ac:dyDescent="0.2">
      <c r="A64" s="9">
        <v>35</v>
      </c>
      <c r="B64" s="10">
        <v>2.6985670000000006</v>
      </c>
      <c r="C64" s="10">
        <v>0.10290900000000001</v>
      </c>
      <c r="D64" s="10">
        <v>0.12347271999999999</v>
      </c>
      <c r="E64" s="10">
        <v>15.735750000000001</v>
      </c>
      <c r="F64" s="10">
        <v>12.934274000000002</v>
      </c>
      <c r="G64" s="10">
        <v>210.57120881385723</v>
      </c>
      <c r="H64" s="10">
        <v>17.036881656334501</v>
      </c>
      <c r="I64" s="10">
        <v>0.31993134084149771</v>
      </c>
      <c r="J64" s="10">
        <v>6</v>
      </c>
      <c r="K64" s="10">
        <v>6</v>
      </c>
      <c r="L64" s="10">
        <v>6</v>
      </c>
      <c r="M64" s="10">
        <v>6</v>
      </c>
      <c r="N64" s="10">
        <v>6</v>
      </c>
      <c r="O64" s="10">
        <v>6</v>
      </c>
      <c r="P64" s="10">
        <v>6</v>
      </c>
      <c r="Q64" s="10">
        <v>6</v>
      </c>
      <c r="R64" s="10">
        <v>4.6401964125282031</v>
      </c>
      <c r="S64" s="10">
        <v>7.9919234230552973E-4</v>
      </c>
      <c r="T64" s="10">
        <v>6.3680413776545125E-2</v>
      </c>
      <c r="U64" s="10">
        <v>11.414211556213598</v>
      </c>
      <c r="V64" s="10">
        <v>11.167927824084678</v>
      </c>
      <c r="W64" s="10">
        <v>170.37775932354066</v>
      </c>
      <c r="X64" s="10">
        <v>1.4879987872617395</v>
      </c>
      <c r="Y64" s="10">
        <v>0.52012254124230128</v>
      </c>
    </row>
    <row r="65" spans="1:25" x14ac:dyDescent="0.2">
      <c r="A65" s="9">
        <v>42</v>
      </c>
      <c r="B65" s="10">
        <v>8.1870999999999985E-2</v>
      </c>
      <c r="C65" s="10">
        <v>0.12531566666666669</v>
      </c>
      <c r="D65" s="10">
        <v>6.8089280000000002E-2</v>
      </c>
      <c r="E65" s="10">
        <v>5.6318833333333336</v>
      </c>
      <c r="F65" s="10">
        <v>5.4246966666666667</v>
      </c>
      <c r="G65" s="10">
        <v>78.544094334046548</v>
      </c>
      <c r="H65" s="10">
        <v>14.460116797688512</v>
      </c>
      <c r="I65" s="10">
        <v>3.932974019915849E-2</v>
      </c>
      <c r="J65" s="10">
        <v>6</v>
      </c>
      <c r="K65" s="10">
        <v>6</v>
      </c>
      <c r="L65" s="10">
        <v>6</v>
      </c>
      <c r="M65" s="10">
        <v>6</v>
      </c>
      <c r="N65" s="10">
        <v>6</v>
      </c>
      <c r="O65" s="10">
        <v>6</v>
      </c>
      <c r="P65" s="10">
        <v>6</v>
      </c>
      <c r="Q65" s="10">
        <v>6</v>
      </c>
      <c r="R65" s="10">
        <v>3.1625749003293672E-4</v>
      </c>
      <c r="S65" s="10">
        <v>6.4822393250142901E-4</v>
      </c>
      <c r="T65" s="10">
        <v>1.2388381589214938E-2</v>
      </c>
      <c r="U65" s="10">
        <v>1.0183715320582516</v>
      </c>
      <c r="V65" s="10">
        <v>1.0179821222730137</v>
      </c>
      <c r="W65" s="10">
        <v>16.761856302368681</v>
      </c>
      <c r="X65" s="10">
        <v>1.3089764855603387</v>
      </c>
      <c r="Y65" s="10">
        <v>7.318801914717594E-3</v>
      </c>
    </row>
    <row r="66" spans="1:25" x14ac:dyDescent="0.2">
      <c r="A66" s="9">
        <v>48</v>
      </c>
      <c r="B66" s="10">
        <v>9.0884499999999993E-2</v>
      </c>
      <c r="C66" s="10">
        <v>0.10772558333333332</v>
      </c>
      <c r="D66" s="10">
        <v>4.7616239999999997E-2</v>
      </c>
      <c r="E66" s="10">
        <v>3.7689616666666672</v>
      </c>
      <c r="F66" s="10">
        <v>3.5703515833333328</v>
      </c>
      <c r="G66" s="10">
        <v>58.360837130559311</v>
      </c>
      <c r="H66" s="10">
        <v>16.694224464709343</v>
      </c>
      <c r="I66" s="10">
        <v>5.9776221488300495E-2</v>
      </c>
      <c r="J66" s="10">
        <v>6</v>
      </c>
      <c r="K66" s="10">
        <v>6</v>
      </c>
      <c r="L66" s="10">
        <v>6</v>
      </c>
      <c r="M66" s="10">
        <v>6</v>
      </c>
      <c r="N66" s="10">
        <v>6</v>
      </c>
      <c r="O66" s="10">
        <v>6</v>
      </c>
      <c r="P66" s="10">
        <v>6</v>
      </c>
      <c r="Q66" s="10">
        <v>6</v>
      </c>
      <c r="R66" s="10">
        <v>7.82677259156112E-4</v>
      </c>
      <c r="S66" s="10">
        <v>5.1412107174934607E-3</v>
      </c>
      <c r="T66" s="10">
        <v>1.0679291032648168E-2</v>
      </c>
      <c r="U66" s="10">
        <v>0.92691265399532774</v>
      </c>
      <c r="V66" s="10">
        <v>0.92484644995523257</v>
      </c>
      <c r="W66" s="10">
        <v>11.129557197414929</v>
      </c>
      <c r="X66" s="10">
        <v>1.9535382522744282</v>
      </c>
      <c r="Y66" s="10">
        <v>1.9745149999524751E-2</v>
      </c>
    </row>
    <row r="67" spans="1:25" x14ac:dyDescent="0.2">
      <c r="A67" s="8" t="s">
        <v>18</v>
      </c>
      <c r="B67" s="10">
        <v>60.690036271111119</v>
      </c>
      <c r="C67" s="10">
        <v>0.4556455333333333</v>
      </c>
      <c r="D67" s="10">
        <v>0.22691517333333336</v>
      </c>
      <c r="E67" s="10">
        <v>76.815071739130445</v>
      </c>
      <c r="F67" s="10">
        <v>16.325524977777786</v>
      </c>
      <c r="G67" s="10">
        <v>168.38457540079145</v>
      </c>
      <c r="H67" s="10">
        <v>114.33358921398745</v>
      </c>
      <c r="I67" s="10">
        <v>82.066654106779964</v>
      </c>
      <c r="J67" s="10">
        <v>45</v>
      </c>
      <c r="K67" s="10">
        <v>45</v>
      </c>
      <c r="L67" s="10">
        <v>45</v>
      </c>
      <c r="M67" s="10">
        <v>46</v>
      </c>
      <c r="N67" s="10">
        <v>45</v>
      </c>
      <c r="O67" s="10">
        <v>46</v>
      </c>
      <c r="P67" s="10">
        <v>45</v>
      </c>
      <c r="Q67" s="10">
        <v>45</v>
      </c>
      <c r="R67" s="10">
        <v>90.733483246247772</v>
      </c>
      <c r="S67" s="10">
        <v>1.2191682525782306</v>
      </c>
      <c r="T67" s="10">
        <v>0.28213362612714626</v>
      </c>
      <c r="U67" s="10">
        <v>99.756955087866572</v>
      </c>
      <c r="V67" s="10">
        <v>20.813940704054939</v>
      </c>
      <c r="W67" s="10">
        <v>75.807403501551647</v>
      </c>
      <c r="X67" s="10">
        <v>311.94303190032235</v>
      </c>
      <c r="Y67" s="10">
        <v>260.48924755051883</v>
      </c>
    </row>
    <row r="68" spans="1:25" x14ac:dyDescent="0.2">
      <c r="A68" s="9">
        <v>0</v>
      </c>
      <c r="B68" s="10">
        <v>1.6662020000000002</v>
      </c>
      <c r="C68" s="10">
        <v>4.9205068333333335</v>
      </c>
      <c r="D68" s="10">
        <v>1.2043527999999999</v>
      </c>
      <c r="E68" s="10">
        <v>72.256762500000008</v>
      </c>
      <c r="F68" s="10">
        <v>64.323124500000006</v>
      </c>
      <c r="G68" s="10">
        <v>314.86215000000004</v>
      </c>
      <c r="H68" s="10">
        <v>4.5944207367707328</v>
      </c>
      <c r="I68" s="10">
        <v>0.10220562216043354</v>
      </c>
      <c r="J68" s="10">
        <v>3</v>
      </c>
      <c r="K68" s="10">
        <v>3</v>
      </c>
      <c r="L68" s="10">
        <v>3</v>
      </c>
      <c r="M68" s="10">
        <v>4</v>
      </c>
      <c r="N68" s="10">
        <v>3</v>
      </c>
      <c r="O68" s="10">
        <v>4</v>
      </c>
      <c r="P68" s="10">
        <v>3</v>
      </c>
      <c r="Q68" s="10">
        <v>3</v>
      </c>
      <c r="R68" s="10">
        <v>3.3435999999991868E-2</v>
      </c>
      <c r="S68" s="10">
        <v>0.79162533807356439</v>
      </c>
      <c r="T68" s="10">
        <v>0.20203126954013872</v>
      </c>
      <c r="U68" s="10">
        <v>3.6794950827468842</v>
      </c>
      <c r="V68" s="10">
        <v>2.3089410735334632</v>
      </c>
      <c r="W68" s="10">
        <v>49.308726190638083</v>
      </c>
      <c r="X68" s="10">
        <v>0.47804387013508731</v>
      </c>
      <c r="Y68" s="10">
        <v>8.1861950958301843E-3</v>
      </c>
    </row>
    <row r="69" spans="1:25" x14ac:dyDescent="0.2">
      <c r="A69" s="9">
        <v>7</v>
      </c>
      <c r="B69" s="10">
        <v>115.46310000000001</v>
      </c>
      <c r="C69" s="10">
        <v>0.16823933333333332</v>
      </c>
      <c r="D69" s="10">
        <v>0.21898688000000002</v>
      </c>
      <c r="E69" s="10">
        <v>126.7685</v>
      </c>
      <c r="F69" s="10">
        <v>12.172375980000004</v>
      </c>
      <c r="G69" s="10">
        <v>189.9468654834503</v>
      </c>
      <c r="H69" s="10">
        <v>223.89497851476651</v>
      </c>
      <c r="I69" s="10">
        <v>123.66448203934533</v>
      </c>
      <c r="J69" s="10">
        <v>6</v>
      </c>
      <c r="K69" s="10">
        <v>6</v>
      </c>
      <c r="L69" s="10">
        <v>6</v>
      </c>
      <c r="M69" s="10">
        <v>6</v>
      </c>
      <c r="N69" s="10">
        <v>6</v>
      </c>
      <c r="O69" s="10">
        <v>6</v>
      </c>
      <c r="P69" s="10">
        <v>6</v>
      </c>
      <c r="Q69" s="10">
        <v>6</v>
      </c>
      <c r="R69" s="10">
        <v>9.1040528873064943</v>
      </c>
      <c r="S69" s="10">
        <v>5.0646869603823225E-2</v>
      </c>
      <c r="T69" s="10">
        <v>5.686563099349199E-2</v>
      </c>
      <c r="U69" s="10">
        <v>23.78659979084863</v>
      </c>
      <c r="V69" s="10">
        <v>17.386562783605825</v>
      </c>
      <c r="W69" s="10">
        <v>25.045252163766822</v>
      </c>
      <c r="X69" s="10">
        <v>485.60187485923262</v>
      </c>
      <c r="Y69" s="10">
        <v>263.69415918698445</v>
      </c>
    </row>
    <row r="70" spans="1:25" x14ac:dyDescent="0.2">
      <c r="A70" s="9">
        <v>14</v>
      </c>
      <c r="B70" s="10">
        <v>178.98558133333336</v>
      </c>
      <c r="C70" s="10">
        <v>0.1749155</v>
      </c>
      <c r="D70" s="10">
        <v>0.26438299999999998</v>
      </c>
      <c r="E70" s="10">
        <v>214.67848333333336</v>
      </c>
      <c r="F70" s="10">
        <v>35.517986499999999</v>
      </c>
      <c r="G70" s="10">
        <v>199.59867945580208</v>
      </c>
      <c r="H70" s="10">
        <v>6.4877179096877171</v>
      </c>
      <c r="I70" s="10">
        <v>5.4389870343471722</v>
      </c>
      <c r="J70" s="10">
        <v>6</v>
      </c>
      <c r="K70" s="10">
        <v>6</v>
      </c>
      <c r="L70" s="10">
        <v>6</v>
      </c>
      <c r="M70" s="10">
        <v>6</v>
      </c>
      <c r="N70" s="10">
        <v>6</v>
      </c>
      <c r="O70" s="10">
        <v>6</v>
      </c>
      <c r="P70" s="10">
        <v>6</v>
      </c>
      <c r="Q70" s="10">
        <v>6</v>
      </c>
      <c r="R70" s="10">
        <v>116.10943520729359</v>
      </c>
      <c r="S70" s="10">
        <v>6.3612753155322568E-2</v>
      </c>
      <c r="T70" s="10">
        <v>0.1802161627544078</v>
      </c>
      <c r="U70" s="10">
        <v>143.16786094946616</v>
      </c>
      <c r="V70" s="10">
        <v>28.11621823559177</v>
      </c>
      <c r="W70" s="10">
        <v>99.046560334322294</v>
      </c>
      <c r="X70" s="10">
        <v>1.666844265457248</v>
      </c>
      <c r="Y70" s="10">
        <v>1.8563408474888758</v>
      </c>
    </row>
    <row r="71" spans="1:25" x14ac:dyDescent="0.2">
      <c r="A71" s="9">
        <v>21</v>
      </c>
      <c r="B71" s="10">
        <v>109.97658733333333</v>
      </c>
      <c r="C71" s="10">
        <v>0.14173633333333333</v>
      </c>
      <c r="D71" s="10">
        <v>0.13968443999999999</v>
      </c>
      <c r="E71" s="10">
        <v>116.56518333333334</v>
      </c>
      <c r="F71" s="10">
        <v>9.5222482133333433</v>
      </c>
      <c r="G71" s="10">
        <v>148.35182579120945</v>
      </c>
      <c r="H71" s="10">
        <v>399.44066365904519</v>
      </c>
      <c r="I71" s="10">
        <v>272.81444373322853</v>
      </c>
      <c r="J71" s="10">
        <v>6</v>
      </c>
      <c r="K71" s="10">
        <v>6</v>
      </c>
      <c r="L71" s="10">
        <v>6</v>
      </c>
      <c r="M71" s="10">
        <v>6</v>
      </c>
      <c r="N71" s="10">
        <v>6</v>
      </c>
      <c r="O71" s="10">
        <v>6</v>
      </c>
      <c r="P71" s="10">
        <v>6</v>
      </c>
      <c r="Q71" s="10">
        <v>6</v>
      </c>
      <c r="R71" s="10">
        <v>124.87997581315429</v>
      </c>
      <c r="S71" s="10">
        <v>4.4285386152396137E-3</v>
      </c>
      <c r="T71" s="10">
        <v>5.1847580077762571E-2</v>
      </c>
      <c r="U71" s="10">
        <v>140.45951130022371</v>
      </c>
      <c r="V71" s="10">
        <v>17.221737538260182</v>
      </c>
      <c r="W71" s="10">
        <v>53.090603070190028</v>
      </c>
      <c r="X71" s="10">
        <v>579.63582787864755</v>
      </c>
      <c r="Y71" s="10">
        <v>414.47120837247371</v>
      </c>
    </row>
    <row r="72" spans="1:25" x14ac:dyDescent="0.2">
      <c r="A72" s="9">
        <v>28</v>
      </c>
      <c r="B72" s="10">
        <v>48.896939333333329</v>
      </c>
      <c r="C72" s="10">
        <v>0.13293466666666667</v>
      </c>
      <c r="D72" s="10">
        <v>0.15327704</v>
      </c>
      <c r="E72" s="10">
        <v>54.085650000000008</v>
      </c>
      <c r="F72" s="10">
        <v>5.7799313400000019</v>
      </c>
      <c r="G72" s="10">
        <v>161.2362944306698</v>
      </c>
      <c r="H72" s="10">
        <v>176.22714581116909</v>
      </c>
      <c r="I72" s="10">
        <v>213.34653409049938</v>
      </c>
      <c r="J72" s="10">
        <v>6</v>
      </c>
      <c r="K72" s="10">
        <v>6</v>
      </c>
      <c r="L72" s="10">
        <v>6</v>
      </c>
      <c r="M72" s="10">
        <v>6</v>
      </c>
      <c r="N72" s="10">
        <v>6</v>
      </c>
      <c r="O72" s="10">
        <v>6</v>
      </c>
      <c r="P72" s="10">
        <v>6</v>
      </c>
      <c r="Q72" s="10">
        <v>6</v>
      </c>
      <c r="R72" s="10">
        <v>67.896933546686071</v>
      </c>
      <c r="S72" s="10">
        <v>4.546400718259077E-2</v>
      </c>
      <c r="T72" s="10">
        <v>1.7829592871179231E-2</v>
      </c>
      <c r="U72" s="10">
        <v>62.895345988602358</v>
      </c>
      <c r="V72" s="10">
        <v>4.9922152794996562</v>
      </c>
      <c r="W72" s="10">
        <v>48.550635366124339</v>
      </c>
      <c r="X72" s="10">
        <v>334.97250518715805</v>
      </c>
      <c r="Y72" s="10">
        <v>504.07391170699884</v>
      </c>
    </row>
    <row r="73" spans="1:25" x14ac:dyDescent="0.2">
      <c r="A73" s="9">
        <v>35</v>
      </c>
      <c r="B73" s="10">
        <v>0.84603433333333322</v>
      </c>
      <c r="C73" s="10">
        <v>0.10468699999999999</v>
      </c>
      <c r="D73" s="10">
        <v>0.13251251999999999</v>
      </c>
      <c r="E73" s="10">
        <v>13.351666666666668</v>
      </c>
      <c r="F73" s="10">
        <v>12.400945333333334</v>
      </c>
      <c r="G73" s="10">
        <v>147.33795245223112</v>
      </c>
      <c r="H73" s="10">
        <v>16.836669147052646</v>
      </c>
      <c r="I73" s="10">
        <v>0.11888406844664491</v>
      </c>
      <c r="J73" s="10">
        <v>6</v>
      </c>
      <c r="K73" s="10">
        <v>6</v>
      </c>
      <c r="L73" s="10">
        <v>6</v>
      </c>
      <c r="M73" s="10">
        <v>6</v>
      </c>
      <c r="N73" s="10">
        <v>6</v>
      </c>
      <c r="O73" s="10">
        <v>6</v>
      </c>
      <c r="P73" s="10">
        <v>6</v>
      </c>
      <c r="Q73" s="10">
        <v>6</v>
      </c>
      <c r="R73" s="10">
        <v>0.52431327853704668</v>
      </c>
      <c r="S73" s="10">
        <v>1.2443407893348414E-3</v>
      </c>
      <c r="T73" s="10">
        <v>2.6589273409854685E-2</v>
      </c>
      <c r="U73" s="10">
        <v>11.347472452782895</v>
      </c>
      <c r="V73" s="10">
        <v>11.191836018333575</v>
      </c>
      <c r="W73" s="10">
        <v>57.083007548715365</v>
      </c>
      <c r="X73" s="10">
        <v>6.9911740191389367</v>
      </c>
      <c r="Y73" s="10">
        <v>0.10285525036598901</v>
      </c>
    </row>
    <row r="74" spans="1:25" x14ac:dyDescent="0.2">
      <c r="A74" s="9">
        <v>42</v>
      </c>
      <c r="B74" s="10">
        <v>8.2060000000000008E-2</v>
      </c>
      <c r="C74" s="10">
        <v>0.12659599999999999</v>
      </c>
      <c r="D74" s="10">
        <v>0.10555608</v>
      </c>
      <c r="E74" s="10">
        <v>8.9175550000000001</v>
      </c>
      <c r="F74" s="10">
        <v>8.7088990000000006</v>
      </c>
      <c r="G74" s="10">
        <v>132.38259268227574</v>
      </c>
      <c r="H74" s="10">
        <v>15.507670695398096</v>
      </c>
      <c r="I74" s="10">
        <v>2.7453808420074641E-2</v>
      </c>
      <c r="J74" s="10">
        <v>6</v>
      </c>
      <c r="K74" s="10">
        <v>6</v>
      </c>
      <c r="L74" s="10">
        <v>6</v>
      </c>
      <c r="M74" s="10">
        <v>6</v>
      </c>
      <c r="N74" s="10">
        <v>6</v>
      </c>
      <c r="O74" s="10">
        <v>6</v>
      </c>
      <c r="P74" s="10">
        <v>6</v>
      </c>
      <c r="Q74" s="10">
        <v>6</v>
      </c>
      <c r="R74" s="10">
        <v>1.0506088234914967E-3</v>
      </c>
      <c r="S74" s="10">
        <v>1.7290751285037192E-3</v>
      </c>
      <c r="T74" s="10">
        <v>2.8262465288647419E-2</v>
      </c>
      <c r="U74" s="10">
        <v>4.0996904430785994</v>
      </c>
      <c r="V74" s="10">
        <v>4.0973345234738776</v>
      </c>
      <c r="W74" s="10">
        <v>53.132389264519801</v>
      </c>
      <c r="X74" s="10">
        <v>0.96095993181967443</v>
      </c>
      <c r="Y74" s="10">
        <v>9.1435805733308829E-3</v>
      </c>
    </row>
    <row r="75" spans="1:25" x14ac:dyDescent="0.2">
      <c r="A75" s="9">
        <v>48</v>
      </c>
      <c r="B75" s="10">
        <v>9.1868700000000011E-2</v>
      </c>
      <c r="C75" s="10">
        <v>0.10797924999999998</v>
      </c>
      <c r="D75" s="10">
        <v>8.5287440000000006E-2</v>
      </c>
      <c r="E75" s="10">
        <v>6.3773366666666647</v>
      </c>
      <c r="F75" s="10">
        <v>6.1774887166666659</v>
      </c>
      <c r="G75" s="10">
        <v>102.18610111042921</v>
      </c>
      <c r="H75" s="10">
        <v>16.809862999401151</v>
      </c>
      <c r="I75" s="10">
        <v>3.8018215482405429E-2</v>
      </c>
      <c r="J75" s="10">
        <v>6</v>
      </c>
      <c r="K75" s="10">
        <v>6</v>
      </c>
      <c r="L75" s="10">
        <v>6</v>
      </c>
      <c r="M75" s="10">
        <v>6</v>
      </c>
      <c r="N75" s="10">
        <v>6</v>
      </c>
      <c r="O75" s="10">
        <v>6</v>
      </c>
      <c r="P75" s="10">
        <v>6</v>
      </c>
      <c r="Q75" s="10">
        <v>6</v>
      </c>
      <c r="R75" s="10">
        <v>8.3057871631747962E-4</v>
      </c>
      <c r="S75" s="10">
        <v>3.3926434936492195E-3</v>
      </c>
      <c r="T75" s="10">
        <v>2.9288370315058428E-2</v>
      </c>
      <c r="U75" s="10">
        <v>2.8596609879191406</v>
      </c>
      <c r="V75" s="10">
        <v>2.860637443323101</v>
      </c>
      <c r="W75" s="10">
        <v>42.274362846488536</v>
      </c>
      <c r="X75" s="10">
        <v>1.1922569334894508</v>
      </c>
      <c r="Y75" s="10">
        <v>1.5304631588807295E-2</v>
      </c>
    </row>
    <row r="76" spans="1:25" x14ac:dyDescent="0.2">
      <c r="A76" s="8" t="s">
        <v>19</v>
      </c>
      <c r="B76" s="10">
        <v>67.05847879333335</v>
      </c>
      <c r="C76" s="10">
        <v>0.36247379772727278</v>
      </c>
      <c r="D76" s="10">
        <v>0.20164711636363633</v>
      </c>
      <c r="E76" s="10">
        <v>82.965654782608695</v>
      </c>
      <c r="F76" s="10">
        <v>17.21674339272727</v>
      </c>
      <c r="G76" s="10">
        <v>137.96345421334607</v>
      </c>
      <c r="H76" s="10">
        <v>204.68580372183999</v>
      </c>
      <c r="I76" s="10">
        <v>152.96574536497644</v>
      </c>
      <c r="J76" s="10">
        <v>45</v>
      </c>
      <c r="K76" s="10">
        <v>44</v>
      </c>
      <c r="L76" s="10">
        <v>44</v>
      </c>
      <c r="M76" s="10">
        <v>46</v>
      </c>
      <c r="N76" s="10">
        <v>44</v>
      </c>
      <c r="O76" s="10">
        <v>45</v>
      </c>
      <c r="P76" s="10">
        <v>44</v>
      </c>
      <c r="Q76" s="10">
        <v>44</v>
      </c>
      <c r="R76" s="10">
        <v>86.325696209993907</v>
      </c>
      <c r="S76" s="10">
        <v>0.88594702987672391</v>
      </c>
      <c r="T76" s="10">
        <v>0.33354987772767264</v>
      </c>
      <c r="U76" s="10">
        <v>92.800322746841573</v>
      </c>
      <c r="V76" s="10">
        <v>27.416092377904647</v>
      </c>
      <c r="W76" s="10">
        <v>63.057215278546487</v>
      </c>
      <c r="X76" s="10">
        <v>407.21087006526523</v>
      </c>
      <c r="Y76" s="10">
        <v>363.39730244028021</v>
      </c>
    </row>
    <row r="77" spans="1:25" x14ac:dyDescent="0.2">
      <c r="A77" s="9">
        <v>0</v>
      </c>
      <c r="B77" s="10">
        <v>1.7034960000000003</v>
      </c>
      <c r="C77" s="10">
        <v>3.5657720000000004</v>
      </c>
      <c r="D77" s="10">
        <v>1.3742288</v>
      </c>
      <c r="E77" s="10">
        <v>75.740200000000016</v>
      </c>
      <c r="F77" s="10">
        <v>70.489364666666688</v>
      </c>
      <c r="G77" s="10">
        <v>290.63159999999999</v>
      </c>
      <c r="H77" s="10">
        <v>3.9181618752292251</v>
      </c>
      <c r="I77" s="10">
        <v>7.4653438668318695E-2</v>
      </c>
      <c r="J77" s="10">
        <v>4</v>
      </c>
      <c r="K77" s="10">
        <v>3</v>
      </c>
      <c r="L77" s="10">
        <v>3</v>
      </c>
      <c r="M77" s="10">
        <v>4</v>
      </c>
      <c r="N77" s="10">
        <v>3</v>
      </c>
      <c r="O77" s="10">
        <v>4</v>
      </c>
      <c r="P77" s="10">
        <v>3</v>
      </c>
      <c r="Q77" s="10">
        <v>3</v>
      </c>
      <c r="R77" s="10">
        <v>5.0868845816137105E-2</v>
      </c>
      <c r="S77" s="10">
        <v>0.58974013038774342</v>
      </c>
      <c r="T77" s="10">
        <v>0.3565723749479191</v>
      </c>
      <c r="U77" s="10">
        <v>1.204013609419196</v>
      </c>
      <c r="V77" s="10">
        <v>1.9059649044457616</v>
      </c>
      <c r="W77" s="10">
        <v>32.898325183713268</v>
      </c>
      <c r="X77" s="10">
        <v>0.1922158097640207</v>
      </c>
      <c r="Y77" s="10">
        <v>1.074877394292361E-2</v>
      </c>
    </row>
    <row r="78" spans="1:25" x14ac:dyDescent="0.2">
      <c r="A78" s="9">
        <v>7</v>
      </c>
      <c r="B78" s="10">
        <v>119.83426733333333</v>
      </c>
      <c r="C78" s="10">
        <v>0.15004583333333332</v>
      </c>
      <c r="D78" s="10">
        <v>0.16569448000000001</v>
      </c>
      <c r="E78" s="10">
        <v>138.13814999999997</v>
      </c>
      <c r="F78" s="10">
        <v>18.278191313333334</v>
      </c>
      <c r="G78" s="10">
        <v>156.32092013786496</v>
      </c>
      <c r="H78" s="10">
        <v>181.3810263215839</v>
      </c>
      <c r="I78" s="10">
        <v>120.9582997135888</v>
      </c>
      <c r="J78" s="10">
        <v>6</v>
      </c>
      <c r="K78" s="10">
        <v>6</v>
      </c>
      <c r="L78" s="10">
        <v>6</v>
      </c>
      <c r="M78" s="10">
        <v>6</v>
      </c>
      <c r="N78" s="10">
        <v>6</v>
      </c>
      <c r="O78" s="10">
        <v>6</v>
      </c>
      <c r="P78" s="10">
        <v>6</v>
      </c>
      <c r="Q78" s="10">
        <v>6</v>
      </c>
      <c r="R78" s="10">
        <v>48.458198497158868</v>
      </c>
      <c r="S78" s="10">
        <v>1.9768855519899757E-2</v>
      </c>
      <c r="T78" s="10">
        <v>3.7044068444381219E-2</v>
      </c>
      <c r="U78" s="10">
        <v>64.655859587395526</v>
      </c>
      <c r="V78" s="10">
        <v>20.849469463132472</v>
      </c>
      <c r="W78" s="10">
        <v>34.914382535252784</v>
      </c>
      <c r="X78" s="10">
        <v>391.15318379947439</v>
      </c>
      <c r="Y78" s="10">
        <v>267.54723936807608</v>
      </c>
    </row>
    <row r="79" spans="1:25" x14ac:dyDescent="0.2">
      <c r="A79" s="9">
        <v>14</v>
      </c>
      <c r="B79" s="10">
        <v>167.28978133333337</v>
      </c>
      <c r="C79" s="10">
        <v>0.13042899999999999</v>
      </c>
      <c r="D79" s="10">
        <v>0.15999115999999999</v>
      </c>
      <c r="E79" s="10">
        <v>192.55271666666667</v>
      </c>
      <c r="F79" s="10">
        <v>25.13250633333335</v>
      </c>
      <c r="G79" s="10">
        <v>143.46526312358245</v>
      </c>
      <c r="H79" s="10">
        <v>16.875876347672179</v>
      </c>
      <c r="I79" s="10">
        <v>15.90399049393862</v>
      </c>
      <c r="J79" s="10">
        <v>6</v>
      </c>
      <c r="K79" s="10">
        <v>6</v>
      </c>
      <c r="L79" s="10">
        <v>6</v>
      </c>
      <c r="M79" s="10">
        <v>6</v>
      </c>
      <c r="N79" s="10">
        <v>6</v>
      </c>
      <c r="O79" s="10">
        <v>6</v>
      </c>
      <c r="P79" s="10">
        <v>6</v>
      </c>
      <c r="Q79" s="10">
        <v>6</v>
      </c>
      <c r="R79" s="10">
        <v>67.492451721902881</v>
      </c>
      <c r="S79" s="10">
        <v>2.9007842215520593E-3</v>
      </c>
      <c r="T79" s="10">
        <v>3.3714205265080802E-2</v>
      </c>
      <c r="U79" s="10">
        <v>89.45729041571559</v>
      </c>
      <c r="V79" s="10">
        <v>25.371446534365671</v>
      </c>
      <c r="W79" s="10">
        <v>27.724458690211851</v>
      </c>
      <c r="X79" s="10">
        <v>17.682243996167209</v>
      </c>
      <c r="Y79" s="10">
        <v>14.812997561148581</v>
      </c>
    </row>
    <row r="80" spans="1:25" x14ac:dyDescent="0.2">
      <c r="A80" s="9">
        <v>21</v>
      </c>
      <c r="B80" s="10">
        <v>165.36803599999999</v>
      </c>
      <c r="C80" s="10">
        <v>0.15293799999999999</v>
      </c>
      <c r="D80" s="10">
        <v>0.13028624000000003</v>
      </c>
      <c r="E80" s="10">
        <v>163.19792500000003</v>
      </c>
      <c r="F80" s="10">
        <v>5.5936455600000121</v>
      </c>
      <c r="G80" s="10">
        <v>135.72907809087181</v>
      </c>
      <c r="H80" s="10">
        <v>878.56183220230207</v>
      </c>
      <c r="I80" s="10">
        <v>857.996999529189</v>
      </c>
      <c r="J80" s="10">
        <v>6</v>
      </c>
      <c r="K80" s="10">
        <v>6</v>
      </c>
      <c r="L80" s="10">
        <v>6</v>
      </c>
      <c r="M80" s="10">
        <v>6</v>
      </c>
      <c r="N80" s="10">
        <v>6</v>
      </c>
      <c r="O80" s="10">
        <v>6</v>
      </c>
      <c r="P80" s="10">
        <v>6</v>
      </c>
      <c r="Q80" s="10">
        <v>6</v>
      </c>
      <c r="R80" s="10">
        <v>108.59702460813604</v>
      </c>
      <c r="S80" s="10">
        <v>3.1403789784037198E-2</v>
      </c>
      <c r="T80" s="10">
        <v>5.9145115842848754E-2</v>
      </c>
      <c r="U80" s="10">
        <v>120.78110725595189</v>
      </c>
      <c r="V80" s="10">
        <v>13.394860525004324</v>
      </c>
      <c r="W80" s="10">
        <v>43.893336361378147</v>
      </c>
      <c r="X80" s="10">
        <v>457.65211030256972</v>
      </c>
      <c r="Y80" s="10">
        <v>543.23500688496449</v>
      </c>
    </row>
    <row r="81" spans="1:25" x14ac:dyDescent="0.2">
      <c r="A81" s="9">
        <v>28</v>
      </c>
      <c r="B81" s="10">
        <v>47.913657666666666</v>
      </c>
      <c r="C81" s="10">
        <v>0.11887493333333334</v>
      </c>
      <c r="D81" s="10">
        <v>0.12478563999999999</v>
      </c>
      <c r="E81" s="10">
        <v>73.488350000000011</v>
      </c>
      <c r="F81" s="10">
        <v>25.527833039999994</v>
      </c>
      <c r="G81" s="10">
        <v>136.39519442903318</v>
      </c>
      <c r="H81" s="10">
        <v>374.51505420695253</v>
      </c>
      <c r="I81" s="10">
        <v>126.49388014211256</v>
      </c>
      <c r="J81" s="10">
        <v>6</v>
      </c>
      <c r="K81" s="10">
        <v>6</v>
      </c>
      <c r="L81" s="10">
        <v>6</v>
      </c>
      <c r="M81" s="10">
        <v>6</v>
      </c>
      <c r="N81" s="10">
        <v>6</v>
      </c>
      <c r="O81" s="10">
        <v>6</v>
      </c>
      <c r="P81" s="10">
        <v>6</v>
      </c>
      <c r="Q81" s="10">
        <v>6</v>
      </c>
      <c r="R81" s="10">
        <v>31.025278060128947</v>
      </c>
      <c r="S81" s="10">
        <v>4.3311728899532416E-3</v>
      </c>
      <c r="T81" s="10">
        <v>1.1251231572054691E-2</v>
      </c>
      <c r="U81" s="10">
        <v>58.986231086008537</v>
      </c>
      <c r="V81" s="10">
        <v>52.148101906282811</v>
      </c>
      <c r="W81" s="10">
        <v>16.790314852467592</v>
      </c>
      <c r="X81" s="10">
        <v>544.60411095390873</v>
      </c>
      <c r="Y81" s="10">
        <v>232.90519023648483</v>
      </c>
    </row>
    <row r="82" spans="1:25" x14ac:dyDescent="0.2">
      <c r="A82" s="9">
        <v>35</v>
      </c>
      <c r="B82" s="10">
        <v>1.239304</v>
      </c>
      <c r="C82" s="10">
        <v>0.10309950000000001</v>
      </c>
      <c r="D82" s="10">
        <v>0.10045532000000001</v>
      </c>
      <c r="E82" s="10">
        <v>7.9788666666666677</v>
      </c>
      <c r="F82" s="10">
        <v>6.636463166666668</v>
      </c>
      <c r="G82" s="10">
        <v>122.73263333333335</v>
      </c>
      <c r="H82" s="10">
        <v>19.62218780513685</v>
      </c>
      <c r="I82" s="10">
        <v>0.27577674099563865</v>
      </c>
      <c r="J82" s="10">
        <v>6</v>
      </c>
      <c r="K82" s="10">
        <v>6</v>
      </c>
      <c r="L82" s="10">
        <v>6</v>
      </c>
      <c r="M82" s="10">
        <v>6</v>
      </c>
      <c r="N82" s="10">
        <v>6</v>
      </c>
      <c r="O82" s="10">
        <v>6</v>
      </c>
      <c r="P82" s="10">
        <v>6</v>
      </c>
      <c r="Q82" s="10">
        <v>6</v>
      </c>
      <c r="R82" s="10">
        <v>0.8106375927922419</v>
      </c>
      <c r="S82" s="10">
        <v>1.3789884335979091E-3</v>
      </c>
      <c r="T82" s="10">
        <v>3.1474204088300567E-2</v>
      </c>
      <c r="U82" s="10">
        <v>2.4536940124364861</v>
      </c>
      <c r="V82" s="10">
        <v>2.6841439230426847</v>
      </c>
      <c r="W82" s="10">
        <v>38.328645265162429</v>
      </c>
      <c r="X82" s="10">
        <v>4.0240509937317848</v>
      </c>
      <c r="Y82" s="10">
        <v>0.30655786185838085</v>
      </c>
    </row>
    <row r="83" spans="1:25" x14ac:dyDescent="0.2">
      <c r="A83" s="9">
        <v>42</v>
      </c>
      <c r="B83" s="10">
        <v>8.2044249999999999E-2</v>
      </c>
      <c r="C83" s="10">
        <v>0.12642900000000001</v>
      </c>
      <c r="D83" s="10">
        <v>7.3459680000000013E-2</v>
      </c>
      <c r="E83" s="10">
        <v>6.9425699999999999</v>
      </c>
      <c r="F83" s="10">
        <v>6.73409675</v>
      </c>
      <c r="G83" s="10">
        <v>96.077870818743136</v>
      </c>
      <c r="H83" s="10">
        <v>14.250383433469723</v>
      </c>
      <c r="I83" s="10">
        <v>3.3669464523122715E-2</v>
      </c>
      <c r="J83" s="10">
        <v>6</v>
      </c>
      <c r="K83" s="10">
        <v>6</v>
      </c>
      <c r="L83" s="10">
        <v>6</v>
      </c>
      <c r="M83" s="10">
        <v>6</v>
      </c>
      <c r="N83" s="10">
        <v>6</v>
      </c>
      <c r="O83" s="10">
        <v>6</v>
      </c>
      <c r="P83" s="10">
        <v>6</v>
      </c>
      <c r="Q83" s="10">
        <v>6</v>
      </c>
      <c r="R83" s="10">
        <v>5.2246337192182865E-4</v>
      </c>
      <c r="S83" s="10">
        <v>1.2452423057365543E-3</v>
      </c>
      <c r="T83" s="10">
        <v>1.3159443324396338E-2</v>
      </c>
      <c r="U83" s="10">
        <v>2.2140668450433032</v>
      </c>
      <c r="V83" s="10">
        <v>2.2135062662822955</v>
      </c>
      <c r="W83" s="10">
        <v>32.561133818463297</v>
      </c>
      <c r="X83" s="10">
        <v>0.78866552668045209</v>
      </c>
      <c r="Y83" s="10">
        <v>1.0104178163433338E-2</v>
      </c>
    </row>
    <row r="84" spans="1:25" x14ac:dyDescent="0.2">
      <c r="A84" s="9">
        <v>48</v>
      </c>
      <c r="B84" s="10">
        <v>9.1003640000000011E-2</v>
      </c>
      <c r="C84" s="10">
        <v>0.11212669999999998</v>
      </c>
      <c r="D84" s="10">
        <v>4.4350319999999999E-2</v>
      </c>
      <c r="E84" s="10">
        <v>3.2779750000000001</v>
      </c>
      <c r="F84" s="10">
        <v>3.7304396600000005</v>
      </c>
      <c r="G84" s="10">
        <v>60.300656000000004</v>
      </c>
      <c r="H84" s="10">
        <v>16.636543246514297</v>
      </c>
      <c r="I84" s="10">
        <v>5.8627847374504695E-2</v>
      </c>
      <c r="J84" s="10">
        <v>5</v>
      </c>
      <c r="K84" s="10">
        <v>5</v>
      </c>
      <c r="L84" s="10">
        <v>5</v>
      </c>
      <c r="M84" s="10">
        <v>6</v>
      </c>
      <c r="N84" s="10">
        <v>5</v>
      </c>
      <c r="O84" s="10">
        <v>5</v>
      </c>
      <c r="P84" s="10">
        <v>5</v>
      </c>
      <c r="Q84" s="10">
        <v>5</v>
      </c>
      <c r="R84" s="10">
        <v>1.0516803354630527E-3</v>
      </c>
      <c r="S84" s="10">
        <v>6.9100308573844553E-3</v>
      </c>
      <c r="T84" s="10">
        <v>1.0719429213908739E-2</v>
      </c>
      <c r="U84" s="10">
        <v>1.8654175437767273</v>
      </c>
      <c r="V84" s="10">
        <v>1.0618218356487157</v>
      </c>
      <c r="W84" s="10">
        <v>11.450925821281009</v>
      </c>
      <c r="X84" s="10">
        <v>2.3849151491015803</v>
      </c>
      <c r="Y84" s="10">
        <v>1.8751070785449752E-2</v>
      </c>
    </row>
    <row r="85" spans="1:25" x14ac:dyDescent="0.2">
      <c r="A85" s="8" t="s">
        <v>20</v>
      </c>
      <c r="B85" s="10">
        <v>81.595569628888882</v>
      </c>
      <c r="C85" s="10">
        <v>0.33140636222222219</v>
      </c>
      <c r="D85" s="10">
        <v>0.24758111466666663</v>
      </c>
      <c r="E85" s="10">
        <v>92.850052888888953</v>
      </c>
      <c r="F85" s="10">
        <v>12.307884761777776</v>
      </c>
      <c r="G85" s="10">
        <v>135.95068674481078</v>
      </c>
      <c r="H85" s="10">
        <v>213.55787886700284</v>
      </c>
      <c r="I85" s="10">
        <v>218.38609359478914</v>
      </c>
      <c r="J85" s="10">
        <v>45</v>
      </c>
      <c r="K85" s="10">
        <v>45</v>
      </c>
      <c r="L85" s="10">
        <v>45</v>
      </c>
      <c r="M85" s="10">
        <v>45</v>
      </c>
      <c r="N85" s="10">
        <v>45</v>
      </c>
      <c r="O85" s="10">
        <v>46</v>
      </c>
      <c r="P85" s="10">
        <v>45</v>
      </c>
      <c r="Q85" s="10">
        <v>45</v>
      </c>
      <c r="R85" s="10">
        <v>107.90502286121473</v>
      </c>
      <c r="S85" s="10">
        <v>0.77339841480739069</v>
      </c>
      <c r="T85" s="10">
        <v>0.55599531294923876</v>
      </c>
      <c r="U85" s="10">
        <v>109.61223341648939</v>
      </c>
      <c r="V85" s="10">
        <v>18.193794424164459</v>
      </c>
      <c r="W85" s="10">
        <v>61.220637007828643</v>
      </c>
      <c r="X85" s="10">
        <v>400.71714306522125</v>
      </c>
      <c r="Y85" s="10">
        <v>448.65693501318884</v>
      </c>
    </row>
    <row r="86" spans="1:25" x14ac:dyDescent="0.2">
      <c r="A86" s="9">
        <v>0</v>
      </c>
      <c r="B86" s="10">
        <v>1.6863493333333335</v>
      </c>
      <c r="C86" s="10">
        <v>3.1849423333333333</v>
      </c>
      <c r="D86" s="10">
        <v>2.1152487999999998</v>
      </c>
      <c r="E86" s="10">
        <v>69.237783333333354</v>
      </c>
      <c r="F86" s="10">
        <v>64.366491666666676</v>
      </c>
      <c r="G86" s="10">
        <v>269.11360000000002</v>
      </c>
      <c r="H86" s="10">
        <v>4.2779825393597752</v>
      </c>
      <c r="I86" s="10">
        <v>7.5855285368113937E-2</v>
      </c>
      <c r="J86" s="10">
        <v>3</v>
      </c>
      <c r="K86" s="10">
        <v>3</v>
      </c>
      <c r="L86" s="10">
        <v>3</v>
      </c>
      <c r="M86" s="10">
        <v>3</v>
      </c>
      <c r="N86" s="10">
        <v>3</v>
      </c>
      <c r="O86" s="10">
        <v>4</v>
      </c>
      <c r="P86" s="10">
        <v>3</v>
      </c>
      <c r="Q86" s="10">
        <v>3</v>
      </c>
      <c r="R86" s="10">
        <v>1.4165471447582649E-2</v>
      </c>
      <c r="S86" s="10">
        <v>0.24487222138156034</v>
      </c>
      <c r="T86" s="10">
        <v>1.0679821256706505</v>
      </c>
      <c r="U86" s="10">
        <v>5.7201961245513182</v>
      </c>
      <c r="V86" s="10">
        <v>5.4905502120362382</v>
      </c>
      <c r="W86" s="10">
        <v>12.774468516015149</v>
      </c>
      <c r="X86" s="10">
        <v>0.32872587961606242</v>
      </c>
      <c r="Y86" s="10">
        <v>3.4376024643357275E-3</v>
      </c>
    </row>
    <row r="87" spans="1:25" x14ac:dyDescent="0.2">
      <c r="A87" s="9">
        <v>7</v>
      </c>
      <c r="B87" s="10">
        <v>154.00067066666668</v>
      </c>
      <c r="C87" s="10">
        <v>0.16450733333333337</v>
      </c>
      <c r="D87" s="10">
        <v>0.17864168</v>
      </c>
      <c r="E87" s="10">
        <v>159.23397499999999</v>
      </c>
      <c r="F87" s="10">
        <v>8.0133763066666646</v>
      </c>
      <c r="G87" s="10">
        <v>157.71648856977978</v>
      </c>
      <c r="H87" s="10">
        <v>442.01038763493585</v>
      </c>
      <c r="I87" s="10">
        <v>508.38096332244913</v>
      </c>
      <c r="J87" s="10">
        <v>6</v>
      </c>
      <c r="K87" s="10">
        <v>6</v>
      </c>
      <c r="L87" s="10">
        <v>6</v>
      </c>
      <c r="M87" s="10">
        <v>6</v>
      </c>
      <c r="N87" s="10">
        <v>6</v>
      </c>
      <c r="O87" s="10">
        <v>6</v>
      </c>
      <c r="P87" s="10">
        <v>6</v>
      </c>
      <c r="Q87" s="10">
        <v>6</v>
      </c>
      <c r="R87" s="10">
        <v>43.391172076316948</v>
      </c>
      <c r="S87" s="10">
        <v>4.0764338099209325E-2</v>
      </c>
      <c r="T87" s="10">
        <v>2.9985522093703924E-2</v>
      </c>
      <c r="U87" s="10">
        <v>32.37567953176822</v>
      </c>
      <c r="V87" s="10">
        <v>12.135851754485207</v>
      </c>
      <c r="W87" s="10">
        <v>22.939757180002346</v>
      </c>
      <c r="X87" s="10">
        <v>454.45787411159324</v>
      </c>
      <c r="Y87" s="10">
        <v>533.58273726832749</v>
      </c>
    </row>
    <row r="88" spans="1:25" x14ac:dyDescent="0.2">
      <c r="A88" s="9">
        <v>14</v>
      </c>
      <c r="B88" s="10">
        <v>249.11223466666664</v>
      </c>
      <c r="C88" s="10">
        <v>0.1376665</v>
      </c>
      <c r="D88" s="10">
        <v>0.17236016000000001</v>
      </c>
      <c r="E88" s="10">
        <v>275.4680166666667</v>
      </c>
      <c r="F88" s="10">
        <v>26.2181155</v>
      </c>
      <c r="G88" s="10">
        <v>178.2104126344085</v>
      </c>
      <c r="H88" s="10">
        <v>16.802974090971357</v>
      </c>
      <c r="I88" s="10">
        <v>26.779021404747514</v>
      </c>
      <c r="J88" s="10">
        <v>6</v>
      </c>
      <c r="K88" s="10">
        <v>6</v>
      </c>
      <c r="L88" s="10">
        <v>6</v>
      </c>
      <c r="M88" s="10">
        <v>6</v>
      </c>
      <c r="N88" s="10">
        <v>6</v>
      </c>
      <c r="O88" s="10">
        <v>6</v>
      </c>
      <c r="P88" s="10">
        <v>6</v>
      </c>
      <c r="Q88" s="10">
        <v>6</v>
      </c>
      <c r="R88" s="10">
        <v>117.42724343455347</v>
      </c>
      <c r="S88" s="10">
        <v>1.1574208551775645E-2</v>
      </c>
      <c r="T88" s="10">
        <v>4.1074021629248711E-2</v>
      </c>
      <c r="U88" s="10">
        <v>122.67884658014044</v>
      </c>
      <c r="V88" s="10">
        <v>22.228936747285559</v>
      </c>
      <c r="W88" s="10">
        <v>60.479583248555073</v>
      </c>
      <c r="X88" s="10">
        <v>21.427401696663292</v>
      </c>
      <c r="Y88" s="10">
        <v>38.611088295754541</v>
      </c>
    </row>
    <row r="89" spans="1:25" x14ac:dyDescent="0.2">
      <c r="A89" s="9">
        <v>21</v>
      </c>
      <c r="B89" s="10">
        <v>157.64342466666665</v>
      </c>
      <c r="C89" s="10">
        <v>0.1394006666666667</v>
      </c>
      <c r="D89" s="10">
        <v>0.11846044</v>
      </c>
      <c r="E89" s="10">
        <v>152.35882500000002</v>
      </c>
      <c r="F89" s="10">
        <v>1.374055693333349</v>
      </c>
      <c r="G89" s="10">
        <v>127.25214171304647</v>
      </c>
      <c r="H89" s="10">
        <v>722.3326886049017</v>
      </c>
      <c r="I89" s="10">
        <v>872.43215131756835</v>
      </c>
      <c r="J89" s="10">
        <v>6</v>
      </c>
      <c r="K89" s="10">
        <v>6</v>
      </c>
      <c r="L89" s="10">
        <v>6</v>
      </c>
      <c r="M89" s="10">
        <v>6</v>
      </c>
      <c r="N89" s="10">
        <v>6</v>
      </c>
      <c r="O89" s="10">
        <v>6</v>
      </c>
      <c r="P89" s="10">
        <v>6</v>
      </c>
      <c r="Q89" s="10">
        <v>6</v>
      </c>
      <c r="R89" s="10">
        <v>100.70534715023391</v>
      </c>
      <c r="S89" s="10">
        <v>8.6117191469060254E-4</v>
      </c>
      <c r="T89" s="10">
        <v>4.0843185314958008E-2</v>
      </c>
      <c r="U89" s="10">
        <v>102.68671686394373</v>
      </c>
      <c r="V89" s="10">
        <v>2.3450031154082005</v>
      </c>
      <c r="W89" s="10">
        <v>49.18732300659461</v>
      </c>
      <c r="X89" s="10">
        <v>536.28131305063846</v>
      </c>
      <c r="Y89" s="10">
        <v>705.30091838377018</v>
      </c>
    </row>
    <row r="90" spans="1:25" x14ac:dyDescent="0.2">
      <c r="A90" s="9">
        <v>28</v>
      </c>
      <c r="B90" s="10">
        <v>49.252082999999999</v>
      </c>
      <c r="C90" s="10">
        <v>0.11586213333333334</v>
      </c>
      <c r="D90" s="10">
        <v>0.10724923999999998</v>
      </c>
      <c r="E90" s="10">
        <v>54.022300000000008</v>
      </c>
      <c r="F90" s="10">
        <v>5.2977785133333306</v>
      </c>
      <c r="G90" s="10">
        <v>112.62410555910151</v>
      </c>
      <c r="H90" s="10">
        <v>372.1294044056404</v>
      </c>
      <c r="I90" s="10">
        <v>230.05597771338634</v>
      </c>
      <c r="J90" s="10">
        <v>6</v>
      </c>
      <c r="K90" s="10">
        <v>6</v>
      </c>
      <c r="L90" s="10">
        <v>6</v>
      </c>
      <c r="M90" s="10">
        <v>6</v>
      </c>
      <c r="N90" s="10">
        <v>6</v>
      </c>
      <c r="O90" s="10">
        <v>6</v>
      </c>
      <c r="P90" s="10">
        <v>6</v>
      </c>
      <c r="Q90" s="10">
        <v>6</v>
      </c>
      <c r="R90" s="10">
        <v>30.104574666717323</v>
      </c>
      <c r="S90" s="10">
        <v>2.0443056118553916E-3</v>
      </c>
      <c r="T90" s="10">
        <v>2.4900570666231813E-2</v>
      </c>
      <c r="U90" s="10">
        <v>27.418732974938859</v>
      </c>
      <c r="V90" s="10">
        <v>5.4401664278215502</v>
      </c>
      <c r="W90" s="10">
        <v>21.809236067495355</v>
      </c>
      <c r="X90" s="10">
        <v>548.57773957639813</v>
      </c>
      <c r="Y90" s="10">
        <v>359.27995342974157</v>
      </c>
    </row>
    <row r="91" spans="1:25" x14ac:dyDescent="0.2">
      <c r="A91" s="9">
        <v>35</v>
      </c>
      <c r="B91" s="10">
        <v>0.94216900000000015</v>
      </c>
      <c r="C91" s="10">
        <v>0.1032265</v>
      </c>
      <c r="D91" s="10">
        <v>9.4650920000000013E-2</v>
      </c>
      <c r="E91" s="10">
        <v>8.8007833333333352</v>
      </c>
      <c r="F91" s="10">
        <v>7.7553878333333346</v>
      </c>
      <c r="G91" s="10">
        <v>124.0838</v>
      </c>
      <c r="H91" s="10">
        <v>17.536993437392287</v>
      </c>
      <c r="I91" s="10">
        <v>0.13388452672052512</v>
      </c>
      <c r="J91" s="10">
        <v>6</v>
      </c>
      <c r="K91" s="10">
        <v>6</v>
      </c>
      <c r="L91" s="10">
        <v>6</v>
      </c>
      <c r="M91" s="10">
        <v>6</v>
      </c>
      <c r="N91" s="10">
        <v>6</v>
      </c>
      <c r="O91" s="10">
        <v>6</v>
      </c>
      <c r="P91" s="10">
        <v>6</v>
      </c>
      <c r="Q91" s="10">
        <v>6</v>
      </c>
      <c r="R91" s="10">
        <v>0.53997846730068777</v>
      </c>
      <c r="S91" s="10">
        <v>1.1151438920610089E-3</v>
      </c>
      <c r="T91" s="10">
        <v>2.7624517657182695E-2</v>
      </c>
      <c r="U91" s="10">
        <v>3.3455457830773536</v>
      </c>
      <c r="V91" s="10">
        <v>2.9270519625247124</v>
      </c>
      <c r="W91" s="10">
        <v>28.243335523694792</v>
      </c>
      <c r="X91" s="10">
        <v>5.263651508502047</v>
      </c>
      <c r="Y91" s="10">
        <v>3.7517054451618799E-2</v>
      </c>
    </row>
    <row r="92" spans="1:25" x14ac:dyDescent="0.2">
      <c r="A92" s="9">
        <v>42</v>
      </c>
      <c r="B92" s="10">
        <v>8.1949749999999988E-2</v>
      </c>
      <c r="C92" s="10">
        <v>0.12481466666666668</v>
      </c>
      <c r="D92" s="10">
        <v>6.8288080000000015E-2</v>
      </c>
      <c r="E92" s="10">
        <v>6.0647583333333337</v>
      </c>
      <c r="F92" s="10">
        <v>5.8579939166666675</v>
      </c>
      <c r="G92" s="10">
        <v>83.23926932037331</v>
      </c>
      <c r="H92" s="10">
        <v>14.375675851398102</v>
      </c>
      <c r="I92" s="10">
        <v>3.7149279672858825E-2</v>
      </c>
      <c r="J92" s="10">
        <v>6</v>
      </c>
      <c r="K92" s="10">
        <v>6</v>
      </c>
      <c r="L92" s="10">
        <v>6</v>
      </c>
      <c r="M92" s="10">
        <v>6</v>
      </c>
      <c r="N92" s="10">
        <v>6</v>
      </c>
      <c r="O92" s="10">
        <v>6</v>
      </c>
      <c r="P92" s="10">
        <v>6</v>
      </c>
      <c r="Q92" s="10">
        <v>6</v>
      </c>
      <c r="R92" s="10">
        <v>6.693286748687637E-4</v>
      </c>
      <c r="S92" s="10">
        <v>9.3678912603874058E-4</v>
      </c>
      <c r="T92" s="10">
        <v>1.2019903581643203E-2</v>
      </c>
      <c r="U92" s="10">
        <v>1.325768335712038</v>
      </c>
      <c r="V92" s="10">
        <v>1.3249387983994314</v>
      </c>
      <c r="W92" s="10">
        <v>17.818672042548627</v>
      </c>
      <c r="X92" s="10">
        <v>1.7230128401185005</v>
      </c>
      <c r="Y92" s="10">
        <v>9.9312347349794373E-3</v>
      </c>
    </row>
    <row r="93" spans="1:25" x14ac:dyDescent="0.2">
      <c r="A93" s="9">
        <v>48</v>
      </c>
      <c r="B93" s="10">
        <v>9.1065800000000016E-2</v>
      </c>
      <c r="C93" s="10">
        <v>0.10759875000000001</v>
      </c>
      <c r="D93" s="10">
        <v>5.9583440000000008E-2</v>
      </c>
      <c r="E93" s="10">
        <v>5.8078466666666655</v>
      </c>
      <c r="F93" s="10">
        <v>5.6091821166666662</v>
      </c>
      <c r="G93" s="10">
        <v>79.753313913505977</v>
      </c>
      <c r="H93" s="10">
        <v>14.356976207601591</v>
      </c>
      <c r="I93" s="10">
        <v>3.8626753690633973E-2</v>
      </c>
      <c r="J93" s="10">
        <v>6</v>
      </c>
      <c r="K93" s="10">
        <v>6</v>
      </c>
      <c r="L93" s="10">
        <v>6</v>
      </c>
      <c r="M93" s="10">
        <v>6</v>
      </c>
      <c r="N93" s="10">
        <v>6</v>
      </c>
      <c r="O93" s="10">
        <v>6</v>
      </c>
      <c r="P93" s="10">
        <v>6</v>
      </c>
      <c r="Q93" s="10">
        <v>6</v>
      </c>
      <c r="R93" s="10">
        <v>1.0401357449862543E-3</v>
      </c>
      <c r="S93" s="10">
        <v>5.1374545813075738E-3</v>
      </c>
      <c r="T93" s="10">
        <v>1.5547123081007629E-2</v>
      </c>
      <c r="U93" s="10">
        <v>1.6111793434831114</v>
      </c>
      <c r="V93" s="10">
        <v>1.6103250681459229</v>
      </c>
      <c r="W93" s="10">
        <v>22.480864304422685</v>
      </c>
      <c r="X93" s="10">
        <v>1.7767763622334769</v>
      </c>
      <c r="Y93" s="10">
        <v>1.3572488669365088E-2</v>
      </c>
    </row>
    <row r="94" spans="1:25" x14ac:dyDescent="0.2">
      <c r="A94" s="8" t="s">
        <v>21</v>
      </c>
      <c r="B94" s="10">
        <v>77.378821934090908</v>
      </c>
      <c r="C94" s="10">
        <v>0.36918834444444443</v>
      </c>
      <c r="D94" s="10">
        <v>0.23190048000000002</v>
      </c>
      <c r="E94" s="10">
        <v>89.197255111111076</v>
      </c>
      <c r="F94" s="10">
        <v>14.851103067272737</v>
      </c>
      <c r="G94" s="10">
        <v>137.58421618880899</v>
      </c>
      <c r="H94" s="10">
        <v>206.34043942942589</v>
      </c>
      <c r="I94" s="10">
        <v>216.8275774971917</v>
      </c>
      <c r="J94" s="10">
        <v>44</v>
      </c>
      <c r="K94" s="10">
        <v>45</v>
      </c>
      <c r="L94" s="10">
        <v>44</v>
      </c>
      <c r="M94" s="10">
        <v>45</v>
      </c>
      <c r="N94" s="10">
        <v>44</v>
      </c>
      <c r="O94" s="10">
        <v>45</v>
      </c>
      <c r="P94" s="10">
        <v>44</v>
      </c>
      <c r="Q94" s="10">
        <v>44</v>
      </c>
      <c r="R94" s="10">
        <v>94.146543156571695</v>
      </c>
      <c r="S94" s="10">
        <v>0.92379108595865922</v>
      </c>
      <c r="T94" s="10">
        <v>0.44694893786742934</v>
      </c>
      <c r="U94" s="10">
        <v>99.456727370652047</v>
      </c>
      <c r="V94" s="10">
        <v>21.284723362032761</v>
      </c>
      <c r="W94" s="10">
        <v>61.80059590865099</v>
      </c>
      <c r="X94" s="10">
        <v>411.92166032793187</v>
      </c>
      <c r="Y94" s="10">
        <v>502.09067956217638</v>
      </c>
    </row>
    <row r="95" spans="1:25" x14ac:dyDescent="0.2">
      <c r="A95" s="9">
        <v>0</v>
      </c>
      <c r="B95" s="10">
        <v>1.7004953333333335</v>
      </c>
      <c r="C95" s="10">
        <v>3.6858425000000001</v>
      </c>
      <c r="D95" s="10">
        <v>1.6955848</v>
      </c>
      <c r="E95" s="10">
        <v>72.024533333333338</v>
      </c>
      <c r="F95" s="10">
        <v>66.638195499999995</v>
      </c>
      <c r="G95" s="10">
        <v>264.0334666666667</v>
      </c>
      <c r="H95" s="10">
        <v>4.0386760203552932</v>
      </c>
      <c r="I95" s="10">
        <v>8.0533024259938593E-2</v>
      </c>
      <c r="J95" s="10">
        <v>3</v>
      </c>
      <c r="K95" s="10">
        <v>3</v>
      </c>
      <c r="L95" s="10">
        <v>3</v>
      </c>
      <c r="M95" s="10">
        <v>3</v>
      </c>
      <c r="N95" s="10">
        <v>3</v>
      </c>
      <c r="O95" s="10">
        <v>3</v>
      </c>
      <c r="P95" s="10">
        <v>3</v>
      </c>
      <c r="Q95" s="10">
        <v>3</v>
      </c>
      <c r="R95" s="10">
        <v>2.3793896220116829E-2</v>
      </c>
      <c r="S95" s="10">
        <v>1.0359378838674411</v>
      </c>
      <c r="T95" s="10">
        <v>0.87693876775063428</v>
      </c>
      <c r="U95" s="10">
        <v>7.8095323003899617</v>
      </c>
      <c r="V95" s="10">
        <v>6.9462652079182261</v>
      </c>
      <c r="W95" s="10">
        <v>52.455121446559708</v>
      </c>
      <c r="X95" s="10">
        <v>1.1562905257617977</v>
      </c>
      <c r="Y95" s="10">
        <v>1.0774364176585484E-2</v>
      </c>
    </row>
    <row r="96" spans="1:25" x14ac:dyDescent="0.2">
      <c r="A96" s="9">
        <v>7</v>
      </c>
      <c r="B96" s="10">
        <v>134.90782333333334</v>
      </c>
      <c r="C96" s="10">
        <v>0.17876149999999999</v>
      </c>
      <c r="D96" s="10">
        <v>0.20020027999999998</v>
      </c>
      <c r="E96" s="10">
        <v>147.70427499999997</v>
      </c>
      <c r="F96" s="10">
        <v>13.413491446666685</v>
      </c>
      <c r="G96" s="10">
        <v>165.1086042475647</v>
      </c>
      <c r="H96" s="10">
        <v>184.07711965355952</v>
      </c>
      <c r="I96" s="10">
        <v>157.79522838297399</v>
      </c>
      <c r="J96" s="10">
        <v>6</v>
      </c>
      <c r="K96" s="10">
        <v>6</v>
      </c>
      <c r="L96" s="10">
        <v>6</v>
      </c>
      <c r="M96" s="10">
        <v>6</v>
      </c>
      <c r="N96" s="10">
        <v>6</v>
      </c>
      <c r="O96" s="10">
        <v>6</v>
      </c>
      <c r="P96" s="10">
        <v>6</v>
      </c>
      <c r="Q96" s="10">
        <v>6</v>
      </c>
      <c r="R96" s="10">
        <v>5.6116182317240071</v>
      </c>
      <c r="S96" s="10">
        <v>5.8570721732790702E-2</v>
      </c>
      <c r="T96" s="10">
        <v>5.3431374959512369E-2</v>
      </c>
      <c r="U96" s="10">
        <v>17.040574880524424</v>
      </c>
      <c r="V96" s="10">
        <v>13.154318406900405</v>
      </c>
      <c r="W96" s="10">
        <v>14.008394269584697</v>
      </c>
      <c r="X96" s="10">
        <v>413.61822038932343</v>
      </c>
      <c r="Y96" s="10">
        <v>356.47305586083593</v>
      </c>
    </row>
    <row r="97" spans="1:25" x14ac:dyDescent="0.2">
      <c r="A97" s="9">
        <v>14</v>
      </c>
      <c r="B97" s="10">
        <v>220.06131733333334</v>
      </c>
      <c r="C97" s="10">
        <v>0.15223799999999998</v>
      </c>
      <c r="D97" s="10">
        <v>0.19198535999999999</v>
      </c>
      <c r="E97" s="10">
        <v>258.15683333333334</v>
      </c>
      <c r="F97" s="10">
        <v>37.943278000000021</v>
      </c>
      <c r="G97" s="10">
        <v>177.32092064760548</v>
      </c>
      <c r="H97" s="10">
        <v>7.9078233088696059</v>
      </c>
      <c r="I97" s="10">
        <v>9.0612947360804874</v>
      </c>
      <c r="J97" s="10">
        <v>6</v>
      </c>
      <c r="K97" s="10">
        <v>6</v>
      </c>
      <c r="L97" s="10">
        <v>6</v>
      </c>
      <c r="M97" s="10">
        <v>6</v>
      </c>
      <c r="N97" s="10">
        <v>6</v>
      </c>
      <c r="O97" s="10">
        <v>6</v>
      </c>
      <c r="P97" s="10">
        <v>6</v>
      </c>
      <c r="Q97" s="10">
        <v>6</v>
      </c>
      <c r="R97" s="10">
        <v>104.38854484104236</v>
      </c>
      <c r="S97" s="10">
        <v>1.7641614713511958E-2</v>
      </c>
      <c r="T97" s="10">
        <v>5.3879690137193563E-2</v>
      </c>
      <c r="U97" s="10">
        <v>120.85079342446488</v>
      </c>
      <c r="V97" s="10">
        <v>27.897359144032553</v>
      </c>
      <c r="W97" s="10">
        <v>61.905669708385467</v>
      </c>
      <c r="X97" s="10">
        <v>7.0558376278351096</v>
      </c>
      <c r="Y97" s="10">
        <v>6.4780211987411338</v>
      </c>
    </row>
    <row r="98" spans="1:25" x14ac:dyDescent="0.2">
      <c r="A98" s="9">
        <v>21</v>
      </c>
      <c r="B98" s="10">
        <v>152.02542533333335</v>
      </c>
      <c r="C98" s="10">
        <v>0.14149799999999998</v>
      </c>
      <c r="D98" s="10">
        <v>0.11766104000000001</v>
      </c>
      <c r="E98" s="10">
        <v>142.79421666666667</v>
      </c>
      <c r="F98" s="10">
        <v>0.28322406666666705</v>
      </c>
      <c r="G98" s="10">
        <v>131.36361500165742</v>
      </c>
      <c r="H98" s="10">
        <v>948.48430589466454</v>
      </c>
      <c r="I98" s="10">
        <v>1196.9956333930047</v>
      </c>
      <c r="J98" s="10">
        <v>6</v>
      </c>
      <c r="K98" s="10">
        <v>6</v>
      </c>
      <c r="L98" s="10">
        <v>6</v>
      </c>
      <c r="M98" s="10">
        <v>6</v>
      </c>
      <c r="N98" s="10">
        <v>6</v>
      </c>
      <c r="O98" s="10">
        <v>6</v>
      </c>
      <c r="P98" s="10">
        <v>6</v>
      </c>
      <c r="Q98" s="10">
        <v>6</v>
      </c>
      <c r="R98" s="10">
        <v>71.08888854487725</v>
      </c>
      <c r="S98" s="10">
        <v>3.7855857142589477E-3</v>
      </c>
      <c r="T98" s="10">
        <v>1.5572341006284286E-2</v>
      </c>
      <c r="U98" s="10">
        <v>64.473815725778707</v>
      </c>
      <c r="V98" s="10">
        <v>0.39146536476508897</v>
      </c>
      <c r="W98" s="10">
        <v>23.025923067168193</v>
      </c>
      <c r="X98" s="10">
        <v>427.82558555653168</v>
      </c>
      <c r="Y98" s="10">
        <v>700.98088860822725</v>
      </c>
    </row>
    <row r="99" spans="1:25" x14ac:dyDescent="0.2">
      <c r="A99" s="9">
        <v>28</v>
      </c>
      <c r="B99" s="10">
        <v>56.663750999999998</v>
      </c>
      <c r="C99" s="10">
        <v>0.11598766666666667</v>
      </c>
      <c r="D99" s="10">
        <v>0.12957504</v>
      </c>
      <c r="E99" s="10">
        <v>61.665616666666672</v>
      </c>
      <c r="F99" s="10">
        <v>6.5773470799999982</v>
      </c>
      <c r="G99" s="10">
        <v>139.81286500593265</v>
      </c>
      <c r="H99" s="10">
        <v>327.56611723353302</v>
      </c>
      <c r="I99" s="10">
        <v>225.66654175028899</v>
      </c>
      <c r="J99" s="10">
        <v>6</v>
      </c>
      <c r="K99" s="10">
        <v>6</v>
      </c>
      <c r="L99" s="10">
        <v>6</v>
      </c>
      <c r="M99" s="10">
        <v>6</v>
      </c>
      <c r="N99" s="10">
        <v>6</v>
      </c>
      <c r="O99" s="10">
        <v>6</v>
      </c>
      <c r="P99" s="10">
        <v>6</v>
      </c>
      <c r="Q99" s="10">
        <v>6</v>
      </c>
      <c r="R99" s="10">
        <v>37.026531228167052</v>
      </c>
      <c r="S99" s="10">
        <v>2.4251012668893776E-3</v>
      </c>
      <c r="T99" s="10">
        <v>1.6228007806751845E-2</v>
      </c>
      <c r="U99" s="10">
        <v>31.626498896157724</v>
      </c>
      <c r="V99" s="10">
        <v>6.5552113275909383</v>
      </c>
      <c r="W99" s="10">
        <v>28.108894819550592</v>
      </c>
      <c r="X99" s="10">
        <v>479.46950700893069</v>
      </c>
      <c r="Y99" s="10">
        <v>390.90442752045215</v>
      </c>
    </row>
    <row r="100" spans="1:25" x14ac:dyDescent="0.2">
      <c r="A100" s="9">
        <v>35</v>
      </c>
      <c r="B100" s="10">
        <v>2.777803</v>
      </c>
      <c r="C100" s="10">
        <v>0.10405200000000002</v>
      </c>
      <c r="D100" s="10">
        <v>0.10482332</v>
      </c>
      <c r="E100" s="10">
        <v>10.843208333333335</v>
      </c>
      <c r="F100" s="10">
        <v>7.9613533333333342</v>
      </c>
      <c r="G100" s="10">
        <v>126.54708999999997</v>
      </c>
      <c r="H100" s="10">
        <v>17.059813113656599</v>
      </c>
      <c r="I100" s="10">
        <v>0.41767773545349424</v>
      </c>
      <c r="J100" s="10">
        <v>6</v>
      </c>
      <c r="K100" s="10">
        <v>6</v>
      </c>
      <c r="L100" s="10">
        <v>6</v>
      </c>
      <c r="M100" s="10">
        <v>6</v>
      </c>
      <c r="N100" s="10">
        <v>6</v>
      </c>
      <c r="O100" s="10">
        <v>6</v>
      </c>
      <c r="P100" s="10">
        <v>6</v>
      </c>
      <c r="Q100" s="10">
        <v>6</v>
      </c>
      <c r="R100" s="10">
        <v>3.5995084285000361</v>
      </c>
      <c r="S100" s="10">
        <v>2.8714360170471126E-3</v>
      </c>
      <c r="T100" s="10">
        <v>3.9161984636736653E-2</v>
      </c>
      <c r="U100" s="10">
        <v>5.7323174009659228</v>
      </c>
      <c r="V100" s="10">
        <v>4.2515267417627136</v>
      </c>
      <c r="W100" s="10">
        <v>56.023605194687391</v>
      </c>
      <c r="X100" s="10">
        <v>2.9721039466642569</v>
      </c>
      <c r="Y100" s="10">
        <v>0.4762789375942606</v>
      </c>
    </row>
    <row r="101" spans="1:25" x14ac:dyDescent="0.2">
      <c r="A101" s="9">
        <v>42</v>
      </c>
      <c r="B101" s="10">
        <v>8.2075749999999989E-2</v>
      </c>
      <c r="C101" s="10">
        <v>0.12553833333333334</v>
      </c>
      <c r="D101" s="10">
        <v>6.8164879999999997E-2</v>
      </c>
      <c r="E101" s="10">
        <v>6.3276716666666664</v>
      </c>
      <c r="F101" s="10">
        <v>6.1200575833333319</v>
      </c>
      <c r="G101" s="10">
        <v>85.572115013041525</v>
      </c>
      <c r="H101" s="10">
        <v>14.28602597035538</v>
      </c>
      <c r="I101" s="10">
        <v>3.8365575675042736E-2</v>
      </c>
      <c r="J101" s="10">
        <v>6</v>
      </c>
      <c r="K101" s="10">
        <v>6</v>
      </c>
      <c r="L101" s="10">
        <v>6</v>
      </c>
      <c r="M101" s="10">
        <v>6</v>
      </c>
      <c r="N101" s="10">
        <v>6</v>
      </c>
      <c r="O101" s="10">
        <v>6</v>
      </c>
      <c r="P101" s="10">
        <v>6</v>
      </c>
      <c r="Q101" s="10">
        <v>6</v>
      </c>
      <c r="R101" s="10">
        <v>6.9292840539312574E-4</v>
      </c>
      <c r="S101" s="10">
        <v>1.0857140814555443E-3</v>
      </c>
      <c r="T101" s="10">
        <v>1.5288043076862445E-2</v>
      </c>
      <c r="U101" s="10">
        <v>2.1306299548670284</v>
      </c>
      <c r="V101" s="10">
        <v>2.129594589055217</v>
      </c>
      <c r="W101" s="10">
        <v>24.789181551887676</v>
      </c>
      <c r="X101" s="10">
        <v>1.434531889075261</v>
      </c>
      <c r="Y101" s="10">
        <v>1.6837318693859848E-2</v>
      </c>
    </row>
    <row r="102" spans="1:25" x14ac:dyDescent="0.2">
      <c r="A102" s="9">
        <v>48</v>
      </c>
      <c r="B102" s="10">
        <v>9.1500920000000013E-2</v>
      </c>
      <c r="C102" s="10">
        <v>0.10791583333333332</v>
      </c>
      <c r="D102" s="10">
        <v>4.8481440000000001E-2</v>
      </c>
      <c r="E102" s="10">
        <v>5.4753250000000007</v>
      </c>
      <c r="F102" s="10">
        <v>3.9482878799999996</v>
      </c>
      <c r="G102" s="10">
        <v>74.139678166932612</v>
      </c>
      <c r="H102" s="10">
        <v>14.115215157168018</v>
      </c>
      <c r="I102" s="10">
        <v>6.4672272558639304E-2</v>
      </c>
      <c r="J102" s="10">
        <v>5</v>
      </c>
      <c r="K102" s="10">
        <v>6</v>
      </c>
      <c r="L102" s="10">
        <v>5</v>
      </c>
      <c r="M102" s="10">
        <v>6</v>
      </c>
      <c r="N102" s="10">
        <v>5</v>
      </c>
      <c r="O102" s="10">
        <v>6</v>
      </c>
      <c r="P102" s="10">
        <v>5</v>
      </c>
      <c r="Q102" s="10">
        <v>5</v>
      </c>
      <c r="R102" s="10">
        <v>2.1318705195202689E-3</v>
      </c>
      <c r="S102" s="10">
        <v>5.0459904842028317E-3</v>
      </c>
      <c r="T102" s="10">
        <v>2.141128363830622E-2</v>
      </c>
      <c r="U102" s="10">
        <v>3.840744927978164</v>
      </c>
      <c r="V102" s="10">
        <v>2.2805107572340786</v>
      </c>
      <c r="W102" s="10">
        <v>52.293809865948987</v>
      </c>
      <c r="X102" s="10">
        <v>1.7714033943166658</v>
      </c>
      <c r="Y102" s="10">
        <v>3.3477569209249429E-2</v>
      </c>
    </row>
    <row r="103" spans="1:25" x14ac:dyDescent="0.2">
      <c r="A103" s="8" t="s">
        <v>22</v>
      </c>
      <c r="B103" s="10">
        <v>33.628713783333346</v>
      </c>
      <c r="C103" s="10">
        <v>0.14440289375000001</v>
      </c>
      <c r="D103" s="10">
        <v>0.10269346500000003</v>
      </c>
      <c r="E103" s="10">
        <v>46.042839583333311</v>
      </c>
      <c r="F103" s="10">
        <v>13.392444402916665</v>
      </c>
      <c r="G103" s="10">
        <v>115.47616645620543</v>
      </c>
      <c r="H103" s="10">
        <v>131.95303683199191</v>
      </c>
      <c r="I103" s="10">
        <v>108.74773154525396</v>
      </c>
      <c r="J103" s="10">
        <v>48</v>
      </c>
      <c r="K103" s="10">
        <v>48</v>
      </c>
      <c r="L103" s="10">
        <v>48</v>
      </c>
      <c r="M103" s="10">
        <v>48</v>
      </c>
      <c r="N103" s="10">
        <v>48</v>
      </c>
      <c r="O103" s="10">
        <v>48</v>
      </c>
      <c r="P103" s="10">
        <v>48</v>
      </c>
      <c r="Q103" s="10">
        <v>48</v>
      </c>
      <c r="R103" s="10">
        <v>44.442072192532535</v>
      </c>
      <c r="S103" s="10">
        <v>6.6680469626504799E-2</v>
      </c>
      <c r="T103" s="10">
        <v>4.7919978303249885E-2</v>
      </c>
      <c r="U103" s="10">
        <v>45.257743829188733</v>
      </c>
      <c r="V103" s="10">
        <v>18.083558575729263</v>
      </c>
      <c r="W103" s="10">
        <v>51.73479301077802</v>
      </c>
      <c r="X103" s="10">
        <v>332.04296250313394</v>
      </c>
      <c r="Y103" s="10">
        <v>318.74379288279545</v>
      </c>
    </row>
    <row r="104" spans="1:25" x14ac:dyDescent="0.2">
      <c r="A104" s="9">
        <v>0</v>
      </c>
      <c r="B104" s="10">
        <v>1.7457196666666668</v>
      </c>
      <c r="C104" s="10">
        <v>0.29476049999999998</v>
      </c>
      <c r="D104" s="10">
        <v>0.17514280000000002</v>
      </c>
      <c r="E104" s="10">
        <v>59.298375</v>
      </c>
      <c r="F104" s="10">
        <v>57.257894833333332</v>
      </c>
      <c r="G104" s="10">
        <v>136.91316</v>
      </c>
      <c r="H104" s="10">
        <v>2.4144681177166203</v>
      </c>
      <c r="I104" s="10">
        <v>3.5849149896948783E-2</v>
      </c>
      <c r="J104" s="10">
        <v>6</v>
      </c>
      <c r="K104" s="10">
        <v>6</v>
      </c>
      <c r="L104" s="10">
        <v>6</v>
      </c>
      <c r="M104" s="10">
        <v>6</v>
      </c>
      <c r="N104" s="10">
        <v>6</v>
      </c>
      <c r="O104" s="10">
        <v>6</v>
      </c>
      <c r="P104" s="10">
        <v>6</v>
      </c>
      <c r="Q104" s="10">
        <v>6</v>
      </c>
      <c r="R104" s="10">
        <v>1.5505057622159233E-2</v>
      </c>
      <c r="S104" s="10">
        <v>9.5436960282691594E-2</v>
      </c>
      <c r="T104" s="10">
        <v>3.6572153669151196E-2</v>
      </c>
      <c r="U104" s="10">
        <v>4.8171293298758409</v>
      </c>
      <c r="V104" s="10">
        <v>4.8238895044600651</v>
      </c>
      <c r="W104" s="10">
        <v>13.960392812513561</v>
      </c>
      <c r="X104" s="10">
        <v>0.39165693202791801</v>
      </c>
      <c r="Y104" s="10">
        <v>3.3802999348559394E-3</v>
      </c>
    </row>
    <row r="105" spans="1:25" x14ac:dyDescent="0.2">
      <c r="A105" s="9">
        <v>7</v>
      </c>
      <c r="B105" s="10">
        <v>93.94502</v>
      </c>
      <c r="C105" s="10">
        <v>0.132578</v>
      </c>
      <c r="D105" s="10">
        <v>0.11967927999999999</v>
      </c>
      <c r="E105" s="10">
        <v>103.54621666666667</v>
      </c>
      <c r="F105" s="10">
        <v>11.300377760000003</v>
      </c>
      <c r="G105" s="10">
        <v>142.02832048629369</v>
      </c>
      <c r="H105" s="10">
        <v>380.87706269093343</v>
      </c>
      <c r="I105" s="10">
        <v>320.46349900686818</v>
      </c>
      <c r="J105" s="10">
        <v>6</v>
      </c>
      <c r="K105" s="10">
        <v>6</v>
      </c>
      <c r="L105" s="10">
        <v>6</v>
      </c>
      <c r="M105" s="10">
        <v>6</v>
      </c>
      <c r="N105" s="10">
        <v>6</v>
      </c>
      <c r="O105" s="10">
        <v>6</v>
      </c>
      <c r="P105" s="10">
        <v>6</v>
      </c>
      <c r="Q105" s="10">
        <v>6</v>
      </c>
      <c r="R105" s="10">
        <v>23.559403473857273</v>
      </c>
      <c r="S105" s="10">
        <v>6.7738056068945476E-3</v>
      </c>
      <c r="T105" s="10">
        <v>2.0689339942685563E-2</v>
      </c>
      <c r="U105" s="10">
        <v>28.697679865795223</v>
      </c>
      <c r="V105" s="10">
        <v>9.9789305559005186</v>
      </c>
      <c r="W105" s="10">
        <v>34.184098886754832</v>
      </c>
      <c r="X105" s="10">
        <v>573.55978635061672</v>
      </c>
      <c r="Y105" s="10">
        <v>487.44527455551076</v>
      </c>
    </row>
    <row r="106" spans="1:25" x14ac:dyDescent="0.2">
      <c r="A106" s="9">
        <v>14</v>
      </c>
      <c r="B106" s="10">
        <v>85.041964000000021</v>
      </c>
      <c r="C106" s="10">
        <v>0.13525400000000001</v>
      </c>
      <c r="D106" s="10">
        <v>0.13557796</v>
      </c>
      <c r="E106" s="10">
        <v>100.96043333333334</v>
      </c>
      <c r="F106" s="10">
        <v>15.783215333333315</v>
      </c>
      <c r="G106" s="10">
        <v>122.28516053440192</v>
      </c>
      <c r="H106" s="10">
        <v>9.7884552201169566</v>
      </c>
      <c r="I106" s="10">
        <v>6.0337643361583346</v>
      </c>
      <c r="J106" s="10">
        <v>6</v>
      </c>
      <c r="K106" s="10">
        <v>6</v>
      </c>
      <c r="L106" s="10">
        <v>6</v>
      </c>
      <c r="M106" s="10">
        <v>6</v>
      </c>
      <c r="N106" s="10">
        <v>6</v>
      </c>
      <c r="O106" s="10">
        <v>6</v>
      </c>
      <c r="P106" s="10">
        <v>6</v>
      </c>
      <c r="Q106" s="10">
        <v>6</v>
      </c>
      <c r="R106" s="10">
        <v>26.551183889010439</v>
      </c>
      <c r="S106" s="10">
        <v>7.2239773670741726E-3</v>
      </c>
      <c r="T106" s="10">
        <v>3.8700623239012619E-2</v>
      </c>
      <c r="U106" s="10">
        <v>32.950465720876622</v>
      </c>
      <c r="V106" s="10">
        <v>8.0032743553071857</v>
      </c>
      <c r="W106" s="10">
        <v>27.78449184431355</v>
      </c>
      <c r="X106" s="10">
        <v>5.2016700150531028</v>
      </c>
      <c r="Y106" s="10">
        <v>1.9293508157153343</v>
      </c>
    </row>
    <row r="107" spans="1:25" x14ac:dyDescent="0.2">
      <c r="A107" s="9">
        <v>21</v>
      </c>
      <c r="B107" s="10">
        <v>72.185115999999994</v>
      </c>
      <c r="C107" s="10">
        <v>0.14087833333333333</v>
      </c>
      <c r="D107" s="10">
        <v>9.8923999999999998E-2</v>
      </c>
      <c r="E107" s="10">
        <v>66.643555000000006</v>
      </c>
      <c r="F107" s="10">
        <v>1.4675735466666724</v>
      </c>
      <c r="G107" s="10">
        <v>110.18590249186737</v>
      </c>
      <c r="H107" s="10">
        <v>567.04921079354847</v>
      </c>
      <c r="I107" s="10">
        <v>536.76274136325094</v>
      </c>
      <c r="J107" s="10">
        <v>6</v>
      </c>
      <c r="K107" s="10">
        <v>6</v>
      </c>
      <c r="L107" s="10">
        <v>6</v>
      </c>
      <c r="M107" s="10">
        <v>6</v>
      </c>
      <c r="N107" s="10">
        <v>6</v>
      </c>
      <c r="O107" s="10">
        <v>6</v>
      </c>
      <c r="P107" s="10">
        <v>6</v>
      </c>
      <c r="Q107" s="10">
        <v>6</v>
      </c>
      <c r="R107" s="10">
        <v>42.051456915870041</v>
      </c>
      <c r="S107" s="10">
        <v>3.2428751235086617E-3</v>
      </c>
      <c r="T107" s="10">
        <v>3.7465857772772282E-2</v>
      </c>
      <c r="U107" s="10">
        <v>42.37560720860894</v>
      </c>
      <c r="V107" s="10">
        <v>2.0067842268585059</v>
      </c>
      <c r="W107" s="10">
        <v>29.975049459313315</v>
      </c>
      <c r="X107" s="10">
        <v>557.21613467923885</v>
      </c>
      <c r="Y107" s="10">
        <v>601.42676226347658</v>
      </c>
    </row>
    <row r="108" spans="1:25" x14ac:dyDescent="0.2">
      <c r="A108" s="9">
        <v>28</v>
      </c>
      <c r="B108" s="10">
        <v>15.564779999999999</v>
      </c>
      <c r="C108" s="10">
        <v>0.11623873333333333</v>
      </c>
      <c r="D108" s="10">
        <v>9.8563640000000008E-2</v>
      </c>
      <c r="E108" s="10">
        <v>20.593399999999999</v>
      </c>
      <c r="F108" s="10">
        <v>4.9123812666666673</v>
      </c>
      <c r="G108" s="10">
        <v>132.04759860856757</v>
      </c>
      <c r="H108" s="10">
        <v>38.467956386634278</v>
      </c>
      <c r="I108" s="10">
        <v>6.437030075898293</v>
      </c>
      <c r="J108" s="10">
        <v>6</v>
      </c>
      <c r="K108" s="10">
        <v>6</v>
      </c>
      <c r="L108" s="10">
        <v>6</v>
      </c>
      <c r="M108" s="10">
        <v>6</v>
      </c>
      <c r="N108" s="10">
        <v>6</v>
      </c>
      <c r="O108" s="10">
        <v>6</v>
      </c>
      <c r="P108" s="10">
        <v>6</v>
      </c>
      <c r="Q108" s="10">
        <v>6</v>
      </c>
      <c r="R108" s="10">
        <v>24.028362863417062</v>
      </c>
      <c r="S108" s="10">
        <v>4.4538688865601479E-3</v>
      </c>
      <c r="T108" s="10">
        <v>1.74118626886384E-2</v>
      </c>
      <c r="U108" s="10">
        <v>23.096813197387213</v>
      </c>
      <c r="V108" s="10">
        <v>3.6821149541586125</v>
      </c>
      <c r="W108" s="10">
        <v>40.590394694649454</v>
      </c>
      <c r="X108" s="10">
        <v>24.625686367148084</v>
      </c>
      <c r="Y108" s="10">
        <v>12.657471078211953</v>
      </c>
    </row>
    <row r="109" spans="1:25" x14ac:dyDescent="0.2">
      <c r="A109" s="9">
        <v>35</v>
      </c>
      <c r="B109" s="10">
        <v>0.37431100000000012</v>
      </c>
      <c r="C109" s="10">
        <v>0.10252800000000002</v>
      </c>
      <c r="D109" s="10">
        <v>9.0333319999999981E-2</v>
      </c>
      <c r="E109" s="10">
        <v>8.5761416666666666</v>
      </c>
      <c r="F109" s="10">
        <v>8.0993026666666665</v>
      </c>
      <c r="G109" s="10">
        <v>150.21843859499916</v>
      </c>
      <c r="H109" s="10">
        <v>24.798190430539734</v>
      </c>
      <c r="I109" s="10">
        <v>0.11979486947360569</v>
      </c>
      <c r="J109" s="10">
        <v>6</v>
      </c>
      <c r="K109" s="10">
        <v>6</v>
      </c>
      <c r="L109" s="10">
        <v>6</v>
      </c>
      <c r="M109" s="10">
        <v>6</v>
      </c>
      <c r="N109" s="10">
        <v>6</v>
      </c>
      <c r="O109" s="10">
        <v>6</v>
      </c>
      <c r="P109" s="10">
        <v>6</v>
      </c>
      <c r="Q109" s="10">
        <v>6</v>
      </c>
      <c r="R109" s="10">
        <v>0.13589994250329906</v>
      </c>
      <c r="S109" s="10">
        <v>1.2048277885218686E-3</v>
      </c>
      <c r="T109" s="10">
        <v>3.8247076224569139E-2</v>
      </c>
      <c r="U109" s="10">
        <v>6.6763881410847201</v>
      </c>
      <c r="V109" s="10">
        <v>6.640572547284691</v>
      </c>
      <c r="W109" s="10">
        <v>96.595027827447737</v>
      </c>
      <c r="X109" s="10">
        <v>15.196954010491996</v>
      </c>
      <c r="Y109" s="10">
        <v>0.13624697173045275</v>
      </c>
    </row>
    <row r="110" spans="1:25" x14ac:dyDescent="0.2">
      <c r="A110" s="9">
        <v>42</v>
      </c>
      <c r="B110" s="10">
        <v>8.1681999999999991E-2</v>
      </c>
      <c r="C110" s="10">
        <v>0.12526000000000001</v>
      </c>
      <c r="D110" s="10">
        <v>5.3348679999999989E-2</v>
      </c>
      <c r="E110" s="10">
        <v>4.3397316666666672</v>
      </c>
      <c r="F110" s="10">
        <v>4.1327896666666666</v>
      </c>
      <c r="G110" s="10">
        <v>65.742999721206743</v>
      </c>
      <c r="H110" s="10">
        <v>16.790870600528574</v>
      </c>
      <c r="I110" s="10">
        <v>7.1484236967252243E-2</v>
      </c>
      <c r="J110" s="10">
        <v>6</v>
      </c>
      <c r="K110" s="10">
        <v>6</v>
      </c>
      <c r="L110" s="10">
        <v>6</v>
      </c>
      <c r="M110" s="10">
        <v>6</v>
      </c>
      <c r="N110" s="10">
        <v>6</v>
      </c>
      <c r="O110" s="10">
        <v>6</v>
      </c>
      <c r="P110" s="10">
        <v>6</v>
      </c>
      <c r="Q110" s="10">
        <v>6</v>
      </c>
      <c r="R110" s="10">
        <v>4.3919631146156974E-4</v>
      </c>
      <c r="S110" s="10">
        <v>1.4786810338933089E-3</v>
      </c>
      <c r="T110" s="10">
        <v>2.0624288858721931E-2</v>
      </c>
      <c r="U110" s="10">
        <v>2.3345885385259355</v>
      </c>
      <c r="V110" s="10">
        <v>2.3337377508147878</v>
      </c>
      <c r="W110" s="10">
        <v>31.129783255354447</v>
      </c>
      <c r="X110" s="10">
        <v>2.1026624713973336</v>
      </c>
      <c r="Y110" s="10">
        <v>5.6811924802981875E-2</v>
      </c>
    </row>
    <row r="111" spans="1:25" x14ac:dyDescent="0.2">
      <c r="A111" s="9">
        <v>48</v>
      </c>
      <c r="B111" s="10">
        <v>9.1117600000000021E-2</v>
      </c>
      <c r="C111" s="10">
        <v>0.10772558333333332</v>
      </c>
      <c r="D111" s="10">
        <v>4.9978040000000001E-2</v>
      </c>
      <c r="E111" s="10">
        <v>4.3848633333333327</v>
      </c>
      <c r="F111" s="10">
        <v>4.1860201500000001</v>
      </c>
      <c r="G111" s="10">
        <v>64.387751212307194</v>
      </c>
      <c r="H111" s="10">
        <v>15.438080415917137</v>
      </c>
      <c r="I111" s="10">
        <v>5.7689323518297052E-2</v>
      </c>
      <c r="J111" s="10">
        <v>6</v>
      </c>
      <c r="K111" s="10">
        <v>6</v>
      </c>
      <c r="L111" s="10">
        <v>6</v>
      </c>
      <c r="M111" s="10">
        <v>6</v>
      </c>
      <c r="N111" s="10">
        <v>6</v>
      </c>
      <c r="O111" s="10">
        <v>6</v>
      </c>
      <c r="P111" s="10">
        <v>6</v>
      </c>
      <c r="Q111" s="10">
        <v>6</v>
      </c>
      <c r="R111" s="10">
        <v>1.1191677407771557E-3</v>
      </c>
      <c r="S111" s="10">
        <v>5.7172156196586459E-3</v>
      </c>
      <c r="T111" s="10">
        <v>1.7523272528611765E-2</v>
      </c>
      <c r="U111" s="10">
        <v>1.9053341582690067</v>
      </c>
      <c r="V111" s="10">
        <v>1.9053851261886572</v>
      </c>
      <c r="W111" s="10">
        <v>28.514378526955532</v>
      </c>
      <c r="X111" s="10">
        <v>0.98460355125278842</v>
      </c>
      <c r="Y111" s="10">
        <v>2.9317079778535725E-2</v>
      </c>
    </row>
    <row r="112" spans="1:25" x14ac:dyDescent="0.2">
      <c r="A112" s="8" t="s">
        <v>656</v>
      </c>
      <c r="B112" s="10">
        <v>54.288640866786295</v>
      </c>
      <c r="C112" s="10">
        <v>0.46605812913669065</v>
      </c>
      <c r="D112" s="10">
        <v>0.24990892877697868</v>
      </c>
      <c r="E112" s="10">
        <v>68.54060969750887</v>
      </c>
      <c r="F112" s="10">
        <v>14.944447700180181</v>
      </c>
      <c r="G112" s="10">
        <v>150.68322907356352</v>
      </c>
      <c r="H112" s="10">
        <v>183.13067249354793</v>
      </c>
      <c r="I112" s="10">
        <v>138.81554512702147</v>
      </c>
      <c r="J112" s="10">
        <v>557</v>
      </c>
      <c r="K112" s="10">
        <v>556</v>
      </c>
      <c r="L112" s="10">
        <v>556</v>
      </c>
      <c r="M112" s="10">
        <v>562</v>
      </c>
      <c r="N112" s="10">
        <v>555</v>
      </c>
      <c r="O112" s="10">
        <v>560</v>
      </c>
      <c r="P112" s="10">
        <v>554</v>
      </c>
      <c r="Q112" s="10">
        <v>555</v>
      </c>
      <c r="R112" s="10">
        <v>74.78660822910075</v>
      </c>
      <c r="S112" s="10">
        <v>1.1260864228019851</v>
      </c>
      <c r="T112" s="10">
        <v>0.47802233258456778</v>
      </c>
      <c r="U112" s="10">
        <v>77.453987063222186</v>
      </c>
      <c r="V112" s="10">
        <v>19.649894160869106</v>
      </c>
      <c r="W112" s="10">
        <v>83.409664722560734</v>
      </c>
      <c r="X112" s="10">
        <v>383.81836023661612</v>
      </c>
      <c r="Y112" s="10">
        <v>345.93170485683322</v>
      </c>
    </row>
    <row r="115" spans="1:25" x14ac:dyDescent="0.2">
      <c r="A115" t="s">
        <v>655</v>
      </c>
      <c r="B115" t="s">
        <v>665</v>
      </c>
      <c r="C115" t="s">
        <v>666</v>
      </c>
      <c r="D115" t="s">
        <v>667</v>
      </c>
      <c r="E115" t="s">
        <v>668</v>
      </c>
      <c r="F115" t="s">
        <v>669</v>
      </c>
      <c r="G115" t="s">
        <v>670</v>
      </c>
      <c r="H115" t="s">
        <v>671</v>
      </c>
      <c r="I115" t="s">
        <v>672</v>
      </c>
      <c r="J115" t="s">
        <v>657</v>
      </c>
      <c r="K115" t="s">
        <v>658</v>
      </c>
      <c r="L115" t="s">
        <v>659</v>
      </c>
      <c r="M115" t="s">
        <v>660</v>
      </c>
      <c r="N115" t="s">
        <v>661</v>
      </c>
      <c r="O115" t="s">
        <v>662</v>
      </c>
      <c r="P115" t="s">
        <v>663</v>
      </c>
      <c r="Q115" t="s">
        <v>664</v>
      </c>
      <c r="R115" t="s">
        <v>673</v>
      </c>
      <c r="S115" t="s">
        <v>674</v>
      </c>
      <c r="T115" t="s">
        <v>675</v>
      </c>
      <c r="U115" t="s">
        <v>676</v>
      </c>
      <c r="V115" t="s">
        <v>677</v>
      </c>
      <c r="W115" t="s">
        <v>678</v>
      </c>
      <c r="X115" t="s">
        <v>679</v>
      </c>
      <c r="Y115" t="s">
        <v>680</v>
      </c>
    </row>
    <row r="116" spans="1:25" x14ac:dyDescent="0.2">
      <c r="A116" t="s">
        <v>11</v>
      </c>
      <c r="B116">
        <v>41.030811355319152</v>
      </c>
      <c r="C116">
        <v>0.53759801276595753</v>
      </c>
      <c r="D116">
        <v>0.30527430127659566</v>
      </c>
      <c r="E116">
        <v>55.755473541666646</v>
      </c>
      <c r="F116">
        <v>15.057135860851062</v>
      </c>
      <c r="G116">
        <v>160.48792770237256</v>
      </c>
      <c r="H116">
        <v>163.85652321684796</v>
      </c>
      <c r="I116">
        <v>104.93430157661128</v>
      </c>
      <c r="J116">
        <v>47</v>
      </c>
      <c r="K116">
        <v>47</v>
      </c>
      <c r="L116">
        <v>47</v>
      </c>
      <c r="M116">
        <v>48</v>
      </c>
      <c r="N116">
        <v>47</v>
      </c>
      <c r="O116">
        <v>48</v>
      </c>
      <c r="P116">
        <v>47</v>
      </c>
      <c r="Q116">
        <v>47</v>
      </c>
      <c r="R116">
        <v>56.600295964021235</v>
      </c>
      <c r="S116">
        <v>1.1811188884704622</v>
      </c>
      <c r="T116">
        <v>0.56394308320212849</v>
      </c>
      <c r="U116">
        <v>58.292413970338565</v>
      </c>
      <c r="V116">
        <v>18.664357695225092</v>
      </c>
      <c r="W116">
        <v>83.416318437790608</v>
      </c>
      <c r="X116">
        <v>367.1652003867822</v>
      </c>
      <c r="Y116">
        <v>291.51662314459463</v>
      </c>
    </row>
    <row r="117" spans="1:25" x14ac:dyDescent="0.2">
      <c r="A117">
        <v>0</v>
      </c>
      <c r="B117">
        <v>1.6692883999999999</v>
      </c>
      <c r="C117">
        <v>3.8626736000000008</v>
      </c>
      <c r="D117">
        <v>1.7241503999999999</v>
      </c>
      <c r="E117">
        <v>62.456691666666671</v>
      </c>
      <c r="F117">
        <v>57.054777999999999</v>
      </c>
      <c r="G117">
        <v>287.63193333333334</v>
      </c>
      <c r="H117">
        <v>4.999747112191649</v>
      </c>
      <c r="I117">
        <v>9.8124536777716279E-2</v>
      </c>
      <c r="J117">
        <v>5</v>
      </c>
      <c r="K117">
        <v>5</v>
      </c>
      <c r="L117">
        <v>5</v>
      </c>
      <c r="M117">
        <v>6</v>
      </c>
      <c r="N117">
        <v>5</v>
      </c>
      <c r="O117">
        <v>6</v>
      </c>
      <c r="P117">
        <v>5</v>
      </c>
      <c r="Q117">
        <v>5</v>
      </c>
      <c r="R117">
        <v>2.0946409687582841E-2</v>
      </c>
      <c r="S117">
        <v>0.72748438693257866</v>
      </c>
      <c r="T117">
        <v>0.86464704335861864</v>
      </c>
      <c r="U117">
        <v>3.5146946469668339</v>
      </c>
      <c r="V117">
        <v>4.4458108760815378</v>
      </c>
      <c r="W117">
        <v>25.940057578245209</v>
      </c>
      <c r="X117">
        <v>0.23922579684286222</v>
      </c>
      <c r="Y117">
        <v>2.0260705502774767E-2</v>
      </c>
    </row>
    <row r="118" spans="1:25" x14ac:dyDescent="0.2">
      <c r="A118">
        <v>7</v>
      </c>
      <c r="B118">
        <v>103.86351000000001</v>
      </c>
      <c r="C118">
        <v>0.24427883333333333</v>
      </c>
      <c r="D118">
        <v>0.2834622</v>
      </c>
      <c r="E118">
        <v>115.74522499999999</v>
      </c>
      <c r="F118">
        <v>12.92343452666667</v>
      </c>
      <c r="G118">
        <v>184.68803569619342</v>
      </c>
      <c r="H118">
        <v>305.50543868484743</v>
      </c>
      <c r="I118">
        <v>202.12689935860499</v>
      </c>
      <c r="J118">
        <v>6</v>
      </c>
      <c r="K118">
        <v>6</v>
      </c>
      <c r="L118">
        <v>6</v>
      </c>
      <c r="M118">
        <v>6</v>
      </c>
      <c r="N118">
        <v>6</v>
      </c>
      <c r="O118">
        <v>6</v>
      </c>
      <c r="P118">
        <v>6</v>
      </c>
      <c r="Q118">
        <v>6</v>
      </c>
      <c r="R118">
        <v>19.633348034789194</v>
      </c>
      <c r="S118">
        <v>0.13939801525763085</v>
      </c>
      <c r="T118">
        <v>0.17226466354422884</v>
      </c>
      <c r="U118">
        <v>32.988827912275973</v>
      </c>
      <c r="V118">
        <v>23.169672494159588</v>
      </c>
      <c r="W118">
        <v>18.718403742289084</v>
      </c>
      <c r="X118">
        <v>434.1318422560891</v>
      </c>
      <c r="Y118">
        <v>283.47354370905782</v>
      </c>
    </row>
    <row r="119" spans="1:25" x14ac:dyDescent="0.2">
      <c r="A119">
        <v>14</v>
      </c>
      <c r="B119">
        <v>124.14627733333334</v>
      </c>
      <c r="C119">
        <v>0.13911399999999999</v>
      </c>
      <c r="D119">
        <v>0.17586296000000001</v>
      </c>
      <c r="E119">
        <v>149.62926666666669</v>
      </c>
      <c r="F119">
        <v>25.343875333333326</v>
      </c>
      <c r="G119">
        <v>161.65572101904107</v>
      </c>
      <c r="H119">
        <v>6.8141219120195906</v>
      </c>
      <c r="I119">
        <v>4.8648118133089309</v>
      </c>
      <c r="J119">
        <v>6</v>
      </c>
      <c r="K119">
        <v>6</v>
      </c>
      <c r="L119">
        <v>6</v>
      </c>
      <c r="M119">
        <v>6</v>
      </c>
      <c r="N119">
        <v>6</v>
      </c>
      <c r="O119">
        <v>6</v>
      </c>
      <c r="P119">
        <v>6</v>
      </c>
      <c r="Q119">
        <v>6</v>
      </c>
      <c r="R119">
        <v>58.025510895722149</v>
      </c>
      <c r="S119">
        <v>2.3698718262809056E-2</v>
      </c>
      <c r="T119">
        <v>1.8990925143973464E-2</v>
      </c>
      <c r="U119">
        <v>61.755050463380371</v>
      </c>
      <c r="V119">
        <v>6.1666413098924107</v>
      </c>
      <c r="W119">
        <v>25.556173705791576</v>
      </c>
      <c r="X119">
        <v>2.4059936532609321</v>
      </c>
      <c r="Y119">
        <v>1.8644556112208559</v>
      </c>
    </row>
    <row r="120" spans="1:25" x14ac:dyDescent="0.2">
      <c r="A120">
        <v>21</v>
      </c>
      <c r="B120">
        <v>76.193198333333342</v>
      </c>
      <c r="C120">
        <v>0.15579799999999999</v>
      </c>
      <c r="D120">
        <v>0.11807824</v>
      </c>
      <c r="E120">
        <v>71.672316666666674</v>
      </c>
      <c r="F120">
        <v>1.6935025599999995</v>
      </c>
      <c r="G120">
        <v>129.41955011259247</v>
      </c>
      <c r="H120">
        <v>693.11705991943609</v>
      </c>
      <c r="I120">
        <v>596.73840766384296</v>
      </c>
      <c r="J120">
        <v>6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51.831805742876156</v>
      </c>
      <c r="S120">
        <v>3.9662333163847027E-2</v>
      </c>
      <c r="T120">
        <v>2.1794323867282542E-2</v>
      </c>
      <c r="U120">
        <v>43.785974713207729</v>
      </c>
      <c r="V120">
        <v>2.4401549952660027</v>
      </c>
      <c r="W120">
        <v>40.825704859519149</v>
      </c>
      <c r="X120">
        <v>563.78073606029045</v>
      </c>
      <c r="Y120">
        <v>571.76037539967308</v>
      </c>
    </row>
    <row r="121" spans="1:25" x14ac:dyDescent="0.2">
      <c r="A121">
        <v>28</v>
      </c>
      <c r="B121">
        <v>15.213685</v>
      </c>
      <c r="C121">
        <v>0.11573660000000001</v>
      </c>
      <c r="D121">
        <v>0.11397624000000001</v>
      </c>
      <c r="E121">
        <v>20.398799999999998</v>
      </c>
      <c r="F121">
        <v>5.2372554399999993</v>
      </c>
      <c r="G121">
        <v>136.56567587013623</v>
      </c>
      <c r="H121">
        <v>224.54134007806502</v>
      </c>
      <c r="I121">
        <v>18.036239251444375</v>
      </c>
      <c r="J121">
        <v>6</v>
      </c>
      <c r="K121">
        <v>6</v>
      </c>
      <c r="L121">
        <v>6</v>
      </c>
      <c r="M121">
        <v>6</v>
      </c>
      <c r="N121">
        <v>6</v>
      </c>
      <c r="O121">
        <v>6</v>
      </c>
      <c r="P121">
        <v>6</v>
      </c>
      <c r="Q121">
        <v>6</v>
      </c>
      <c r="R121">
        <v>13.115960984510055</v>
      </c>
      <c r="S121">
        <v>2.3215183135179523E-3</v>
      </c>
      <c r="T121">
        <v>2.4889982154433127E-2</v>
      </c>
      <c r="U121">
        <v>13.21205236524591</v>
      </c>
      <c r="V121">
        <v>3.6444655228995297</v>
      </c>
      <c r="W121">
        <v>42.273685289537426</v>
      </c>
      <c r="X121">
        <v>486.03345808098516</v>
      </c>
      <c r="Y121">
        <v>36.15747115551406</v>
      </c>
    </row>
    <row r="122" spans="1:25" x14ac:dyDescent="0.2">
      <c r="A122">
        <v>35</v>
      </c>
      <c r="B122">
        <v>0.42713500000000004</v>
      </c>
      <c r="C122">
        <v>0.1039885</v>
      </c>
      <c r="D122">
        <v>0.13044359999999999</v>
      </c>
      <c r="E122">
        <v>14.019583333333335</v>
      </c>
      <c r="F122">
        <v>13.488459833333332</v>
      </c>
      <c r="G122">
        <v>202.71349999999998</v>
      </c>
      <c r="H122">
        <v>16.467291134704254</v>
      </c>
      <c r="I122">
        <v>5.0506461991466849E-2</v>
      </c>
      <c r="J122">
        <v>6</v>
      </c>
      <c r="K122">
        <v>6</v>
      </c>
      <c r="L122">
        <v>6</v>
      </c>
      <c r="M122">
        <v>6</v>
      </c>
      <c r="N122">
        <v>6</v>
      </c>
      <c r="O122">
        <v>6</v>
      </c>
      <c r="P122">
        <v>6</v>
      </c>
      <c r="Q122">
        <v>6</v>
      </c>
      <c r="R122">
        <v>0.2408783088142227</v>
      </c>
      <c r="S122">
        <v>1.7611378992007261E-3</v>
      </c>
      <c r="T122">
        <v>4.479870970641902E-2</v>
      </c>
      <c r="U122">
        <v>11.81809394918092</v>
      </c>
      <c r="V122">
        <v>11.645282986836403</v>
      </c>
      <c r="W122">
        <v>142.84942122387471</v>
      </c>
      <c r="X122">
        <v>2.8747254408132692</v>
      </c>
      <c r="Y122">
        <v>2.7803127882181315E-2</v>
      </c>
    </row>
    <row r="123" spans="1:25" x14ac:dyDescent="0.2">
      <c r="A123">
        <v>42</v>
      </c>
      <c r="B123">
        <v>8.1792249999999997E-2</v>
      </c>
      <c r="C123">
        <v>0.12520433333333333</v>
      </c>
      <c r="D123">
        <v>6.6290279999999993E-2</v>
      </c>
      <c r="E123">
        <v>5.6505383333333334</v>
      </c>
      <c r="F123">
        <v>5.4435417500000005</v>
      </c>
      <c r="G123">
        <v>86.151032254350582</v>
      </c>
      <c r="H123">
        <v>16.742633724918569</v>
      </c>
      <c r="I123">
        <v>4.5928042033907296E-2</v>
      </c>
      <c r="J123">
        <v>6</v>
      </c>
      <c r="K123">
        <v>6</v>
      </c>
      <c r="L123">
        <v>6</v>
      </c>
      <c r="M123">
        <v>6</v>
      </c>
      <c r="N123">
        <v>6</v>
      </c>
      <c r="O123">
        <v>6</v>
      </c>
      <c r="P123">
        <v>6</v>
      </c>
      <c r="Q123">
        <v>6</v>
      </c>
      <c r="R123">
        <v>6.3369044098868167E-4</v>
      </c>
      <c r="S123">
        <v>1.1650170241943414E-3</v>
      </c>
      <c r="T123">
        <v>2.0473613996165853E-2</v>
      </c>
      <c r="U123">
        <v>2.7006620487459503</v>
      </c>
      <c r="V123">
        <v>2.6990991045630008</v>
      </c>
      <c r="W123">
        <v>32.880370971052031</v>
      </c>
      <c r="X123">
        <v>3.0636428807737213</v>
      </c>
      <c r="Y123">
        <v>2.0397255165333361E-2</v>
      </c>
    </row>
    <row r="124" spans="1:25" x14ac:dyDescent="0.2">
      <c r="A124">
        <v>48</v>
      </c>
      <c r="B124">
        <v>9.1350700000000007E-2</v>
      </c>
      <c r="C124">
        <v>0.10816949999999999</v>
      </c>
      <c r="D124">
        <v>6.6409839999999998E-2</v>
      </c>
      <c r="E124">
        <v>6.4713666666666656</v>
      </c>
      <c r="F124">
        <v>6.2718464666666662</v>
      </c>
      <c r="G124">
        <v>95.077973333333333</v>
      </c>
      <c r="H124">
        <v>16.188423817824628</v>
      </c>
      <c r="I124">
        <v>4.0799311580567391E-2</v>
      </c>
      <c r="J124">
        <v>6</v>
      </c>
      <c r="K124">
        <v>6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1.4222850051936675E-3</v>
      </c>
      <c r="S124">
        <v>4.8668315051993791E-3</v>
      </c>
      <c r="T124">
        <v>2.6838767776185241E-2</v>
      </c>
      <c r="U124">
        <v>4.3996855005405413</v>
      </c>
      <c r="V124">
        <v>4.3984889958569546</v>
      </c>
      <c r="W124">
        <v>54.198875671802156</v>
      </c>
      <c r="X124">
        <v>3.2104405908047475</v>
      </c>
      <c r="Y124">
        <v>1.6730803749065194E-2</v>
      </c>
    </row>
    <row r="125" spans="1:25" x14ac:dyDescent="0.2">
      <c r="A125" t="s">
        <v>12</v>
      </c>
      <c r="B125">
        <v>35.482598699999997</v>
      </c>
      <c r="C125">
        <v>0.64857136041666663</v>
      </c>
      <c r="D125">
        <v>0.39383669500000001</v>
      </c>
      <c r="E125">
        <v>52.15840020833334</v>
      </c>
      <c r="F125">
        <v>18.183400840833343</v>
      </c>
      <c r="G125">
        <v>203.86053696196367</v>
      </c>
      <c r="H125">
        <v>183.00719279780239</v>
      </c>
      <c r="I125">
        <v>121.80516154630395</v>
      </c>
      <c r="J125">
        <v>48</v>
      </c>
      <c r="K125">
        <v>48</v>
      </c>
      <c r="L125">
        <v>48</v>
      </c>
      <c r="M125">
        <v>48</v>
      </c>
      <c r="N125">
        <v>48</v>
      </c>
      <c r="O125">
        <v>47</v>
      </c>
      <c r="P125">
        <v>47</v>
      </c>
      <c r="Q125">
        <v>48</v>
      </c>
      <c r="R125">
        <v>44.901771264377054</v>
      </c>
      <c r="S125">
        <v>1.4172798997371383</v>
      </c>
      <c r="T125">
        <v>0.86949469416071468</v>
      </c>
      <c r="U125">
        <v>36.305152757831486</v>
      </c>
      <c r="V125">
        <v>20.22825776394745</v>
      </c>
      <c r="W125">
        <v>150.43999503169726</v>
      </c>
      <c r="X125">
        <v>362.41417708393965</v>
      </c>
      <c r="Y125">
        <v>283.91590853038389</v>
      </c>
    </row>
    <row r="126" spans="1:25" x14ac:dyDescent="0.2">
      <c r="A126">
        <v>0</v>
      </c>
      <c r="B126">
        <v>1.6503413333333337</v>
      </c>
      <c r="C126">
        <v>4.2758859166666676</v>
      </c>
      <c r="D126">
        <v>2.0843508000000002</v>
      </c>
      <c r="E126">
        <v>63.106933333333338</v>
      </c>
      <c r="F126">
        <v>57.180706083333341</v>
      </c>
      <c r="G126">
        <v>248.21016</v>
      </c>
      <c r="H126">
        <v>4.2716775137777265</v>
      </c>
      <c r="I126">
        <v>0.10404741024578586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5</v>
      </c>
      <c r="P126">
        <v>5</v>
      </c>
      <c r="Q126">
        <v>6</v>
      </c>
      <c r="R126">
        <v>2.8346505073219883E-2</v>
      </c>
      <c r="S126">
        <v>0.90965532032800167</v>
      </c>
      <c r="T126">
        <v>1.7765679667183019</v>
      </c>
      <c r="U126">
        <v>3.2049644320437651</v>
      </c>
      <c r="V126">
        <v>3.2106406925084761</v>
      </c>
      <c r="W126">
        <v>33.79497929764117</v>
      </c>
      <c r="X126">
        <v>0.68318031769716048</v>
      </c>
      <c r="Y126">
        <v>1.8230084950069732E-2</v>
      </c>
    </row>
    <row r="127" spans="1:25" x14ac:dyDescent="0.2">
      <c r="A127">
        <v>7</v>
      </c>
      <c r="B127">
        <v>103.41521666666665</v>
      </c>
      <c r="C127">
        <v>0.19420783333333333</v>
      </c>
      <c r="D127">
        <v>0.21573748000000004</v>
      </c>
      <c r="E127">
        <v>95.547116666666682</v>
      </c>
      <c r="F127">
        <v>3.5895178066666751</v>
      </c>
      <c r="G127">
        <v>153.07796907530283</v>
      </c>
      <c r="H127">
        <v>341.68748176231844</v>
      </c>
      <c r="I127">
        <v>282.41479311784229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6</v>
      </c>
      <c r="R127">
        <v>24.112780168760089</v>
      </c>
      <c r="S127">
        <v>5.2361693660219581E-2</v>
      </c>
      <c r="T127">
        <v>4.533740379033617E-2</v>
      </c>
      <c r="U127">
        <v>18.110142942966107</v>
      </c>
      <c r="V127">
        <v>4.2626263309172119</v>
      </c>
      <c r="W127">
        <v>22.703664821371035</v>
      </c>
      <c r="X127">
        <v>363.13493451262377</v>
      </c>
      <c r="Y127">
        <v>331.099092222889</v>
      </c>
    </row>
    <row r="128" spans="1:25" x14ac:dyDescent="0.2">
      <c r="A128">
        <v>14</v>
      </c>
      <c r="B128">
        <v>75.102210999999997</v>
      </c>
      <c r="C128">
        <v>0.12753400000000001</v>
      </c>
      <c r="D128">
        <v>0.13855716000000001</v>
      </c>
      <c r="E128">
        <v>88.308450000000008</v>
      </c>
      <c r="F128">
        <v>13.197130643333333</v>
      </c>
      <c r="G128">
        <v>136.13015923585746</v>
      </c>
      <c r="H128">
        <v>176.43365082471303</v>
      </c>
      <c r="I128">
        <v>110.51959297325025</v>
      </c>
      <c r="J128">
        <v>6</v>
      </c>
      <c r="K128">
        <v>6</v>
      </c>
      <c r="L128">
        <v>6</v>
      </c>
      <c r="M128">
        <v>6</v>
      </c>
      <c r="N128">
        <v>6</v>
      </c>
      <c r="O128">
        <v>6</v>
      </c>
      <c r="P128">
        <v>6</v>
      </c>
      <c r="Q128">
        <v>6</v>
      </c>
      <c r="R128">
        <v>34.899176660510122</v>
      </c>
      <c r="S128">
        <v>1.80328525197828E-3</v>
      </c>
      <c r="T128">
        <v>2.7690415576513017E-2</v>
      </c>
      <c r="U128">
        <v>37.302599694217044</v>
      </c>
      <c r="V128">
        <v>8.8868369546768662</v>
      </c>
      <c r="W128">
        <v>31.078760430460417</v>
      </c>
      <c r="X128">
        <v>407.97219957926785</v>
      </c>
      <c r="Y128">
        <v>256.37717802419041</v>
      </c>
    </row>
    <row r="129" spans="1:25" x14ac:dyDescent="0.2">
      <c r="A129">
        <v>21</v>
      </c>
      <c r="B129">
        <v>70.934999000000005</v>
      </c>
      <c r="C129">
        <v>0.14083066666666669</v>
      </c>
      <c r="D129">
        <v>9.5748239999999998E-2</v>
      </c>
      <c r="E129">
        <v>67.534191666666672</v>
      </c>
      <c r="F129">
        <v>1.9317235866666713</v>
      </c>
      <c r="G129">
        <v>105.14577179355796</v>
      </c>
      <c r="H129">
        <v>581.42272237668681</v>
      </c>
      <c r="I129">
        <v>504.0861204896496</v>
      </c>
      <c r="J129">
        <v>6</v>
      </c>
      <c r="K129">
        <v>6</v>
      </c>
      <c r="L129">
        <v>6</v>
      </c>
      <c r="M129">
        <v>6</v>
      </c>
      <c r="N129">
        <v>6</v>
      </c>
      <c r="O129">
        <v>6</v>
      </c>
      <c r="P129">
        <v>6</v>
      </c>
      <c r="Q129">
        <v>6</v>
      </c>
      <c r="R129">
        <v>37.573585833861536</v>
      </c>
      <c r="S129">
        <v>1.6839224051774517E-3</v>
      </c>
      <c r="T129">
        <v>1.5647111809148684E-2</v>
      </c>
      <c r="U129">
        <v>30.792576662053101</v>
      </c>
      <c r="V129">
        <v>2.9415481257369431</v>
      </c>
      <c r="W129">
        <v>23.258645073456378</v>
      </c>
      <c r="X129">
        <v>596.30104618325799</v>
      </c>
      <c r="Y129">
        <v>538.75899562790255</v>
      </c>
    </row>
    <row r="130" spans="1:25" x14ac:dyDescent="0.2">
      <c r="A130">
        <v>28</v>
      </c>
      <c r="B130">
        <v>32.045066000000006</v>
      </c>
      <c r="C130">
        <v>0.11397913333333333</v>
      </c>
      <c r="D130">
        <v>0.13971524000000002</v>
      </c>
      <c r="E130">
        <v>38.405691666666669</v>
      </c>
      <c r="F130">
        <v>6.2523992066666665</v>
      </c>
      <c r="G130">
        <v>152.03599262386973</v>
      </c>
      <c r="H130">
        <v>288.92046859705255</v>
      </c>
      <c r="I130">
        <v>77.24597870114853</v>
      </c>
      <c r="J130">
        <v>6</v>
      </c>
      <c r="K130">
        <v>6</v>
      </c>
      <c r="L130">
        <v>6</v>
      </c>
      <c r="M130">
        <v>6</v>
      </c>
      <c r="N130">
        <v>6</v>
      </c>
      <c r="O130">
        <v>6</v>
      </c>
      <c r="P130">
        <v>6</v>
      </c>
      <c r="Q130">
        <v>6</v>
      </c>
      <c r="R130">
        <v>30.841898962824665</v>
      </c>
      <c r="S130">
        <v>1.0011234143038517E-3</v>
      </c>
      <c r="T130">
        <v>3.2484757515364011E-2</v>
      </c>
      <c r="U130">
        <v>28.042944131232311</v>
      </c>
      <c r="V130">
        <v>6.8809543931055321</v>
      </c>
      <c r="W130">
        <v>32.821920146143995</v>
      </c>
      <c r="X130">
        <v>430.46504742030714</v>
      </c>
      <c r="Y130">
        <v>109.90804066566221</v>
      </c>
    </row>
    <row r="131" spans="1:25" x14ac:dyDescent="0.2">
      <c r="A131">
        <v>35</v>
      </c>
      <c r="B131">
        <v>0.53938600000000003</v>
      </c>
      <c r="C131">
        <v>0.10335349999999999</v>
      </c>
      <c r="D131">
        <v>0.14780192</v>
      </c>
      <c r="E131">
        <v>16.761833333333335</v>
      </c>
      <c r="F131">
        <v>16.119093833333334</v>
      </c>
      <c r="G131">
        <v>230.50261693598688</v>
      </c>
      <c r="H131">
        <v>14.850059051010808</v>
      </c>
      <c r="I131">
        <v>4.1970011729723949E-2</v>
      </c>
      <c r="J131">
        <v>6</v>
      </c>
      <c r="K131">
        <v>6</v>
      </c>
      <c r="L131">
        <v>6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0.26039606739887605</v>
      </c>
      <c r="S131">
        <v>1.918919148897237E-3</v>
      </c>
      <c r="T131">
        <v>3.3869733598243731E-2</v>
      </c>
      <c r="U131">
        <v>6.1800662651517451</v>
      </c>
      <c r="V131">
        <v>6.0655706212818377</v>
      </c>
      <c r="W131">
        <v>58.334146893460918</v>
      </c>
      <c r="X131">
        <v>1.8146607653099931</v>
      </c>
      <c r="Y131">
        <v>1.5740904308659053E-2</v>
      </c>
    </row>
    <row r="132" spans="1:25" x14ac:dyDescent="0.2">
      <c r="A132">
        <v>42</v>
      </c>
      <c r="B132">
        <v>8.1934000000000007E-2</v>
      </c>
      <c r="C132">
        <v>0.12537133333333336</v>
      </c>
      <c r="D132">
        <v>0.14251047999999999</v>
      </c>
      <c r="E132">
        <v>19.720760000000006</v>
      </c>
      <c r="F132">
        <v>19.513454666666668</v>
      </c>
      <c r="G132">
        <v>252.53396320414069</v>
      </c>
      <c r="H132">
        <v>13.342460744741437</v>
      </c>
      <c r="I132">
        <v>1.8405829047659323E-2</v>
      </c>
      <c r="J132">
        <v>6</v>
      </c>
      <c r="K132">
        <v>6</v>
      </c>
      <c r="L132">
        <v>6</v>
      </c>
      <c r="M132">
        <v>6</v>
      </c>
      <c r="N132">
        <v>6</v>
      </c>
      <c r="O132">
        <v>6</v>
      </c>
      <c r="P132">
        <v>6</v>
      </c>
      <c r="Q132">
        <v>6</v>
      </c>
      <c r="R132">
        <v>2.7170461902333975E-4</v>
      </c>
      <c r="S132">
        <v>2.4146760169156136E-3</v>
      </c>
      <c r="T132">
        <v>8.8599785887957971E-2</v>
      </c>
      <c r="U132">
        <v>20.214380219721797</v>
      </c>
      <c r="V132">
        <v>20.216454248527068</v>
      </c>
      <c r="W132">
        <v>245.06874545550576</v>
      </c>
      <c r="X132">
        <v>0.93534509285366563</v>
      </c>
      <c r="Y132">
        <v>1.2530236103203396E-2</v>
      </c>
    </row>
    <row r="133" spans="1:25" x14ac:dyDescent="0.2">
      <c r="A133">
        <v>48</v>
      </c>
      <c r="B133">
        <v>9.1635599999999998E-2</v>
      </c>
      <c r="C133">
        <v>0.10740849999999998</v>
      </c>
      <c r="D133">
        <v>0.18627223999999998</v>
      </c>
      <c r="E133">
        <v>27.882225000000002</v>
      </c>
      <c r="F133">
        <v>27.6831809</v>
      </c>
      <c r="G133">
        <v>360.63926666666663</v>
      </c>
      <c r="H133">
        <v>13.33976896478085</v>
      </c>
      <c r="I133">
        <v>1.0383837517548055E-2</v>
      </c>
      <c r="J133">
        <v>6</v>
      </c>
      <c r="K133">
        <v>6</v>
      </c>
      <c r="L133">
        <v>6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5.7027071465967573E-4</v>
      </c>
      <c r="S133">
        <v>6.4168140926788722E-3</v>
      </c>
      <c r="T133">
        <v>8.5767523594610096E-2</v>
      </c>
      <c r="U133">
        <v>22.880792452958222</v>
      </c>
      <c r="V133">
        <v>22.884772104971493</v>
      </c>
      <c r="W133">
        <v>286.47562723098571</v>
      </c>
      <c r="X133">
        <v>0.77261289717949733</v>
      </c>
      <c r="Y133">
        <v>5.1264741856146788E-3</v>
      </c>
    </row>
    <row r="134" spans="1:25" x14ac:dyDescent="0.2">
      <c r="A134" t="s">
        <v>13</v>
      </c>
      <c r="B134">
        <v>39.693694635416669</v>
      </c>
      <c r="C134">
        <v>0.68631842291666656</v>
      </c>
      <c r="D134">
        <v>0.2786049699999999</v>
      </c>
      <c r="E134">
        <v>54.935207708333365</v>
      </c>
      <c r="F134">
        <v>15.360077877500004</v>
      </c>
      <c r="G134">
        <v>158.43324418445431</v>
      </c>
      <c r="H134">
        <v>148.72207688577683</v>
      </c>
      <c r="I134">
        <v>86.647419157195188</v>
      </c>
      <c r="J134">
        <v>48</v>
      </c>
      <c r="K134">
        <v>48</v>
      </c>
      <c r="L134">
        <v>48</v>
      </c>
      <c r="M134">
        <v>48</v>
      </c>
      <c r="N134">
        <v>48</v>
      </c>
      <c r="O134">
        <v>48</v>
      </c>
      <c r="P134">
        <v>48</v>
      </c>
      <c r="Q134">
        <v>48</v>
      </c>
      <c r="R134">
        <v>50.973934300522657</v>
      </c>
      <c r="S134">
        <v>1.488308285559768</v>
      </c>
      <c r="T134">
        <v>0.41809492664477033</v>
      </c>
      <c r="U134">
        <v>51.520223647831493</v>
      </c>
      <c r="V134">
        <v>17.77590644501619</v>
      </c>
      <c r="W134">
        <v>80.73615999706027</v>
      </c>
      <c r="X134">
        <v>343.72264793539745</v>
      </c>
      <c r="Y134">
        <v>225.10448783611105</v>
      </c>
    </row>
    <row r="135" spans="1:25" x14ac:dyDescent="0.2">
      <c r="A135">
        <v>0</v>
      </c>
      <c r="B135">
        <v>1.6647016666666667</v>
      </c>
      <c r="C135">
        <v>4.5524119166666663</v>
      </c>
      <c r="D135">
        <v>1.3386967999999999</v>
      </c>
      <c r="E135">
        <v>59.94861666666668</v>
      </c>
      <c r="F135">
        <v>53.731503083333344</v>
      </c>
      <c r="G135">
        <v>245.74673333333337</v>
      </c>
      <c r="H135">
        <v>4.5753815635505219</v>
      </c>
      <c r="I135">
        <v>0.11633577788529015</v>
      </c>
      <c r="J135">
        <v>6</v>
      </c>
      <c r="K135">
        <v>6</v>
      </c>
      <c r="L135">
        <v>6</v>
      </c>
      <c r="M135">
        <v>6</v>
      </c>
      <c r="N135">
        <v>6</v>
      </c>
      <c r="O135">
        <v>6</v>
      </c>
      <c r="P135">
        <v>6</v>
      </c>
      <c r="Q135">
        <v>6</v>
      </c>
      <c r="R135">
        <v>2.3954375079874149E-2</v>
      </c>
      <c r="S135">
        <v>0.54715306028171251</v>
      </c>
      <c r="T135">
        <v>0.28539551361855808</v>
      </c>
      <c r="U135">
        <v>4.4541529950895757</v>
      </c>
      <c r="V135">
        <v>4.3698507069661483</v>
      </c>
      <c r="W135">
        <v>25.245746726343516</v>
      </c>
      <c r="X135">
        <v>0.3157305245714524</v>
      </c>
      <c r="Y135">
        <v>1.4540498470831617E-2</v>
      </c>
    </row>
    <row r="136" spans="1:25" x14ac:dyDescent="0.2">
      <c r="A136">
        <v>7</v>
      </c>
      <c r="B136">
        <v>104.70405999999998</v>
      </c>
      <c r="C136">
        <v>0.1594795</v>
      </c>
      <c r="D136">
        <v>0.18548068000000004</v>
      </c>
      <c r="E136">
        <v>108.11053333333332</v>
      </c>
      <c r="F136">
        <v>6.0146384933333303</v>
      </c>
      <c r="G136">
        <v>154.60073931167435</v>
      </c>
      <c r="H136">
        <v>312.46352573221412</v>
      </c>
      <c r="I136">
        <v>237.95697311838202</v>
      </c>
      <c r="J136">
        <v>6</v>
      </c>
      <c r="K136">
        <v>6</v>
      </c>
      <c r="L136">
        <v>6</v>
      </c>
      <c r="M136">
        <v>6</v>
      </c>
      <c r="N136">
        <v>6</v>
      </c>
      <c r="O136">
        <v>6</v>
      </c>
      <c r="P136">
        <v>6</v>
      </c>
      <c r="Q136">
        <v>6</v>
      </c>
      <c r="R136">
        <v>24.108638630114402</v>
      </c>
      <c r="S136">
        <v>2.410179773170466E-2</v>
      </c>
      <c r="T136">
        <v>3.1576099623607592E-2</v>
      </c>
      <c r="U136">
        <v>23.561230405385636</v>
      </c>
      <c r="V136">
        <v>9.6411877524783272</v>
      </c>
      <c r="W136">
        <v>9.6921190722477739</v>
      </c>
      <c r="X136">
        <v>432.96888180202052</v>
      </c>
      <c r="Y136">
        <v>335.80729776766805</v>
      </c>
    </row>
    <row r="137" spans="1:25" x14ac:dyDescent="0.2">
      <c r="A137">
        <v>14</v>
      </c>
      <c r="B137">
        <v>121.17934400000001</v>
      </c>
      <c r="C137">
        <v>0.12931925</v>
      </c>
      <c r="D137">
        <v>0.14924756</v>
      </c>
      <c r="E137">
        <v>145.66785000000002</v>
      </c>
      <c r="F137">
        <v>24.359186749999981</v>
      </c>
      <c r="G137">
        <v>149.70621013065295</v>
      </c>
      <c r="H137">
        <v>7.8206500143300319</v>
      </c>
      <c r="I137">
        <v>6.6824773417558214</v>
      </c>
      <c r="J137">
        <v>6</v>
      </c>
      <c r="K137">
        <v>6</v>
      </c>
      <c r="L137">
        <v>6</v>
      </c>
      <c r="M137">
        <v>6</v>
      </c>
      <c r="N137">
        <v>6</v>
      </c>
      <c r="O137">
        <v>6</v>
      </c>
      <c r="P137">
        <v>6</v>
      </c>
      <c r="Q137">
        <v>6</v>
      </c>
      <c r="R137">
        <v>33.344445334237612</v>
      </c>
      <c r="S137">
        <v>3.1998154438966737E-3</v>
      </c>
      <c r="T137">
        <v>2.7169947401053277E-2</v>
      </c>
      <c r="U137">
        <v>44.551754988541141</v>
      </c>
      <c r="V137">
        <v>13.433901648263072</v>
      </c>
      <c r="W137">
        <v>32.54428703110483</v>
      </c>
      <c r="X137">
        <v>4.5270217433756352</v>
      </c>
      <c r="Y137">
        <v>5.2792460495748976</v>
      </c>
    </row>
    <row r="138" spans="1:25" x14ac:dyDescent="0.2">
      <c r="A138">
        <v>21</v>
      </c>
      <c r="B138">
        <v>67.443948666666685</v>
      </c>
      <c r="C138">
        <v>0.14397666666666664</v>
      </c>
      <c r="D138">
        <v>0.10744384000000001</v>
      </c>
      <c r="E138">
        <v>66.389983333333348</v>
      </c>
      <c r="F138">
        <v>2.0785779866666694</v>
      </c>
      <c r="G138">
        <v>119.29816785484333</v>
      </c>
      <c r="H138">
        <v>583.25483351604692</v>
      </c>
      <c r="I138">
        <v>381.40430939732863</v>
      </c>
      <c r="J138">
        <v>6</v>
      </c>
      <c r="K138">
        <v>6</v>
      </c>
      <c r="L138">
        <v>6</v>
      </c>
      <c r="M138">
        <v>6</v>
      </c>
      <c r="N138">
        <v>6</v>
      </c>
      <c r="O138">
        <v>6</v>
      </c>
      <c r="P138">
        <v>6</v>
      </c>
      <c r="Q138">
        <v>6</v>
      </c>
      <c r="R138">
        <v>28.548448528081554</v>
      </c>
      <c r="S138">
        <v>6.0741624168825009E-3</v>
      </c>
      <c r="T138">
        <v>1.4455790039426989E-2</v>
      </c>
      <c r="U138">
        <v>23.814304876054376</v>
      </c>
      <c r="V138">
        <v>2.459195427999505</v>
      </c>
      <c r="W138">
        <v>20.255606198120972</v>
      </c>
      <c r="X138">
        <v>610.04409167664721</v>
      </c>
      <c r="Y138">
        <v>416.40172777413648</v>
      </c>
    </row>
    <row r="139" spans="1:25" x14ac:dyDescent="0.2">
      <c r="A139">
        <v>28</v>
      </c>
      <c r="B139">
        <v>21.838165000000004</v>
      </c>
      <c r="C139">
        <v>0.11335146666666666</v>
      </c>
      <c r="D139">
        <v>0.12234543999999999</v>
      </c>
      <c r="E139">
        <v>27.049900000000004</v>
      </c>
      <c r="F139">
        <v>5.4932847066666666</v>
      </c>
      <c r="G139">
        <v>134.82939734830816</v>
      </c>
      <c r="H139">
        <v>234.09440747844835</v>
      </c>
      <c r="I139">
        <v>66.865396829601011</v>
      </c>
      <c r="J139">
        <v>6</v>
      </c>
      <c r="K139">
        <v>6</v>
      </c>
      <c r="L139">
        <v>6</v>
      </c>
      <c r="M139">
        <v>6</v>
      </c>
      <c r="N139">
        <v>6</v>
      </c>
      <c r="O139">
        <v>6</v>
      </c>
      <c r="P139">
        <v>6</v>
      </c>
      <c r="Q139">
        <v>6</v>
      </c>
      <c r="R139">
        <v>15.186305848323675</v>
      </c>
      <c r="S139">
        <v>8.8052484046010162E-4</v>
      </c>
      <c r="T139">
        <v>3.3090642185608976E-2</v>
      </c>
      <c r="U139">
        <v>12.241580293328147</v>
      </c>
      <c r="V139">
        <v>5.4456085016408462</v>
      </c>
      <c r="W139">
        <v>46.207149944406254</v>
      </c>
      <c r="X139">
        <v>413.64145171765665</v>
      </c>
      <c r="Y139">
        <v>119.48555757203803</v>
      </c>
    </row>
    <row r="140" spans="1:25" x14ac:dyDescent="0.2">
      <c r="A140">
        <v>35</v>
      </c>
      <c r="B140">
        <v>0.54598900000000006</v>
      </c>
      <c r="C140">
        <v>0.16151950000000001</v>
      </c>
      <c r="D140">
        <v>0.13204352</v>
      </c>
      <c r="E140">
        <v>13.284291666666666</v>
      </c>
      <c r="F140">
        <v>12.576783166666665</v>
      </c>
      <c r="G140">
        <v>192.30352666666667</v>
      </c>
      <c r="H140">
        <v>16.919080699884617</v>
      </c>
      <c r="I140">
        <v>8.5237423293872669E-2</v>
      </c>
      <c r="J140">
        <v>6</v>
      </c>
      <c r="K140">
        <v>6</v>
      </c>
      <c r="L140">
        <v>6</v>
      </c>
      <c r="M140">
        <v>6</v>
      </c>
      <c r="N140">
        <v>6</v>
      </c>
      <c r="O140">
        <v>6</v>
      </c>
      <c r="P140">
        <v>6</v>
      </c>
      <c r="Q140">
        <v>6</v>
      </c>
      <c r="R140">
        <v>0.31035504861819152</v>
      </c>
      <c r="S140">
        <v>0.14079327341283035</v>
      </c>
      <c r="T140">
        <v>5.7983054429376159E-2</v>
      </c>
      <c r="U140">
        <v>9.5358753772486278</v>
      </c>
      <c r="V140">
        <v>9.5029265274420922</v>
      </c>
      <c r="W140">
        <v>123.84701709079742</v>
      </c>
      <c r="X140">
        <v>3.2720588996506033</v>
      </c>
      <c r="Y140">
        <v>6.8280314691559318E-2</v>
      </c>
    </row>
    <row r="141" spans="1:25" x14ac:dyDescent="0.2">
      <c r="A141">
        <v>42</v>
      </c>
      <c r="B141">
        <v>8.2075750000000003E-2</v>
      </c>
      <c r="C141">
        <v>0.12542700000000001</v>
      </c>
      <c r="D141">
        <v>0.11095168</v>
      </c>
      <c r="E141">
        <v>9.544318333333333</v>
      </c>
      <c r="F141">
        <v>9.3368155833333333</v>
      </c>
      <c r="G141">
        <v>131.92906942612177</v>
      </c>
      <c r="H141">
        <v>14.711652822632489</v>
      </c>
      <c r="I141">
        <v>3.0357775051406754E-2</v>
      </c>
      <c r="J141">
        <v>6</v>
      </c>
      <c r="K141">
        <v>6</v>
      </c>
      <c r="L141">
        <v>6</v>
      </c>
      <c r="M141">
        <v>6</v>
      </c>
      <c r="N141">
        <v>6</v>
      </c>
      <c r="O141">
        <v>6</v>
      </c>
      <c r="P141">
        <v>6</v>
      </c>
      <c r="Q141">
        <v>6</v>
      </c>
      <c r="R141">
        <v>8.027866310542143E-4</v>
      </c>
      <c r="S141">
        <v>1.3149593149585272E-3</v>
      </c>
      <c r="T141">
        <v>5.1000627958486928E-2</v>
      </c>
      <c r="U141">
        <v>7.4339559899865373</v>
      </c>
      <c r="V141">
        <v>7.4331529312290225</v>
      </c>
      <c r="W141">
        <v>92.025740627630739</v>
      </c>
      <c r="X141">
        <v>1.1013719729001072</v>
      </c>
      <c r="Y141">
        <v>1.3086628350198937E-2</v>
      </c>
    </row>
    <row r="142" spans="1:25" x14ac:dyDescent="0.2">
      <c r="A142">
        <v>48</v>
      </c>
      <c r="B142">
        <v>9.1273000000000007E-2</v>
      </c>
      <c r="C142">
        <v>0.10506208333333333</v>
      </c>
      <c r="D142">
        <v>8.2630239999999994E-2</v>
      </c>
      <c r="E142">
        <v>9.4861683333333335</v>
      </c>
      <c r="F142">
        <v>9.2898332499999992</v>
      </c>
      <c r="G142">
        <v>139.05210940403418</v>
      </c>
      <c r="H142">
        <v>15.937083259107586</v>
      </c>
      <c r="I142">
        <v>3.8265594263877191E-2</v>
      </c>
      <c r="J142">
        <v>6</v>
      </c>
      <c r="K142">
        <v>6</v>
      </c>
      <c r="L142">
        <v>6</v>
      </c>
      <c r="M142">
        <v>6</v>
      </c>
      <c r="N142">
        <v>6</v>
      </c>
      <c r="O142">
        <v>6</v>
      </c>
      <c r="P142">
        <v>6</v>
      </c>
      <c r="Q142">
        <v>6</v>
      </c>
      <c r="R142">
        <v>6.0319759946437059E-4</v>
      </c>
      <c r="S142">
        <v>2.8414629931892408E-3</v>
      </c>
      <c r="T142">
        <v>6.0082992958207397E-2</v>
      </c>
      <c r="U142">
        <v>10.10332754166946</v>
      </c>
      <c r="V142">
        <v>10.103711418420566</v>
      </c>
      <c r="W142">
        <v>136.73137568819433</v>
      </c>
      <c r="X142">
        <v>1.6533906673699339</v>
      </c>
      <c r="Y142">
        <v>2.3322945875432301E-2</v>
      </c>
    </row>
    <row r="143" spans="1:25" x14ac:dyDescent="0.2">
      <c r="A143" t="s">
        <v>14</v>
      </c>
      <c r="B143">
        <v>56.820833525531917</v>
      </c>
      <c r="C143">
        <v>0.43637788043478265</v>
      </c>
      <c r="D143">
        <v>0.22176739914893626</v>
      </c>
      <c r="E143">
        <v>70.820288936170215</v>
      </c>
      <c r="F143">
        <v>13.065869595652172</v>
      </c>
      <c r="G143">
        <v>136.4661036923716</v>
      </c>
      <c r="H143">
        <v>211.03435391712262</v>
      </c>
      <c r="I143">
        <v>146.95954962067134</v>
      </c>
      <c r="J143">
        <v>47</v>
      </c>
      <c r="K143">
        <v>46</v>
      </c>
      <c r="L143">
        <v>47</v>
      </c>
      <c r="M143">
        <v>47</v>
      </c>
      <c r="N143">
        <v>46</v>
      </c>
      <c r="O143">
        <v>47</v>
      </c>
      <c r="P143">
        <v>46</v>
      </c>
      <c r="Q143">
        <v>46</v>
      </c>
      <c r="R143">
        <v>68.252692615002815</v>
      </c>
      <c r="S143">
        <v>1.0455224028496324</v>
      </c>
      <c r="T143">
        <v>0.35955067275817765</v>
      </c>
      <c r="U143">
        <v>70.743921855990564</v>
      </c>
      <c r="V143">
        <v>17.251260028979818</v>
      </c>
      <c r="W143">
        <v>61.878798439292041</v>
      </c>
      <c r="X143">
        <v>432.37461375420031</v>
      </c>
      <c r="Y143">
        <v>341.71718580677054</v>
      </c>
    </row>
    <row r="144" spans="1:25" x14ac:dyDescent="0.2">
      <c r="A144">
        <v>0</v>
      </c>
      <c r="B144">
        <v>1.6736608000000004</v>
      </c>
      <c r="C144">
        <v>3.7158601250000007</v>
      </c>
      <c r="D144">
        <v>1.1796456000000002</v>
      </c>
      <c r="E144">
        <v>64.370260000000002</v>
      </c>
      <c r="F144">
        <v>57.385925875000012</v>
      </c>
      <c r="G144">
        <v>259.29232000000002</v>
      </c>
      <c r="H144">
        <v>4.4813644014289595</v>
      </c>
      <c r="I144">
        <v>9.389117875089345E-2</v>
      </c>
      <c r="J144">
        <v>5</v>
      </c>
      <c r="K144">
        <v>4</v>
      </c>
      <c r="L144">
        <v>5</v>
      </c>
      <c r="M144">
        <v>5</v>
      </c>
      <c r="N144">
        <v>4</v>
      </c>
      <c r="O144">
        <v>5</v>
      </c>
      <c r="P144">
        <v>4</v>
      </c>
      <c r="Q144">
        <v>4</v>
      </c>
      <c r="R144">
        <v>2.3823996037590969E-2</v>
      </c>
      <c r="S144">
        <v>0.82921287277215983</v>
      </c>
      <c r="T144">
        <v>0.4307616456408343</v>
      </c>
      <c r="U144">
        <v>4.7717753875523563</v>
      </c>
      <c r="V144">
        <v>3.1466937591022415</v>
      </c>
      <c r="W144">
        <v>27.316129032350354</v>
      </c>
      <c r="X144">
        <v>0.54681653602716618</v>
      </c>
      <c r="Y144">
        <v>1.284691430863984E-2</v>
      </c>
    </row>
    <row r="145" spans="1:25" x14ac:dyDescent="0.2">
      <c r="A145">
        <v>7</v>
      </c>
      <c r="B145">
        <v>137.91455466666665</v>
      </c>
      <c r="C145">
        <v>0.14424049999999999</v>
      </c>
      <c r="D145">
        <v>0.16494548000000001</v>
      </c>
      <c r="E145">
        <v>147.13653333333335</v>
      </c>
      <c r="F145">
        <v>11.437641159999997</v>
      </c>
      <c r="G145">
        <v>160.36822894496328</v>
      </c>
      <c r="H145">
        <v>348.67060968151577</v>
      </c>
      <c r="I145">
        <v>263.53185113552894</v>
      </c>
      <c r="J145">
        <v>6</v>
      </c>
      <c r="K145">
        <v>6</v>
      </c>
      <c r="L145">
        <v>6</v>
      </c>
      <c r="M145">
        <v>6</v>
      </c>
      <c r="N145">
        <v>6</v>
      </c>
      <c r="O145">
        <v>6</v>
      </c>
      <c r="P145">
        <v>6</v>
      </c>
      <c r="Q145">
        <v>6</v>
      </c>
      <c r="R145">
        <v>24.406499552445439</v>
      </c>
      <c r="S145">
        <v>8.8550389440138766E-3</v>
      </c>
      <c r="T145">
        <v>1.4477181448887108E-2</v>
      </c>
      <c r="U145">
        <v>36.59460275821646</v>
      </c>
      <c r="V145">
        <v>9.994953036070271</v>
      </c>
      <c r="W145">
        <v>15.952705969480402</v>
      </c>
      <c r="X145">
        <v>525.39852782157345</v>
      </c>
      <c r="Y145">
        <v>395.55333905382003</v>
      </c>
    </row>
    <row r="146" spans="1:25" x14ac:dyDescent="0.2">
      <c r="A146">
        <v>14</v>
      </c>
      <c r="B146">
        <v>141.92596266666669</v>
      </c>
      <c r="C146">
        <v>0.13317925</v>
      </c>
      <c r="D146">
        <v>0.13737275999999998</v>
      </c>
      <c r="E146">
        <v>167.51223333333334</v>
      </c>
      <c r="F146">
        <v>25.453091416666656</v>
      </c>
      <c r="G146">
        <v>139.10580281590205</v>
      </c>
      <c r="H146">
        <v>7.5961894591010273</v>
      </c>
      <c r="I146">
        <v>6.7950674192956138</v>
      </c>
      <c r="J146">
        <v>6</v>
      </c>
      <c r="K146">
        <v>6</v>
      </c>
      <c r="L146">
        <v>6</v>
      </c>
      <c r="M146">
        <v>6</v>
      </c>
      <c r="N146">
        <v>6</v>
      </c>
      <c r="O146">
        <v>6</v>
      </c>
      <c r="P146">
        <v>6</v>
      </c>
      <c r="Q146">
        <v>6</v>
      </c>
      <c r="R146">
        <v>48.854729709975274</v>
      </c>
      <c r="S146">
        <v>6.3762333924500684E-3</v>
      </c>
      <c r="T146">
        <v>1.473309690133086E-2</v>
      </c>
      <c r="U146">
        <v>65.293502066612035</v>
      </c>
      <c r="V146">
        <v>17.80505653961626</v>
      </c>
      <c r="W146">
        <v>26.029748116391808</v>
      </c>
      <c r="X146">
        <v>4.4532978685493001</v>
      </c>
      <c r="Y146">
        <v>2.6900442421898756</v>
      </c>
    </row>
    <row r="147" spans="1:25" x14ac:dyDescent="0.2">
      <c r="A147">
        <v>21</v>
      </c>
      <c r="B147">
        <v>95.868003999999999</v>
      </c>
      <c r="C147">
        <v>0.14097366666666666</v>
      </c>
      <c r="D147">
        <v>0.10378004</v>
      </c>
      <c r="E147">
        <v>93.516533333333356</v>
      </c>
      <c r="F147">
        <v>0.3330466000000043</v>
      </c>
      <c r="G147">
        <v>121.36072982970666</v>
      </c>
      <c r="H147">
        <v>1004.6999882827413</v>
      </c>
      <c r="I147">
        <v>783.45783965864041</v>
      </c>
      <c r="J147">
        <v>6</v>
      </c>
      <c r="K147">
        <v>6</v>
      </c>
      <c r="L147">
        <v>6</v>
      </c>
      <c r="M147">
        <v>6</v>
      </c>
      <c r="N147">
        <v>6</v>
      </c>
      <c r="O147">
        <v>6</v>
      </c>
      <c r="P147">
        <v>6</v>
      </c>
      <c r="Q147">
        <v>6</v>
      </c>
      <c r="R147">
        <v>52.255607887156017</v>
      </c>
      <c r="S147">
        <v>2.0337529512373274E-3</v>
      </c>
      <c r="T147">
        <v>2.2473565661016066E-2</v>
      </c>
      <c r="U147">
        <v>52.461746708803638</v>
      </c>
      <c r="V147">
        <v>0.55662230091895837</v>
      </c>
      <c r="W147">
        <v>33.49015693891586</v>
      </c>
      <c r="X147">
        <v>477.33304045053956</v>
      </c>
      <c r="Y147">
        <v>498.56920891974738</v>
      </c>
    </row>
    <row r="148" spans="1:25" x14ac:dyDescent="0.2">
      <c r="A148">
        <v>28</v>
      </c>
      <c r="B148">
        <v>65.549872666666673</v>
      </c>
      <c r="C148">
        <v>0.11441850000000002</v>
      </c>
      <c r="D148">
        <v>0.11446204</v>
      </c>
      <c r="E148">
        <v>69.63355</v>
      </c>
      <c r="F148">
        <v>4.1513368399999955</v>
      </c>
      <c r="G148">
        <v>119.85820768421912</v>
      </c>
      <c r="H148">
        <v>206.17922576253</v>
      </c>
      <c r="I148">
        <v>72.477661997954655</v>
      </c>
      <c r="J148">
        <v>6</v>
      </c>
      <c r="K148">
        <v>6</v>
      </c>
      <c r="L148">
        <v>6</v>
      </c>
      <c r="M148">
        <v>6</v>
      </c>
      <c r="N148">
        <v>6</v>
      </c>
      <c r="O148">
        <v>6</v>
      </c>
      <c r="P148">
        <v>6</v>
      </c>
      <c r="Q148">
        <v>6</v>
      </c>
      <c r="R148">
        <v>65.468617567812501</v>
      </c>
      <c r="S148">
        <v>2.5955363800180043E-3</v>
      </c>
      <c r="T148">
        <v>3.1333218501775346E-2</v>
      </c>
      <c r="U148">
        <v>66.275341611567725</v>
      </c>
      <c r="V148">
        <v>2.8595100511459464</v>
      </c>
      <c r="W148">
        <v>41.308217176599612</v>
      </c>
      <c r="X148">
        <v>423.22964754339807</v>
      </c>
      <c r="Y148">
        <v>135.36127530901678</v>
      </c>
    </row>
    <row r="149" spans="1:25" x14ac:dyDescent="0.2">
      <c r="A149">
        <v>35</v>
      </c>
      <c r="B149">
        <v>2.2693720000000002</v>
      </c>
      <c r="C149">
        <v>0.10221049999999998</v>
      </c>
      <c r="D149">
        <v>9.6389719999999998E-2</v>
      </c>
      <c r="E149">
        <v>9.801025000000001</v>
      </c>
      <c r="F149">
        <v>7.4294425000000004</v>
      </c>
      <c r="G149">
        <v>123.9956733803935</v>
      </c>
      <c r="H149">
        <v>17.72397015337144</v>
      </c>
      <c r="I149">
        <v>0.27831158058172084</v>
      </c>
      <c r="J149">
        <v>6</v>
      </c>
      <c r="K149">
        <v>6</v>
      </c>
      <c r="L149">
        <v>6</v>
      </c>
      <c r="M149">
        <v>6</v>
      </c>
      <c r="N149">
        <v>6</v>
      </c>
      <c r="O149">
        <v>6</v>
      </c>
      <c r="P149">
        <v>6</v>
      </c>
      <c r="Q149">
        <v>6</v>
      </c>
      <c r="R149">
        <v>4.1445553530062558</v>
      </c>
      <c r="S149">
        <v>8.1418787758474529E-4</v>
      </c>
      <c r="T149">
        <v>3.7213646749116099E-2</v>
      </c>
      <c r="U149">
        <v>7.7321452866426394</v>
      </c>
      <c r="V149">
        <v>5.241177983010795</v>
      </c>
      <c r="W149">
        <v>72.340472894029816</v>
      </c>
      <c r="X149">
        <v>2.5404489767034883</v>
      </c>
      <c r="Y149">
        <v>0.33778503118567926</v>
      </c>
    </row>
    <row r="150" spans="1:25" x14ac:dyDescent="0.2">
      <c r="A150">
        <v>42</v>
      </c>
      <c r="B150">
        <v>8.3083749999999998E-2</v>
      </c>
      <c r="C150">
        <v>0.12481466666666668</v>
      </c>
      <c r="D150">
        <v>6.9913480000000014E-2</v>
      </c>
      <c r="E150">
        <v>6.629315000000001</v>
      </c>
      <c r="F150">
        <v>6.4214165833333325</v>
      </c>
      <c r="G150">
        <v>92.313512382300189</v>
      </c>
      <c r="H150">
        <v>14.930388922634391</v>
      </c>
      <c r="I150">
        <v>3.8841907360137498E-2</v>
      </c>
      <c r="J150">
        <v>6</v>
      </c>
      <c r="K150">
        <v>6</v>
      </c>
      <c r="L150">
        <v>6</v>
      </c>
      <c r="M150">
        <v>6</v>
      </c>
      <c r="N150">
        <v>6</v>
      </c>
      <c r="O150">
        <v>6</v>
      </c>
      <c r="P150">
        <v>6</v>
      </c>
      <c r="Q150">
        <v>6</v>
      </c>
      <c r="R150">
        <v>1.7347035986017207E-3</v>
      </c>
      <c r="S150">
        <v>1.1111044355345925E-3</v>
      </c>
      <c r="T150">
        <v>2.3641700788564247E-2</v>
      </c>
      <c r="U150">
        <v>3.1131302211038303</v>
      </c>
      <c r="V150">
        <v>3.1107647503383866</v>
      </c>
      <c r="W150">
        <v>34.662278234196563</v>
      </c>
      <c r="X150">
        <v>1.5819780793765366</v>
      </c>
      <c r="Y150">
        <v>1.7325739056926925E-2</v>
      </c>
    </row>
    <row r="151" spans="1:25" x14ac:dyDescent="0.2">
      <c r="A151">
        <v>48</v>
      </c>
      <c r="B151">
        <v>9.0962199999999993E-2</v>
      </c>
      <c r="C151">
        <v>0.10848658333333333</v>
      </c>
      <c r="D151">
        <v>6.7276440000000007E-2</v>
      </c>
      <c r="E151">
        <v>6.887856666666667</v>
      </c>
      <c r="F151">
        <v>6.6884078833333334</v>
      </c>
      <c r="G151">
        <v>95.905390552759698</v>
      </c>
      <c r="H151">
        <v>15.142098168427262</v>
      </c>
      <c r="I151">
        <v>4.7712606618157676E-2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7.3985198519824658E-4</v>
      </c>
      <c r="S151">
        <v>5.0788792603945381E-3</v>
      </c>
      <c r="T151">
        <v>3.7325467345500164E-2</v>
      </c>
      <c r="U151">
        <v>4.6307884589761459</v>
      </c>
      <c r="V151">
        <v>4.6273638544523932</v>
      </c>
      <c r="W151">
        <v>59.581443790641089</v>
      </c>
      <c r="X151">
        <v>2.3288750988482882</v>
      </c>
      <c r="Y151">
        <v>3.4320775451938464E-2</v>
      </c>
    </row>
    <row r="152" spans="1:25" x14ac:dyDescent="0.2">
      <c r="A152" t="s">
        <v>15</v>
      </c>
      <c r="B152">
        <v>49.172441620833318</v>
      </c>
      <c r="C152">
        <v>0.65930738333333327</v>
      </c>
      <c r="D152">
        <v>0.31415866999999997</v>
      </c>
      <c r="E152">
        <v>63.678684375000017</v>
      </c>
      <c r="F152">
        <v>14.628185312083344</v>
      </c>
      <c r="G152">
        <v>152.86194413470011</v>
      </c>
      <c r="H152">
        <v>188.23496458866222</v>
      </c>
      <c r="I152">
        <v>140.03963113108989</v>
      </c>
      <c r="J152">
        <v>48</v>
      </c>
      <c r="K152">
        <v>48</v>
      </c>
      <c r="L152">
        <v>48</v>
      </c>
      <c r="M152">
        <v>48</v>
      </c>
      <c r="N152">
        <v>48</v>
      </c>
      <c r="O152">
        <v>48</v>
      </c>
      <c r="P152">
        <v>48</v>
      </c>
      <c r="Q152">
        <v>48</v>
      </c>
      <c r="R152">
        <v>68.558213292355546</v>
      </c>
      <c r="S152">
        <v>1.4467751384334684</v>
      </c>
      <c r="T152">
        <v>0.56510188618552304</v>
      </c>
      <c r="U152">
        <v>67.723991471741755</v>
      </c>
      <c r="V152">
        <v>18.188078515995944</v>
      </c>
      <c r="W152">
        <v>70.32106241961948</v>
      </c>
      <c r="X152">
        <v>396.43506738056936</v>
      </c>
      <c r="Y152">
        <v>337.12642690514167</v>
      </c>
    </row>
    <row r="153" spans="1:25" x14ac:dyDescent="0.2">
      <c r="A153">
        <v>0</v>
      </c>
      <c r="B153">
        <v>1.636409666666667</v>
      </c>
      <c r="C153">
        <v>4.3559329166666663</v>
      </c>
      <c r="D153">
        <v>1.6507148000000003</v>
      </c>
      <c r="E153">
        <v>62.549583333333338</v>
      </c>
      <c r="F153">
        <v>56.557240750000005</v>
      </c>
      <c r="G153">
        <v>281.43253333333337</v>
      </c>
      <c r="H153">
        <v>5.014471276479691</v>
      </c>
      <c r="I153">
        <v>0.10658698613359385</v>
      </c>
      <c r="J153">
        <v>6</v>
      </c>
      <c r="K153">
        <v>6</v>
      </c>
      <c r="L153">
        <v>6</v>
      </c>
      <c r="M153">
        <v>6</v>
      </c>
      <c r="N153">
        <v>6</v>
      </c>
      <c r="O153">
        <v>6</v>
      </c>
      <c r="P153">
        <v>6</v>
      </c>
      <c r="Q153">
        <v>6</v>
      </c>
      <c r="R153">
        <v>3.1703660392232963E-2</v>
      </c>
      <c r="S153">
        <v>0.95980407064287987</v>
      </c>
      <c r="T153">
        <v>0.72527547407257587</v>
      </c>
      <c r="U153">
        <v>4.1509169004773385</v>
      </c>
      <c r="V153">
        <v>4.1827779432670802</v>
      </c>
      <c r="W153">
        <v>23.586934005644782</v>
      </c>
      <c r="X153">
        <v>0.73310557243267205</v>
      </c>
      <c r="Y153">
        <v>1.9156161175914867E-2</v>
      </c>
    </row>
    <row r="154" spans="1:25" x14ac:dyDescent="0.2">
      <c r="A154">
        <v>7</v>
      </c>
      <c r="B154">
        <v>113.418368</v>
      </c>
      <c r="C154">
        <v>0.20265666666666662</v>
      </c>
      <c r="D154">
        <v>0.21262948000000001</v>
      </c>
      <c r="E154">
        <v>124.85184166666666</v>
      </c>
      <c r="F154">
        <v>11.437855013333333</v>
      </c>
      <c r="G154">
        <v>173.62860165935444</v>
      </c>
      <c r="H154">
        <v>179.65116037878769</v>
      </c>
      <c r="I154">
        <v>135.06487525906303</v>
      </c>
      <c r="J154">
        <v>6</v>
      </c>
      <c r="K154">
        <v>6</v>
      </c>
      <c r="L154">
        <v>6</v>
      </c>
      <c r="M154">
        <v>6</v>
      </c>
      <c r="N154">
        <v>6</v>
      </c>
      <c r="O154">
        <v>6</v>
      </c>
      <c r="P154">
        <v>6</v>
      </c>
      <c r="Q154">
        <v>6</v>
      </c>
      <c r="R154">
        <v>33.897286506707601</v>
      </c>
      <c r="S154">
        <v>7.3857534745391362E-2</v>
      </c>
      <c r="T154">
        <v>4.4080257474202675E-2</v>
      </c>
      <c r="U154">
        <v>39.949964737962155</v>
      </c>
      <c r="V154">
        <v>9.6031709943147039</v>
      </c>
      <c r="W154">
        <v>13.819264743777737</v>
      </c>
      <c r="X154">
        <v>388.00195610515954</v>
      </c>
      <c r="Y154">
        <v>301.92279470785087</v>
      </c>
    </row>
    <row r="155" spans="1:25" x14ac:dyDescent="0.2">
      <c r="A155">
        <v>14</v>
      </c>
      <c r="B155">
        <v>114.40153300000001</v>
      </c>
      <c r="C155">
        <v>0.12787174999999998</v>
      </c>
      <c r="D155">
        <v>0.14357056000000004</v>
      </c>
      <c r="E155">
        <v>130.97121666666669</v>
      </c>
      <c r="F155">
        <v>19.219249760000007</v>
      </c>
      <c r="G155">
        <v>144.88066377675958</v>
      </c>
      <c r="H155">
        <v>177.93826233288505</v>
      </c>
      <c r="I155">
        <v>183.15270465753485</v>
      </c>
      <c r="J155">
        <v>6</v>
      </c>
      <c r="K155">
        <v>6</v>
      </c>
      <c r="L155">
        <v>6</v>
      </c>
      <c r="M155">
        <v>6</v>
      </c>
      <c r="N155">
        <v>6</v>
      </c>
      <c r="O155">
        <v>6</v>
      </c>
      <c r="P155">
        <v>6</v>
      </c>
      <c r="Q155">
        <v>6</v>
      </c>
      <c r="R155">
        <v>48.799216225101347</v>
      </c>
      <c r="S155">
        <v>2.0008338949053053E-3</v>
      </c>
      <c r="T155">
        <v>1.3664102819285227E-2</v>
      </c>
      <c r="U155">
        <v>53.749137179955412</v>
      </c>
      <c r="V155">
        <v>16.108812837082031</v>
      </c>
      <c r="W155">
        <v>33.447544570124087</v>
      </c>
      <c r="X155">
        <v>415.43936147847523</v>
      </c>
      <c r="Y155">
        <v>436.55698074288267</v>
      </c>
    </row>
    <row r="156" spans="1:25" x14ac:dyDescent="0.2">
      <c r="A156">
        <v>21</v>
      </c>
      <c r="B156">
        <v>96.446010000000001</v>
      </c>
      <c r="C156">
        <v>0.13992499999999999</v>
      </c>
      <c r="D156">
        <v>0.12024264000000001</v>
      </c>
      <c r="E156">
        <v>94.066275000000005</v>
      </c>
      <c r="F156">
        <v>0.57228106666666634</v>
      </c>
      <c r="G156">
        <v>127.78360568760638</v>
      </c>
      <c r="H156">
        <v>891.32993482722668</v>
      </c>
      <c r="I156">
        <v>686.31860581149022</v>
      </c>
      <c r="J156">
        <v>6</v>
      </c>
      <c r="K156">
        <v>6</v>
      </c>
      <c r="L156">
        <v>6</v>
      </c>
      <c r="M156">
        <v>6</v>
      </c>
      <c r="N156">
        <v>6</v>
      </c>
      <c r="O156">
        <v>6</v>
      </c>
      <c r="P156">
        <v>6</v>
      </c>
      <c r="Q156">
        <v>6</v>
      </c>
      <c r="R156">
        <v>93.735309684357361</v>
      </c>
      <c r="S156">
        <v>1.0030407768388428E-3</v>
      </c>
      <c r="T156">
        <v>3.7513405002478732E-2</v>
      </c>
      <c r="U156">
        <v>91.587334388952229</v>
      </c>
      <c r="V156">
        <v>1.1024234671474322</v>
      </c>
      <c r="W156">
        <v>44.963180427369657</v>
      </c>
      <c r="X156">
        <v>456.15260309382921</v>
      </c>
      <c r="Y156">
        <v>509.03928338801319</v>
      </c>
    </row>
    <row r="157" spans="1:25" x14ac:dyDescent="0.2">
      <c r="A157">
        <v>28</v>
      </c>
      <c r="B157">
        <v>65.912840000000003</v>
      </c>
      <c r="C157">
        <v>0.11466956666666667</v>
      </c>
      <c r="D157">
        <v>0.14244244</v>
      </c>
      <c r="E157">
        <v>74.018050000000002</v>
      </c>
      <c r="F157">
        <v>8.1641230400000033</v>
      </c>
      <c r="G157">
        <v>172.18930944764944</v>
      </c>
      <c r="H157">
        <v>203.88205019714499</v>
      </c>
      <c r="I157">
        <v>115.45713775437179</v>
      </c>
      <c r="J157">
        <v>6</v>
      </c>
      <c r="K157">
        <v>6</v>
      </c>
      <c r="L157">
        <v>6</v>
      </c>
      <c r="M157">
        <v>6</v>
      </c>
      <c r="N157">
        <v>6</v>
      </c>
      <c r="O157">
        <v>6</v>
      </c>
      <c r="P157">
        <v>6</v>
      </c>
      <c r="Q157">
        <v>6</v>
      </c>
      <c r="R157">
        <v>86.899573222595038</v>
      </c>
      <c r="S157">
        <v>1.6743530400331146E-3</v>
      </c>
      <c r="T157">
        <v>2.4936442326202141E-2</v>
      </c>
      <c r="U157">
        <v>87.544435831359365</v>
      </c>
      <c r="V157">
        <v>5.2880496222763851</v>
      </c>
      <c r="W157">
        <v>40.064557186804066</v>
      </c>
      <c r="X157">
        <v>453.11438172496196</v>
      </c>
      <c r="Y157">
        <v>269.02538353802663</v>
      </c>
    </row>
    <row r="158" spans="1:25" x14ac:dyDescent="0.2">
      <c r="A158">
        <v>35</v>
      </c>
      <c r="B158">
        <v>1.3911730000000002</v>
      </c>
      <c r="C158">
        <v>0.103036</v>
      </c>
      <c r="D158">
        <v>0.11751992</v>
      </c>
      <c r="E158">
        <v>12.265500000000001</v>
      </c>
      <c r="F158">
        <v>10.771291</v>
      </c>
      <c r="G158">
        <v>168.23155361456028</v>
      </c>
      <c r="H158">
        <v>16.657924195425196</v>
      </c>
      <c r="I158">
        <v>0.11933778764933212</v>
      </c>
      <c r="J158">
        <v>6</v>
      </c>
      <c r="K158">
        <v>6</v>
      </c>
      <c r="L158">
        <v>6</v>
      </c>
      <c r="M158">
        <v>6</v>
      </c>
      <c r="N158">
        <v>6</v>
      </c>
      <c r="O158">
        <v>6</v>
      </c>
      <c r="P158">
        <v>6</v>
      </c>
      <c r="Q158">
        <v>6</v>
      </c>
      <c r="R158">
        <v>1.7754434407125452</v>
      </c>
      <c r="S158">
        <v>1.3344068345156701E-3</v>
      </c>
      <c r="T158">
        <v>3.8688350340845515E-2</v>
      </c>
      <c r="U158">
        <v>6.9555517735834655</v>
      </c>
      <c r="V158">
        <v>5.6217506727015634</v>
      </c>
      <c r="W158">
        <v>61.400431640647632</v>
      </c>
      <c r="X158">
        <v>2.6500826525737833</v>
      </c>
      <c r="Y158">
        <v>9.6789976323439206E-2</v>
      </c>
    </row>
    <row r="159" spans="1:25" x14ac:dyDescent="0.2">
      <c r="A159">
        <v>42</v>
      </c>
      <c r="B159">
        <v>8.1744999999999998E-2</v>
      </c>
      <c r="C159">
        <v>0.12448066666666668</v>
      </c>
      <c r="D159">
        <v>5.8098879999999999E-2</v>
      </c>
      <c r="E159">
        <v>5.4585900000000001</v>
      </c>
      <c r="F159">
        <v>5.2523643333333334</v>
      </c>
      <c r="G159">
        <v>78.274878733738831</v>
      </c>
      <c r="H159">
        <v>15.560703523927648</v>
      </c>
      <c r="I159">
        <v>5.1187136516974839E-2</v>
      </c>
      <c r="J159">
        <v>6</v>
      </c>
      <c r="K159">
        <v>6</v>
      </c>
      <c r="L159">
        <v>6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5.5960173337690452E-4</v>
      </c>
      <c r="S159">
        <v>1.6041275094775625E-3</v>
      </c>
      <c r="T159">
        <v>1.4069104472993298E-2</v>
      </c>
      <c r="U159">
        <v>2.1714362409888981</v>
      </c>
      <c r="V159">
        <v>2.1704047071604804</v>
      </c>
      <c r="W159">
        <v>26.778428051407136</v>
      </c>
      <c r="X159">
        <v>2.2326995112553041</v>
      </c>
      <c r="Y159">
        <v>3.7213563886885043E-2</v>
      </c>
    </row>
    <row r="160" spans="1:25" x14ac:dyDescent="0.2">
      <c r="A160">
        <v>48</v>
      </c>
      <c r="B160">
        <v>9.1454300000000002E-2</v>
      </c>
      <c r="C160">
        <v>0.10588649999999998</v>
      </c>
      <c r="D160">
        <v>6.8050640000000009E-2</v>
      </c>
      <c r="E160">
        <v>5.2484183333333334</v>
      </c>
      <c r="F160">
        <v>5.0510775333333333</v>
      </c>
      <c r="G160">
        <v>76.47440682459802</v>
      </c>
      <c r="H160">
        <v>15.845209977421158</v>
      </c>
      <c r="I160">
        <v>4.6613655959305417E-2</v>
      </c>
      <c r="J160">
        <v>6</v>
      </c>
      <c r="K160">
        <v>6</v>
      </c>
      <c r="L160">
        <v>6</v>
      </c>
      <c r="M160">
        <v>6</v>
      </c>
      <c r="N160">
        <v>6</v>
      </c>
      <c r="O160">
        <v>6</v>
      </c>
      <c r="P160">
        <v>6</v>
      </c>
      <c r="Q160">
        <v>6</v>
      </c>
      <c r="R160">
        <v>1.8380607944239625E-3</v>
      </c>
      <c r="S160">
        <v>5.9630553745545645E-3</v>
      </c>
      <c r="T160">
        <v>2.6445235703090236E-2</v>
      </c>
      <c r="U160">
        <v>2.6622468010491933</v>
      </c>
      <c r="V160">
        <v>2.6619557079144691</v>
      </c>
      <c r="W160">
        <v>30.144332645964138</v>
      </c>
      <c r="X160">
        <v>1.8017161827978798</v>
      </c>
      <c r="Y160">
        <v>1.9487520581069402E-2</v>
      </c>
    </row>
    <row r="161" spans="1:25" x14ac:dyDescent="0.2">
      <c r="A161" t="s">
        <v>16</v>
      </c>
      <c r="B161">
        <v>46.479985757446812</v>
      </c>
      <c r="C161">
        <v>0.56243520851063844</v>
      </c>
      <c r="D161">
        <v>0.24431628765957447</v>
      </c>
      <c r="E161">
        <v>62.667039574468106</v>
      </c>
      <c r="F161">
        <v>16.373947893617025</v>
      </c>
      <c r="G161">
        <v>147.08175870390491</v>
      </c>
      <c r="H161">
        <v>148.98168525715406</v>
      </c>
      <c r="I161">
        <v>65.675617686452469</v>
      </c>
      <c r="J161">
        <v>47</v>
      </c>
      <c r="K161">
        <v>47</v>
      </c>
      <c r="L161">
        <v>47</v>
      </c>
      <c r="M161">
        <v>47</v>
      </c>
      <c r="N161">
        <v>47</v>
      </c>
      <c r="O161">
        <v>47</v>
      </c>
      <c r="P161">
        <v>47</v>
      </c>
      <c r="Q161">
        <v>47</v>
      </c>
      <c r="R161">
        <v>64.292417991625399</v>
      </c>
      <c r="S161">
        <v>1.2964159867247409</v>
      </c>
      <c r="T161">
        <v>0.35983691893426206</v>
      </c>
      <c r="U161">
        <v>71.762186522510319</v>
      </c>
      <c r="V161">
        <v>20.527637145072429</v>
      </c>
      <c r="W161">
        <v>81.131492338493416</v>
      </c>
      <c r="X161">
        <v>332.40575335381175</v>
      </c>
      <c r="Y161">
        <v>190.08556756224576</v>
      </c>
    </row>
    <row r="162" spans="1:25" x14ac:dyDescent="0.2">
      <c r="A162">
        <v>0</v>
      </c>
      <c r="B162">
        <v>1.6510272000000001</v>
      </c>
      <c r="C162">
        <v>4.2112418999999992</v>
      </c>
      <c r="D162">
        <v>1.2397728000000001</v>
      </c>
      <c r="E162">
        <v>62.140860000000018</v>
      </c>
      <c r="F162">
        <v>56.278590900000005</v>
      </c>
      <c r="G162">
        <v>265.42696000000001</v>
      </c>
      <c r="H162">
        <v>4.7388697489691101</v>
      </c>
      <c r="I162">
        <v>0.10590290375448827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5</v>
      </c>
      <c r="P162">
        <v>5</v>
      </c>
      <c r="Q162">
        <v>5</v>
      </c>
      <c r="R162">
        <v>4.3290664434725894E-2</v>
      </c>
      <c r="S162">
        <v>0.8348498407973185</v>
      </c>
      <c r="T162">
        <v>0.24310671019945149</v>
      </c>
      <c r="U162">
        <v>4.9002445285157687</v>
      </c>
      <c r="V162">
        <v>5.4863359208307836</v>
      </c>
      <c r="W162">
        <v>25.750278863888319</v>
      </c>
      <c r="X162">
        <v>0.496390756696867</v>
      </c>
      <c r="Y162">
        <v>2.3857979738820732E-2</v>
      </c>
    </row>
    <row r="163" spans="1:25" x14ac:dyDescent="0.2">
      <c r="A163">
        <v>7</v>
      </c>
      <c r="B163">
        <v>113.03638666666666</v>
      </c>
      <c r="C163">
        <v>0.17409649999999999</v>
      </c>
      <c r="D163">
        <v>0.21155988000000001</v>
      </c>
      <c r="E163">
        <v>129.12079166666666</v>
      </c>
      <c r="F163">
        <v>15.910308500000006</v>
      </c>
      <c r="G163">
        <v>176.9618493195413</v>
      </c>
      <c r="H163">
        <v>23.442110616086595</v>
      </c>
      <c r="I163">
        <v>12.488387921493915</v>
      </c>
      <c r="J163">
        <v>6</v>
      </c>
      <c r="K163">
        <v>6</v>
      </c>
      <c r="L163">
        <v>6</v>
      </c>
      <c r="M163">
        <v>6</v>
      </c>
      <c r="N163">
        <v>6</v>
      </c>
      <c r="O163">
        <v>6</v>
      </c>
      <c r="P163">
        <v>6</v>
      </c>
      <c r="Q163">
        <v>6</v>
      </c>
      <c r="R163">
        <v>38.474992332203847</v>
      </c>
      <c r="S163">
        <v>4.0664127093791219E-2</v>
      </c>
      <c r="T163">
        <v>4.4834718648297578E-2</v>
      </c>
      <c r="U163">
        <v>45.846389716393311</v>
      </c>
      <c r="V163">
        <v>15.056742393651049</v>
      </c>
      <c r="W163">
        <v>21.973726678569459</v>
      </c>
      <c r="X163">
        <v>23.553897196361167</v>
      </c>
      <c r="Y163">
        <v>8.7586845651325049</v>
      </c>
    </row>
    <row r="164" spans="1:25" x14ac:dyDescent="0.2">
      <c r="A164">
        <v>14</v>
      </c>
      <c r="B164">
        <v>136.82968400000001</v>
      </c>
      <c r="C164">
        <v>0.13187650000000004</v>
      </c>
      <c r="D164">
        <v>0.15626016000000001</v>
      </c>
      <c r="E164">
        <v>173.4921416666667</v>
      </c>
      <c r="F164">
        <v>36.530581166666686</v>
      </c>
      <c r="G164">
        <v>143.77119476963131</v>
      </c>
      <c r="H164">
        <v>5.0874675125013908</v>
      </c>
      <c r="I164">
        <v>3.9930185724084795</v>
      </c>
      <c r="J164">
        <v>6</v>
      </c>
      <c r="K164">
        <v>6</v>
      </c>
      <c r="L164">
        <v>6</v>
      </c>
      <c r="M164">
        <v>6</v>
      </c>
      <c r="N164">
        <v>6</v>
      </c>
      <c r="O164">
        <v>6</v>
      </c>
      <c r="P164">
        <v>6</v>
      </c>
      <c r="Q164">
        <v>6</v>
      </c>
      <c r="R164">
        <v>72.300132016364003</v>
      </c>
      <c r="S164">
        <v>1.0476540621789031E-2</v>
      </c>
      <c r="T164">
        <v>1.8223127348729076E-2</v>
      </c>
      <c r="U164">
        <v>94.95520208447995</v>
      </c>
      <c r="V164">
        <v>23.701708534453171</v>
      </c>
      <c r="W164">
        <v>20.142393428445708</v>
      </c>
      <c r="X164">
        <v>2.3818943968458965</v>
      </c>
      <c r="Y164">
        <v>0.99012409409760116</v>
      </c>
    </row>
    <row r="165" spans="1:25" x14ac:dyDescent="0.2">
      <c r="A165">
        <v>21</v>
      </c>
      <c r="B165">
        <v>78.268476666666672</v>
      </c>
      <c r="C165">
        <v>0.14083066666666666</v>
      </c>
      <c r="D165">
        <v>0.13097980000000001</v>
      </c>
      <c r="E165">
        <v>75.233001666666667</v>
      </c>
      <c r="F165">
        <v>1.4950145466666653</v>
      </c>
      <c r="G165">
        <v>124.59774396753694</v>
      </c>
      <c r="H165">
        <v>446.69981785140772</v>
      </c>
      <c r="I165">
        <v>322.50238456274195</v>
      </c>
      <c r="J165">
        <v>6</v>
      </c>
      <c r="K165">
        <v>6</v>
      </c>
      <c r="L165">
        <v>6</v>
      </c>
      <c r="M165">
        <v>6</v>
      </c>
      <c r="N165">
        <v>6</v>
      </c>
      <c r="O165">
        <v>6</v>
      </c>
      <c r="P165">
        <v>6</v>
      </c>
      <c r="Q165">
        <v>6</v>
      </c>
      <c r="R165">
        <v>52.499567716305535</v>
      </c>
      <c r="S165">
        <v>3.3139819351753891E-3</v>
      </c>
      <c r="T165">
        <v>5.3400513936313426E-2</v>
      </c>
      <c r="U165">
        <v>47.610494406086758</v>
      </c>
      <c r="V165">
        <v>1.7634133045014748</v>
      </c>
      <c r="W165">
        <v>35.634379994254822</v>
      </c>
      <c r="X165">
        <v>454.80107569404305</v>
      </c>
      <c r="Y165">
        <v>370.54913498211482</v>
      </c>
    </row>
    <row r="166" spans="1:25" x14ac:dyDescent="0.2">
      <c r="A166">
        <v>28</v>
      </c>
      <c r="B166">
        <v>33.565204333333334</v>
      </c>
      <c r="C166">
        <v>0.11397913333333332</v>
      </c>
      <c r="D166">
        <v>0.12729863999999999</v>
      </c>
      <c r="E166">
        <v>35.928525</v>
      </c>
      <c r="F166">
        <v>3.4477673866666678</v>
      </c>
      <c r="G166">
        <v>132.33099369542981</v>
      </c>
      <c r="H166">
        <v>638.83732830158158</v>
      </c>
      <c r="I166">
        <v>175.17441864050235</v>
      </c>
      <c r="J166">
        <v>6</v>
      </c>
      <c r="K166">
        <v>6</v>
      </c>
      <c r="L166">
        <v>6</v>
      </c>
      <c r="M166">
        <v>6</v>
      </c>
      <c r="N166">
        <v>6</v>
      </c>
      <c r="O166">
        <v>6</v>
      </c>
      <c r="P166">
        <v>6</v>
      </c>
      <c r="Q166">
        <v>6</v>
      </c>
      <c r="R166">
        <v>48.632228932543633</v>
      </c>
      <c r="S166">
        <v>1.537463061888272E-3</v>
      </c>
      <c r="T166">
        <v>3.9270464827195491E-2</v>
      </c>
      <c r="U166">
        <v>45.299528380599611</v>
      </c>
      <c r="V166">
        <v>5.4034818289974709</v>
      </c>
      <c r="W166">
        <v>51.802857177784979</v>
      </c>
      <c r="X166">
        <v>535.60700033443231</v>
      </c>
      <c r="Y166">
        <v>271.55255176467892</v>
      </c>
    </row>
    <row r="167" spans="1:25" x14ac:dyDescent="0.2">
      <c r="A167">
        <v>35</v>
      </c>
      <c r="B167">
        <v>0.8431240000000001</v>
      </c>
      <c r="C167">
        <v>0.102782</v>
      </c>
      <c r="D167">
        <v>0.11606532000000001</v>
      </c>
      <c r="E167">
        <v>11.078125000000002</v>
      </c>
      <c r="F167">
        <v>10.132219000000001</v>
      </c>
      <c r="G167">
        <v>153.79290908034247</v>
      </c>
      <c r="H167">
        <v>17.990739472455662</v>
      </c>
      <c r="I167">
        <v>0.10918484715779879</v>
      </c>
      <c r="J167">
        <v>6</v>
      </c>
      <c r="K167">
        <v>6</v>
      </c>
      <c r="L167">
        <v>6</v>
      </c>
      <c r="M167">
        <v>6</v>
      </c>
      <c r="N167">
        <v>6</v>
      </c>
      <c r="O167">
        <v>6</v>
      </c>
      <c r="P167">
        <v>6</v>
      </c>
      <c r="Q167">
        <v>6</v>
      </c>
      <c r="R167">
        <v>0.93103704883017424</v>
      </c>
      <c r="S167">
        <v>1.095444019564113E-3</v>
      </c>
      <c r="T167">
        <v>6.9257039724088698E-2</v>
      </c>
      <c r="U167">
        <v>10.027827957426769</v>
      </c>
      <c r="V167">
        <v>9.2499239061228415</v>
      </c>
      <c r="W167">
        <v>107.82604868436711</v>
      </c>
      <c r="X167">
        <v>4.9078966500509038</v>
      </c>
      <c r="Y167">
        <v>7.0217397437772139E-2</v>
      </c>
    </row>
    <row r="168" spans="1:25" x14ac:dyDescent="0.2">
      <c r="A168">
        <v>42</v>
      </c>
      <c r="B168">
        <v>8.2595500000000002E-2</v>
      </c>
      <c r="C168">
        <v>0.12470333333333335</v>
      </c>
      <c r="D168">
        <v>6.4862280000000008E-2</v>
      </c>
      <c r="E168">
        <v>5.8478850000000007</v>
      </c>
      <c r="F168">
        <v>5.6405861666666661</v>
      </c>
      <c r="G168">
        <v>83.84334197578147</v>
      </c>
      <c r="H168">
        <v>15.387779660681602</v>
      </c>
      <c r="I168">
        <v>4.3902836442506234E-2</v>
      </c>
      <c r="J168">
        <v>6</v>
      </c>
      <c r="K168">
        <v>6</v>
      </c>
      <c r="L168">
        <v>6</v>
      </c>
      <c r="M168">
        <v>6</v>
      </c>
      <c r="N168">
        <v>6</v>
      </c>
      <c r="O168">
        <v>6</v>
      </c>
      <c r="P168">
        <v>6</v>
      </c>
      <c r="Q168">
        <v>6</v>
      </c>
      <c r="R168">
        <v>9.1945472971694463E-4</v>
      </c>
      <c r="S168">
        <v>8.6238429175256308E-4</v>
      </c>
      <c r="T168">
        <v>2.4349973985037417E-2</v>
      </c>
      <c r="U168">
        <v>2.6579120245316616</v>
      </c>
      <c r="V168">
        <v>2.6573519646567081</v>
      </c>
      <c r="W168">
        <v>32.08378390708183</v>
      </c>
      <c r="X168">
        <v>2.174172312833488</v>
      </c>
      <c r="Y168">
        <v>1.982757221180401E-2</v>
      </c>
    </row>
    <row r="169" spans="1:25" x14ac:dyDescent="0.2">
      <c r="A169">
        <v>48</v>
      </c>
      <c r="B169">
        <v>9.1894599999999993E-2</v>
      </c>
      <c r="C169">
        <v>0.10810608333333334</v>
      </c>
      <c r="D169">
        <v>7.3640839999999999E-2</v>
      </c>
      <c r="E169">
        <v>8.4072899999999997</v>
      </c>
      <c r="F169">
        <v>8.2072893166666674</v>
      </c>
      <c r="G169">
        <v>115.65327703899187</v>
      </c>
      <c r="H169">
        <v>15.628899642184431</v>
      </c>
      <c r="I169">
        <v>5.9455410001950003E-2</v>
      </c>
      <c r="J169">
        <v>6</v>
      </c>
      <c r="K169">
        <v>6</v>
      </c>
      <c r="L169">
        <v>6</v>
      </c>
      <c r="M169">
        <v>6</v>
      </c>
      <c r="N169">
        <v>6</v>
      </c>
      <c r="O169">
        <v>6</v>
      </c>
      <c r="P169">
        <v>6</v>
      </c>
      <c r="Q169">
        <v>6</v>
      </c>
      <c r="R169">
        <v>1.4698791950374275E-3</v>
      </c>
      <c r="S169">
        <v>3.580880358468133E-3</v>
      </c>
      <c r="T169">
        <v>7.1577765106099825E-2</v>
      </c>
      <c r="U169">
        <v>11.306524109253029</v>
      </c>
      <c r="V169">
        <v>11.307801707458085</v>
      </c>
      <c r="W169">
        <v>143.29346467638908</v>
      </c>
      <c r="X169">
        <v>2.7369353142146995</v>
      </c>
      <c r="Y169">
        <v>4.1187683253758656E-2</v>
      </c>
    </row>
    <row r="170" spans="1:25" x14ac:dyDescent="0.2">
      <c r="A170" t="s">
        <v>17</v>
      </c>
      <c r="B170">
        <v>67.71370682222225</v>
      </c>
      <c r="C170">
        <v>0.37157589111111111</v>
      </c>
      <c r="D170">
        <v>0.22180020800000008</v>
      </c>
      <c r="E170">
        <v>78.706236304347854</v>
      </c>
      <c r="F170">
        <v>12.473592187111111</v>
      </c>
      <c r="G170">
        <v>153.04223834738676</v>
      </c>
      <c r="H170">
        <v>290.98053112120346</v>
      </c>
      <c r="I170">
        <v>233.88944272985879</v>
      </c>
      <c r="J170">
        <v>45</v>
      </c>
      <c r="K170">
        <v>45</v>
      </c>
      <c r="L170">
        <v>45</v>
      </c>
      <c r="M170">
        <v>46</v>
      </c>
      <c r="N170">
        <v>45</v>
      </c>
      <c r="O170">
        <v>45</v>
      </c>
      <c r="P170">
        <v>45</v>
      </c>
      <c r="Q170">
        <v>45</v>
      </c>
      <c r="R170">
        <v>83.809536350556769</v>
      </c>
      <c r="S170">
        <v>0.94703051400889293</v>
      </c>
      <c r="T170">
        <v>0.43466541697481204</v>
      </c>
      <c r="U170">
        <v>84.42489843806338</v>
      </c>
      <c r="V170">
        <v>17.115234080203997</v>
      </c>
      <c r="W170">
        <v>90.1121630829455</v>
      </c>
      <c r="X170">
        <v>493.56978979915914</v>
      </c>
      <c r="Y170">
        <v>457.58432367986563</v>
      </c>
    </row>
    <row r="171" spans="1:25" x14ac:dyDescent="0.2">
      <c r="A171">
        <v>0</v>
      </c>
      <c r="B171">
        <v>1.6799193333333335</v>
      </c>
      <c r="C171">
        <v>3.8495750000000002</v>
      </c>
      <c r="D171">
        <v>1.6900128000000001</v>
      </c>
      <c r="E171">
        <v>67.379950000000008</v>
      </c>
      <c r="F171">
        <v>60.178405666666663</v>
      </c>
      <c r="G171">
        <v>281.15026666666671</v>
      </c>
      <c r="H171">
        <v>4.6712251802553268</v>
      </c>
      <c r="I171">
        <v>9.2235065028297439E-2</v>
      </c>
      <c r="J171">
        <v>3</v>
      </c>
      <c r="K171">
        <v>3</v>
      </c>
      <c r="L171">
        <v>3</v>
      </c>
      <c r="M171">
        <v>4</v>
      </c>
      <c r="N171">
        <v>3</v>
      </c>
      <c r="O171">
        <v>3</v>
      </c>
      <c r="P171">
        <v>3</v>
      </c>
      <c r="Q171">
        <v>3</v>
      </c>
      <c r="R171">
        <v>1.930428360059663E-2</v>
      </c>
      <c r="S171">
        <v>0.53478523974278303</v>
      </c>
      <c r="T171">
        <v>0.7979050257167204</v>
      </c>
      <c r="U171">
        <v>3.7249442508131438</v>
      </c>
      <c r="V171">
        <v>2.5105706404388428</v>
      </c>
      <c r="W171">
        <v>42.416324422247705</v>
      </c>
      <c r="X171">
        <v>0.66001136950133021</v>
      </c>
      <c r="Y171">
        <v>1.292567817097957E-2</v>
      </c>
    </row>
    <row r="172" spans="1:25" x14ac:dyDescent="0.2">
      <c r="A172">
        <v>7</v>
      </c>
      <c r="B172">
        <v>122.38976066666665</v>
      </c>
      <c r="C172">
        <v>0.13843516666666666</v>
      </c>
      <c r="D172">
        <v>0.16396688000000001</v>
      </c>
      <c r="E172">
        <v>128.47633333333334</v>
      </c>
      <c r="F172">
        <v>8.4972403933333496</v>
      </c>
      <c r="G172">
        <v>171.23786311346407</v>
      </c>
      <c r="H172">
        <v>360.39740460556737</v>
      </c>
      <c r="I172">
        <v>321.60130619737328</v>
      </c>
      <c r="J172">
        <v>6</v>
      </c>
      <c r="K172">
        <v>6</v>
      </c>
      <c r="L172">
        <v>6</v>
      </c>
      <c r="M172">
        <v>6</v>
      </c>
      <c r="N172">
        <v>6</v>
      </c>
      <c r="O172">
        <v>6</v>
      </c>
      <c r="P172">
        <v>6</v>
      </c>
      <c r="Q172">
        <v>6</v>
      </c>
      <c r="R172">
        <v>30.009233839409461</v>
      </c>
      <c r="S172">
        <v>4.2751660747474976E-3</v>
      </c>
      <c r="T172">
        <v>1.5061173920780359E-2</v>
      </c>
      <c r="U172">
        <v>30.690441001306375</v>
      </c>
      <c r="V172">
        <v>10.136183512351559</v>
      </c>
      <c r="W172">
        <v>21.695985830062387</v>
      </c>
      <c r="X172">
        <v>519.51433616008694</v>
      </c>
      <c r="Y172">
        <v>477.43423755454148</v>
      </c>
    </row>
    <row r="173" spans="1:25" x14ac:dyDescent="0.2">
      <c r="A173">
        <v>14</v>
      </c>
      <c r="B173">
        <v>175.72228233333337</v>
      </c>
      <c r="C173">
        <v>0.13129750000000001</v>
      </c>
      <c r="D173">
        <v>0.16483655999999999</v>
      </c>
      <c r="E173">
        <v>203.42503333333335</v>
      </c>
      <c r="F173">
        <v>27.571453500000001</v>
      </c>
      <c r="G173">
        <v>188.36057011422702</v>
      </c>
      <c r="H173">
        <v>7.883107276361863</v>
      </c>
      <c r="I173">
        <v>7.069050426232887</v>
      </c>
      <c r="J173">
        <v>6</v>
      </c>
      <c r="K173">
        <v>6</v>
      </c>
      <c r="L173">
        <v>6</v>
      </c>
      <c r="M173">
        <v>6</v>
      </c>
      <c r="N173">
        <v>6</v>
      </c>
      <c r="O173">
        <v>6</v>
      </c>
      <c r="P173">
        <v>6</v>
      </c>
      <c r="Q173">
        <v>6</v>
      </c>
      <c r="R173">
        <v>97.426305977839576</v>
      </c>
      <c r="S173">
        <v>6.6647905068350066E-3</v>
      </c>
      <c r="T173">
        <v>3.8224240380156718E-2</v>
      </c>
      <c r="U173">
        <v>108.80197199247206</v>
      </c>
      <c r="V173">
        <v>15.736060896566862</v>
      </c>
      <c r="W173">
        <v>60.65738168639956</v>
      </c>
      <c r="X173">
        <v>3.0325478566253112</v>
      </c>
      <c r="Y173">
        <v>4.7373689939822974</v>
      </c>
    </row>
    <row r="174" spans="1:25" x14ac:dyDescent="0.2">
      <c r="A174">
        <v>21</v>
      </c>
      <c r="B174">
        <v>122.19785000000002</v>
      </c>
      <c r="C174">
        <v>0.140926</v>
      </c>
      <c r="D174">
        <v>0.11924864</v>
      </c>
      <c r="E174">
        <v>115.00373333333333</v>
      </c>
      <c r="F174">
        <v>1.6504472666666681</v>
      </c>
      <c r="G174">
        <v>145.05382686263604</v>
      </c>
      <c r="H174">
        <v>992.08647350484773</v>
      </c>
      <c r="I174">
        <v>926.33775076743359</v>
      </c>
      <c r="J174">
        <v>6</v>
      </c>
      <c r="K174">
        <v>6</v>
      </c>
      <c r="L174">
        <v>6</v>
      </c>
      <c r="M174">
        <v>6</v>
      </c>
      <c r="N174">
        <v>6</v>
      </c>
      <c r="O174">
        <v>6</v>
      </c>
      <c r="P174">
        <v>6</v>
      </c>
      <c r="Q174">
        <v>6</v>
      </c>
      <c r="R174">
        <v>64.784414007179919</v>
      </c>
      <c r="S174">
        <v>4.6504690516119985E-3</v>
      </c>
      <c r="T174">
        <v>1.9352656192264721E-2</v>
      </c>
      <c r="U174">
        <v>57.682909453066536</v>
      </c>
      <c r="V174">
        <v>3.7518051967371044</v>
      </c>
      <c r="W174">
        <v>27.618410627937369</v>
      </c>
      <c r="X174">
        <v>488.44289658873078</v>
      </c>
      <c r="Y174">
        <v>576.44064195620047</v>
      </c>
    </row>
    <row r="175" spans="1:25" x14ac:dyDescent="0.2">
      <c r="A175">
        <v>28</v>
      </c>
      <c r="B175">
        <v>83.831625999999986</v>
      </c>
      <c r="C175">
        <v>0.11542276666666666</v>
      </c>
      <c r="D175">
        <v>0.13126483999999999</v>
      </c>
      <c r="E175">
        <v>86.452816666666664</v>
      </c>
      <c r="F175">
        <v>3.8142751599999989</v>
      </c>
      <c r="G175">
        <v>155.11325390327727</v>
      </c>
      <c r="H175">
        <v>771.46016251338949</v>
      </c>
      <c r="I175">
        <v>498.69755824785807</v>
      </c>
      <c r="J175">
        <v>6</v>
      </c>
      <c r="K175">
        <v>6</v>
      </c>
      <c r="L175">
        <v>6</v>
      </c>
      <c r="M175">
        <v>6</v>
      </c>
      <c r="N175">
        <v>6</v>
      </c>
      <c r="O175">
        <v>6</v>
      </c>
      <c r="P175">
        <v>6</v>
      </c>
      <c r="Q175">
        <v>6</v>
      </c>
      <c r="R175">
        <v>84.114537749697107</v>
      </c>
      <c r="S175">
        <v>4.135175467942051E-3</v>
      </c>
      <c r="T175">
        <v>3.8186813684516846E-2</v>
      </c>
      <c r="U175">
        <v>81.251037690331458</v>
      </c>
      <c r="V175">
        <v>6.3804862481584115</v>
      </c>
      <c r="W175">
        <v>56.392105892375866</v>
      </c>
      <c r="X175">
        <v>587.50984604243104</v>
      </c>
      <c r="Y175">
        <v>567.73978308296125</v>
      </c>
    </row>
    <row r="176" spans="1:25" x14ac:dyDescent="0.2">
      <c r="A176">
        <v>35</v>
      </c>
      <c r="B176">
        <v>2.6985670000000006</v>
      </c>
      <c r="C176">
        <v>0.10290900000000001</v>
      </c>
      <c r="D176">
        <v>0.12347271999999999</v>
      </c>
      <c r="E176">
        <v>15.735750000000001</v>
      </c>
      <c r="F176">
        <v>12.934274000000002</v>
      </c>
      <c r="G176">
        <v>210.57120881385723</v>
      </c>
      <c r="H176">
        <v>17.036881656334501</v>
      </c>
      <c r="I176">
        <v>0.31993134084149771</v>
      </c>
      <c r="J176">
        <v>6</v>
      </c>
      <c r="K176">
        <v>6</v>
      </c>
      <c r="L176">
        <v>6</v>
      </c>
      <c r="M176">
        <v>6</v>
      </c>
      <c r="N176">
        <v>6</v>
      </c>
      <c r="O176">
        <v>6</v>
      </c>
      <c r="P176">
        <v>6</v>
      </c>
      <c r="Q176">
        <v>6</v>
      </c>
      <c r="R176">
        <v>4.6401964125282031</v>
      </c>
      <c r="S176">
        <v>7.9919234230552973E-4</v>
      </c>
      <c r="T176">
        <v>6.3680413776545125E-2</v>
      </c>
      <c r="U176">
        <v>11.414211556213598</v>
      </c>
      <c r="V176">
        <v>11.167927824084678</v>
      </c>
      <c r="W176">
        <v>170.37775932354066</v>
      </c>
      <c r="X176">
        <v>1.4879987872617395</v>
      </c>
      <c r="Y176">
        <v>0.52012254124230128</v>
      </c>
    </row>
    <row r="177" spans="1:25" x14ac:dyDescent="0.2">
      <c r="A177">
        <v>42</v>
      </c>
      <c r="B177">
        <v>8.1870999999999985E-2</v>
      </c>
      <c r="C177">
        <v>0.12531566666666669</v>
      </c>
      <c r="D177">
        <v>6.8089280000000002E-2</v>
      </c>
      <c r="E177">
        <v>5.6318833333333336</v>
      </c>
      <c r="F177">
        <v>5.4246966666666667</v>
      </c>
      <c r="G177">
        <v>78.544094334046548</v>
      </c>
      <c r="H177">
        <v>14.460116797688512</v>
      </c>
      <c r="I177">
        <v>3.932974019915849E-2</v>
      </c>
      <c r="J177">
        <v>6</v>
      </c>
      <c r="K177">
        <v>6</v>
      </c>
      <c r="L177">
        <v>6</v>
      </c>
      <c r="M177">
        <v>6</v>
      </c>
      <c r="N177">
        <v>6</v>
      </c>
      <c r="O177">
        <v>6</v>
      </c>
      <c r="P177">
        <v>6</v>
      </c>
      <c r="Q177">
        <v>6</v>
      </c>
      <c r="R177">
        <v>3.1625749003293672E-4</v>
      </c>
      <c r="S177">
        <v>6.4822393250142901E-4</v>
      </c>
      <c r="T177">
        <v>1.2388381589214938E-2</v>
      </c>
      <c r="U177">
        <v>1.0183715320582516</v>
      </c>
      <c r="V177">
        <v>1.0179821222730137</v>
      </c>
      <c r="W177">
        <v>16.761856302368681</v>
      </c>
      <c r="X177">
        <v>1.3089764855603387</v>
      </c>
      <c r="Y177">
        <v>7.318801914717594E-3</v>
      </c>
    </row>
    <row r="178" spans="1:25" x14ac:dyDescent="0.2">
      <c r="A178">
        <v>48</v>
      </c>
      <c r="B178">
        <v>9.0884499999999993E-2</v>
      </c>
      <c r="C178">
        <v>0.10772558333333332</v>
      </c>
      <c r="D178">
        <v>4.7616239999999997E-2</v>
      </c>
      <c r="E178">
        <v>3.7689616666666672</v>
      </c>
      <c r="F178">
        <v>3.5703515833333328</v>
      </c>
      <c r="G178">
        <v>58.360837130559311</v>
      </c>
      <c r="H178">
        <v>16.694224464709343</v>
      </c>
      <c r="I178">
        <v>5.9776221488300495E-2</v>
      </c>
      <c r="J178">
        <v>6</v>
      </c>
      <c r="K178">
        <v>6</v>
      </c>
      <c r="L178">
        <v>6</v>
      </c>
      <c r="M178">
        <v>6</v>
      </c>
      <c r="N178">
        <v>6</v>
      </c>
      <c r="O178">
        <v>6</v>
      </c>
      <c r="P178">
        <v>6</v>
      </c>
      <c r="Q178">
        <v>6</v>
      </c>
      <c r="R178">
        <v>7.82677259156112E-4</v>
      </c>
      <c r="S178">
        <v>5.1412107174934607E-3</v>
      </c>
      <c r="T178">
        <v>1.0679291032648168E-2</v>
      </c>
      <c r="U178">
        <v>0.92691265399532774</v>
      </c>
      <c r="V178">
        <v>0.92484644995523257</v>
      </c>
      <c r="W178">
        <v>11.129557197414929</v>
      </c>
      <c r="X178">
        <v>1.9535382522744282</v>
      </c>
      <c r="Y178">
        <v>1.9745149999524751E-2</v>
      </c>
    </row>
    <row r="179" spans="1:25" x14ac:dyDescent="0.2">
      <c r="A179" t="s">
        <v>18</v>
      </c>
      <c r="B179">
        <v>60.690036271111119</v>
      </c>
      <c r="C179">
        <v>0.4556455333333333</v>
      </c>
      <c r="D179">
        <v>0.22691517333333336</v>
      </c>
      <c r="E179">
        <v>76.815071739130445</v>
      </c>
      <c r="F179">
        <v>16.325524977777786</v>
      </c>
      <c r="G179">
        <v>168.38457540079145</v>
      </c>
      <c r="H179">
        <v>114.33358921398745</v>
      </c>
      <c r="I179">
        <v>82.066654106779964</v>
      </c>
      <c r="J179">
        <v>45</v>
      </c>
      <c r="K179">
        <v>45</v>
      </c>
      <c r="L179">
        <v>45</v>
      </c>
      <c r="M179">
        <v>46</v>
      </c>
      <c r="N179">
        <v>45</v>
      </c>
      <c r="O179">
        <v>46</v>
      </c>
      <c r="P179">
        <v>45</v>
      </c>
      <c r="Q179">
        <v>45</v>
      </c>
      <c r="R179">
        <v>90.733483246247772</v>
      </c>
      <c r="S179">
        <v>1.2191682525782306</v>
      </c>
      <c r="T179">
        <v>0.28213362612714626</v>
      </c>
      <c r="U179">
        <v>99.756955087866572</v>
      </c>
      <c r="V179">
        <v>20.813940704054939</v>
      </c>
      <c r="W179">
        <v>75.807403501551647</v>
      </c>
      <c r="X179">
        <v>311.94303190032235</v>
      </c>
      <c r="Y179">
        <v>260.48924755051883</v>
      </c>
    </row>
    <row r="180" spans="1:25" x14ac:dyDescent="0.2">
      <c r="A180">
        <v>0</v>
      </c>
      <c r="B180">
        <v>1.6662020000000002</v>
      </c>
      <c r="C180">
        <v>4.9205068333333335</v>
      </c>
      <c r="D180">
        <v>1.2043527999999999</v>
      </c>
      <c r="E180">
        <v>72.256762500000008</v>
      </c>
      <c r="F180">
        <v>64.323124500000006</v>
      </c>
      <c r="G180">
        <v>314.86215000000004</v>
      </c>
      <c r="H180">
        <v>4.5944207367707328</v>
      </c>
      <c r="I180">
        <v>0.10220562216043354</v>
      </c>
      <c r="J180">
        <v>3</v>
      </c>
      <c r="K180">
        <v>3</v>
      </c>
      <c r="L180">
        <v>3</v>
      </c>
      <c r="M180">
        <v>4</v>
      </c>
      <c r="N180">
        <v>3</v>
      </c>
      <c r="O180">
        <v>4</v>
      </c>
      <c r="P180">
        <v>3</v>
      </c>
      <c r="Q180">
        <v>3</v>
      </c>
      <c r="R180">
        <v>3.3435999999991868E-2</v>
      </c>
      <c r="S180">
        <v>0.79162533807356439</v>
      </c>
      <c r="T180">
        <v>0.20203126954013872</v>
      </c>
      <c r="U180">
        <v>3.6794950827468842</v>
      </c>
      <c r="V180">
        <v>2.3089410735334632</v>
      </c>
      <c r="W180">
        <v>49.308726190638083</v>
      </c>
      <c r="X180">
        <v>0.47804387013508731</v>
      </c>
      <c r="Y180">
        <v>8.1861950958301843E-3</v>
      </c>
    </row>
    <row r="181" spans="1:25" x14ac:dyDescent="0.2">
      <c r="A181">
        <v>7</v>
      </c>
      <c r="B181">
        <v>115.46310000000001</v>
      </c>
      <c r="C181">
        <v>0.16823933333333332</v>
      </c>
      <c r="D181">
        <v>0.21898688000000002</v>
      </c>
      <c r="E181">
        <v>126.7685</v>
      </c>
      <c r="F181">
        <v>12.172375980000004</v>
      </c>
      <c r="G181">
        <v>189.9468654834503</v>
      </c>
      <c r="H181">
        <v>223.89497851476651</v>
      </c>
      <c r="I181">
        <v>123.66448203934533</v>
      </c>
      <c r="J181">
        <v>6</v>
      </c>
      <c r="K181">
        <v>6</v>
      </c>
      <c r="L181">
        <v>6</v>
      </c>
      <c r="M181">
        <v>6</v>
      </c>
      <c r="N181">
        <v>6</v>
      </c>
      <c r="O181">
        <v>6</v>
      </c>
      <c r="P181">
        <v>6</v>
      </c>
      <c r="Q181">
        <v>6</v>
      </c>
      <c r="R181">
        <v>9.1040528873064943</v>
      </c>
      <c r="S181">
        <v>5.0646869603823225E-2</v>
      </c>
      <c r="T181">
        <v>5.686563099349199E-2</v>
      </c>
      <c r="U181">
        <v>23.78659979084863</v>
      </c>
      <c r="V181">
        <v>17.386562783605825</v>
      </c>
      <c r="W181">
        <v>25.045252163766822</v>
      </c>
      <c r="X181">
        <v>485.60187485923262</v>
      </c>
      <c r="Y181">
        <v>263.69415918698445</v>
      </c>
    </row>
    <row r="182" spans="1:25" x14ac:dyDescent="0.2">
      <c r="A182">
        <v>14</v>
      </c>
      <c r="B182">
        <v>178.98558133333336</v>
      </c>
      <c r="C182">
        <v>0.1749155</v>
      </c>
      <c r="D182">
        <v>0.26438299999999998</v>
      </c>
      <c r="E182">
        <v>214.67848333333336</v>
      </c>
      <c r="F182">
        <v>35.517986499999999</v>
      </c>
      <c r="G182">
        <v>199.59867945580208</v>
      </c>
      <c r="H182">
        <v>6.4877179096877171</v>
      </c>
      <c r="I182">
        <v>5.4389870343471722</v>
      </c>
      <c r="J182">
        <v>6</v>
      </c>
      <c r="K182">
        <v>6</v>
      </c>
      <c r="L182">
        <v>6</v>
      </c>
      <c r="M182">
        <v>6</v>
      </c>
      <c r="N182">
        <v>6</v>
      </c>
      <c r="O182">
        <v>6</v>
      </c>
      <c r="P182">
        <v>6</v>
      </c>
      <c r="Q182">
        <v>6</v>
      </c>
      <c r="R182">
        <v>116.10943520729359</v>
      </c>
      <c r="S182">
        <v>6.3612753155322568E-2</v>
      </c>
      <c r="T182">
        <v>0.1802161627544078</v>
      </c>
      <c r="U182">
        <v>143.16786094946616</v>
      </c>
      <c r="V182">
        <v>28.11621823559177</v>
      </c>
      <c r="W182">
        <v>99.046560334322294</v>
      </c>
      <c r="X182">
        <v>1.666844265457248</v>
      </c>
      <c r="Y182">
        <v>1.8563408474888758</v>
      </c>
    </row>
    <row r="183" spans="1:25" x14ac:dyDescent="0.2">
      <c r="A183">
        <v>21</v>
      </c>
      <c r="B183">
        <v>109.97658733333333</v>
      </c>
      <c r="C183">
        <v>0.14173633333333333</v>
      </c>
      <c r="D183">
        <v>0.13968443999999999</v>
      </c>
      <c r="E183">
        <v>116.56518333333334</v>
      </c>
      <c r="F183">
        <v>9.5222482133333433</v>
      </c>
      <c r="G183">
        <v>148.35182579120945</v>
      </c>
      <c r="H183">
        <v>399.44066365904519</v>
      </c>
      <c r="I183">
        <v>272.81444373322853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6</v>
      </c>
      <c r="P183">
        <v>6</v>
      </c>
      <c r="Q183">
        <v>6</v>
      </c>
      <c r="R183">
        <v>124.87997581315429</v>
      </c>
      <c r="S183">
        <v>4.4285386152396137E-3</v>
      </c>
      <c r="T183">
        <v>5.1847580077762571E-2</v>
      </c>
      <c r="U183">
        <v>140.45951130022371</v>
      </c>
      <c r="V183">
        <v>17.221737538260182</v>
      </c>
      <c r="W183">
        <v>53.090603070190028</v>
      </c>
      <c r="X183">
        <v>579.63582787864755</v>
      </c>
      <c r="Y183">
        <v>414.47120837247371</v>
      </c>
    </row>
    <row r="184" spans="1:25" x14ac:dyDescent="0.2">
      <c r="A184">
        <v>28</v>
      </c>
      <c r="B184">
        <v>48.896939333333329</v>
      </c>
      <c r="C184">
        <v>0.13293466666666667</v>
      </c>
      <c r="D184">
        <v>0.15327704</v>
      </c>
      <c r="E184">
        <v>54.085650000000008</v>
      </c>
      <c r="F184">
        <v>5.7799313400000019</v>
      </c>
      <c r="G184">
        <v>161.2362944306698</v>
      </c>
      <c r="H184">
        <v>176.22714581116909</v>
      </c>
      <c r="I184">
        <v>213.34653409049938</v>
      </c>
      <c r="J184">
        <v>6</v>
      </c>
      <c r="K184">
        <v>6</v>
      </c>
      <c r="L184">
        <v>6</v>
      </c>
      <c r="M184">
        <v>6</v>
      </c>
      <c r="N184">
        <v>6</v>
      </c>
      <c r="O184">
        <v>6</v>
      </c>
      <c r="P184">
        <v>6</v>
      </c>
      <c r="Q184">
        <v>6</v>
      </c>
      <c r="R184">
        <v>67.896933546686071</v>
      </c>
      <c r="S184">
        <v>4.546400718259077E-2</v>
      </c>
      <c r="T184">
        <v>1.7829592871179231E-2</v>
      </c>
      <c r="U184">
        <v>62.895345988602358</v>
      </c>
      <c r="V184">
        <v>4.9922152794996562</v>
      </c>
      <c r="W184">
        <v>48.550635366124339</v>
      </c>
      <c r="X184">
        <v>334.97250518715805</v>
      </c>
      <c r="Y184">
        <v>504.07391170699884</v>
      </c>
    </row>
    <row r="185" spans="1:25" x14ac:dyDescent="0.2">
      <c r="A185">
        <v>35</v>
      </c>
      <c r="B185">
        <v>0.84603433333333322</v>
      </c>
      <c r="C185">
        <v>0.10468699999999999</v>
      </c>
      <c r="D185">
        <v>0.13251251999999999</v>
      </c>
      <c r="E185">
        <v>13.351666666666668</v>
      </c>
      <c r="F185">
        <v>12.400945333333334</v>
      </c>
      <c r="G185">
        <v>147.33795245223112</v>
      </c>
      <c r="H185">
        <v>16.836669147052646</v>
      </c>
      <c r="I185">
        <v>0.11888406844664491</v>
      </c>
      <c r="J185">
        <v>6</v>
      </c>
      <c r="K185">
        <v>6</v>
      </c>
      <c r="L185">
        <v>6</v>
      </c>
      <c r="M185">
        <v>6</v>
      </c>
      <c r="N185">
        <v>6</v>
      </c>
      <c r="O185">
        <v>6</v>
      </c>
      <c r="P185">
        <v>6</v>
      </c>
      <c r="Q185">
        <v>6</v>
      </c>
      <c r="R185">
        <v>0.52431327853704668</v>
      </c>
      <c r="S185">
        <v>1.2443407893348414E-3</v>
      </c>
      <c r="T185">
        <v>2.6589273409854685E-2</v>
      </c>
      <c r="U185">
        <v>11.347472452782895</v>
      </c>
      <c r="V185">
        <v>11.191836018333575</v>
      </c>
      <c r="W185">
        <v>57.083007548715365</v>
      </c>
      <c r="X185">
        <v>6.9911740191389367</v>
      </c>
      <c r="Y185">
        <v>0.10285525036598901</v>
      </c>
    </row>
    <row r="186" spans="1:25" x14ac:dyDescent="0.2">
      <c r="A186">
        <v>42</v>
      </c>
      <c r="B186">
        <v>8.2060000000000008E-2</v>
      </c>
      <c r="C186">
        <v>0.12659599999999999</v>
      </c>
      <c r="D186">
        <v>0.10555608</v>
      </c>
      <c r="E186">
        <v>8.9175550000000001</v>
      </c>
      <c r="F186">
        <v>8.7088990000000006</v>
      </c>
      <c r="G186">
        <v>132.38259268227574</v>
      </c>
      <c r="H186">
        <v>15.507670695398096</v>
      </c>
      <c r="I186">
        <v>2.7453808420074641E-2</v>
      </c>
      <c r="J186">
        <v>6</v>
      </c>
      <c r="K186">
        <v>6</v>
      </c>
      <c r="L186">
        <v>6</v>
      </c>
      <c r="M186">
        <v>6</v>
      </c>
      <c r="N186">
        <v>6</v>
      </c>
      <c r="O186">
        <v>6</v>
      </c>
      <c r="P186">
        <v>6</v>
      </c>
      <c r="Q186">
        <v>6</v>
      </c>
      <c r="R186">
        <v>1.0506088234914967E-3</v>
      </c>
      <c r="S186">
        <v>1.7290751285037192E-3</v>
      </c>
      <c r="T186">
        <v>2.8262465288647419E-2</v>
      </c>
      <c r="U186">
        <v>4.0996904430785994</v>
      </c>
      <c r="V186">
        <v>4.0973345234738776</v>
      </c>
      <c r="W186">
        <v>53.132389264519801</v>
      </c>
      <c r="X186">
        <v>0.96095993181967443</v>
      </c>
      <c r="Y186">
        <v>9.1435805733308829E-3</v>
      </c>
    </row>
    <row r="187" spans="1:25" x14ac:dyDescent="0.2">
      <c r="A187">
        <v>48</v>
      </c>
      <c r="B187">
        <v>9.1868700000000011E-2</v>
      </c>
      <c r="C187">
        <v>0.10797924999999998</v>
      </c>
      <c r="D187">
        <v>8.5287440000000006E-2</v>
      </c>
      <c r="E187">
        <v>6.3773366666666647</v>
      </c>
      <c r="F187">
        <v>6.1774887166666659</v>
      </c>
      <c r="G187">
        <v>102.18610111042921</v>
      </c>
      <c r="H187">
        <v>16.809862999401151</v>
      </c>
      <c r="I187">
        <v>3.8018215482405429E-2</v>
      </c>
      <c r="J187">
        <v>6</v>
      </c>
      <c r="K187">
        <v>6</v>
      </c>
      <c r="L187">
        <v>6</v>
      </c>
      <c r="M187">
        <v>6</v>
      </c>
      <c r="N187">
        <v>6</v>
      </c>
      <c r="O187">
        <v>6</v>
      </c>
      <c r="P187">
        <v>6</v>
      </c>
      <c r="Q187">
        <v>6</v>
      </c>
      <c r="R187">
        <v>8.3057871631747962E-4</v>
      </c>
      <c r="S187">
        <v>3.3926434936492195E-3</v>
      </c>
      <c r="T187">
        <v>2.9288370315058428E-2</v>
      </c>
      <c r="U187">
        <v>2.8596609879191406</v>
      </c>
      <c r="V187">
        <v>2.860637443323101</v>
      </c>
      <c r="W187">
        <v>42.274362846488536</v>
      </c>
      <c r="X187">
        <v>1.1922569334894508</v>
      </c>
      <c r="Y187">
        <v>1.5304631588807295E-2</v>
      </c>
    </row>
    <row r="188" spans="1:25" x14ac:dyDescent="0.2">
      <c r="A188" t="s">
        <v>19</v>
      </c>
      <c r="B188">
        <v>67.05847879333335</v>
      </c>
      <c r="C188">
        <v>0.36247379772727278</v>
      </c>
      <c r="D188">
        <v>0.20164711636363633</v>
      </c>
      <c r="E188">
        <v>82.965654782608695</v>
      </c>
      <c r="F188">
        <v>17.21674339272727</v>
      </c>
      <c r="G188">
        <v>137.96345421334607</v>
      </c>
      <c r="H188">
        <v>204.68580372183999</v>
      </c>
      <c r="I188">
        <v>152.96574536497644</v>
      </c>
      <c r="J188">
        <v>45</v>
      </c>
      <c r="K188">
        <v>44</v>
      </c>
      <c r="L188">
        <v>44</v>
      </c>
      <c r="M188">
        <v>46</v>
      </c>
      <c r="N188">
        <v>44</v>
      </c>
      <c r="O188">
        <v>45</v>
      </c>
      <c r="P188">
        <v>44</v>
      </c>
      <c r="Q188">
        <v>44</v>
      </c>
      <c r="R188">
        <v>86.325696209993907</v>
      </c>
      <c r="S188">
        <v>0.88594702987672391</v>
      </c>
      <c r="T188">
        <v>0.33354987772767264</v>
      </c>
      <c r="U188">
        <v>92.800322746841573</v>
      </c>
      <c r="V188">
        <v>27.416092377904647</v>
      </c>
      <c r="W188">
        <v>63.057215278546487</v>
      </c>
      <c r="X188">
        <v>407.21087006526523</v>
      </c>
      <c r="Y188">
        <v>363.39730244028021</v>
      </c>
    </row>
    <row r="189" spans="1:25" x14ac:dyDescent="0.2">
      <c r="A189">
        <v>0</v>
      </c>
      <c r="B189">
        <v>1.7034960000000003</v>
      </c>
      <c r="C189">
        <v>3.5657720000000004</v>
      </c>
      <c r="D189">
        <v>1.3742288</v>
      </c>
      <c r="E189">
        <v>75.740200000000016</v>
      </c>
      <c r="F189">
        <v>70.489364666666688</v>
      </c>
      <c r="G189">
        <v>290.63159999999999</v>
      </c>
      <c r="H189">
        <v>3.9181618752292251</v>
      </c>
      <c r="I189">
        <v>7.4653438668318695E-2</v>
      </c>
      <c r="J189">
        <v>4</v>
      </c>
      <c r="K189">
        <v>3</v>
      </c>
      <c r="L189">
        <v>3</v>
      </c>
      <c r="M189">
        <v>4</v>
      </c>
      <c r="N189">
        <v>3</v>
      </c>
      <c r="O189">
        <v>4</v>
      </c>
      <c r="P189">
        <v>3</v>
      </c>
      <c r="Q189">
        <v>3</v>
      </c>
      <c r="R189">
        <v>5.0868845816137105E-2</v>
      </c>
      <c r="S189">
        <v>0.58974013038774342</v>
      </c>
      <c r="T189">
        <v>0.3565723749479191</v>
      </c>
      <c r="U189">
        <v>1.204013609419196</v>
      </c>
      <c r="V189">
        <v>1.9059649044457616</v>
      </c>
      <c r="W189">
        <v>32.898325183713268</v>
      </c>
      <c r="X189">
        <v>0.1922158097640207</v>
      </c>
      <c r="Y189">
        <v>1.074877394292361E-2</v>
      </c>
    </row>
    <row r="190" spans="1:25" x14ac:dyDescent="0.2">
      <c r="A190">
        <v>7</v>
      </c>
      <c r="B190">
        <v>119.83426733333333</v>
      </c>
      <c r="C190">
        <v>0.15004583333333332</v>
      </c>
      <c r="D190">
        <v>0.16569448000000001</v>
      </c>
      <c r="E190">
        <v>138.13814999999997</v>
      </c>
      <c r="F190">
        <v>18.278191313333334</v>
      </c>
      <c r="G190">
        <v>156.32092013786496</v>
      </c>
      <c r="H190">
        <v>181.3810263215839</v>
      </c>
      <c r="I190">
        <v>120.9582997135888</v>
      </c>
      <c r="J190">
        <v>6</v>
      </c>
      <c r="K190">
        <v>6</v>
      </c>
      <c r="L190">
        <v>6</v>
      </c>
      <c r="M190">
        <v>6</v>
      </c>
      <c r="N190">
        <v>6</v>
      </c>
      <c r="O190">
        <v>6</v>
      </c>
      <c r="P190">
        <v>6</v>
      </c>
      <c r="Q190">
        <v>6</v>
      </c>
      <c r="R190">
        <v>48.458198497158868</v>
      </c>
      <c r="S190">
        <v>1.9768855519899757E-2</v>
      </c>
      <c r="T190">
        <v>3.7044068444381219E-2</v>
      </c>
      <c r="U190">
        <v>64.655859587395526</v>
      </c>
      <c r="V190">
        <v>20.849469463132472</v>
      </c>
      <c r="W190">
        <v>34.914382535252784</v>
      </c>
      <c r="X190">
        <v>391.15318379947439</v>
      </c>
      <c r="Y190">
        <v>267.54723936807608</v>
      </c>
    </row>
    <row r="191" spans="1:25" x14ac:dyDescent="0.2">
      <c r="A191">
        <v>14</v>
      </c>
      <c r="B191">
        <v>167.28978133333337</v>
      </c>
      <c r="C191">
        <v>0.13042899999999999</v>
      </c>
      <c r="D191">
        <v>0.15999115999999999</v>
      </c>
      <c r="E191">
        <v>192.55271666666667</v>
      </c>
      <c r="F191">
        <v>25.13250633333335</v>
      </c>
      <c r="G191">
        <v>143.46526312358245</v>
      </c>
      <c r="H191">
        <v>16.875876347672179</v>
      </c>
      <c r="I191">
        <v>15.90399049393862</v>
      </c>
      <c r="J191">
        <v>6</v>
      </c>
      <c r="K191">
        <v>6</v>
      </c>
      <c r="L191">
        <v>6</v>
      </c>
      <c r="M191">
        <v>6</v>
      </c>
      <c r="N191">
        <v>6</v>
      </c>
      <c r="O191">
        <v>6</v>
      </c>
      <c r="P191">
        <v>6</v>
      </c>
      <c r="Q191">
        <v>6</v>
      </c>
      <c r="R191">
        <v>67.492451721902881</v>
      </c>
      <c r="S191">
        <v>2.9007842215520593E-3</v>
      </c>
      <c r="T191">
        <v>3.3714205265080802E-2</v>
      </c>
      <c r="U191">
        <v>89.45729041571559</v>
      </c>
      <c r="V191">
        <v>25.371446534365671</v>
      </c>
      <c r="W191">
        <v>27.724458690211851</v>
      </c>
      <c r="X191">
        <v>17.682243996167209</v>
      </c>
      <c r="Y191">
        <v>14.812997561148581</v>
      </c>
    </row>
    <row r="192" spans="1:25" x14ac:dyDescent="0.2">
      <c r="A192">
        <v>21</v>
      </c>
      <c r="B192">
        <v>165.36803599999999</v>
      </c>
      <c r="C192">
        <v>0.15293799999999999</v>
      </c>
      <c r="D192">
        <v>0.13028624000000003</v>
      </c>
      <c r="E192">
        <v>163.19792500000003</v>
      </c>
      <c r="F192">
        <v>5.5936455600000121</v>
      </c>
      <c r="G192">
        <v>135.72907809087181</v>
      </c>
      <c r="H192">
        <v>878.56183220230207</v>
      </c>
      <c r="I192">
        <v>857.996999529189</v>
      </c>
      <c r="J192">
        <v>6</v>
      </c>
      <c r="K192">
        <v>6</v>
      </c>
      <c r="L192">
        <v>6</v>
      </c>
      <c r="M192">
        <v>6</v>
      </c>
      <c r="N192">
        <v>6</v>
      </c>
      <c r="O192">
        <v>6</v>
      </c>
      <c r="P192">
        <v>6</v>
      </c>
      <c r="Q192">
        <v>6</v>
      </c>
      <c r="R192">
        <v>108.59702460813604</v>
      </c>
      <c r="S192">
        <v>3.1403789784037198E-2</v>
      </c>
      <c r="T192">
        <v>5.9145115842848754E-2</v>
      </c>
      <c r="U192">
        <v>120.78110725595189</v>
      </c>
      <c r="V192">
        <v>13.394860525004324</v>
      </c>
      <c r="W192">
        <v>43.893336361378147</v>
      </c>
      <c r="X192">
        <v>457.65211030256972</v>
      </c>
      <c r="Y192">
        <v>543.23500688496449</v>
      </c>
    </row>
    <row r="193" spans="1:25" x14ac:dyDescent="0.2">
      <c r="A193">
        <v>28</v>
      </c>
      <c r="B193">
        <v>47.913657666666666</v>
      </c>
      <c r="C193">
        <v>0.11887493333333334</v>
      </c>
      <c r="D193">
        <v>0.12478563999999999</v>
      </c>
      <c r="E193">
        <v>73.488350000000011</v>
      </c>
      <c r="F193">
        <v>25.527833039999994</v>
      </c>
      <c r="G193">
        <v>136.39519442903318</v>
      </c>
      <c r="H193">
        <v>374.51505420695253</v>
      </c>
      <c r="I193">
        <v>126.49388014211256</v>
      </c>
      <c r="J193">
        <v>6</v>
      </c>
      <c r="K193">
        <v>6</v>
      </c>
      <c r="L193">
        <v>6</v>
      </c>
      <c r="M193">
        <v>6</v>
      </c>
      <c r="N193">
        <v>6</v>
      </c>
      <c r="O193">
        <v>6</v>
      </c>
      <c r="P193">
        <v>6</v>
      </c>
      <c r="Q193">
        <v>6</v>
      </c>
      <c r="R193">
        <v>31.025278060128947</v>
      </c>
      <c r="S193">
        <v>4.3311728899532416E-3</v>
      </c>
      <c r="T193">
        <v>1.1251231572054691E-2</v>
      </c>
      <c r="U193">
        <v>58.986231086008537</v>
      </c>
      <c r="V193">
        <v>52.148101906282811</v>
      </c>
      <c r="W193">
        <v>16.790314852467592</v>
      </c>
      <c r="X193">
        <v>544.60411095390873</v>
      </c>
      <c r="Y193">
        <v>232.90519023648483</v>
      </c>
    </row>
    <row r="194" spans="1:25" x14ac:dyDescent="0.2">
      <c r="A194">
        <v>35</v>
      </c>
      <c r="B194">
        <v>1.239304</v>
      </c>
      <c r="C194">
        <v>0.10309950000000001</v>
      </c>
      <c r="D194">
        <v>0.10045532000000001</v>
      </c>
      <c r="E194">
        <v>7.9788666666666677</v>
      </c>
      <c r="F194">
        <v>6.636463166666668</v>
      </c>
      <c r="G194">
        <v>122.73263333333335</v>
      </c>
      <c r="H194">
        <v>19.62218780513685</v>
      </c>
      <c r="I194">
        <v>0.27577674099563865</v>
      </c>
      <c r="J194">
        <v>6</v>
      </c>
      <c r="K194">
        <v>6</v>
      </c>
      <c r="L194">
        <v>6</v>
      </c>
      <c r="M194">
        <v>6</v>
      </c>
      <c r="N194">
        <v>6</v>
      </c>
      <c r="O194">
        <v>6</v>
      </c>
      <c r="P194">
        <v>6</v>
      </c>
      <c r="Q194">
        <v>6</v>
      </c>
      <c r="R194">
        <v>0.8106375927922419</v>
      </c>
      <c r="S194">
        <v>1.3789884335979091E-3</v>
      </c>
      <c r="T194">
        <v>3.1474204088300567E-2</v>
      </c>
      <c r="U194">
        <v>2.4536940124364861</v>
      </c>
      <c r="V194">
        <v>2.6841439230426847</v>
      </c>
      <c r="W194">
        <v>38.328645265162429</v>
      </c>
      <c r="X194">
        <v>4.0240509937317848</v>
      </c>
      <c r="Y194">
        <v>0.30655786185838085</v>
      </c>
    </row>
    <row r="195" spans="1:25" x14ac:dyDescent="0.2">
      <c r="A195">
        <v>42</v>
      </c>
      <c r="B195">
        <v>8.2044249999999999E-2</v>
      </c>
      <c r="C195">
        <v>0.12642900000000001</v>
      </c>
      <c r="D195">
        <v>7.3459680000000013E-2</v>
      </c>
      <c r="E195">
        <v>6.9425699999999999</v>
      </c>
      <c r="F195">
        <v>6.73409675</v>
      </c>
      <c r="G195">
        <v>96.077870818743136</v>
      </c>
      <c r="H195">
        <v>14.250383433469723</v>
      </c>
      <c r="I195">
        <v>3.3669464523122715E-2</v>
      </c>
      <c r="J195">
        <v>6</v>
      </c>
      <c r="K195">
        <v>6</v>
      </c>
      <c r="L195">
        <v>6</v>
      </c>
      <c r="M195">
        <v>6</v>
      </c>
      <c r="N195">
        <v>6</v>
      </c>
      <c r="O195">
        <v>6</v>
      </c>
      <c r="P195">
        <v>6</v>
      </c>
      <c r="Q195">
        <v>6</v>
      </c>
      <c r="R195">
        <v>5.2246337192182865E-4</v>
      </c>
      <c r="S195">
        <v>1.2452423057365543E-3</v>
      </c>
      <c r="T195">
        <v>1.3159443324396338E-2</v>
      </c>
      <c r="U195">
        <v>2.2140668450433032</v>
      </c>
      <c r="V195">
        <v>2.2135062662822955</v>
      </c>
      <c r="W195">
        <v>32.561133818463297</v>
      </c>
      <c r="X195">
        <v>0.78866552668045209</v>
      </c>
      <c r="Y195">
        <v>1.0104178163433338E-2</v>
      </c>
    </row>
    <row r="196" spans="1:25" x14ac:dyDescent="0.2">
      <c r="A196">
        <v>48</v>
      </c>
      <c r="B196">
        <v>9.1003640000000011E-2</v>
      </c>
      <c r="C196">
        <v>0.11212669999999998</v>
      </c>
      <c r="D196">
        <v>4.4350319999999999E-2</v>
      </c>
      <c r="E196">
        <v>3.2779750000000001</v>
      </c>
      <c r="F196">
        <v>3.7304396600000005</v>
      </c>
      <c r="G196">
        <v>60.300656000000004</v>
      </c>
      <c r="H196">
        <v>16.636543246514297</v>
      </c>
      <c r="I196">
        <v>5.8627847374504695E-2</v>
      </c>
      <c r="J196">
        <v>5</v>
      </c>
      <c r="K196">
        <v>5</v>
      </c>
      <c r="L196">
        <v>5</v>
      </c>
      <c r="M196">
        <v>6</v>
      </c>
      <c r="N196">
        <v>5</v>
      </c>
      <c r="O196">
        <v>5</v>
      </c>
      <c r="P196">
        <v>5</v>
      </c>
      <c r="Q196">
        <v>5</v>
      </c>
      <c r="R196">
        <v>1.0516803354630527E-3</v>
      </c>
      <c r="S196">
        <v>6.9100308573844553E-3</v>
      </c>
      <c r="T196">
        <v>1.0719429213908739E-2</v>
      </c>
      <c r="U196">
        <v>1.8654175437767273</v>
      </c>
      <c r="V196">
        <v>1.0618218356487157</v>
      </c>
      <c r="W196">
        <v>11.450925821281009</v>
      </c>
      <c r="X196">
        <v>2.3849151491015803</v>
      </c>
      <c r="Y196">
        <v>1.8751070785449752E-2</v>
      </c>
    </row>
    <row r="197" spans="1:25" x14ac:dyDescent="0.2">
      <c r="A197" t="s">
        <v>20</v>
      </c>
      <c r="B197">
        <v>81.595569628888882</v>
      </c>
      <c r="C197">
        <v>0.33140636222222219</v>
      </c>
      <c r="D197">
        <v>0.24758111466666663</v>
      </c>
      <c r="E197">
        <v>92.850052888888953</v>
      </c>
      <c r="F197">
        <v>12.307884761777776</v>
      </c>
      <c r="G197">
        <v>135.95068674481078</v>
      </c>
      <c r="H197">
        <v>213.55787886700284</v>
      </c>
      <c r="I197">
        <v>218.38609359478914</v>
      </c>
      <c r="J197">
        <v>45</v>
      </c>
      <c r="K197">
        <v>45</v>
      </c>
      <c r="L197">
        <v>45</v>
      </c>
      <c r="M197">
        <v>45</v>
      </c>
      <c r="N197">
        <v>45</v>
      </c>
      <c r="O197">
        <v>46</v>
      </c>
      <c r="P197">
        <v>45</v>
      </c>
      <c r="Q197">
        <v>45</v>
      </c>
      <c r="R197">
        <v>107.90502286121473</v>
      </c>
      <c r="S197">
        <v>0.77339841480739069</v>
      </c>
      <c r="T197">
        <v>0.55599531294923876</v>
      </c>
      <c r="U197">
        <v>109.61223341648939</v>
      </c>
      <c r="V197">
        <v>18.193794424164459</v>
      </c>
      <c r="W197">
        <v>61.220637007828643</v>
      </c>
      <c r="X197">
        <v>400.71714306522125</v>
      </c>
      <c r="Y197">
        <v>448.65693501318884</v>
      </c>
    </row>
    <row r="198" spans="1:25" x14ac:dyDescent="0.2">
      <c r="A198">
        <v>0</v>
      </c>
      <c r="B198">
        <v>1.6863493333333335</v>
      </c>
      <c r="C198">
        <v>3.1849423333333333</v>
      </c>
      <c r="D198">
        <v>2.1152487999999998</v>
      </c>
      <c r="E198">
        <v>69.237783333333354</v>
      </c>
      <c r="F198">
        <v>64.366491666666676</v>
      </c>
      <c r="G198">
        <v>269.11360000000002</v>
      </c>
      <c r="H198">
        <v>4.2779825393597752</v>
      </c>
      <c r="I198">
        <v>7.5855285368113937E-2</v>
      </c>
      <c r="J198">
        <v>3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3</v>
      </c>
      <c r="Q198">
        <v>3</v>
      </c>
      <c r="R198">
        <v>1.4165471447582649E-2</v>
      </c>
      <c r="S198">
        <v>0.24487222138156034</v>
      </c>
      <c r="T198">
        <v>1.0679821256706505</v>
      </c>
      <c r="U198">
        <v>5.7201961245513182</v>
      </c>
      <c r="V198">
        <v>5.4905502120362382</v>
      </c>
      <c r="W198">
        <v>12.774468516015149</v>
      </c>
      <c r="X198">
        <v>0.32872587961606242</v>
      </c>
      <c r="Y198">
        <v>3.4376024643357275E-3</v>
      </c>
    </row>
    <row r="199" spans="1:25" x14ac:dyDescent="0.2">
      <c r="A199">
        <v>7</v>
      </c>
      <c r="B199">
        <v>154.00067066666668</v>
      </c>
      <c r="C199">
        <v>0.16450733333333337</v>
      </c>
      <c r="D199">
        <v>0.17864168</v>
      </c>
      <c r="E199">
        <v>159.23397499999999</v>
      </c>
      <c r="F199">
        <v>8.0133763066666646</v>
      </c>
      <c r="G199">
        <v>157.71648856977978</v>
      </c>
      <c r="H199">
        <v>442.01038763493585</v>
      </c>
      <c r="I199">
        <v>508.38096332244913</v>
      </c>
      <c r="J199">
        <v>6</v>
      </c>
      <c r="K199">
        <v>6</v>
      </c>
      <c r="L199">
        <v>6</v>
      </c>
      <c r="M199">
        <v>6</v>
      </c>
      <c r="N199">
        <v>6</v>
      </c>
      <c r="O199">
        <v>6</v>
      </c>
      <c r="P199">
        <v>6</v>
      </c>
      <c r="Q199">
        <v>6</v>
      </c>
      <c r="R199">
        <v>43.391172076316948</v>
      </c>
      <c r="S199">
        <v>4.0764338099209325E-2</v>
      </c>
      <c r="T199">
        <v>2.9985522093703924E-2</v>
      </c>
      <c r="U199">
        <v>32.37567953176822</v>
      </c>
      <c r="V199">
        <v>12.135851754485207</v>
      </c>
      <c r="W199">
        <v>22.939757180002346</v>
      </c>
      <c r="X199">
        <v>454.45787411159324</v>
      </c>
      <c r="Y199">
        <v>533.58273726832749</v>
      </c>
    </row>
    <row r="200" spans="1:25" x14ac:dyDescent="0.2">
      <c r="A200">
        <v>14</v>
      </c>
      <c r="B200">
        <v>249.11223466666664</v>
      </c>
      <c r="C200">
        <v>0.1376665</v>
      </c>
      <c r="D200">
        <v>0.17236016000000001</v>
      </c>
      <c r="E200">
        <v>275.4680166666667</v>
      </c>
      <c r="F200">
        <v>26.2181155</v>
      </c>
      <c r="G200">
        <v>178.2104126344085</v>
      </c>
      <c r="H200">
        <v>16.802974090971357</v>
      </c>
      <c r="I200">
        <v>26.779021404747514</v>
      </c>
      <c r="J200">
        <v>6</v>
      </c>
      <c r="K200">
        <v>6</v>
      </c>
      <c r="L200">
        <v>6</v>
      </c>
      <c r="M200">
        <v>6</v>
      </c>
      <c r="N200">
        <v>6</v>
      </c>
      <c r="O200">
        <v>6</v>
      </c>
      <c r="P200">
        <v>6</v>
      </c>
      <c r="Q200">
        <v>6</v>
      </c>
      <c r="R200">
        <v>117.42724343455347</v>
      </c>
      <c r="S200">
        <v>1.1574208551775645E-2</v>
      </c>
      <c r="T200">
        <v>4.1074021629248711E-2</v>
      </c>
      <c r="U200">
        <v>122.67884658014044</v>
      </c>
      <c r="V200">
        <v>22.228936747285559</v>
      </c>
      <c r="W200">
        <v>60.479583248555073</v>
      </c>
      <c r="X200">
        <v>21.427401696663292</v>
      </c>
      <c r="Y200">
        <v>38.611088295754541</v>
      </c>
    </row>
    <row r="201" spans="1:25" x14ac:dyDescent="0.2">
      <c r="A201">
        <v>21</v>
      </c>
      <c r="B201">
        <v>157.64342466666665</v>
      </c>
      <c r="C201">
        <v>0.1394006666666667</v>
      </c>
      <c r="D201">
        <v>0.11846044</v>
      </c>
      <c r="E201">
        <v>152.35882500000002</v>
      </c>
      <c r="F201">
        <v>1.374055693333349</v>
      </c>
      <c r="G201">
        <v>127.25214171304647</v>
      </c>
      <c r="H201">
        <v>722.3326886049017</v>
      </c>
      <c r="I201">
        <v>872.43215131756835</v>
      </c>
      <c r="J201">
        <v>6</v>
      </c>
      <c r="K201">
        <v>6</v>
      </c>
      <c r="L201">
        <v>6</v>
      </c>
      <c r="M201">
        <v>6</v>
      </c>
      <c r="N201">
        <v>6</v>
      </c>
      <c r="O201">
        <v>6</v>
      </c>
      <c r="P201">
        <v>6</v>
      </c>
      <c r="Q201">
        <v>6</v>
      </c>
      <c r="R201">
        <v>100.70534715023391</v>
      </c>
      <c r="S201">
        <v>8.6117191469060254E-4</v>
      </c>
      <c r="T201">
        <v>4.0843185314958008E-2</v>
      </c>
      <c r="U201">
        <v>102.68671686394373</v>
      </c>
      <c r="V201">
        <v>2.3450031154082005</v>
      </c>
      <c r="W201">
        <v>49.18732300659461</v>
      </c>
      <c r="X201">
        <v>536.28131305063846</v>
      </c>
      <c r="Y201">
        <v>705.30091838377018</v>
      </c>
    </row>
    <row r="202" spans="1:25" x14ac:dyDescent="0.2">
      <c r="A202">
        <v>28</v>
      </c>
      <c r="B202">
        <v>49.252082999999999</v>
      </c>
      <c r="C202">
        <v>0.11586213333333334</v>
      </c>
      <c r="D202">
        <v>0.10724923999999998</v>
      </c>
      <c r="E202">
        <v>54.022300000000008</v>
      </c>
      <c r="F202">
        <v>5.2977785133333306</v>
      </c>
      <c r="G202">
        <v>112.62410555910151</v>
      </c>
      <c r="H202">
        <v>372.1294044056404</v>
      </c>
      <c r="I202">
        <v>230.05597771338634</v>
      </c>
      <c r="J202">
        <v>6</v>
      </c>
      <c r="K202">
        <v>6</v>
      </c>
      <c r="L202">
        <v>6</v>
      </c>
      <c r="M202">
        <v>6</v>
      </c>
      <c r="N202">
        <v>6</v>
      </c>
      <c r="O202">
        <v>6</v>
      </c>
      <c r="P202">
        <v>6</v>
      </c>
      <c r="Q202">
        <v>6</v>
      </c>
      <c r="R202">
        <v>30.104574666717323</v>
      </c>
      <c r="S202">
        <v>2.0443056118553916E-3</v>
      </c>
      <c r="T202">
        <v>2.4900570666231813E-2</v>
      </c>
      <c r="U202">
        <v>27.418732974938859</v>
      </c>
      <c r="V202">
        <v>5.4401664278215502</v>
      </c>
      <c r="W202">
        <v>21.809236067495355</v>
      </c>
      <c r="X202">
        <v>548.57773957639813</v>
      </c>
      <c r="Y202">
        <v>359.27995342974157</v>
      </c>
    </row>
    <row r="203" spans="1:25" x14ac:dyDescent="0.2">
      <c r="A203">
        <v>35</v>
      </c>
      <c r="B203">
        <v>0.94216900000000015</v>
      </c>
      <c r="C203">
        <v>0.1032265</v>
      </c>
      <c r="D203">
        <v>9.4650920000000013E-2</v>
      </c>
      <c r="E203">
        <v>8.8007833333333352</v>
      </c>
      <c r="F203">
        <v>7.7553878333333346</v>
      </c>
      <c r="G203">
        <v>124.0838</v>
      </c>
      <c r="H203">
        <v>17.536993437392287</v>
      </c>
      <c r="I203">
        <v>0.13388452672052512</v>
      </c>
      <c r="J203">
        <v>6</v>
      </c>
      <c r="K203">
        <v>6</v>
      </c>
      <c r="L203">
        <v>6</v>
      </c>
      <c r="M203">
        <v>6</v>
      </c>
      <c r="N203">
        <v>6</v>
      </c>
      <c r="O203">
        <v>6</v>
      </c>
      <c r="P203">
        <v>6</v>
      </c>
      <c r="Q203">
        <v>6</v>
      </c>
      <c r="R203">
        <v>0.53997846730068777</v>
      </c>
      <c r="S203">
        <v>1.1151438920610089E-3</v>
      </c>
      <c r="T203">
        <v>2.7624517657182695E-2</v>
      </c>
      <c r="U203">
        <v>3.3455457830773536</v>
      </c>
      <c r="V203">
        <v>2.9270519625247124</v>
      </c>
      <c r="W203">
        <v>28.243335523694792</v>
      </c>
      <c r="X203">
        <v>5.263651508502047</v>
      </c>
      <c r="Y203">
        <v>3.7517054451618799E-2</v>
      </c>
    </row>
    <row r="204" spans="1:25" x14ac:dyDescent="0.2">
      <c r="A204">
        <v>42</v>
      </c>
      <c r="B204">
        <v>8.1949749999999988E-2</v>
      </c>
      <c r="C204">
        <v>0.12481466666666668</v>
      </c>
      <c r="D204">
        <v>6.8288080000000015E-2</v>
      </c>
      <c r="E204">
        <v>6.0647583333333337</v>
      </c>
      <c r="F204">
        <v>5.8579939166666675</v>
      </c>
      <c r="G204">
        <v>83.23926932037331</v>
      </c>
      <c r="H204">
        <v>14.375675851398102</v>
      </c>
      <c r="I204">
        <v>3.7149279672858825E-2</v>
      </c>
      <c r="J204">
        <v>6</v>
      </c>
      <c r="K204">
        <v>6</v>
      </c>
      <c r="L204">
        <v>6</v>
      </c>
      <c r="M204">
        <v>6</v>
      </c>
      <c r="N204">
        <v>6</v>
      </c>
      <c r="O204">
        <v>6</v>
      </c>
      <c r="P204">
        <v>6</v>
      </c>
      <c r="Q204">
        <v>6</v>
      </c>
      <c r="R204">
        <v>6.693286748687637E-4</v>
      </c>
      <c r="S204">
        <v>9.3678912603874058E-4</v>
      </c>
      <c r="T204">
        <v>1.2019903581643203E-2</v>
      </c>
      <c r="U204">
        <v>1.325768335712038</v>
      </c>
      <c r="V204">
        <v>1.3249387983994314</v>
      </c>
      <c r="W204">
        <v>17.818672042548627</v>
      </c>
      <c r="X204">
        <v>1.7230128401185005</v>
      </c>
      <c r="Y204">
        <v>9.9312347349794373E-3</v>
      </c>
    </row>
    <row r="205" spans="1:25" x14ac:dyDescent="0.2">
      <c r="A205">
        <v>48</v>
      </c>
      <c r="B205">
        <v>9.1065800000000016E-2</v>
      </c>
      <c r="C205">
        <v>0.10759875000000001</v>
      </c>
      <c r="D205">
        <v>5.9583440000000008E-2</v>
      </c>
      <c r="E205">
        <v>5.8078466666666655</v>
      </c>
      <c r="F205">
        <v>5.6091821166666662</v>
      </c>
      <c r="G205">
        <v>79.753313913505977</v>
      </c>
      <c r="H205">
        <v>14.356976207601591</v>
      </c>
      <c r="I205">
        <v>3.8626753690633973E-2</v>
      </c>
      <c r="J205">
        <v>6</v>
      </c>
      <c r="K205">
        <v>6</v>
      </c>
      <c r="L205">
        <v>6</v>
      </c>
      <c r="M205">
        <v>6</v>
      </c>
      <c r="N205">
        <v>6</v>
      </c>
      <c r="O205">
        <v>6</v>
      </c>
      <c r="P205">
        <v>6</v>
      </c>
      <c r="Q205">
        <v>6</v>
      </c>
      <c r="R205">
        <v>1.0401357449862543E-3</v>
      </c>
      <c r="S205">
        <v>5.1374545813075738E-3</v>
      </c>
      <c r="T205">
        <v>1.5547123081007629E-2</v>
      </c>
      <c r="U205">
        <v>1.6111793434831114</v>
      </c>
      <c r="V205">
        <v>1.6103250681459229</v>
      </c>
      <c r="W205">
        <v>22.480864304422685</v>
      </c>
      <c r="X205">
        <v>1.7767763622334769</v>
      </c>
      <c r="Y205">
        <v>1.3572488669365088E-2</v>
      </c>
    </row>
    <row r="206" spans="1:25" x14ac:dyDescent="0.2">
      <c r="A206" t="s">
        <v>21</v>
      </c>
      <c r="B206">
        <v>77.378821934090908</v>
      </c>
      <c r="C206">
        <v>0.36918834444444443</v>
      </c>
      <c r="D206">
        <v>0.23190048000000002</v>
      </c>
      <c r="E206">
        <v>89.197255111111076</v>
      </c>
      <c r="F206">
        <v>14.851103067272737</v>
      </c>
      <c r="G206">
        <v>137.58421618880899</v>
      </c>
      <c r="H206">
        <v>206.34043942942589</v>
      </c>
      <c r="I206">
        <v>216.8275774971917</v>
      </c>
      <c r="J206">
        <v>44</v>
      </c>
      <c r="K206">
        <v>45</v>
      </c>
      <c r="L206">
        <v>44</v>
      </c>
      <c r="M206">
        <v>45</v>
      </c>
      <c r="N206">
        <v>44</v>
      </c>
      <c r="O206">
        <v>45</v>
      </c>
      <c r="P206">
        <v>44</v>
      </c>
      <c r="Q206">
        <v>44</v>
      </c>
      <c r="R206">
        <v>94.146543156571695</v>
      </c>
      <c r="S206">
        <v>0.92379108595865922</v>
      </c>
      <c r="T206">
        <v>0.44694893786742934</v>
      </c>
      <c r="U206">
        <v>99.456727370652047</v>
      </c>
      <c r="V206">
        <v>21.284723362032761</v>
      </c>
      <c r="W206">
        <v>61.80059590865099</v>
      </c>
      <c r="X206">
        <v>411.92166032793187</v>
      </c>
      <c r="Y206">
        <v>502.09067956217638</v>
      </c>
    </row>
    <row r="207" spans="1:25" x14ac:dyDescent="0.2">
      <c r="A207">
        <v>0</v>
      </c>
      <c r="B207">
        <v>1.7004953333333335</v>
      </c>
      <c r="C207">
        <v>3.6858425000000001</v>
      </c>
      <c r="D207">
        <v>1.6955848</v>
      </c>
      <c r="E207">
        <v>72.024533333333338</v>
      </c>
      <c r="F207">
        <v>66.638195499999995</v>
      </c>
      <c r="G207">
        <v>264.0334666666667</v>
      </c>
      <c r="H207">
        <v>4.0386760203552932</v>
      </c>
      <c r="I207">
        <v>8.0533024259938593E-2</v>
      </c>
      <c r="J207">
        <v>3</v>
      </c>
      <c r="K207">
        <v>3</v>
      </c>
      <c r="L207">
        <v>3</v>
      </c>
      <c r="M207">
        <v>3</v>
      </c>
      <c r="N207">
        <v>3</v>
      </c>
      <c r="O207">
        <v>3</v>
      </c>
      <c r="P207">
        <v>3</v>
      </c>
      <c r="Q207">
        <v>3</v>
      </c>
      <c r="R207">
        <v>2.3793896220116829E-2</v>
      </c>
      <c r="S207">
        <v>1.0359378838674411</v>
      </c>
      <c r="T207">
        <v>0.87693876775063428</v>
      </c>
      <c r="U207">
        <v>7.8095323003899617</v>
      </c>
      <c r="V207">
        <v>6.9462652079182261</v>
      </c>
      <c r="W207">
        <v>52.455121446559708</v>
      </c>
      <c r="X207">
        <v>1.1562905257617977</v>
      </c>
      <c r="Y207">
        <v>1.0774364176585484E-2</v>
      </c>
    </row>
    <row r="208" spans="1:25" x14ac:dyDescent="0.2">
      <c r="A208">
        <v>7</v>
      </c>
      <c r="B208">
        <v>134.90782333333334</v>
      </c>
      <c r="C208">
        <v>0.17876149999999999</v>
      </c>
      <c r="D208">
        <v>0.20020027999999998</v>
      </c>
      <c r="E208">
        <v>147.70427499999997</v>
      </c>
      <c r="F208">
        <v>13.413491446666685</v>
      </c>
      <c r="G208">
        <v>165.1086042475647</v>
      </c>
      <c r="H208">
        <v>184.07711965355952</v>
      </c>
      <c r="I208">
        <v>157.79522838297399</v>
      </c>
      <c r="J208">
        <v>6</v>
      </c>
      <c r="K208">
        <v>6</v>
      </c>
      <c r="L208">
        <v>6</v>
      </c>
      <c r="M208">
        <v>6</v>
      </c>
      <c r="N208">
        <v>6</v>
      </c>
      <c r="O208">
        <v>6</v>
      </c>
      <c r="P208">
        <v>6</v>
      </c>
      <c r="Q208">
        <v>6</v>
      </c>
      <c r="R208">
        <v>5.6116182317240071</v>
      </c>
      <c r="S208">
        <v>5.8570721732790702E-2</v>
      </c>
      <c r="T208">
        <v>5.3431374959512369E-2</v>
      </c>
      <c r="U208">
        <v>17.040574880524424</v>
      </c>
      <c r="V208">
        <v>13.154318406900405</v>
      </c>
      <c r="W208">
        <v>14.008394269584697</v>
      </c>
      <c r="X208">
        <v>413.61822038932343</v>
      </c>
      <c r="Y208">
        <v>356.47305586083593</v>
      </c>
    </row>
    <row r="209" spans="1:25" x14ac:dyDescent="0.2">
      <c r="A209">
        <v>14</v>
      </c>
      <c r="B209">
        <v>220.06131733333334</v>
      </c>
      <c r="C209">
        <v>0.15223799999999998</v>
      </c>
      <c r="D209">
        <v>0.19198535999999999</v>
      </c>
      <c r="E209">
        <v>258.15683333333334</v>
      </c>
      <c r="F209">
        <v>37.943278000000021</v>
      </c>
      <c r="G209">
        <v>177.32092064760548</v>
      </c>
      <c r="H209">
        <v>7.9078233088696059</v>
      </c>
      <c r="I209">
        <v>9.0612947360804874</v>
      </c>
      <c r="J209">
        <v>6</v>
      </c>
      <c r="K209">
        <v>6</v>
      </c>
      <c r="L209">
        <v>6</v>
      </c>
      <c r="M209">
        <v>6</v>
      </c>
      <c r="N209">
        <v>6</v>
      </c>
      <c r="O209">
        <v>6</v>
      </c>
      <c r="P209">
        <v>6</v>
      </c>
      <c r="Q209">
        <v>6</v>
      </c>
      <c r="R209">
        <v>104.38854484104236</v>
      </c>
      <c r="S209">
        <v>1.7641614713511958E-2</v>
      </c>
      <c r="T209">
        <v>5.3879690137193563E-2</v>
      </c>
      <c r="U209">
        <v>120.85079342446488</v>
      </c>
      <c r="V209">
        <v>27.897359144032553</v>
      </c>
      <c r="W209">
        <v>61.905669708385467</v>
      </c>
      <c r="X209">
        <v>7.0558376278351096</v>
      </c>
      <c r="Y209">
        <v>6.4780211987411338</v>
      </c>
    </row>
    <row r="210" spans="1:25" x14ac:dyDescent="0.2">
      <c r="A210">
        <v>21</v>
      </c>
      <c r="B210">
        <v>152.02542533333335</v>
      </c>
      <c r="C210">
        <v>0.14149799999999998</v>
      </c>
      <c r="D210">
        <v>0.11766104000000001</v>
      </c>
      <c r="E210">
        <v>142.79421666666667</v>
      </c>
      <c r="F210">
        <v>0.28322406666666705</v>
      </c>
      <c r="G210">
        <v>131.36361500165742</v>
      </c>
      <c r="H210">
        <v>948.48430589466454</v>
      </c>
      <c r="I210">
        <v>1196.9956333930047</v>
      </c>
      <c r="J210">
        <v>6</v>
      </c>
      <c r="K210">
        <v>6</v>
      </c>
      <c r="L210">
        <v>6</v>
      </c>
      <c r="M210">
        <v>6</v>
      </c>
      <c r="N210">
        <v>6</v>
      </c>
      <c r="O210">
        <v>6</v>
      </c>
      <c r="P210">
        <v>6</v>
      </c>
      <c r="Q210">
        <v>6</v>
      </c>
      <c r="R210">
        <v>71.08888854487725</v>
      </c>
      <c r="S210">
        <v>3.7855857142589477E-3</v>
      </c>
      <c r="T210">
        <v>1.5572341006284286E-2</v>
      </c>
      <c r="U210">
        <v>64.473815725778707</v>
      </c>
      <c r="V210">
        <v>0.39146536476508897</v>
      </c>
      <c r="W210">
        <v>23.025923067168193</v>
      </c>
      <c r="X210">
        <v>427.82558555653168</v>
      </c>
      <c r="Y210">
        <v>700.98088860822725</v>
      </c>
    </row>
    <row r="211" spans="1:25" x14ac:dyDescent="0.2">
      <c r="A211">
        <v>28</v>
      </c>
      <c r="B211">
        <v>56.663750999999998</v>
      </c>
      <c r="C211">
        <v>0.11598766666666667</v>
      </c>
      <c r="D211">
        <v>0.12957504</v>
      </c>
      <c r="E211">
        <v>61.665616666666672</v>
      </c>
      <c r="F211">
        <v>6.5773470799999982</v>
      </c>
      <c r="G211">
        <v>139.81286500593265</v>
      </c>
      <c r="H211">
        <v>327.56611723353302</v>
      </c>
      <c r="I211">
        <v>225.66654175028899</v>
      </c>
      <c r="J211">
        <v>6</v>
      </c>
      <c r="K211">
        <v>6</v>
      </c>
      <c r="L211">
        <v>6</v>
      </c>
      <c r="M211">
        <v>6</v>
      </c>
      <c r="N211">
        <v>6</v>
      </c>
      <c r="O211">
        <v>6</v>
      </c>
      <c r="P211">
        <v>6</v>
      </c>
      <c r="Q211">
        <v>6</v>
      </c>
      <c r="R211">
        <v>37.026531228167052</v>
      </c>
      <c r="S211">
        <v>2.4251012668893776E-3</v>
      </c>
      <c r="T211">
        <v>1.6228007806751845E-2</v>
      </c>
      <c r="U211">
        <v>31.626498896157724</v>
      </c>
      <c r="V211">
        <v>6.5552113275909383</v>
      </c>
      <c r="W211">
        <v>28.108894819550592</v>
      </c>
      <c r="X211">
        <v>479.46950700893069</v>
      </c>
      <c r="Y211">
        <v>390.90442752045215</v>
      </c>
    </row>
    <row r="212" spans="1:25" x14ac:dyDescent="0.2">
      <c r="A212">
        <v>35</v>
      </c>
      <c r="B212">
        <v>2.777803</v>
      </c>
      <c r="C212">
        <v>0.10405200000000002</v>
      </c>
      <c r="D212">
        <v>0.10482332</v>
      </c>
      <c r="E212">
        <v>10.843208333333335</v>
      </c>
      <c r="F212">
        <v>7.9613533333333342</v>
      </c>
      <c r="G212">
        <v>126.54708999999997</v>
      </c>
      <c r="H212">
        <v>17.059813113656599</v>
      </c>
      <c r="I212">
        <v>0.41767773545349424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6</v>
      </c>
      <c r="P212">
        <v>6</v>
      </c>
      <c r="Q212">
        <v>6</v>
      </c>
      <c r="R212">
        <v>3.5995084285000361</v>
      </c>
      <c r="S212">
        <v>2.8714360170471126E-3</v>
      </c>
      <c r="T212">
        <v>3.9161984636736653E-2</v>
      </c>
      <c r="U212">
        <v>5.7323174009659228</v>
      </c>
      <c r="V212">
        <v>4.2515267417627136</v>
      </c>
      <c r="W212">
        <v>56.023605194687391</v>
      </c>
      <c r="X212">
        <v>2.9721039466642569</v>
      </c>
      <c r="Y212">
        <v>0.4762789375942606</v>
      </c>
    </row>
    <row r="213" spans="1:25" x14ac:dyDescent="0.2">
      <c r="A213">
        <v>42</v>
      </c>
      <c r="B213">
        <v>8.2075749999999989E-2</v>
      </c>
      <c r="C213">
        <v>0.12553833333333334</v>
      </c>
      <c r="D213">
        <v>6.8164879999999997E-2</v>
      </c>
      <c r="E213">
        <v>6.3276716666666664</v>
      </c>
      <c r="F213">
        <v>6.1200575833333319</v>
      </c>
      <c r="G213">
        <v>85.572115013041525</v>
      </c>
      <c r="H213">
        <v>14.28602597035538</v>
      </c>
      <c r="I213">
        <v>3.8365575675042736E-2</v>
      </c>
      <c r="J213">
        <v>6</v>
      </c>
      <c r="K213">
        <v>6</v>
      </c>
      <c r="L213">
        <v>6</v>
      </c>
      <c r="M213">
        <v>6</v>
      </c>
      <c r="N213">
        <v>6</v>
      </c>
      <c r="O213">
        <v>6</v>
      </c>
      <c r="P213">
        <v>6</v>
      </c>
      <c r="Q213">
        <v>6</v>
      </c>
      <c r="R213">
        <v>6.9292840539312574E-4</v>
      </c>
      <c r="S213">
        <v>1.0857140814555443E-3</v>
      </c>
      <c r="T213">
        <v>1.5288043076862445E-2</v>
      </c>
      <c r="U213">
        <v>2.1306299548670284</v>
      </c>
      <c r="V213">
        <v>2.129594589055217</v>
      </c>
      <c r="W213">
        <v>24.789181551887676</v>
      </c>
      <c r="X213">
        <v>1.434531889075261</v>
      </c>
      <c r="Y213">
        <v>1.6837318693859848E-2</v>
      </c>
    </row>
    <row r="214" spans="1:25" x14ac:dyDescent="0.2">
      <c r="A214">
        <v>48</v>
      </c>
      <c r="B214">
        <v>9.1500920000000013E-2</v>
      </c>
      <c r="C214">
        <v>0.10791583333333332</v>
      </c>
      <c r="D214">
        <v>4.8481440000000001E-2</v>
      </c>
      <c r="E214">
        <v>5.4753250000000007</v>
      </c>
      <c r="F214">
        <v>3.9482878799999996</v>
      </c>
      <c r="G214">
        <v>74.139678166932612</v>
      </c>
      <c r="H214">
        <v>14.115215157168018</v>
      </c>
      <c r="I214">
        <v>6.4672272558639304E-2</v>
      </c>
      <c r="J214">
        <v>5</v>
      </c>
      <c r="K214">
        <v>6</v>
      </c>
      <c r="L214">
        <v>5</v>
      </c>
      <c r="M214">
        <v>6</v>
      </c>
      <c r="N214">
        <v>5</v>
      </c>
      <c r="O214">
        <v>6</v>
      </c>
      <c r="P214">
        <v>5</v>
      </c>
      <c r="Q214">
        <v>5</v>
      </c>
      <c r="R214">
        <v>2.1318705195202689E-3</v>
      </c>
      <c r="S214">
        <v>5.0459904842028317E-3</v>
      </c>
      <c r="T214">
        <v>2.141128363830622E-2</v>
      </c>
      <c r="U214">
        <v>3.840744927978164</v>
      </c>
      <c r="V214">
        <v>2.2805107572340786</v>
      </c>
      <c r="W214">
        <v>52.293809865948987</v>
      </c>
      <c r="X214">
        <v>1.7714033943166658</v>
      </c>
      <c r="Y214">
        <v>3.3477569209249429E-2</v>
      </c>
    </row>
    <row r="215" spans="1:25" x14ac:dyDescent="0.2">
      <c r="A215" t="s">
        <v>22</v>
      </c>
      <c r="B215">
        <v>33.628713783333346</v>
      </c>
      <c r="C215">
        <v>0.14440289375000001</v>
      </c>
      <c r="D215">
        <v>0.10269346500000003</v>
      </c>
      <c r="E215">
        <v>46.042839583333311</v>
      </c>
      <c r="F215">
        <v>13.392444402916665</v>
      </c>
      <c r="G215">
        <v>115.47616645620543</v>
      </c>
      <c r="H215">
        <v>131.95303683199191</v>
      </c>
      <c r="I215">
        <v>108.74773154525396</v>
      </c>
      <c r="J215">
        <v>48</v>
      </c>
      <c r="K215">
        <v>48</v>
      </c>
      <c r="L215">
        <v>48</v>
      </c>
      <c r="M215">
        <v>48</v>
      </c>
      <c r="N215">
        <v>48</v>
      </c>
      <c r="O215">
        <v>48</v>
      </c>
      <c r="P215">
        <v>48</v>
      </c>
      <c r="Q215">
        <v>48</v>
      </c>
      <c r="R215">
        <v>44.442072192532535</v>
      </c>
      <c r="S215">
        <v>6.6680469626504799E-2</v>
      </c>
      <c r="T215">
        <v>4.7919978303249885E-2</v>
      </c>
      <c r="U215">
        <v>45.257743829188733</v>
      </c>
      <c r="V215">
        <v>18.083558575729263</v>
      </c>
      <c r="W215">
        <v>51.73479301077802</v>
      </c>
      <c r="X215">
        <v>332.04296250313394</v>
      </c>
      <c r="Y215">
        <v>318.74379288279545</v>
      </c>
    </row>
    <row r="216" spans="1:25" x14ac:dyDescent="0.2">
      <c r="A216">
        <v>0</v>
      </c>
      <c r="B216">
        <v>1.7457196666666668</v>
      </c>
      <c r="C216">
        <v>0.29476049999999998</v>
      </c>
      <c r="D216">
        <v>0.17514280000000002</v>
      </c>
      <c r="E216">
        <v>59.298375</v>
      </c>
      <c r="F216">
        <v>57.257894833333332</v>
      </c>
      <c r="G216">
        <v>136.91316</v>
      </c>
      <c r="H216">
        <v>2.4144681177166203</v>
      </c>
      <c r="I216">
        <v>3.5849149896948783E-2</v>
      </c>
      <c r="J216">
        <v>6</v>
      </c>
      <c r="K216">
        <v>6</v>
      </c>
      <c r="L216">
        <v>6</v>
      </c>
      <c r="M216">
        <v>6</v>
      </c>
      <c r="N216">
        <v>6</v>
      </c>
      <c r="O216">
        <v>6</v>
      </c>
      <c r="P216">
        <v>6</v>
      </c>
      <c r="Q216">
        <v>6</v>
      </c>
      <c r="R216">
        <v>1.5505057622159233E-2</v>
      </c>
      <c r="S216">
        <v>9.5436960282691594E-2</v>
      </c>
      <c r="T216">
        <v>3.6572153669151196E-2</v>
      </c>
      <c r="U216">
        <v>4.8171293298758409</v>
      </c>
      <c r="V216">
        <v>4.8238895044600651</v>
      </c>
      <c r="W216">
        <v>13.960392812513561</v>
      </c>
      <c r="X216">
        <v>0.39165693202791801</v>
      </c>
      <c r="Y216">
        <v>3.3802999348559394E-3</v>
      </c>
    </row>
    <row r="217" spans="1:25" x14ac:dyDescent="0.2">
      <c r="A217">
        <v>7</v>
      </c>
      <c r="B217">
        <v>93.94502</v>
      </c>
      <c r="C217">
        <v>0.132578</v>
      </c>
      <c r="D217">
        <v>0.11967927999999999</v>
      </c>
      <c r="E217">
        <v>103.54621666666667</v>
      </c>
      <c r="F217">
        <v>11.300377760000003</v>
      </c>
      <c r="G217">
        <v>142.02832048629369</v>
      </c>
      <c r="H217">
        <v>380.87706269093343</v>
      </c>
      <c r="I217">
        <v>320.46349900686818</v>
      </c>
      <c r="J217">
        <v>6</v>
      </c>
      <c r="K217">
        <v>6</v>
      </c>
      <c r="L217">
        <v>6</v>
      </c>
      <c r="M217">
        <v>6</v>
      </c>
      <c r="N217">
        <v>6</v>
      </c>
      <c r="O217">
        <v>6</v>
      </c>
      <c r="P217">
        <v>6</v>
      </c>
      <c r="Q217">
        <v>6</v>
      </c>
      <c r="R217">
        <v>23.559403473857273</v>
      </c>
      <c r="S217">
        <v>6.7738056068945476E-3</v>
      </c>
      <c r="T217">
        <v>2.0689339942685563E-2</v>
      </c>
      <c r="U217">
        <v>28.697679865795223</v>
      </c>
      <c r="V217">
        <v>9.9789305559005186</v>
      </c>
      <c r="W217">
        <v>34.184098886754832</v>
      </c>
      <c r="X217">
        <v>573.55978635061672</v>
      </c>
      <c r="Y217">
        <v>487.44527455551076</v>
      </c>
    </row>
    <row r="218" spans="1:25" x14ac:dyDescent="0.2">
      <c r="A218">
        <v>14</v>
      </c>
      <c r="B218">
        <v>85.041964000000021</v>
      </c>
      <c r="C218">
        <v>0.13525400000000001</v>
      </c>
      <c r="D218">
        <v>0.13557796</v>
      </c>
      <c r="E218">
        <v>100.96043333333334</v>
      </c>
      <c r="F218">
        <v>15.783215333333315</v>
      </c>
      <c r="G218">
        <v>122.28516053440192</v>
      </c>
      <c r="H218">
        <v>9.7884552201169566</v>
      </c>
      <c r="I218">
        <v>6.0337643361583346</v>
      </c>
      <c r="J218">
        <v>6</v>
      </c>
      <c r="K218">
        <v>6</v>
      </c>
      <c r="L218">
        <v>6</v>
      </c>
      <c r="M218">
        <v>6</v>
      </c>
      <c r="N218">
        <v>6</v>
      </c>
      <c r="O218">
        <v>6</v>
      </c>
      <c r="P218">
        <v>6</v>
      </c>
      <c r="Q218">
        <v>6</v>
      </c>
      <c r="R218">
        <v>26.551183889010439</v>
      </c>
      <c r="S218">
        <v>7.2239773670741726E-3</v>
      </c>
      <c r="T218">
        <v>3.8700623239012619E-2</v>
      </c>
      <c r="U218">
        <v>32.950465720876622</v>
      </c>
      <c r="V218">
        <v>8.0032743553071857</v>
      </c>
      <c r="W218">
        <v>27.78449184431355</v>
      </c>
      <c r="X218">
        <v>5.2016700150531028</v>
      </c>
      <c r="Y218">
        <v>1.9293508157153343</v>
      </c>
    </row>
    <row r="219" spans="1:25" x14ac:dyDescent="0.2">
      <c r="A219">
        <v>21</v>
      </c>
      <c r="B219">
        <v>72.185115999999994</v>
      </c>
      <c r="C219">
        <v>0.14087833333333333</v>
      </c>
      <c r="D219">
        <v>9.8923999999999998E-2</v>
      </c>
      <c r="E219">
        <v>66.643555000000006</v>
      </c>
      <c r="F219">
        <v>1.4675735466666724</v>
      </c>
      <c r="G219">
        <v>110.18590249186737</v>
      </c>
      <c r="H219">
        <v>567.04921079354847</v>
      </c>
      <c r="I219">
        <v>536.76274136325094</v>
      </c>
      <c r="J219">
        <v>6</v>
      </c>
      <c r="K219">
        <v>6</v>
      </c>
      <c r="L219">
        <v>6</v>
      </c>
      <c r="M219">
        <v>6</v>
      </c>
      <c r="N219">
        <v>6</v>
      </c>
      <c r="O219">
        <v>6</v>
      </c>
      <c r="P219">
        <v>6</v>
      </c>
      <c r="Q219">
        <v>6</v>
      </c>
      <c r="R219">
        <v>42.051456915870041</v>
      </c>
      <c r="S219">
        <v>3.2428751235086617E-3</v>
      </c>
      <c r="T219">
        <v>3.7465857772772282E-2</v>
      </c>
      <c r="U219">
        <v>42.37560720860894</v>
      </c>
      <c r="V219">
        <v>2.0067842268585059</v>
      </c>
      <c r="W219">
        <v>29.975049459313315</v>
      </c>
      <c r="X219">
        <v>557.21613467923885</v>
      </c>
      <c r="Y219">
        <v>601.42676226347658</v>
      </c>
    </row>
    <row r="220" spans="1:25" x14ac:dyDescent="0.2">
      <c r="A220">
        <v>28</v>
      </c>
      <c r="B220">
        <v>15.564779999999999</v>
      </c>
      <c r="C220">
        <v>0.11623873333333333</v>
      </c>
      <c r="D220">
        <v>9.8563640000000008E-2</v>
      </c>
      <c r="E220">
        <v>20.593399999999999</v>
      </c>
      <c r="F220">
        <v>4.9123812666666673</v>
      </c>
      <c r="G220">
        <v>132.04759860856757</v>
      </c>
      <c r="H220">
        <v>38.467956386634278</v>
      </c>
      <c r="I220">
        <v>6.437030075898293</v>
      </c>
      <c r="J220">
        <v>6</v>
      </c>
      <c r="K220">
        <v>6</v>
      </c>
      <c r="L220">
        <v>6</v>
      </c>
      <c r="M220">
        <v>6</v>
      </c>
      <c r="N220">
        <v>6</v>
      </c>
      <c r="O220">
        <v>6</v>
      </c>
      <c r="P220">
        <v>6</v>
      </c>
      <c r="Q220">
        <v>6</v>
      </c>
      <c r="R220">
        <v>24.028362863417062</v>
      </c>
      <c r="S220">
        <v>4.4538688865601479E-3</v>
      </c>
      <c r="T220">
        <v>1.74118626886384E-2</v>
      </c>
      <c r="U220">
        <v>23.096813197387213</v>
      </c>
      <c r="V220">
        <v>3.6821149541586125</v>
      </c>
      <c r="W220">
        <v>40.590394694649454</v>
      </c>
      <c r="X220">
        <v>24.625686367148084</v>
      </c>
      <c r="Y220">
        <v>12.657471078211953</v>
      </c>
    </row>
    <row r="221" spans="1:25" x14ac:dyDescent="0.2">
      <c r="A221">
        <v>35</v>
      </c>
      <c r="B221">
        <v>0.37431100000000012</v>
      </c>
      <c r="C221">
        <v>0.10252800000000002</v>
      </c>
      <c r="D221">
        <v>9.0333319999999981E-2</v>
      </c>
      <c r="E221">
        <v>8.5761416666666666</v>
      </c>
      <c r="F221">
        <v>8.0993026666666665</v>
      </c>
      <c r="G221">
        <v>150.21843859499916</v>
      </c>
      <c r="H221">
        <v>24.798190430539734</v>
      </c>
      <c r="I221">
        <v>0.11979486947360569</v>
      </c>
      <c r="J221">
        <v>6</v>
      </c>
      <c r="K221">
        <v>6</v>
      </c>
      <c r="L221">
        <v>6</v>
      </c>
      <c r="M221">
        <v>6</v>
      </c>
      <c r="N221">
        <v>6</v>
      </c>
      <c r="O221">
        <v>6</v>
      </c>
      <c r="P221">
        <v>6</v>
      </c>
      <c r="Q221">
        <v>6</v>
      </c>
      <c r="R221">
        <v>0.13589994250329906</v>
      </c>
      <c r="S221">
        <v>1.2048277885218686E-3</v>
      </c>
      <c r="T221">
        <v>3.8247076224569139E-2</v>
      </c>
      <c r="U221">
        <v>6.6763881410847201</v>
      </c>
      <c r="V221">
        <v>6.640572547284691</v>
      </c>
      <c r="W221">
        <v>96.595027827447737</v>
      </c>
      <c r="X221">
        <v>15.196954010491996</v>
      </c>
      <c r="Y221">
        <v>0.13624697173045275</v>
      </c>
    </row>
    <row r="222" spans="1:25" x14ac:dyDescent="0.2">
      <c r="A222">
        <v>42</v>
      </c>
      <c r="B222">
        <v>8.1681999999999991E-2</v>
      </c>
      <c r="C222">
        <v>0.12526000000000001</v>
      </c>
      <c r="D222">
        <v>5.3348679999999989E-2</v>
      </c>
      <c r="E222">
        <v>4.3397316666666672</v>
      </c>
      <c r="F222">
        <v>4.1327896666666666</v>
      </c>
      <c r="G222">
        <v>65.742999721206743</v>
      </c>
      <c r="H222">
        <v>16.790870600528574</v>
      </c>
      <c r="I222">
        <v>7.1484236967252243E-2</v>
      </c>
      <c r="J222">
        <v>6</v>
      </c>
      <c r="K222">
        <v>6</v>
      </c>
      <c r="L222">
        <v>6</v>
      </c>
      <c r="M222">
        <v>6</v>
      </c>
      <c r="N222">
        <v>6</v>
      </c>
      <c r="O222">
        <v>6</v>
      </c>
      <c r="P222">
        <v>6</v>
      </c>
      <c r="Q222">
        <v>6</v>
      </c>
      <c r="R222">
        <v>4.3919631146156974E-4</v>
      </c>
      <c r="S222">
        <v>1.4786810338933089E-3</v>
      </c>
      <c r="T222">
        <v>2.0624288858721931E-2</v>
      </c>
      <c r="U222">
        <v>2.3345885385259355</v>
      </c>
      <c r="V222">
        <v>2.3337377508147878</v>
      </c>
      <c r="W222">
        <v>31.129783255354447</v>
      </c>
      <c r="X222">
        <v>2.1026624713973336</v>
      </c>
      <c r="Y222">
        <v>5.6811924802981875E-2</v>
      </c>
    </row>
    <row r="223" spans="1:25" x14ac:dyDescent="0.2">
      <c r="A223">
        <v>48</v>
      </c>
      <c r="B223">
        <v>9.1117600000000021E-2</v>
      </c>
      <c r="C223">
        <v>0.10772558333333332</v>
      </c>
      <c r="D223">
        <v>4.9978040000000001E-2</v>
      </c>
      <c r="E223">
        <v>4.3848633333333327</v>
      </c>
      <c r="F223">
        <v>4.1860201500000001</v>
      </c>
      <c r="G223">
        <v>64.387751212307194</v>
      </c>
      <c r="H223">
        <v>15.438080415917137</v>
      </c>
      <c r="I223">
        <v>5.7689323518297052E-2</v>
      </c>
      <c r="J223">
        <v>6</v>
      </c>
      <c r="K223">
        <v>6</v>
      </c>
      <c r="L223">
        <v>6</v>
      </c>
      <c r="M223">
        <v>6</v>
      </c>
      <c r="N223">
        <v>6</v>
      </c>
      <c r="O223">
        <v>6</v>
      </c>
      <c r="P223">
        <v>6</v>
      </c>
      <c r="Q223">
        <v>6</v>
      </c>
      <c r="R223">
        <v>1.1191677407771557E-3</v>
      </c>
      <c r="S223">
        <v>5.7172156196586459E-3</v>
      </c>
      <c r="T223">
        <v>1.7523272528611765E-2</v>
      </c>
      <c r="U223">
        <v>1.9053341582690067</v>
      </c>
      <c r="V223">
        <v>1.9053851261886572</v>
      </c>
      <c r="W223">
        <v>28.514378526955532</v>
      </c>
      <c r="X223">
        <v>0.98460355125278842</v>
      </c>
      <c r="Y223">
        <v>2.9317079778535725E-2</v>
      </c>
    </row>
    <row r="224" spans="1:25" x14ac:dyDescent="0.2">
      <c r="A224" t="s">
        <v>656</v>
      </c>
      <c r="B224">
        <v>54.288640866786295</v>
      </c>
      <c r="C224">
        <v>0.46605812913669065</v>
      </c>
      <c r="D224">
        <v>0.24990892877697868</v>
      </c>
      <c r="E224">
        <v>68.54060969750887</v>
      </c>
      <c r="F224">
        <v>14.944447700180181</v>
      </c>
      <c r="G224">
        <v>150.68322907356352</v>
      </c>
      <c r="H224">
        <v>183.13067249354793</v>
      </c>
      <c r="I224">
        <v>138.81554512702147</v>
      </c>
      <c r="J224">
        <v>557</v>
      </c>
      <c r="K224">
        <v>556</v>
      </c>
      <c r="L224">
        <v>556</v>
      </c>
      <c r="M224">
        <v>562</v>
      </c>
      <c r="N224">
        <v>555</v>
      </c>
      <c r="O224">
        <v>560</v>
      </c>
      <c r="P224">
        <v>554</v>
      </c>
      <c r="Q224">
        <v>555</v>
      </c>
      <c r="R224">
        <v>74.78660822910075</v>
      </c>
      <c r="S224">
        <v>1.1260864228019851</v>
      </c>
      <c r="T224">
        <v>0.47802233258456778</v>
      </c>
      <c r="U224">
        <v>77.453987063222186</v>
      </c>
      <c r="V224">
        <v>19.649894160869106</v>
      </c>
      <c r="W224">
        <v>83.409664722560734</v>
      </c>
      <c r="X224">
        <v>383.81836023661612</v>
      </c>
      <c r="Y224">
        <v>345.93170485683322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1"/>
  <sheetViews>
    <sheetView topLeftCell="A52" workbookViewId="0">
      <selection activeCell="P85" sqref="P85:Q92"/>
    </sheetView>
  </sheetViews>
  <sheetFormatPr baseColWidth="10" defaultRowHeight="16" x14ac:dyDescent="0.2"/>
  <cols>
    <col min="2" max="2" width="14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3.5" bestFit="1" customWidth="1"/>
    <col min="8" max="8" width="13.83203125" bestFit="1" customWidth="1"/>
    <col min="10" max="10" width="14.1640625" bestFit="1" customWidth="1"/>
    <col min="12" max="12" width="14" bestFit="1" customWidth="1"/>
    <col min="14" max="14" width="18.33203125" bestFit="1" customWidth="1"/>
    <col min="15" max="15" width="15.33203125" bestFit="1" customWidth="1"/>
    <col min="16" max="16" width="17.6640625" bestFit="1" customWidth="1"/>
    <col min="17" max="17" width="14.6640625" bestFit="1" customWidth="1"/>
  </cols>
  <sheetData>
    <row r="2" spans="1:17" x14ac:dyDescent="0.2">
      <c r="A2" t="s">
        <v>655</v>
      </c>
      <c r="B2" t="s">
        <v>665</v>
      </c>
      <c r="C2" t="s">
        <v>681</v>
      </c>
      <c r="D2" t="s">
        <v>666</v>
      </c>
      <c r="E2" t="s">
        <v>682</v>
      </c>
      <c r="F2" t="s">
        <v>667</v>
      </c>
      <c r="G2" t="s">
        <v>683</v>
      </c>
      <c r="H2" t="s">
        <v>668</v>
      </c>
      <c r="I2" t="s">
        <v>684</v>
      </c>
      <c r="J2" t="s">
        <v>669</v>
      </c>
      <c r="K2" t="s">
        <v>685</v>
      </c>
      <c r="L2" t="s">
        <v>670</v>
      </c>
      <c r="M2" t="s">
        <v>686</v>
      </c>
      <c r="N2" t="s">
        <v>671</v>
      </c>
      <c r="O2" t="s">
        <v>687</v>
      </c>
      <c r="P2" t="s">
        <v>672</v>
      </c>
      <c r="Q2" t="s">
        <v>688</v>
      </c>
    </row>
    <row r="3" spans="1:17" x14ac:dyDescent="0.2">
      <c r="A3" t="s">
        <v>11</v>
      </c>
    </row>
    <row r="4" spans="1:17" x14ac:dyDescent="0.2">
      <c r="A4">
        <v>0</v>
      </c>
      <c r="B4">
        <v>1.6692883999999999</v>
      </c>
      <c r="C4">
        <v>9.3675191891990726E-3</v>
      </c>
      <c r="D4">
        <v>3.8626736000000008</v>
      </c>
      <c r="E4">
        <v>0.32534090835020113</v>
      </c>
      <c r="F4">
        <v>1.7241503999999999</v>
      </c>
      <c r="G4">
        <v>0.38668191309881583</v>
      </c>
      <c r="H4">
        <v>62.456691666666671</v>
      </c>
      <c r="I4">
        <v>1.4348680811267005</v>
      </c>
      <c r="J4">
        <v>57.054777999999999</v>
      </c>
      <c r="K4">
        <v>1.9882270668052424</v>
      </c>
      <c r="L4">
        <v>287.63193333333334</v>
      </c>
      <c r="M4">
        <v>10.589984160852783</v>
      </c>
      <c r="N4">
        <v>4.999747112191649</v>
      </c>
      <c r="O4">
        <v>0.1069850287424389</v>
      </c>
      <c r="P4">
        <v>9.8124536777716279E-2</v>
      </c>
      <c r="Q4">
        <v>9.0608629552616868E-3</v>
      </c>
    </row>
    <row r="5" spans="1:17" x14ac:dyDescent="0.2">
      <c r="A5">
        <v>7</v>
      </c>
      <c r="B5">
        <v>103.86351000000001</v>
      </c>
      <c r="C5">
        <v>8.0152807712847327</v>
      </c>
      <c r="D5">
        <v>0.24427883333333333</v>
      </c>
      <c r="E5">
        <v>5.6909001422983295E-2</v>
      </c>
      <c r="F5">
        <v>0.2834622</v>
      </c>
      <c r="G5">
        <v>7.0326754399263974E-2</v>
      </c>
      <c r="H5">
        <v>115.74522499999999</v>
      </c>
      <c r="I5">
        <v>13.467632599593234</v>
      </c>
      <c r="J5">
        <v>12.92343452666667</v>
      </c>
      <c r="K5">
        <v>9.4589791863482411</v>
      </c>
      <c r="L5">
        <v>184.68803569619342</v>
      </c>
      <c r="M5">
        <v>7.641756328001895</v>
      </c>
      <c r="N5">
        <v>305.50543868484743</v>
      </c>
      <c r="O5">
        <v>177.23358243697584</v>
      </c>
      <c r="P5">
        <v>202.12689935860499</v>
      </c>
      <c r="Q5">
        <v>115.72758961095602</v>
      </c>
    </row>
    <row r="6" spans="1:17" x14ac:dyDescent="0.2">
      <c r="A6">
        <v>14</v>
      </c>
      <c r="B6">
        <v>124.14627733333334</v>
      </c>
      <c r="C6">
        <v>23.688815626470827</v>
      </c>
      <c r="D6">
        <v>0.13911399999999999</v>
      </c>
      <c r="E6">
        <v>9.674961216976528E-3</v>
      </c>
      <c r="F6">
        <v>0.17586296000000001</v>
      </c>
      <c r="G6">
        <v>7.7530127243543587E-3</v>
      </c>
      <c r="H6">
        <v>149.62926666666669</v>
      </c>
      <c r="I6">
        <v>25.211393779184629</v>
      </c>
      <c r="J6">
        <v>25.343875333333326</v>
      </c>
      <c r="K6">
        <v>2.5175207726674138</v>
      </c>
      <c r="L6">
        <v>161.65572101904107</v>
      </c>
      <c r="M6">
        <v>10.433264226186939</v>
      </c>
      <c r="N6">
        <v>6.8141219120195906</v>
      </c>
      <c r="O6">
        <v>0.98224279581067997</v>
      </c>
      <c r="P6">
        <v>4.8648118133089309</v>
      </c>
      <c r="Q6">
        <v>0.76116081592667129</v>
      </c>
    </row>
    <row r="7" spans="1:17" x14ac:dyDescent="0.2">
      <c r="A7">
        <v>21</v>
      </c>
      <c r="B7">
        <v>76.193198333333342</v>
      </c>
      <c r="C7">
        <v>21.16024608618423</v>
      </c>
      <c r="D7">
        <v>0.15579799999999999</v>
      </c>
      <c r="E7">
        <v>1.619207970994873E-2</v>
      </c>
      <c r="F7">
        <v>0.11807824</v>
      </c>
      <c r="G7">
        <v>8.8974954606338662E-3</v>
      </c>
      <c r="H7">
        <v>71.672316666666674</v>
      </c>
      <c r="I7">
        <v>17.875549322960993</v>
      </c>
      <c r="J7">
        <v>1.6935025599999995</v>
      </c>
      <c r="K7">
        <v>0.99618910528420146</v>
      </c>
      <c r="L7">
        <v>129.41955011259247</v>
      </c>
      <c r="M7">
        <v>16.667024215880918</v>
      </c>
      <c r="N7">
        <v>693.11705991943609</v>
      </c>
      <c r="O7">
        <v>230.16252169307197</v>
      </c>
      <c r="P7">
        <v>596.73840766384296</v>
      </c>
      <c r="Q7">
        <v>233.42019581189311</v>
      </c>
    </row>
    <row r="8" spans="1:17" x14ac:dyDescent="0.2">
      <c r="A8">
        <v>28</v>
      </c>
      <c r="B8">
        <v>15.213685</v>
      </c>
      <c r="C8">
        <v>5.3545686497169562</v>
      </c>
      <c r="D8">
        <v>0.11573660000000001</v>
      </c>
      <c r="E8">
        <v>9.4775588277425452E-4</v>
      </c>
      <c r="F8">
        <v>0.11397624000000001</v>
      </c>
      <c r="G8">
        <v>1.0161292664223383E-2</v>
      </c>
      <c r="H8">
        <v>20.398799999999998</v>
      </c>
      <c r="I8">
        <v>5.3937977916306812</v>
      </c>
      <c r="J8">
        <v>5.2372554399999993</v>
      </c>
      <c r="K8">
        <v>1.4878468193782217</v>
      </c>
      <c r="L8">
        <v>136.56567587013623</v>
      </c>
      <c r="M8">
        <v>17.258159751061008</v>
      </c>
      <c r="N8">
        <v>224.54134007806502</v>
      </c>
      <c r="O8">
        <v>198.42232836980185</v>
      </c>
      <c r="P8">
        <v>18.036239251444375</v>
      </c>
      <c r="Q8">
        <v>14.761225786735054</v>
      </c>
    </row>
    <row r="9" spans="1:17" x14ac:dyDescent="0.2">
      <c r="A9">
        <v>35</v>
      </c>
      <c r="B9">
        <v>0.42713500000000004</v>
      </c>
      <c r="C9">
        <v>9.8338157783232891E-2</v>
      </c>
      <c r="D9">
        <v>0.1039885</v>
      </c>
      <c r="E9">
        <v>7.1898153661981558E-4</v>
      </c>
      <c r="F9">
        <v>0.13044359999999999</v>
      </c>
      <c r="G9">
        <v>1.8288996652632433E-2</v>
      </c>
      <c r="H9">
        <v>14.019583333333335</v>
      </c>
      <c r="I9">
        <v>4.8247166512944348</v>
      </c>
      <c r="J9">
        <v>13.488459833333332</v>
      </c>
      <c r="K9">
        <v>4.7541668713438705</v>
      </c>
      <c r="L9">
        <v>202.71349999999998</v>
      </c>
      <c r="M9">
        <v>58.318032008399129</v>
      </c>
      <c r="N9">
        <v>16.467291134704254</v>
      </c>
      <c r="O9">
        <v>1.1736017467649922</v>
      </c>
      <c r="P9">
        <v>5.0506461991466849E-2</v>
      </c>
      <c r="Q9">
        <v>1.1350579427448687E-2</v>
      </c>
    </row>
    <row r="10" spans="1:17" x14ac:dyDescent="0.2">
      <c r="A10">
        <v>42</v>
      </c>
      <c r="B10">
        <v>8.1792249999999997E-2</v>
      </c>
      <c r="C10">
        <v>2.5870303921692077E-4</v>
      </c>
      <c r="D10">
        <v>0.12520433333333333</v>
      </c>
      <c r="E10">
        <v>4.7561620848863683E-4</v>
      </c>
      <c r="F10">
        <v>6.6290279999999993E-2</v>
      </c>
      <c r="G10">
        <v>8.3583179135517296E-3</v>
      </c>
      <c r="H10">
        <v>5.6505383333333334</v>
      </c>
      <c r="I10">
        <v>1.1025406645211682</v>
      </c>
      <c r="J10">
        <v>5.4435417500000005</v>
      </c>
      <c r="K10">
        <v>1.1019025952303887</v>
      </c>
      <c r="L10">
        <v>86.151032254350582</v>
      </c>
      <c r="M10">
        <v>13.42335523874962</v>
      </c>
      <c r="N10">
        <v>16.742633724918569</v>
      </c>
      <c r="O10">
        <v>1.2507269686676563</v>
      </c>
      <c r="P10">
        <v>4.5928042033907296E-2</v>
      </c>
      <c r="Q10">
        <v>8.327144551402545E-3</v>
      </c>
    </row>
    <row r="11" spans="1:17" x14ac:dyDescent="0.2">
      <c r="A11">
        <v>48</v>
      </c>
      <c r="B11">
        <v>9.1350700000000007E-2</v>
      </c>
      <c r="C11">
        <v>5.8064542192270128E-4</v>
      </c>
      <c r="D11">
        <v>0.10816949999999999</v>
      </c>
      <c r="E11">
        <v>1.986875641973316E-3</v>
      </c>
      <c r="F11">
        <v>6.6409839999999998E-2</v>
      </c>
      <c r="G11">
        <v>1.095688106278424E-2</v>
      </c>
      <c r="H11">
        <v>6.4713666666666656</v>
      </c>
      <c r="I11">
        <v>1.7961640841743216</v>
      </c>
      <c r="J11">
        <v>6.2718464666666662</v>
      </c>
      <c r="K11">
        <v>1.7956756131827154</v>
      </c>
      <c r="L11">
        <v>95.077973333333333</v>
      </c>
      <c r="M11">
        <v>22.126598338076686</v>
      </c>
      <c r="N11">
        <v>16.188423817824628</v>
      </c>
      <c r="O11">
        <v>1.3106568828318326</v>
      </c>
      <c r="P11">
        <v>4.0799311580567391E-2</v>
      </c>
      <c r="Q11">
        <v>6.8303220286422568E-3</v>
      </c>
    </row>
    <row r="12" spans="1:17" x14ac:dyDescent="0.2">
      <c r="A12" t="s">
        <v>12</v>
      </c>
    </row>
    <row r="13" spans="1:17" x14ac:dyDescent="0.2">
      <c r="A13">
        <v>0</v>
      </c>
      <c r="B13">
        <v>1.6503413333333337</v>
      </c>
      <c r="C13">
        <v>1.1572412236767238E-2</v>
      </c>
      <c r="D13">
        <v>4.2758859166666676</v>
      </c>
      <c r="E13">
        <v>0.3713652294352644</v>
      </c>
      <c r="F13">
        <v>2.0843508000000002</v>
      </c>
      <c r="G13">
        <v>0.72528083530560794</v>
      </c>
      <c r="H13">
        <v>63.106933333333338</v>
      </c>
      <c r="I13">
        <v>1.3084212503793529</v>
      </c>
      <c r="J13">
        <v>57.180706083333341</v>
      </c>
      <c r="K13">
        <v>1.3107385740102988</v>
      </c>
      <c r="L13">
        <v>248.21016</v>
      </c>
      <c r="M13">
        <v>15.113574201544751</v>
      </c>
      <c r="N13">
        <v>4.2716775137777265</v>
      </c>
      <c r="O13">
        <v>0.30552752625215068</v>
      </c>
      <c r="P13">
        <v>0.10404741024578586</v>
      </c>
      <c r="Q13">
        <v>7.4424010158769659E-3</v>
      </c>
    </row>
    <row r="14" spans="1:17" x14ac:dyDescent="0.2">
      <c r="A14">
        <v>7</v>
      </c>
      <c r="B14">
        <v>103.41521666666665</v>
      </c>
      <c r="C14">
        <v>9.8440012822272465</v>
      </c>
      <c r="D14">
        <v>0.19420783333333333</v>
      </c>
      <c r="E14">
        <v>2.137657192257714E-2</v>
      </c>
      <c r="F14">
        <v>0.21573748000000004</v>
      </c>
      <c r="G14">
        <v>1.8508917591474605E-2</v>
      </c>
      <c r="H14">
        <v>95.547116666666682</v>
      </c>
      <c r="I14">
        <v>7.3934348965221064</v>
      </c>
      <c r="J14">
        <v>3.5895178066666751</v>
      </c>
      <c r="K14">
        <v>1.7402099124832007</v>
      </c>
      <c r="L14">
        <v>153.07796907530283</v>
      </c>
      <c r="M14">
        <v>9.2687323505892714</v>
      </c>
      <c r="N14">
        <v>341.68748176231844</v>
      </c>
      <c r="O14">
        <v>148.24921622248553</v>
      </c>
      <c r="P14">
        <v>282.41479311784229</v>
      </c>
      <c r="Q14">
        <v>135.17063837413136</v>
      </c>
    </row>
    <row r="15" spans="1:17" x14ac:dyDescent="0.2">
      <c r="A15">
        <v>14</v>
      </c>
      <c r="B15">
        <v>75.102210999999997</v>
      </c>
      <c r="C15">
        <v>14.247529210249606</v>
      </c>
      <c r="D15">
        <v>0.12753400000000001</v>
      </c>
      <c r="E15">
        <v>7.3618812133882932E-4</v>
      </c>
      <c r="F15">
        <v>0.13855716000000001</v>
      </c>
      <c r="G15">
        <v>1.1304564821345365E-2</v>
      </c>
      <c r="H15">
        <v>88.308450000000008</v>
      </c>
      <c r="I15">
        <v>15.228722555021928</v>
      </c>
      <c r="J15">
        <v>13.197130643333333</v>
      </c>
      <c r="K15">
        <v>3.6280359943779135</v>
      </c>
      <c r="L15">
        <v>136.13015923585746</v>
      </c>
      <c r="M15">
        <v>12.687850815471418</v>
      </c>
      <c r="N15">
        <v>176.43365082471303</v>
      </c>
      <c r="O15">
        <v>166.55395303501805</v>
      </c>
      <c r="P15">
        <v>110.51959297325025</v>
      </c>
      <c r="Q15">
        <v>104.66554464232522</v>
      </c>
    </row>
    <row r="16" spans="1:17" x14ac:dyDescent="0.2">
      <c r="A16">
        <v>21</v>
      </c>
      <c r="B16">
        <v>70.934999000000005</v>
      </c>
      <c r="C16">
        <v>15.339352183271194</v>
      </c>
      <c r="D16">
        <v>0.14083066666666669</v>
      </c>
      <c r="E16">
        <v>6.8745844318749121E-4</v>
      </c>
      <c r="F16">
        <v>9.5748239999999998E-2</v>
      </c>
      <c r="G16">
        <v>6.3879066467818733E-3</v>
      </c>
      <c r="H16">
        <v>67.534191666666672</v>
      </c>
      <c r="I16">
        <v>12.571016781260624</v>
      </c>
      <c r="J16">
        <v>1.9317235866666713</v>
      </c>
      <c r="K16">
        <v>1.2008819936492876</v>
      </c>
      <c r="L16">
        <v>105.14577179355796</v>
      </c>
      <c r="M16">
        <v>9.4953020897443174</v>
      </c>
      <c r="N16">
        <v>581.42272237668681</v>
      </c>
      <c r="O16">
        <v>243.43888270612814</v>
      </c>
      <c r="P16">
        <v>504.0861204896496</v>
      </c>
      <c r="Q16">
        <v>219.94743893711907</v>
      </c>
    </row>
    <row r="17" spans="1:17" x14ac:dyDescent="0.2">
      <c r="A17">
        <v>28</v>
      </c>
      <c r="B17">
        <v>32.045066000000006</v>
      </c>
      <c r="C17">
        <v>12.59115252623236</v>
      </c>
      <c r="D17">
        <v>0.11397913333333333</v>
      </c>
      <c r="E17">
        <v>4.0870692243289314E-4</v>
      </c>
      <c r="F17">
        <v>0.13971524000000002</v>
      </c>
      <c r="G17">
        <v>1.3261846721780485E-2</v>
      </c>
      <c r="H17">
        <v>38.405691666666669</v>
      </c>
      <c r="I17">
        <v>11.448484001149213</v>
      </c>
      <c r="J17">
        <v>6.2523992066666665</v>
      </c>
      <c r="K17">
        <v>2.8091378677451417</v>
      </c>
      <c r="L17">
        <v>152.03599262386973</v>
      </c>
      <c r="M17">
        <v>13.399492789404713</v>
      </c>
      <c r="N17">
        <v>288.92046859705255</v>
      </c>
      <c r="O17">
        <v>175.73661971378613</v>
      </c>
      <c r="P17">
        <v>77.24597870114853</v>
      </c>
      <c r="Q17">
        <v>44.869769709989342</v>
      </c>
    </row>
    <row r="18" spans="1:17" x14ac:dyDescent="0.2">
      <c r="A18">
        <v>35</v>
      </c>
      <c r="B18">
        <v>0.53938600000000003</v>
      </c>
      <c r="C18">
        <v>0.10630624935910402</v>
      </c>
      <c r="D18">
        <v>0.10335349999999999</v>
      </c>
      <c r="E18">
        <v>7.8339546207566808E-4</v>
      </c>
      <c r="F18">
        <v>0.14780192</v>
      </c>
      <c r="G18">
        <v>1.3827260839949469E-2</v>
      </c>
      <c r="H18">
        <v>16.761833333333335</v>
      </c>
      <c r="I18">
        <v>2.5230014877015909</v>
      </c>
      <c r="J18">
        <v>16.119093833333334</v>
      </c>
      <c r="K18">
        <v>2.4762588368261418</v>
      </c>
      <c r="L18">
        <v>230.50261693598688</v>
      </c>
      <c r="M18">
        <v>23.814815744923287</v>
      </c>
      <c r="N18">
        <v>14.850059051010808</v>
      </c>
      <c r="O18">
        <v>0.74083215520965007</v>
      </c>
      <c r="P18">
        <v>4.1970011729723949E-2</v>
      </c>
      <c r="Q18">
        <v>6.426197274365315E-3</v>
      </c>
    </row>
    <row r="19" spans="1:17" x14ac:dyDescent="0.2">
      <c r="A19">
        <v>42</v>
      </c>
      <c r="B19">
        <v>8.1934000000000007E-2</v>
      </c>
      <c r="C19">
        <v>1.1092294622741366E-4</v>
      </c>
      <c r="D19">
        <v>0.12537133333333336</v>
      </c>
      <c r="E19">
        <v>9.8578735592988942E-4</v>
      </c>
      <c r="F19">
        <v>0.14251047999999999</v>
      </c>
      <c r="G19">
        <v>3.617071112422314E-2</v>
      </c>
      <c r="H19">
        <v>19.720760000000006</v>
      </c>
      <c r="I19">
        <v>8.2524861674879517</v>
      </c>
      <c r="J19">
        <v>19.513454666666668</v>
      </c>
      <c r="K19">
        <v>8.2533328862020774</v>
      </c>
      <c r="L19">
        <v>252.53396320414069</v>
      </c>
      <c r="M19">
        <v>100.04889637833384</v>
      </c>
      <c r="N19">
        <v>13.342460744741437</v>
      </c>
      <c r="O19">
        <v>0.38185303515127222</v>
      </c>
      <c r="P19">
        <v>1.8405829047659323E-2</v>
      </c>
      <c r="Q19">
        <v>5.1154474682413636E-3</v>
      </c>
    </row>
    <row r="20" spans="1:17" x14ac:dyDescent="0.2">
      <c r="A20">
        <v>48</v>
      </c>
      <c r="B20">
        <v>9.1635599999999998E-2</v>
      </c>
      <c r="C20">
        <v>2.3281204436141807E-4</v>
      </c>
      <c r="D20">
        <v>0.10740849999999998</v>
      </c>
      <c r="E20">
        <v>2.6196533835605739E-3</v>
      </c>
      <c r="F20">
        <v>0.18627223999999998</v>
      </c>
      <c r="G20">
        <v>3.5014444884818613E-2</v>
      </c>
      <c r="H20">
        <v>27.882225000000002</v>
      </c>
      <c r="I20">
        <v>9.3410444033786533</v>
      </c>
      <c r="J20">
        <v>27.6831809</v>
      </c>
      <c r="K20">
        <v>9.3426690895097124</v>
      </c>
      <c r="L20">
        <v>360.63926666666663</v>
      </c>
      <c r="M20">
        <v>116.95318507661281</v>
      </c>
      <c r="N20">
        <v>13.33976896478085</v>
      </c>
      <c r="O20">
        <v>0.3154178944638622</v>
      </c>
      <c r="P20">
        <v>1.0383837517548055E-2</v>
      </c>
      <c r="Q20">
        <v>2.0928743223843174E-3</v>
      </c>
    </row>
    <row r="21" spans="1:17" x14ac:dyDescent="0.2">
      <c r="A21" t="s">
        <v>13</v>
      </c>
    </row>
    <row r="22" spans="1:17" x14ac:dyDescent="0.2">
      <c r="A22">
        <v>0</v>
      </c>
      <c r="B22">
        <v>1.6647016666666667</v>
      </c>
      <c r="C22">
        <v>9.7793326754887847E-3</v>
      </c>
      <c r="D22">
        <v>4.5524119166666663</v>
      </c>
      <c r="E22">
        <v>0.22337430148208015</v>
      </c>
      <c r="F22">
        <v>1.3386967999999999</v>
      </c>
      <c r="G22">
        <v>0.11651223054083248</v>
      </c>
      <c r="H22">
        <v>59.94861666666668</v>
      </c>
      <c r="I22">
        <v>1.8184003457098148</v>
      </c>
      <c r="J22">
        <v>53.731503083333344</v>
      </c>
      <c r="K22">
        <v>1.7839840807012335</v>
      </c>
      <c r="L22">
        <v>245.74673333333337</v>
      </c>
      <c r="M22">
        <v>10.306532942513407</v>
      </c>
      <c r="N22">
        <v>4.5753815635505219</v>
      </c>
      <c r="O22">
        <v>0.12889644690355415</v>
      </c>
      <c r="P22">
        <v>0.11633577788529015</v>
      </c>
      <c r="Q22">
        <v>5.9361336432094229E-3</v>
      </c>
    </row>
    <row r="23" spans="1:17" x14ac:dyDescent="0.2">
      <c r="A23">
        <v>7</v>
      </c>
      <c r="B23">
        <v>104.70405999999998</v>
      </c>
      <c r="C23">
        <v>9.842310506155254</v>
      </c>
      <c r="D23">
        <v>0.1594795</v>
      </c>
      <c r="E23">
        <v>9.8395177210742393E-3</v>
      </c>
      <c r="F23">
        <v>0.18548068000000004</v>
      </c>
      <c r="G23">
        <v>1.2890888690854429E-2</v>
      </c>
      <c r="H23">
        <v>108.11053333333332</v>
      </c>
      <c r="I23">
        <v>9.6188320342238764</v>
      </c>
      <c r="J23">
        <v>6.0146384933333303</v>
      </c>
      <c r="K23">
        <v>3.9359984179904113</v>
      </c>
      <c r="L23">
        <v>154.60073931167435</v>
      </c>
      <c r="M23">
        <v>3.9567910422173562</v>
      </c>
      <c r="N23">
        <v>312.46352573221412</v>
      </c>
      <c r="O23">
        <v>176.75880581972527</v>
      </c>
      <c r="P23">
        <v>237.95697311838202</v>
      </c>
      <c r="Q23">
        <v>137.0927552389399</v>
      </c>
    </row>
    <row r="24" spans="1:17" x14ac:dyDescent="0.2">
      <c r="A24">
        <v>14</v>
      </c>
      <c r="B24">
        <v>121.17934400000001</v>
      </c>
      <c r="C24">
        <v>13.612812804168239</v>
      </c>
      <c r="D24">
        <v>0.12931925</v>
      </c>
      <c r="E24">
        <v>1.3063191847706842E-3</v>
      </c>
      <c r="F24">
        <v>0.14924756</v>
      </c>
      <c r="G24">
        <v>1.1092084578473079E-2</v>
      </c>
      <c r="H24">
        <v>145.66785000000002</v>
      </c>
      <c r="I24">
        <v>18.188177811236805</v>
      </c>
      <c r="J24">
        <v>24.359186749999981</v>
      </c>
      <c r="K24">
        <v>5.4843673821630716</v>
      </c>
      <c r="L24">
        <v>149.70621013065295</v>
      </c>
      <c r="M24">
        <v>13.286149544813815</v>
      </c>
      <c r="N24">
        <v>7.8206500143300319</v>
      </c>
      <c r="O24">
        <v>1.8481488876258401</v>
      </c>
      <c r="P24">
        <v>6.6824773417558214</v>
      </c>
      <c r="Q24">
        <v>2.1552431746770542</v>
      </c>
    </row>
    <row r="25" spans="1:17" x14ac:dyDescent="0.2">
      <c r="A25">
        <v>21</v>
      </c>
      <c r="B25">
        <v>67.443948666666685</v>
      </c>
      <c r="C25">
        <v>11.654855306984881</v>
      </c>
      <c r="D25">
        <v>0.14397666666666664</v>
      </c>
      <c r="E25">
        <v>2.4797664226921278E-3</v>
      </c>
      <c r="F25">
        <v>0.10744384000000001</v>
      </c>
      <c r="G25">
        <v>5.9015515709006077E-3</v>
      </c>
      <c r="H25">
        <v>66.389983333333348</v>
      </c>
      <c r="I25">
        <v>9.7221492542344361</v>
      </c>
      <c r="J25">
        <v>2.0785779866666694</v>
      </c>
      <c r="K25">
        <v>1.0039623293973459</v>
      </c>
      <c r="L25">
        <v>119.29816785484333</v>
      </c>
      <c r="M25">
        <v>8.2693166026921148</v>
      </c>
      <c r="N25">
        <v>583.25483351604692</v>
      </c>
      <c r="O25">
        <v>249.04945753457136</v>
      </c>
      <c r="P25">
        <v>381.40430939732863</v>
      </c>
      <c r="Q25">
        <v>169.99529350999009</v>
      </c>
    </row>
    <row r="26" spans="1:17" x14ac:dyDescent="0.2">
      <c r="A26">
        <v>28</v>
      </c>
      <c r="B26">
        <v>21.838165000000004</v>
      </c>
      <c r="C26">
        <v>6.1997834010395056</v>
      </c>
      <c r="D26">
        <v>0.11335146666666666</v>
      </c>
      <c r="E26">
        <v>3.5947276082880225E-4</v>
      </c>
      <c r="F26">
        <v>0.12234543999999999</v>
      </c>
      <c r="G26">
        <v>1.3509198102626253E-2</v>
      </c>
      <c r="H26">
        <v>27.049900000000004</v>
      </c>
      <c r="I26">
        <v>4.9976042273273311</v>
      </c>
      <c r="J26">
        <v>5.4932847066666666</v>
      </c>
      <c r="K26">
        <v>2.2231603613303541</v>
      </c>
      <c r="L26">
        <v>134.82939734830816</v>
      </c>
      <c r="M26">
        <v>18.86398997201124</v>
      </c>
      <c r="N26">
        <v>234.09440747844835</v>
      </c>
      <c r="O26">
        <v>168.86841552872389</v>
      </c>
      <c r="P26">
        <v>66.865396829601011</v>
      </c>
      <c r="Q26">
        <v>48.779774613906014</v>
      </c>
    </row>
    <row r="27" spans="1:17" x14ac:dyDescent="0.2">
      <c r="A27">
        <v>35</v>
      </c>
      <c r="B27">
        <v>0.54598900000000006</v>
      </c>
      <c r="C27">
        <v>0.12670191803520578</v>
      </c>
      <c r="D27">
        <v>0.16151950000000001</v>
      </c>
      <c r="E27">
        <v>5.747861317959925E-2</v>
      </c>
      <c r="F27">
        <v>0.13204352</v>
      </c>
      <c r="G27">
        <v>2.3671482846665939E-2</v>
      </c>
      <c r="H27">
        <v>13.284291666666666</v>
      </c>
      <c r="I27">
        <v>3.8930048208381973</v>
      </c>
      <c r="J27">
        <v>12.576783166666665</v>
      </c>
      <c r="K27">
        <v>3.8795535092319287</v>
      </c>
      <c r="L27">
        <v>192.30352666666667</v>
      </c>
      <c r="M27">
        <v>50.560333006366875</v>
      </c>
      <c r="N27">
        <v>16.919080699884617</v>
      </c>
      <c r="O27">
        <v>1.3358124520794277</v>
      </c>
      <c r="P27">
        <v>8.5237423293872669E-2</v>
      </c>
      <c r="Q27">
        <v>2.7875321745163686E-2</v>
      </c>
    </row>
    <row r="28" spans="1:17" x14ac:dyDescent="0.2">
      <c r="A28">
        <v>42</v>
      </c>
      <c r="B28">
        <v>8.2075750000000003E-2</v>
      </c>
      <c r="C28">
        <v>3.2773626973512694E-4</v>
      </c>
      <c r="D28">
        <v>0.12542700000000001</v>
      </c>
      <c r="E28">
        <v>5.3682989236135121E-4</v>
      </c>
      <c r="F28">
        <v>0.11095168</v>
      </c>
      <c r="G28">
        <v>2.0820919176635786E-2</v>
      </c>
      <c r="H28">
        <v>9.544318333333333</v>
      </c>
      <c r="I28">
        <v>3.0348998242955987</v>
      </c>
      <c r="J28">
        <v>9.3368155833333333</v>
      </c>
      <c r="K28">
        <v>3.0345719769307009</v>
      </c>
      <c r="L28">
        <v>131.92906942612177</v>
      </c>
      <c r="M28">
        <v>37.569351289901114</v>
      </c>
      <c r="N28">
        <v>14.711652822632489</v>
      </c>
      <c r="O28">
        <v>0.4496332251012809</v>
      </c>
      <c r="P28">
        <v>3.0357775051406754E-2</v>
      </c>
      <c r="Q28">
        <v>5.3425936519046402E-3</v>
      </c>
    </row>
    <row r="29" spans="1:17" x14ac:dyDescent="0.2">
      <c r="A29">
        <v>48</v>
      </c>
      <c r="B29">
        <v>9.1273000000000007E-2</v>
      </c>
      <c r="C29">
        <v>2.4625438879323529E-4</v>
      </c>
      <c r="D29">
        <v>0.10506208333333333</v>
      </c>
      <c r="E29">
        <v>1.160022409385839E-3</v>
      </c>
      <c r="F29">
        <v>8.2630239999999994E-2</v>
      </c>
      <c r="G29">
        <v>2.452877916114049E-2</v>
      </c>
      <c r="H29">
        <v>9.4861683333333335</v>
      </c>
      <c r="I29">
        <v>4.1246661968830214</v>
      </c>
      <c r="J29">
        <v>9.2898332499999992</v>
      </c>
      <c r="K29">
        <v>4.1248229139104087</v>
      </c>
      <c r="L29">
        <v>139.05210940403418</v>
      </c>
      <c r="M29">
        <v>55.820350377477546</v>
      </c>
      <c r="N29">
        <v>15.937083259107586</v>
      </c>
      <c r="O29">
        <v>0.67499391342268111</v>
      </c>
      <c r="P29">
        <v>3.8265594263877191E-2</v>
      </c>
      <c r="Q29">
        <v>9.5215527822264424E-3</v>
      </c>
    </row>
    <row r="30" spans="1:17" x14ac:dyDescent="0.2">
      <c r="A30" t="s">
        <v>14</v>
      </c>
    </row>
    <row r="31" spans="1:17" x14ac:dyDescent="0.2">
      <c r="A31">
        <v>0</v>
      </c>
      <c r="B31">
        <v>1.6736608000000004</v>
      </c>
      <c r="C31">
        <v>1.0654414927147807E-2</v>
      </c>
      <c r="D31">
        <v>3.7158601250000007</v>
      </c>
      <c r="E31">
        <v>0.41460643638607991</v>
      </c>
      <c r="F31">
        <v>1.1796456000000002</v>
      </c>
      <c r="G31">
        <v>0.19264246435051627</v>
      </c>
      <c r="H31">
        <v>64.370260000000002</v>
      </c>
      <c r="I31">
        <v>2.1340028279854946</v>
      </c>
      <c r="J31">
        <v>57.385925875000012</v>
      </c>
      <c r="K31">
        <v>1.5733468795511207</v>
      </c>
      <c r="L31">
        <v>259.29232000000002</v>
      </c>
      <c r="M31">
        <v>12.216144279698188</v>
      </c>
      <c r="N31">
        <v>4.4813644014289595</v>
      </c>
      <c r="O31">
        <v>0.27340826801358309</v>
      </c>
      <c r="P31">
        <v>9.389117875089345E-2</v>
      </c>
      <c r="Q31">
        <v>6.4234571543199202E-3</v>
      </c>
    </row>
    <row r="32" spans="1:17" x14ac:dyDescent="0.2">
      <c r="A32">
        <v>7</v>
      </c>
      <c r="B32">
        <v>137.91455466666665</v>
      </c>
      <c r="C32">
        <v>9.9639117184928896</v>
      </c>
      <c r="D32">
        <v>0.14424049999999999</v>
      </c>
      <c r="E32">
        <v>3.6150545108845963E-3</v>
      </c>
      <c r="F32">
        <v>0.16494548000000001</v>
      </c>
      <c r="G32">
        <v>5.9102845772433139E-3</v>
      </c>
      <c r="H32">
        <v>147.13653333333335</v>
      </c>
      <c r="I32">
        <v>14.939684016246037</v>
      </c>
      <c r="J32">
        <v>11.437641159999997</v>
      </c>
      <c r="K32">
        <v>4.0804224902422854</v>
      </c>
      <c r="L32">
        <v>160.36822894496328</v>
      </c>
      <c r="M32">
        <v>6.5126649403130372</v>
      </c>
      <c r="N32">
        <v>348.67060968151577</v>
      </c>
      <c r="O32">
        <v>214.49305079538775</v>
      </c>
      <c r="P32">
        <v>263.53185113552894</v>
      </c>
      <c r="Q32">
        <v>161.48397445599483</v>
      </c>
    </row>
    <row r="33" spans="1:17" x14ac:dyDescent="0.2">
      <c r="A33">
        <v>14</v>
      </c>
      <c r="B33">
        <v>141.92596266666669</v>
      </c>
      <c r="C33">
        <v>19.944859885171507</v>
      </c>
      <c r="D33">
        <v>0.13317925</v>
      </c>
      <c r="E33">
        <v>2.6030863820663383E-3</v>
      </c>
      <c r="F33">
        <v>0.13737275999999998</v>
      </c>
      <c r="G33">
        <v>6.0147616232067618E-3</v>
      </c>
      <c r="H33">
        <v>167.51223333333334</v>
      </c>
      <c r="I33">
        <v>26.655960597093074</v>
      </c>
      <c r="J33">
        <v>25.453091416666656</v>
      </c>
      <c r="K33">
        <v>7.2688838939107629</v>
      </c>
      <c r="L33">
        <v>139.10580281590205</v>
      </c>
      <c r="M33">
        <v>10.626600169721915</v>
      </c>
      <c r="N33">
        <v>7.5961894591010273</v>
      </c>
      <c r="O33">
        <v>1.8180512417616168</v>
      </c>
      <c r="P33">
        <v>6.7950674192956138</v>
      </c>
      <c r="Q33">
        <v>1.0982059631461747</v>
      </c>
    </row>
    <row r="34" spans="1:17" x14ac:dyDescent="0.2">
      <c r="A34">
        <v>21</v>
      </c>
      <c r="B34">
        <v>95.868003999999999</v>
      </c>
      <c r="C34">
        <v>21.333262587081403</v>
      </c>
      <c r="D34">
        <v>0.14097366666666666</v>
      </c>
      <c r="E34">
        <v>8.3027616556847518E-4</v>
      </c>
      <c r="F34">
        <v>0.10378004</v>
      </c>
      <c r="G34">
        <v>9.1747947617371855E-3</v>
      </c>
      <c r="H34">
        <v>93.516533333333356</v>
      </c>
      <c r="I34">
        <v>21.41741840861728</v>
      </c>
      <c r="J34">
        <v>0.3330466000000043</v>
      </c>
      <c r="K34">
        <v>0.22724010278422671</v>
      </c>
      <c r="L34">
        <v>121.36072982970666</v>
      </c>
      <c r="M34">
        <v>13.672299317678881</v>
      </c>
      <c r="N34">
        <v>1004.6999882827413</v>
      </c>
      <c r="O34">
        <v>194.87039774585077</v>
      </c>
      <c r="P34">
        <v>783.45783965864041</v>
      </c>
      <c r="Q34">
        <v>203.54002721940745</v>
      </c>
    </row>
    <row r="35" spans="1:17" x14ac:dyDescent="0.2">
      <c r="A35">
        <v>28</v>
      </c>
      <c r="B35">
        <v>65.549872666666673</v>
      </c>
      <c r="C35">
        <v>26.727451201091885</v>
      </c>
      <c r="D35">
        <v>0.11441850000000002</v>
      </c>
      <c r="E35">
        <v>1.0596232899791138E-3</v>
      </c>
      <c r="F35">
        <v>0.11446204</v>
      </c>
      <c r="G35">
        <v>1.279173288808047E-2</v>
      </c>
      <c r="H35">
        <v>69.63355</v>
      </c>
      <c r="I35">
        <v>27.056794912831052</v>
      </c>
      <c r="J35">
        <v>4.1513368399999955</v>
      </c>
      <c r="K35">
        <v>1.1673900899445662</v>
      </c>
      <c r="L35">
        <v>119.85820768421912</v>
      </c>
      <c r="M35">
        <v>16.864009044456775</v>
      </c>
      <c r="N35">
        <v>206.17922576253</v>
      </c>
      <c r="O35">
        <v>172.78278008321556</v>
      </c>
      <c r="P35">
        <v>72.477661997954655</v>
      </c>
      <c r="Q35">
        <v>55.261009239914415</v>
      </c>
    </row>
    <row r="36" spans="1:17" x14ac:dyDescent="0.2">
      <c r="A36">
        <v>35</v>
      </c>
      <c r="B36">
        <v>2.2693720000000002</v>
      </c>
      <c r="C36">
        <v>1.6920076375976563</v>
      </c>
      <c r="D36">
        <v>0.10221049999999998</v>
      </c>
      <c r="E36">
        <v>3.3239080914037325E-4</v>
      </c>
      <c r="F36">
        <v>9.6389719999999998E-2</v>
      </c>
      <c r="G36">
        <v>1.5192407667252742E-2</v>
      </c>
      <c r="H36">
        <v>9.801025000000001</v>
      </c>
      <c r="I36">
        <v>3.1566350948900741</v>
      </c>
      <c r="J36">
        <v>7.4294425000000004</v>
      </c>
      <c r="K36">
        <v>2.139701951580995</v>
      </c>
      <c r="L36">
        <v>123.9956733803935</v>
      </c>
      <c r="M36">
        <v>29.532874390335095</v>
      </c>
      <c r="N36">
        <v>17.72397015337144</v>
      </c>
      <c r="O36">
        <v>1.0371339517498694</v>
      </c>
      <c r="P36">
        <v>0.27831158058172084</v>
      </c>
      <c r="Q36">
        <v>0.13790016152583623</v>
      </c>
    </row>
    <row r="37" spans="1:17" x14ac:dyDescent="0.2">
      <c r="A37">
        <v>42</v>
      </c>
      <c r="B37">
        <v>8.3083749999999998E-2</v>
      </c>
      <c r="C37">
        <v>7.0818977859066375E-4</v>
      </c>
      <c r="D37">
        <v>0.12481466666666668</v>
      </c>
      <c r="E37">
        <v>4.5360648633381291E-4</v>
      </c>
      <c r="F37">
        <v>6.9913480000000014E-2</v>
      </c>
      <c r="G37">
        <v>9.6516839305895163E-3</v>
      </c>
      <c r="H37">
        <v>6.629315000000001</v>
      </c>
      <c r="I37">
        <v>1.2709300907570267</v>
      </c>
      <c r="J37">
        <v>6.4214165833333325</v>
      </c>
      <c r="K37">
        <v>1.269964391360892</v>
      </c>
      <c r="L37">
        <v>92.313512382300189</v>
      </c>
      <c r="M37">
        <v>14.150815832693517</v>
      </c>
      <c r="N37">
        <v>14.930388922634391</v>
      </c>
      <c r="O37">
        <v>0.6458398464567765</v>
      </c>
      <c r="P37">
        <v>3.8841907360137498E-2</v>
      </c>
      <c r="Q37">
        <v>7.0732033510133999E-3</v>
      </c>
    </row>
    <row r="38" spans="1:17" x14ac:dyDescent="0.2">
      <c r="A38">
        <v>48</v>
      </c>
      <c r="B38">
        <v>9.0962199999999993E-2</v>
      </c>
      <c r="C38">
        <v>3.0204330815347945E-4</v>
      </c>
      <c r="D38">
        <v>0.10848658333333333</v>
      </c>
      <c r="E38">
        <v>2.0734437755284395E-3</v>
      </c>
      <c r="F38">
        <v>6.7276440000000007E-2</v>
      </c>
      <c r="G38">
        <v>1.5238058234565187E-2</v>
      </c>
      <c r="H38">
        <v>6.887856666666667</v>
      </c>
      <c r="I38">
        <v>1.8905114718767984</v>
      </c>
      <c r="J38">
        <v>6.6884078833333334</v>
      </c>
      <c r="K38">
        <v>1.8891133829344615</v>
      </c>
      <c r="L38">
        <v>95.905390552759698</v>
      </c>
      <c r="M38">
        <v>24.324022570897974</v>
      </c>
      <c r="N38">
        <v>15.142098168427262</v>
      </c>
      <c r="O38">
        <v>0.95075927780867375</v>
      </c>
      <c r="P38">
        <v>4.7712606618157676E-2</v>
      </c>
      <c r="Q38">
        <v>1.4011397905647994E-2</v>
      </c>
    </row>
    <row r="39" spans="1:17" x14ac:dyDescent="0.2">
      <c r="A39" t="s">
        <v>15</v>
      </c>
    </row>
    <row r="40" spans="1:17" x14ac:dyDescent="0.2">
      <c r="A40">
        <v>0</v>
      </c>
      <c r="B40">
        <v>1.636409666666667</v>
      </c>
      <c r="C40">
        <v>1.2942965156575992E-2</v>
      </c>
      <c r="D40">
        <v>4.3559329166666663</v>
      </c>
      <c r="E40">
        <v>0.39183837102021257</v>
      </c>
      <c r="F40">
        <v>1.6507148000000003</v>
      </c>
      <c r="G40">
        <v>0.29609247240549691</v>
      </c>
      <c r="H40">
        <v>62.549583333333338</v>
      </c>
      <c r="I40">
        <v>1.6946047284774306</v>
      </c>
      <c r="J40">
        <v>56.557240750000005</v>
      </c>
      <c r="K40">
        <v>1.7076119447287386</v>
      </c>
      <c r="L40">
        <v>281.43253333333337</v>
      </c>
      <c r="M40">
        <v>9.6293254850884402</v>
      </c>
      <c r="N40">
        <v>5.014471276479691</v>
      </c>
      <c r="O40">
        <v>0.29928909667517012</v>
      </c>
      <c r="P40">
        <v>0.10658698613359385</v>
      </c>
      <c r="Q40">
        <v>7.8204700519174698E-3</v>
      </c>
    </row>
    <row r="41" spans="1:17" x14ac:dyDescent="0.2">
      <c r="A41">
        <v>7</v>
      </c>
      <c r="B41">
        <v>113.418368</v>
      </c>
      <c r="C41">
        <v>13.838509267727151</v>
      </c>
      <c r="D41">
        <v>0.20265666666666662</v>
      </c>
      <c r="E41">
        <v>3.0152212297681391E-2</v>
      </c>
      <c r="F41">
        <v>0.21262948000000001</v>
      </c>
      <c r="G41">
        <v>1.7995689757050164E-2</v>
      </c>
      <c r="H41">
        <v>124.85184166666666</v>
      </c>
      <c r="I41">
        <v>16.309504808364661</v>
      </c>
      <c r="J41">
        <v>11.437855013333333</v>
      </c>
      <c r="K41">
        <v>3.9204781414611336</v>
      </c>
      <c r="L41">
        <v>173.62860165935444</v>
      </c>
      <c r="M41">
        <v>5.6416912071147953</v>
      </c>
      <c r="N41">
        <v>179.65116037878769</v>
      </c>
      <c r="O41">
        <v>158.40113527656621</v>
      </c>
      <c r="P41">
        <v>135.06487525906303</v>
      </c>
      <c r="Q41">
        <v>123.25946479155199</v>
      </c>
    </row>
    <row r="42" spans="1:17" x14ac:dyDescent="0.2">
      <c r="A42">
        <v>14</v>
      </c>
      <c r="B42">
        <v>114.40153300000001</v>
      </c>
      <c r="C42">
        <v>19.922196599874034</v>
      </c>
      <c r="D42">
        <v>0.12787174999999998</v>
      </c>
      <c r="E42">
        <v>8.1683701709724349E-4</v>
      </c>
      <c r="F42">
        <v>0.14357056000000004</v>
      </c>
      <c r="G42">
        <v>5.5783466166956456E-3</v>
      </c>
      <c r="H42">
        <v>130.97121666666669</v>
      </c>
      <c r="I42">
        <v>21.942993367624457</v>
      </c>
      <c r="J42">
        <v>19.219249760000007</v>
      </c>
      <c r="K42">
        <v>6.576395302141071</v>
      </c>
      <c r="L42">
        <v>144.88066377675958</v>
      </c>
      <c r="M42">
        <v>13.654902890967024</v>
      </c>
      <c r="N42">
        <v>177.93826233288505</v>
      </c>
      <c r="O42">
        <v>169.60240911498636</v>
      </c>
      <c r="P42">
        <v>183.15270465753485</v>
      </c>
      <c r="Q42">
        <v>178.22364107834744</v>
      </c>
    </row>
    <row r="43" spans="1:17" x14ac:dyDescent="0.2">
      <c r="A43">
        <v>21</v>
      </c>
      <c r="B43">
        <v>96.446010000000001</v>
      </c>
      <c r="C43">
        <v>38.267279934739676</v>
      </c>
      <c r="D43">
        <v>0.13992499999999999</v>
      </c>
      <c r="E43">
        <v>4.0948968241000271E-4</v>
      </c>
      <c r="F43">
        <v>0.12024264000000001</v>
      </c>
      <c r="G43">
        <v>1.5314783461740471E-2</v>
      </c>
      <c r="H43">
        <v>94.066275000000005</v>
      </c>
      <c r="I43">
        <v>37.390372692431924</v>
      </c>
      <c r="J43">
        <v>0.57228106666666634</v>
      </c>
      <c r="K43">
        <v>0.45006249583018387</v>
      </c>
      <c r="L43">
        <v>127.78360568760638</v>
      </c>
      <c r="M43">
        <v>18.356141543291891</v>
      </c>
      <c r="N43">
        <v>891.32993482722668</v>
      </c>
      <c r="O43">
        <v>186.22352040369682</v>
      </c>
      <c r="P43">
        <v>686.31860581149022</v>
      </c>
      <c r="Q43">
        <v>207.8144172221063</v>
      </c>
    </row>
    <row r="44" spans="1:17" x14ac:dyDescent="0.2">
      <c r="A44">
        <v>28</v>
      </c>
      <c r="B44">
        <v>65.912840000000003</v>
      </c>
      <c r="C44">
        <v>35.476602210163712</v>
      </c>
      <c r="D44">
        <v>0.11466956666666667</v>
      </c>
      <c r="E44">
        <v>6.8355176622649113E-4</v>
      </c>
      <c r="F44">
        <v>0.14244244</v>
      </c>
      <c r="G44">
        <v>1.018025994992274E-2</v>
      </c>
      <c r="H44">
        <v>74.018050000000002</v>
      </c>
      <c r="I44">
        <v>35.739866267775817</v>
      </c>
      <c r="J44">
        <v>8.1641230400000033</v>
      </c>
      <c r="K44">
        <v>2.1588372181824109</v>
      </c>
      <c r="L44">
        <v>172.18930944764944</v>
      </c>
      <c r="M44">
        <v>16.356286979704439</v>
      </c>
      <c r="N44">
        <v>203.88205019714499</v>
      </c>
      <c r="O44">
        <v>184.98317172380598</v>
      </c>
      <c r="P44">
        <v>115.45713775437179</v>
      </c>
      <c r="Q44">
        <v>109.82915292078445</v>
      </c>
    </row>
    <row r="45" spans="1:17" x14ac:dyDescent="0.2">
      <c r="A45">
        <v>35</v>
      </c>
      <c r="B45">
        <v>1.3911730000000002</v>
      </c>
      <c r="C45">
        <v>0.72482174948617561</v>
      </c>
      <c r="D45">
        <v>0.103036</v>
      </c>
      <c r="E45">
        <v>5.4476930897431734E-4</v>
      </c>
      <c r="F45">
        <v>0.11751992</v>
      </c>
      <c r="G45">
        <v>1.5794452887517196E-2</v>
      </c>
      <c r="H45">
        <v>12.265500000000001</v>
      </c>
      <c r="I45">
        <v>2.8395921207983403</v>
      </c>
      <c r="J45">
        <v>10.771291</v>
      </c>
      <c r="K45">
        <v>2.2950701015444852</v>
      </c>
      <c r="L45">
        <v>168.23155361456028</v>
      </c>
      <c r="M45">
        <v>25.066621251037681</v>
      </c>
      <c r="N45">
        <v>16.657924195425196</v>
      </c>
      <c r="O45">
        <v>1.0818917125011867</v>
      </c>
      <c r="P45">
        <v>0.11933778764933212</v>
      </c>
      <c r="Q45">
        <v>3.9514342368081837E-2</v>
      </c>
    </row>
    <row r="46" spans="1:17" x14ac:dyDescent="0.2">
      <c r="A46">
        <v>42</v>
      </c>
      <c r="B46">
        <v>8.1744999999999998E-2</v>
      </c>
      <c r="C46">
        <v>2.2845645099173577E-4</v>
      </c>
      <c r="D46">
        <v>0.12448066666666668</v>
      </c>
      <c r="E46">
        <v>6.5488231343026912E-4</v>
      </c>
      <c r="F46">
        <v>5.8098879999999999E-2</v>
      </c>
      <c r="G46">
        <v>5.7436878494570029E-3</v>
      </c>
      <c r="H46">
        <v>5.4585900000000001</v>
      </c>
      <c r="I46">
        <v>0.88648513323499456</v>
      </c>
      <c r="J46">
        <v>5.2523643333333334</v>
      </c>
      <c r="K46">
        <v>0.8860640113129874</v>
      </c>
      <c r="L46">
        <v>78.274878733738831</v>
      </c>
      <c r="M46">
        <v>10.932247473296519</v>
      </c>
      <c r="N46">
        <v>15.560703523927648</v>
      </c>
      <c r="O46">
        <v>0.91149575858948051</v>
      </c>
      <c r="P46">
        <v>5.1187136516974839E-2</v>
      </c>
      <c r="Q46">
        <v>1.519237383888857E-2</v>
      </c>
    </row>
    <row r="47" spans="1:17" x14ac:dyDescent="0.2">
      <c r="A47">
        <v>48</v>
      </c>
      <c r="B47">
        <v>9.1454300000000002E-2</v>
      </c>
      <c r="C47">
        <v>7.503851770922327E-4</v>
      </c>
      <c r="D47">
        <v>0.10588649999999998</v>
      </c>
      <c r="E47">
        <v>2.4344071626032516E-3</v>
      </c>
      <c r="F47">
        <v>6.8050640000000009E-2</v>
      </c>
      <c r="G47">
        <v>1.0796222266700505E-2</v>
      </c>
      <c r="H47">
        <v>5.2484183333333334</v>
      </c>
      <c r="I47">
        <v>1.0868577053212214</v>
      </c>
      <c r="J47">
        <v>5.0510775333333333</v>
      </c>
      <c r="K47">
        <v>1.0867388670466043</v>
      </c>
      <c r="L47">
        <v>76.47440682459802</v>
      </c>
      <c r="M47">
        <v>12.306372269888877</v>
      </c>
      <c r="N47">
        <v>15.845209977421158</v>
      </c>
      <c r="O47">
        <v>0.73554755152831142</v>
      </c>
      <c r="P47">
        <v>4.6613655959305417E-2</v>
      </c>
      <c r="Q47">
        <v>7.9557469626009309E-3</v>
      </c>
    </row>
    <row r="48" spans="1:17" x14ac:dyDescent="0.2">
      <c r="A48" t="s">
        <v>16</v>
      </c>
    </row>
    <row r="49" spans="1:17" x14ac:dyDescent="0.2">
      <c r="A49">
        <v>0</v>
      </c>
      <c r="B49">
        <v>1.6510272000000001</v>
      </c>
      <c r="C49">
        <v>1.9360173693435921E-2</v>
      </c>
      <c r="D49">
        <v>4.2112418999999992</v>
      </c>
      <c r="E49">
        <v>0.37335619900553624</v>
      </c>
      <c r="F49">
        <v>1.2397728000000001</v>
      </c>
      <c r="G49">
        <v>0.10872062595846299</v>
      </c>
      <c r="H49">
        <v>62.140860000000018</v>
      </c>
      <c r="I49">
        <v>2.1914559744265332</v>
      </c>
      <c r="J49">
        <v>56.278590900000005</v>
      </c>
      <c r="K49">
        <v>2.4535640132753072</v>
      </c>
      <c r="L49">
        <v>265.42696000000001</v>
      </c>
      <c r="M49">
        <v>11.515874795846067</v>
      </c>
      <c r="N49">
        <v>4.7388697489691101</v>
      </c>
      <c r="O49">
        <v>0.22199269507535072</v>
      </c>
      <c r="P49">
        <v>0.10590290375448827</v>
      </c>
      <c r="Q49">
        <v>1.0669612900363166E-2</v>
      </c>
    </row>
    <row r="50" spans="1:17" x14ac:dyDescent="0.2">
      <c r="A50">
        <v>7</v>
      </c>
      <c r="B50">
        <v>113.03638666666666</v>
      </c>
      <c r="C50">
        <v>15.707349845232461</v>
      </c>
      <c r="D50">
        <v>0.17409649999999999</v>
      </c>
      <c r="E50">
        <v>1.660106036924552E-2</v>
      </c>
      <c r="F50">
        <v>0.21155988000000001</v>
      </c>
      <c r="G50">
        <v>1.8303697241595768E-2</v>
      </c>
      <c r="H50">
        <v>129.12079166666666</v>
      </c>
      <c r="I50">
        <v>18.7167102256576</v>
      </c>
      <c r="J50">
        <v>15.910308500000006</v>
      </c>
      <c r="K50">
        <v>6.1468893421628144</v>
      </c>
      <c r="L50">
        <v>176.9618493195413</v>
      </c>
      <c r="M50">
        <v>8.9707363516461616</v>
      </c>
      <c r="N50">
        <v>23.442110616086595</v>
      </c>
      <c r="O50">
        <v>9.6158382641760234</v>
      </c>
      <c r="P50">
        <v>12.488387921493915</v>
      </c>
      <c r="Q50">
        <v>3.5757180004275688</v>
      </c>
    </row>
    <row r="51" spans="1:17" x14ac:dyDescent="0.2">
      <c r="A51">
        <v>14</v>
      </c>
      <c r="B51">
        <v>136.82968400000001</v>
      </c>
      <c r="C51">
        <v>29.516405295992215</v>
      </c>
      <c r="D51">
        <v>0.13187650000000004</v>
      </c>
      <c r="E51">
        <v>4.2770297988205886E-3</v>
      </c>
      <c r="F51">
        <v>0.15626016000000001</v>
      </c>
      <c r="G51">
        <v>7.4395605870239143E-3</v>
      </c>
      <c r="H51">
        <v>173.4921416666667</v>
      </c>
      <c r="I51">
        <v>38.765298921639584</v>
      </c>
      <c r="J51">
        <v>36.530581166666686</v>
      </c>
      <c r="K51">
        <v>9.6761819902632595</v>
      </c>
      <c r="L51">
        <v>143.77119476963131</v>
      </c>
      <c r="M51">
        <v>8.2230976830135099</v>
      </c>
      <c r="N51">
        <v>5.0874675125013908</v>
      </c>
      <c r="O51">
        <v>0.9724043155777915</v>
      </c>
      <c r="P51">
        <v>3.9930185724084795</v>
      </c>
      <c r="Q51">
        <v>0.40421646876242673</v>
      </c>
    </row>
    <row r="52" spans="1:17" x14ac:dyDescent="0.2">
      <c r="A52">
        <v>21</v>
      </c>
      <c r="B52">
        <v>78.268476666666672</v>
      </c>
      <c r="C52">
        <v>21.432858770273551</v>
      </c>
      <c r="D52">
        <v>0.14083066666666666</v>
      </c>
      <c r="E52">
        <v>1.3529274596634773E-3</v>
      </c>
      <c r="F52">
        <v>0.13097980000000001</v>
      </c>
      <c r="G52">
        <v>2.180066852439165E-2</v>
      </c>
      <c r="H52">
        <v>75.233001666666667</v>
      </c>
      <c r="I52">
        <v>19.436902949424233</v>
      </c>
      <c r="J52">
        <v>1.4950145466666653</v>
      </c>
      <c r="K52">
        <v>0.71991046694395866</v>
      </c>
      <c r="L52">
        <v>124.59774396753694</v>
      </c>
      <c r="M52">
        <v>14.547674714394214</v>
      </c>
      <c r="N52">
        <v>446.69981785140772</v>
      </c>
      <c r="O52">
        <v>185.67176165321905</v>
      </c>
      <c r="P52">
        <v>322.50238456274195</v>
      </c>
      <c r="Q52">
        <v>151.27605088931162</v>
      </c>
    </row>
    <row r="53" spans="1:17" x14ac:dyDescent="0.2">
      <c r="A53">
        <v>28</v>
      </c>
      <c r="B53">
        <v>33.565204333333334</v>
      </c>
      <c r="C53">
        <v>19.854024323158157</v>
      </c>
      <c r="D53">
        <v>0.11397913333333332</v>
      </c>
      <c r="E53">
        <v>6.2766666666722352E-4</v>
      </c>
      <c r="F53">
        <v>0.12729863999999999</v>
      </c>
      <c r="G53">
        <v>1.6032100131423824E-2</v>
      </c>
      <c r="H53">
        <v>35.928525</v>
      </c>
      <c r="I53">
        <v>18.493455020199036</v>
      </c>
      <c r="J53">
        <v>3.4477673866666678</v>
      </c>
      <c r="K53">
        <v>2.2059622192407655</v>
      </c>
      <c r="L53">
        <v>132.33099369542981</v>
      </c>
      <c r="M53">
        <v>21.148427883974374</v>
      </c>
      <c r="N53">
        <v>638.83732830158158</v>
      </c>
      <c r="O53">
        <v>218.66064224700972</v>
      </c>
      <c r="P53">
        <v>175.17441864050235</v>
      </c>
      <c r="Q53">
        <v>110.86086502902985</v>
      </c>
    </row>
    <row r="54" spans="1:17" x14ac:dyDescent="0.2">
      <c r="A54">
        <v>35</v>
      </c>
      <c r="B54">
        <v>0.8431240000000001</v>
      </c>
      <c r="C54">
        <v>0.38009428354343883</v>
      </c>
      <c r="D54">
        <v>0.102782</v>
      </c>
      <c r="E54">
        <v>4.4721314828591167E-4</v>
      </c>
      <c r="F54">
        <v>0.11606532000000001</v>
      </c>
      <c r="G54">
        <v>2.8274068069947065E-2</v>
      </c>
      <c r="H54">
        <v>11.078125000000002</v>
      </c>
      <c r="I54">
        <v>4.0938436206852105</v>
      </c>
      <c r="J54">
        <v>10.132219000000001</v>
      </c>
      <c r="K54">
        <v>3.7762656215954684</v>
      </c>
      <c r="L54">
        <v>153.79290908034247</v>
      </c>
      <c r="M54">
        <v>44.019800042866144</v>
      </c>
      <c r="N54">
        <v>17.990739472455662</v>
      </c>
      <c r="O54">
        <v>2.003640417156602</v>
      </c>
      <c r="P54">
        <v>0.10918484715779879</v>
      </c>
      <c r="Q54">
        <v>2.8666132464792115E-2</v>
      </c>
    </row>
    <row r="55" spans="1:17" x14ac:dyDescent="0.2">
      <c r="A55">
        <v>42</v>
      </c>
      <c r="B55">
        <v>8.2595500000000002E-2</v>
      </c>
      <c r="C55">
        <v>3.7536582156585588E-4</v>
      </c>
      <c r="D55">
        <v>0.12470333333333335</v>
      </c>
      <c r="E55">
        <v>3.5206691283087317E-4</v>
      </c>
      <c r="F55">
        <v>6.4862280000000008E-2</v>
      </c>
      <c r="G55">
        <v>9.9408352522310645E-3</v>
      </c>
      <c r="H55">
        <v>5.8478850000000007</v>
      </c>
      <c r="I55">
        <v>1.085088040218396</v>
      </c>
      <c r="J55">
        <v>5.6405861666666661</v>
      </c>
      <c r="K55">
        <v>1.0848593967318889</v>
      </c>
      <c r="L55">
        <v>83.84334197578147</v>
      </c>
      <c r="M55">
        <v>13.098149931678158</v>
      </c>
      <c r="N55">
        <v>15.387779660681602</v>
      </c>
      <c r="O55">
        <v>0.88760212988813469</v>
      </c>
      <c r="P55">
        <v>4.3902836442506234E-2</v>
      </c>
      <c r="Q55">
        <v>8.0945724595177827E-3</v>
      </c>
    </row>
    <row r="56" spans="1:17" x14ac:dyDescent="0.2">
      <c r="A56">
        <v>48</v>
      </c>
      <c r="B56">
        <v>9.1894599999999993E-2</v>
      </c>
      <c r="C56">
        <v>6.0007566856242888E-4</v>
      </c>
      <c r="D56">
        <v>0.10810608333333334</v>
      </c>
      <c r="E56">
        <v>1.4618882847002403E-3</v>
      </c>
      <c r="F56">
        <v>7.3640839999999999E-2</v>
      </c>
      <c r="G56">
        <v>2.9221500239789203E-2</v>
      </c>
      <c r="H56">
        <v>8.4072899999999997</v>
      </c>
      <c r="I56">
        <v>4.6158691386910009</v>
      </c>
      <c r="J56">
        <v>8.2072893166666674</v>
      </c>
      <c r="K56">
        <v>4.6163907159741147</v>
      </c>
      <c r="L56">
        <v>115.65327703899187</v>
      </c>
      <c r="M56">
        <v>58.499311988779787</v>
      </c>
      <c r="N56">
        <v>15.628899642184431</v>
      </c>
      <c r="O56">
        <v>1.117349163138327</v>
      </c>
      <c r="P56">
        <v>5.9455410001950003E-2</v>
      </c>
      <c r="Q56">
        <v>1.6814801276514052E-2</v>
      </c>
    </row>
    <row r="57" spans="1:17" x14ac:dyDescent="0.2">
      <c r="A57" t="s">
        <v>17</v>
      </c>
    </row>
    <row r="58" spans="1:17" x14ac:dyDescent="0.2">
      <c r="A58">
        <v>0</v>
      </c>
      <c r="B58">
        <v>1.6799193333333335</v>
      </c>
      <c r="C58">
        <v>1.1145333333317343E-2</v>
      </c>
      <c r="D58">
        <v>3.8495750000000002</v>
      </c>
      <c r="E58">
        <v>0.30875840212413436</v>
      </c>
      <c r="F58">
        <v>1.6900128000000001</v>
      </c>
      <c r="G58">
        <v>0.46067068138530382</v>
      </c>
      <c r="H58">
        <v>67.379950000000008</v>
      </c>
      <c r="I58">
        <v>1.8624721254065719</v>
      </c>
      <c r="J58">
        <v>60.178405666666663</v>
      </c>
      <c r="K58">
        <v>1.4494786350769371</v>
      </c>
      <c r="L58">
        <v>281.15026666666671</v>
      </c>
      <c r="M58">
        <v>24.489076323219212</v>
      </c>
      <c r="N58">
        <v>4.6712251802553268</v>
      </c>
      <c r="O58">
        <v>0.38105774184980656</v>
      </c>
      <c r="P58">
        <v>9.2235065028297439E-2</v>
      </c>
      <c r="Q58">
        <v>7.4626437714735245E-3</v>
      </c>
    </row>
    <row r="59" spans="1:17" x14ac:dyDescent="0.2">
      <c r="A59">
        <v>7</v>
      </c>
      <c r="B59">
        <v>122.38976066666665</v>
      </c>
      <c r="C59">
        <v>12.251218413069221</v>
      </c>
      <c r="D59">
        <v>0.13843516666666666</v>
      </c>
      <c r="E59">
        <v>1.7453292414647697E-3</v>
      </c>
      <c r="F59">
        <v>0.16396688000000001</v>
      </c>
      <c r="G59">
        <v>6.1486985055374992E-3</v>
      </c>
      <c r="H59">
        <v>128.47633333333334</v>
      </c>
      <c r="I59">
        <v>12.529320072365378</v>
      </c>
      <c r="J59">
        <v>8.4972403933333496</v>
      </c>
      <c r="K59">
        <v>4.1380795907455186</v>
      </c>
      <c r="L59">
        <v>171.23786311346407</v>
      </c>
      <c r="M59">
        <v>8.8573491250511669</v>
      </c>
      <c r="N59">
        <v>360.39740460556737</v>
      </c>
      <c r="O59">
        <v>212.09083960882415</v>
      </c>
      <c r="P59">
        <v>321.60130619737328</v>
      </c>
      <c r="Q59">
        <v>194.91171129055945</v>
      </c>
    </row>
    <row r="60" spans="1:17" x14ac:dyDescent="0.2">
      <c r="A60">
        <v>14</v>
      </c>
      <c r="B60">
        <v>175.72228233333337</v>
      </c>
      <c r="C60">
        <v>39.774122861662249</v>
      </c>
      <c r="D60">
        <v>0.13129750000000001</v>
      </c>
      <c r="E60">
        <v>2.7208893307151746E-3</v>
      </c>
      <c r="F60">
        <v>0.16483655999999999</v>
      </c>
      <c r="G60">
        <v>1.5604980789478744E-2</v>
      </c>
      <c r="H60">
        <v>203.42503333333335</v>
      </c>
      <c r="I60">
        <v>44.418219065023827</v>
      </c>
      <c r="J60">
        <v>27.571453500000001</v>
      </c>
      <c r="K60">
        <v>6.4242199596586653</v>
      </c>
      <c r="L60">
        <v>188.36057011422702</v>
      </c>
      <c r="M60">
        <v>24.763272377486654</v>
      </c>
      <c r="N60">
        <v>7.883107276361863</v>
      </c>
      <c r="O60">
        <v>1.2380324782171355</v>
      </c>
      <c r="P60">
        <v>7.069050426232887</v>
      </c>
      <c r="Q60">
        <v>1.9340227930897835</v>
      </c>
    </row>
    <row r="61" spans="1:17" x14ac:dyDescent="0.2">
      <c r="A61">
        <v>21</v>
      </c>
      <c r="B61">
        <v>122.19785000000002</v>
      </c>
      <c r="C61">
        <v>26.448126267134345</v>
      </c>
      <c r="D61">
        <v>0.140926</v>
      </c>
      <c r="E61">
        <v>1.898546040175701E-3</v>
      </c>
      <c r="F61">
        <v>0.11924864</v>
      </c>
      <c r="G61">
        <v>7.9006888064269663E-3</v>
      </c>
      <c r="H61">
        <v>115.00373333333333</v>
      </c>
      <c r="I61">
        <v>23.54894917319622</v>
      </c>
      <c r="J61">
        <v>1.6504472666666681</v>
      </c>
      <c r="K61">
        <v>1.5316680577213604</v>
      </c>
      <c r="L61">
        <v>145.05382686263604</v>
      </c>
      <c r="M61">
        <v>11.275168924184417</v>
      </c>
      <c r="N61">
        <v>992.08647350484773</v>
      </c>
      <c r="O61">
        <v>199.4059775215668</v>
      </c>
      <c r="P61">
        <v>926.33775076743359</v>
      </c>
      <c r="Q61">
        <v>235.33090663251062</v>
      </c>
    </row>
    <row r="62" spans="1:17" x14ac:dyDescent="0.2">
      <c r="A62">
        <v>28</v>
      </c>
      <c r="B62">
        <v>83.831625999999986</v>
      </c>
      <c r="C62">
        <v>34.339616239471916</v>
      </c>
      <c r="D62">
        <v>0.11542276666666666</v>
      </c>
      <c r="E62">
        <v>1.6881783155554473E-3</v>
      </c>
      <c r="F62">
        <v>0.13126483999999999</v>
      </c>
      <c r="G62">
        <v>1.5589701404966053E-2</v>
      </c>
      <c r="H62">
        <v>86.452816666666664</v>
      </c>
      <c r="I62">
        <v>33.170597235492721</v>
      </c>
      <c r="J62">
        <v>3.8142751599999989</v>
      </c>
      <c r="K62">
        <v>2.6048226031388588</v>
      </c>
      <c r="L62">
        <v>155.11325390327727</v>
      </c>
      <c r="M62">
        <v>23.021980826219586</v>
      </c>
      <c r="N62">
        <v>771.46016251338949</v>
      </c>
      <c r="O62">
        <v>239.84989027750984</v>
      </c>
      <c r="P62">
        <v>498.69755824785807</v>
      </c>
      <c r="Q62">
        <v>231.77879587194337</v>
      </c>
    </row>
    <row r="63" spans="1:17" x14ac:dyDescent="0.2">
      <c r="A63">
        <v>35</v>
      </c>
      <c r="B63">
        <v>2.6985670000000006</v>
      </c>
      <c r="C63">
        <v>1.8943522528311891</v>
      </c>
      <c r="D63">
        <v>0.10290900000000001</v>
      </c>
      <c r="E63">
        <v>3.2626890749804297E-4</v>
      </c>
      <c r="F63">
        <v>0.12347271999999999</v>
      </c>
      <c r="G63">
        <v>2.5997420060305979E-2</v>
      </c>
      <c r="H63">
        <v>15.735750000000001</v>
      </c>
      <c r="I63">
        <v>4.6598323548170715</v>
      </c>
      <c r="J63">
        <v>12.934274000000002</v>
      </c>
      <c r="K63">
        <v>4.5592874422063803</v>
      </c>
      <c r="L63">
        <v>210.57120881385723</v>
      </c>
      <c r="M63">
        <v>69.556428976898971</v>
      </c>
      <c r="N63">
        <v>17.036881656334501</v>
      </c>
      <c r="O63">
        <v>0.60747296111190663</v>
      </c>
      <c r="P63">
        <v>0.31993134084149771</v>
      </c>
      <c r="Q63">
        <v>0.21233913829388962</v>
      </c>
    </row>
    <row r="64" spans="1:17" x14ac:dyDescent="0.2">
      <c r="A64">
        <v>42</v>
      </c>
      <c r="B64">
        <v>8.1870999999999985E-2</v>
      </c>
      <c r="C64">
        <v>1.2911157965233861E-4</v>
      </c>
      <c r="D64">
        <v>0.12531566666666669</v>
      </c>
      <c r="E64">
        <v>2.6463631228147092E-4</v>
      </c>
      <c r="F64">
        <v>6.8089280000000002E-2</v>
      </c>
      <c r="G64">
        <v>5.0575356054109932E-3</v>
      </c>
      <c r="H64">
        <v>5.6318833333333336</v>
      </c>
      <c r="I64">
        <v>0.41574843701984632</v>
      </c>
      <c r="J64">
        <v>5.4246966666666667</v>
      </c>
      <c r="K64">
        <v>0.41558946114073303</v>
      </c>
      <c r="L64">
        <v>78.544094334046548</v>
      </c>
      <c r="M64">
        <v>6.8429991804429431</v>
      </c>
      <c r="N64">
        <v>14.460116797688512</v>
      </c>
      <c r="O64">
        <v>0.53438741248740385</v>
      </c>
      <c r="P64">
        <v>3.932974019915849E-2</v>
      </c>
      <c r="Q64">
        <v>2.9878883699271052E-3</v>
      </c>
    </row>
    <row r="65" spans="1:17" x14ac:dyDescent="0.2">
      <c r="A65">
        <v>48</v>
      </c>
      <c r="B65">
        <v>9.0884499999999993E-2</v>
      </c>
      <c r="C65">
        <v>3.1952665303542461E-4</v>
      </c>
      <c r="D65">
        <v>0.10772558333333332</v>
      </c>
      <c r="E65">
        <v>2.0988904863311962E-3</v>
      </c>
      <c r="F65">
        <v>4.7616239999999997E-2</v>
      </c>
      <c r="G65">
        <v>4.3598023074446768E-3</v>
      </c>
      <c r="H65">
        <v>3.7689616666666672</v>
      </c>
      <c r="I65">
        <v>0.37841050640291474</v>
      </c>
      <c r="J65">
        <v>3.5703515833333328</v>
      </c>
      <c r="K65">
        <v>0.37756698213579637</v>
      </c>
      <c r="L65">
        <v>58.360837130559311</v>
      </c>
      <c r="M65">
        <v>4.5436226994644278</v>
      </c>
      <c r="N65">
        <v>16.694224464709343</v>
      </c>
      <c r="O65">
        <v>0.79752865184679811</v>
      </c>
      <c r="P65">
        <v>5.9776221488300495E-2</v>
      </c>
      <c r="Q65">
        <v>8.0609237322585257E-3</v>
      </c>
    </row>
    <row r="66" spans="1:17" x14ac:dyDescent="0.2">
      <c r="A66" t="s">
        <v>18</v>
      </c>
    </row>
    <row r="67" spans="1:17" x14ac:dyDescent="0.2">
      <c r="A67">
        <v>0</v>
      </c>
      <c r="B67">
        <v>1.6662020000000002</v>
      </c>
      <c r="C67">
        <v>1.9304283600619632E-2</v>
      </c>
      <c r="D67">
        <v>4.9205068333333335</v>
      </c>
      <c r="E67">
        <v>0.45704510203410093</v>
      </c>
      <c r="F67">
        <v>1.2043527999999999</v>
      </c>
      <c r="G67">
        <v>0.11664280785372094</v>
      </c>
      <c r="H67">
        <v>72.256762500000008</v>
      </c>
      <c r="I67">
        <v>1.8397475413734421</v>
      </c>
      <c r="J67">
        <v>64.323124500000006</v>
      </c>
      <c r="K67">
        <v>1.3330677503475286</v>
      </c>
      <c r="L67">
        <v>314.86215000000004</v>
      </c>
      <c r="M67">
        <v>24.654363095319042</v>
      </c>
      <c r="N67">
        <v>4.5944207367707328</v>
      </c>
      <c r="O67">
        <v>0.27599875710694316</v>
      </c>
      <c r="P67">
        <v>0.10220562216043354</v>
      </c>
      <c r="Q67">
        <v>4.7263019422163514E-3</v>
      </c>
    </row>
    <row r="68" spans="1:17" x14ac:dyDescent="0.2">
      <c r="A68">
        <v>7</v>
      </c>
      <c r="B68">
        <v>115.46310000000001</v>
      </c>
      <c r="C68">
        <v>3.7167140275354726</v>
      </c>
      <c r="D68">
        <v>0.16823933333333332</v>
      </c>
      <c r="E68">
        <v>2.0676497933107021E-2</v>
      </c>
      <c r="F68">
        <v>0.21898688000000002</v>
      </c>
      <c r="G68">
        <v>2.3215296639241972E-2</v>
      </c>
      <c r="H68">
        <v>126.7685</v>
      </c>
      <c r="I68">
        <v>9.7108387005620358</v>
      </c>
      <c r="J68">
        <v>12.172375980000004</v>
      </c>
      <c r="K68">
        <v>7.0980345334497024</v>
      </c>
      <c r="L68">
        <v>189.9468654834503</v>
      </c>
      <c r="M68">
        <v>10.224681380094172</v>
      </c>
      <c r="N68">
        <v>223.89497851476651</v>
      </c>
      <c r="O68">
        <v>198.24613525732849</v>
      </c>
      <c r="P68">
        <v>123.66448203934533</v>
      </c>
      <c r="Q68">
        <v>107.65268969339218</v>
      </c>
    </row>
    <row r="69" spans="1:17" x14ac:dyDescent="0.2">
      <c r="A69">
        <v>14</v>
      </c>
      <c r="B69">
        <v>178.98558133333336</v>
      </c>
      <c r="C69">
        <v>47.40147843010228</v>
      </c>
      <c r="D69">
        <v>0.1749155</v>
      </c>
      <c r="E69">
        <v>2.5969797727360147E-2</v>
      </c>
      <c r="F69">
        <v>0.26438299999999998</v>
      </c>
      <c r="G69">
        <v>7.3572940358444291E-2</v>
      </c>
      <c r="H69">
        <v>214.67848333333336</v>
      </c>
      <c r="I69">
        <v>58.448034481987619</v>
      </c>
      <c r="J69">
        <v>35.517986499999999</v>
      </c>
      <c r="K69">
        <v>11.478398028989233</v>
      </c>
      <c r="L69">
        <v>199.59867945580208</v>
      </c>
      <c r="M69">
        <v>40.435588932812948</v>
      </c>
      <c r="N69">
        <v>6.4877179096877171</v>
      </c>
      <c r="O69">
        <v>0.68048632184241498</v>
      </c>
      <c r="P69">
        <v>5.4389870343471722</v>
      </c>
      <c r="Q69">
        <v>0.75784797750557231</v>
      </c>
    </row>
    <row r="70" spans="1:17" x14ac:dyDescent="0.2">
      <c r="A70">
        <v>21</v>
      </c>
      <c r="B70">
        <v>109.97658733333333</v>
      </c>
      <c r="C70">
        <v>50.982036638888808</v>
      </c>
      <c r="D70">
        <v>0.14173633333333333</v>
      </c>
      <c r="E70">
        <v>1.8079433189247757E-3</v>
      </c>
      <c r="F70">
        <v>0.13968443999999999</v>
      </c>
      <c r="G70">
        <v>2.1166685931434812E-2</v>
      </c>
      <c r="H70">
        <v>116.56518333333334</v>
      </c>
      <c r="I70">
        <v>57.342355367705984</v>
      </c>
      <c r="J70">
        <v>9.5222482133333433</v>
      </c>
      <c r="K70">
        <v>7.030744908812057</v>
      </c>
      <c r="L70">
        <v>148.35182579120945</v>
      </c>
      <c r="M70">
        <v>21.674147943100596</v>
      </c>
      <c r="N70">
        <v>399.44066365904519</v>
      </c>
      <c r="O70">
        <v>236.63533582306383</v>
      </c>
      <c r="P70">
        <v>272.81444373322853</v>
      </c>
      <c r="Q70">
        <v>169.20716226455394</v>
      </c>
    </row>
    <row r="71" spans="1:17" x14ac:dyDescent="0.2">
      <c r="A71">
        <v>28</v>
      </c>
      <c r="B71">
        <v>48.896939333333329</v>
      </c>
      <c r="C71">
        <v>27.718807048173101</v>
      </c>
      <c r="D71">
        <v>0.13293466666666667</v>
      </c>
      <c r="E71">
        <v>1.8560603209929472E-2</v>
      </c>
      <c r="F71">
        <v>0.15327704</v>
      </c>
      <c r="G71">
        <v>7.2789008093256009E-3</v>
      </c>
      <c r="H71">
        <v>54.085650000000008</v>
      </c>
      <c r="I71">
        <v>25.676917477980098</v>
      </c>
      <c r="J71">
        <v>5.7799313400000019</v>
      </c>
      <c r="K71">
        <v>2.0380633534833108</v>
      </c>
      <c r="L71">
        <v>161.2362944306698</v>
      </c>
      <c r="M71">
        <v>19.820713889154632</v>
      </c>
      <c r="N71">
        <v>176.22714581116909</v>
      </c>
      <c r="O71">
        <v>136.75195259505477</v>
      </c>
      <c r="P71">
        <v>213.34653409049938</v>
      </c>
      <c r="Q71">
        <v>205.78731272181452</v>
      </c>
    </row>
    <row r="72" spans="1:17" x14ac:dyDescent="0.2">
      <c r="A72">
        <v>35</v>
      </c>
      <c r="B72">
        <v>0.84603433333333322</v>
      </c>
      <c r="C72">
        <v>0.21404999963025256</v>
      </c>
      <c r="D72">
        <v>0.10468699999999999</v>
      </c>
      <c r="E72">
        <v>5.0800000000040299E-4</v>
      </c>
      <c r="F72">
        <v>0.13251251999999999</v>
      </c>
      <c r="G72">
        <v>1.0855025414249425E-2</v>
      </c>
      <c r="H72">
        <v>13.351666666666668</v>
      </c>
      <c r="I72">
        <v>4.6325862299343958</v>
      </c>
      <c r="J72">
        <v>12.400945333333334</v>
      </c>
      <c r="K72">
        <v>4.56904792163657</v>
      </c>
      <c r="L72">
        <v>147.33795245223112</v>
      </c>
      <c r="M72">
        <v>23.304040246298836</v>
      </c>
      <c r="N72">
        <v>16.836669147052646</v>
      </c>
      <c r="O72">
        <v>2.8541348416488455</v>
      </c>
      <c r="P72">
        <v>0.11888406844664491</v>
      </c>
      <c r="Q72">
        <v>4.1990480127147636E-2</v>
      </c>
    </row>
    <row r="73" spans="1:17" x14ac:dyDescent="0.2">
      <c r="A73">
        <v>42</v>
      </c>
      <c r="B73">
        <v>8.2060000000000008E-2</v>
      </c>
      <c r="C73">
        <v>4.2890925613665398E-4</v>
      </c>
      <c r="D73">
        <v>0.12659599999999999</v>
      </c>
      <c r="E73">
        <v>7.058919652952277E-4</v>
      </c>
      <c r="F73">
        <v>0.10555608</v>
      </c>
      <c r="G73">
        <v>1.1538103138384579E-2</v>
      </c>
      <c r="H73">
        <v>8.9175550000000001</v>
      </c>
      <c r="I73">
        <v>1.6736916148178755</v>
      </c>
      <c r="J73">
        <v>8.7088990000000006</v>
      </c>
      <c r="K73">
        <v>1.6727298146667775</v>
      </c>
      <c r="L73">
        <v>132.38259268227574</v>
      </c>
      <c r="M73">
        <v>21.691207085500718</v>
      </c>
      <c r="N73">
        <v>15.507670695398096</v>
      </c>
      <c r="O73">
        <v>0.39231024936965248</v>
      </c>
      <c r="P73">
        <v>2.7453808420074641E-2</v>
      </c>
      <c r="Q73">
        <v>3.7328511377809218E-3</v>
      </c>
    </row>
    <row r="74" spans="1:17" x14ac:dyDescent="0.2">
      <c r="A74">
        <v>48</v>
      </c>
      <c r="B74">
        <v>9.1868700000000011E-2</v>
      </c>
      <c r="C74">
        <v>3.3908234103228091E-4</v>
      </c>
      <c r="D74">
        <v>0.10797924999999998</v>
      </c>
      <c r="E74">
        <v>1.3850409064356417E-3</v>
      </c>
      <c r="F74">
        <v>8.5287440000000006E-2</v>
      </c>
      <c r="G74">
        <v>1.1956927111595158E-2</v>
      </c>
      <c r="H74">
        <v>6.3773366666666647</v>
      </c>
      <c r="I74">
        <v>1.167451709624191</v>
      </c>
      <c r="J74">
        <v>6.1774887166666659</v>
      </c>
      <c r="K74">
        <v>1.1678503458735718</v>
      </c>
      <c r="L74">
        <v>102.18610111042921</v>
      </c>
      <c r="M74">
        <v>17.258436362527991</v>
      </c>
      <c r="N74">
        <v>16.809862999401151</v>
      </c>
      <c r="O74">
        <v>0.48673685489075597</v>
      </c>
      <c r="P74">
        <v>3.8018215482405429E-2</v>
      </c>
      <c r="Q74">
        <v>6.2480896823098146E-3</v>
      </c>
    </row>
    <row r="75" spans="1:17" x14ac:dyDescent="0.2">
      <c r="A75" t="s">
        <v>19</v>
      </c>
    </row>
    <row r="76" spans="1:17" x14ac:dyDescent="0.2">
      <c r="A76">
        <v>0</v>
      </c>
      <c r="B76">
        <v>1.7034960000000003</v>
      </c>
      <c r="C76">
        <v>2.5434422908068553E-2</v>
      </c>
      <c r="D76">
        <v>3.5657720000000004</v>
      </c>
      <c r="E76">
        <v>0.34048662303128868</v>
      </c>
      <c r="F76">
        <v>1.3742288</v>
      </c>
      <c r="G76">
        <v>0.20586715666176528</v>
      </c>
      <c r="H76">
        <v>75.740200000000016</v>
      </c>
      <c r="I76">
        <v>0.602006804709598</v>
      </c>
      <c r="J76">
        <v>70.489364666666688</v>
      </c>
      <c r="K76">
        <v>1.1004093506477399</v>
      </c>
      <c r="L76">
        <v>290.63159999999999</v>
      </c>
      <c r="M76">
        <v>16.449162591856634</v>
      </c>
      <c r="N76">
        <v>3.9181618752292251</v>
      </c>
      <c r="O76">
        <v>0.11097584950975925</v>
      </c>
      <c r="P76">
        <v>7.4653438668318695E-2</v>
      </c>
      <c r="Q76">
        <v>6.2058075294053822E-3</v>
      </c>
    </row>
    <row r="77" spans="1:17" x14ac:dyDescent="0.2">
      <c r="A77">
        <v>7</v>
      </c>
      <c r="B77">
        <v>119.83426733333333</v>
      </c>
      <c r="C77">
        <v>19.782976695423645</v>
      </c>
      <c r="D77">
        <v>0.15004583333333332</v>
      </c>
      <c r="E77">
        <v>8.0706014704261791E-3</v>
      </c>
      <c r="F77">
        <v>0.16569448000000001</v>
      </c>
      <c r="G77">
        <v>1.5123177614244967E-2</v>
      </c>
      <c r="H77">
        <v>138.13814999999997</v>
      </c>
      <c r="I77">
        <v>26.395644145025795</v>
      </c>
      <c r="J77">
        <v>18.278191313333334</v>
      </c>
      <c r="K77">
        <v>8.5117602654023479</v>
      </c>
      <c r="L77">
        <v>156.32092013786496</v>
      </c>
      <c r="M77">
        <v>14.253736982618307</v>
      </c>
      <c r="N77">
        <v>181.3810263215839</v>
      </c>
      <c r="O77">
        <v>159.68761859563264</v>
      </c>
      <c r="P77">
        <v>120.9582997135888</v>
      </c>
      <c r="Q77">
        <v>109.22570309034302</v>
      </c>
    </row>
    <row r="78" spans="1:17" x14ac:dyDescent="0.2">
      <c r="A78">
        <v>14</v>
      </c>
      <c r="B78">
        <v>167.28978133333337</v>
      </c>
      <c r="C78">
        <v>27.55367803468166</v>
      </c>
      <c r="D78">
        <v>0.13042899999999999</v>
      </c>
      <c r="E78">
        <v>1.184240199453176E-3</v>
      </c>
      <c r="F78">
        <v>0.15999115999999999</v>
      </c>
      <c r="G78">
        <v>1.3763766663817009E-2</v>
      </c>
      <c r="H78">
        <v>192.55271666666667</v>
      </c>
      <c r="I78">
        <v>36.520785881745212</v>
      </c>
      <c r="J78">
        <v>25.13250633333335</v>
      </c>
      <c r="K78">
        <v>10.357849674250089</v>
      </c>
      <c r="L78">
        <v>143.46526312358245</v>
      </c>
      <c r="M78">
        <v>11.318462864314979</v>
      </c>
      <c r="N78">
        <v>16.875876347672179</v>
      </c>
      <c r="O78">
        <v>7.2187458830001692</v>
      </c>
      <c r="P78">
        <v>15.90399049393862</v>
      </c>
      <c r="Q78">
        <v>6.0473809309842812</v>
      </c>
    </row>
    <row r="79" spans="1:17" x14ac:dyDescent="0.2">
      <c r="A79">
        <v>21</v>
      </c>
      <c r="B79">
        <v>165.36803599999999</v>
      </c>
      <c r="C79">
        <v>44.334549645733603</v>
      </c>
      <c r="D79">
        <v>0.15293799999999999</v>
      </c>
      <c r="E79">
        <v>1.2820543493419713E-2</v>
      </c>
      <c r="F79">
        <v>0.13028624000000003</v>
      </c>
      <c r="G79">
        <v>2.4145892432130146E-2</v>
      </c>
      <c r="H79">
        <v>163.19792500000003</v>
      </c>
      <c r="I79">
        <v>49.308680557574846</v>
      </c>
      <c r="J79">
        <v>5.5936455600000121</v>
      </c>
      <c r="K79">
        <v>5.4684289103348984</v>
      </c>
      <c r="L79">
        <v>135.72907809087181</v>
      </c>
      <c r="M79">
        <v>17.919379532287948</v>
      </c>
      <c r="N79">
        <v>878.56183220230207</v>
      </c>
      <c r="O79">
        <v>186.83569165820339</v>
      </c>
      <c r="P79">
        <v>857.996999529189</v>
      </c>
      <c r="Q79">
        <v>221.77476288091162</v>
      </c>
    </row>
    <row r="80" spans="1:17" x14ac:dyDescent="0.2">
      <c r="A80">
        <v>28</v>
      </c>
      <c r="B80">
        <v>47.913657666666666</v>
      </c>
      <c r="C80">
        <v>12.66601672921364</v>
      </c>
      <c r="D80">
        <v>0.11887493333333334</v>
      </c>
      <c r="E80">
        <v>1.7681939280268402E-3</v>
      </c>
      <c r="F80">
        <v>0.12478563999999999</v>
      </c>
      <c r="G80">
        <v>4.5932960549043694E-3</v>
      </c>
      <c r="H80">
        <v>73.488350000000011</v>
      </c>
      <c r="I80">
        <v>24.081028001769361</v>
      </c>
      <c r="J80">
        <v>25.527833039999994</v>
      </c>
      <c r="K80">
        <v>21.289373454175276</v>
      </c>
      <c r="L80">
        <v>136.39519442903318</v>
      </c>
      <c r="M80">
        <v>6.8546173348699035</v>
      </c>
      <c r="N80">
        <v>374.51505420695253</v>
      </c>
      <c r="O80">
        <v>222.33369727652524</v>
      </c>
      <c r="P80">
        <v>126.49388014211256</v>
      </c>
      <c r="Q80">
        <v>95.083145754205745</v>
      </c>
    </row>
    <row r="81" spans="1:17" x14ac:dyDescent="0.2">
      <c r="A81">
        <v>35</v>
      </c>
      <c r="B81">
        <v>1.239304</v>
      </c>
      <c r="C81">
        <v>0.33094141144317391</v>
      </c>
      <c r="D81">
        <v>0.10309950000000001</v>
      </c>
      <c r="E81">
        <v>5.6296967058578674E-4</v>
      </c>
      <c r="F81">
        <v>0.10045532000000001</v>
      </c>
      <c r="G81">
        <v>1.2849290012759435E-2</v>
      </c>
      <c r="H81">
        <v>7.9788666666666677</v>
      </c>
      <c r="I81">
        <v>1.0017163858986122</v>
      </c>
      <c r="J81">
        <v>6.636463166666668</v>
      </c>
      <c r="K81">
        <v>1.0957971679411429</v>
      </c>
      <c r="L81">
        <v>122.73263333333335</v>
      </c>
      <c r="M81">
        <v>15.6476039052984</v>
      </c>
      <c r="N81">
        <v>19.62218780513685</v>
      </c>
      <c r="O81">
        <v>1.6428119389304103</v>
      </c>
      <c r="P81">
        <v>0.27577674099563865</v>
      </c>
      <c r="Q81">
        <v>0.12515172303194108</v>
      </c>
    </row>
    <row r="82" spans="1:17" x14ac:dyDescent="0.2">
      <c r="A82">
        <v>42</v>
      </c>
      <c r="B82">
        <v>8.2044249999999999E-2</v>
      </c>
      <c r="C82">
        <v>2.1329477841707201E-4</v>
      </c>
      <c r="D82">
        <v>0.12642900000000001</v>
      </c>
      <c r="E82">
        <v>5.0836804253022731E-4</v>
      </c>
      <c r="F82">
        <v>7.3459680000000013E-2</v>
      </c>
      <c r="G82">
        <v>5.3723202406408994E-3</v>
      </c>
      <c r="H82">
        <v>6.9425699999999999</v>
      </c>
      <c r="I82">
        <v>0.90388900446164733</v>
      </c>
      <c r="J82">
        <v>6.73409675</v>
      </c>
      <c r="K82">
        <v>0.90366014914079562</v>
      </c>
      <c r="L82">
        <v>96.077870818743136</v>
      </c>
      <c r="M82">
        <v>13.293027216952717</v>
      </c>
      <c r="N82">
        <v>14.250383433469723</v>
      </c>
      <c r="O82">
        <v>0.32197135301507673</v>
      </c>
      <c r="P82">
        <v>3.3669464523122715E-2</v>
      </c>
      <c r="Q82">
        <v>4.1250134617639555E-3</v>
      </c>
    </row>
    <row r="83" spans="1:17" x14ac:dyDescent="0.2">
      <c r="A83">
        <v>48</v>
      </c>
      <c r="B83">
        <v>9.1003640000000011E-2</v>
      </c>
      <c r="C83">
        <v>4.7032574413903366E-4</v>
      </c>
      <c r="D83">
        <v>0.11212669999999998</v>
      </c>
      <c r="E83">
        <v>3.0902597447465593E-3</v>
      </c>
      <c r="F83">
        <v>4.4350319999999999E-2</v>
      </c>
      <c r="G83">
        <v>4.7938744804594145E-3</v>
      </c>
      <c r="H83">
        <v>3.2779750000000001</v>
      </c>
      <c r="I83">
        <v>0.76155352324814729</v>
      </c>
      <c r="J83">
        <v>3.7304396600000005</v>
      </c>
      <c r="K83">
        <v>0.47486116090082753</v>
      </c>
      <c r="L83">
        <v>60.300656000000004</v>
      </c>
      <c r="M83">
        <v>5.1210097083383888</v>
      </c>
      <c r="N83">
        <v>16.636543246514297</v>
      </c>
      <c r="O83">
        <v>1.0665664787920359</v>
      </c>
      <c r="P83">
        <v>5.8627847374504695E-2</v>
      </c>
      <c r="Q83">
        <v>8.3857337854352041E-3</v>
      </c>
    </row>
    <row r="84" spans="1:17" x14ac:dyDescent="0.2">
      <c r="A84" t="s">
        <v>20</v>
      </c>
    </row>
    <row r="85" spans="1:17" x14ac:dyDescent="0.2">
      <c r="A85">
        <v>0</v>
      </c>
      <c r="B85">
        <v>1.6863493333333335</v>
      </c>
      <c r="C85">
        <v>8.1784387534598012E-3</v>
      </c>
      <c r="D85">
        <v>3.1849423333333333</v>
      </c>
      <c r="E85">
        <v>0.1413770429317055</v>
      </c>
      <c r="F85">
        <v>2.1152487999999998</v>
      </c>
      <c r="G85">
        <v>0.61659976774565883</v>
      </c>
      <c r="H85">
        <v>69.237783333333354</v>
      </c>
      <c r="I85">
        <v>3.3025567723271578</v>
      </c>
      <c r="J85">
        <v>64.366491666666676</v>
      </c>
      <c r="K85">
        <v>3.1699706429182792</v>
      </c>
      <c r="L85">
        <v>269.11360000000002</v>
      </c>
      <c r="M85">
        <v>6.3872342580075747</v>
      </c>
      <c r="N85">
        <v>4.2779825393597752</v>
      </c>
      <c r="O85">
        <v>0.18978997508593015</v>
      </c>
      <c r="P85">
        <v>7.5855285368113937E-2</v>
      </c>
      <c r="Q85">
        <v>1.9847007081511534E-3</v>
      </c>
    </row>
    <row r="86" spans="1:17" x14ac:dyDescent="0.2">
      <c r="A86">
        <v>7</v>
      </c>
      <c r="B86">
        <v>154.00067066666668</v>
      </c>
      <c r="C86">
        <v>17.714371821379704</v>
      </c>
      <c r="D86">
        <v>0.16450733333333337</v>
      </c>
      <c r="E86">
        <v>1.6641971340893128E-2</v>
      </c>
      <c r="F86">
        <v>0.17864168</v>
      </c>
      <c r="G86">
        <v>1.2241538133421022E-2</v>
      </c>
      <c r="H86">
        <v>159.23397499999999</v>
      </c>
      <c r="I86">
        <v>13.217315821450258</v>
      </c>
      <c r="J86">
        <v>8.0133763066666646</v>
      </c>
      <c r="K86">
        <v>4.9544407320914594</v>
      </c>
      <c r="L86">
        <v>157.71648856977978</v>
      </c>
      <c r="M86">
        <v>9.3651166523920857</v>
      </c>
      <c r="N86">
        <v>442.01038763493585</v>
      </c>
      <c r="O86">
        <v>185.53165019389942</v>
      </c>
      <c r="P86">
        <v>508.38096332244913</v>
      </c>
      <c r="Q86">
        <v>217.83424031082328</v>
      </c>
    </row>
    <row r="87" spans="1:17" x14ac:dyDescent="0.2">
      <c r="A87">
        <v>14</v>
      </c>
      <c r="B87">
        <v>249.11223466666664</v>
      </c>
      <c r="C87">
        <v>47.939471386040346</v>
      </c>
      <c r="D87">
        <v>0.1376665</v>
      </c>
      <c r="E87">
        <v>4.7251508547346312E-3</v>
      </c>
      <c r="F87">
        <v>0.17236016000000001</v>
      </c>
      <c r="G87">
        <v>1.676839911261652E-2</v>
      </c>
      <c r="H87">
        <v>275.4680166666667</v>
      </c>
      <c r="I87">
        <v>50.083429392420868</v>
      </c>
      <c r="J87">
        <v>26.2181155</v>
      </c>
      <c r="K87">
        <v>9.074925425908674</v>
      </c>
      <c r="L87">
        <v>178.2104126344085</v>
      </c>
      <c r="M87">
        <v>24.690686469189497</v>
      </c>
      <c r="N87">
        <v>16.802974090971357</v>
      </c>
      <c r="O87">
        <v>8.7477001117452673</v>
      </c>
      <c r="P87">
        <v>26.779021404747514</v>
      </c>
      <c r="Q87">
        <v>15.762910789691063</v>
      </c>
    </row>
    <row r="88" spans="1:17" x14ac:dyDescent="0.2">
      <c r="A88">
        <v>21</v>
      </c>
      <c r="B88">
        <v>157.64342466666665</v>
      </c>
      <c r="C88">
        <v>41.112785814652852</v>
      </c>
      <c r="D88">
        <v>0.1394006666666667</v>
      </c>
      <c r="E88">
        <v>3.5157196196793018E-4</v>
      </c>
      <c r="F88">
        <v>0.11846044</v>
      </c>
      <c r="G88">
        <v>1.6674160581930362E-2</v>
      </c>
      <c r="H88">
        <v>152.35882500000002</v>
      </c>
      <c r="I88">
        <v>41.921676613051766</v>
      </c>
      <c r="J88">
        <v>1.374055693333349</v>
      </c>
      <c r="K88">
        <v>0.95734351299783083</v>
      </c>
      <c r="L88">
        <v>127.25214171304647</v>
      </c>
      <c r="M88">
        <v>20.08064052993609</v>
      </c>
      <c r="N88">
        <v>722.3326886049017</v>
      </c>
      <c r="O88">
        <v>218.93592926063891</v>
      </c>
      <c r="P88">
        <v>872.43215131756835</v>
      </c>
      <c r="Q88">
        <v>287.93789419276681</v>
      </c>
    </row>
    <row r="89" spans="1:17" x14ac:dyDescent="0.2">
      <c r="A89">
        <v>28</v>
      </c>
      <c r="B89">
        <v>49.252082999999999</v>
      </c>
      <c r="C89">
        <v>12.290141142829066</v>
      </c>
      <c r="D89">
        <v>0.11586213333333334</v>
      </c>
      <c r="E89">
        <v>8.3458427122564522E-4</v>
      </c>
      <c r="F89">
        <v>0.10724923999999998</v>
      </c>
      <c r="G89">
        <v>1.0165615406063753E-2</v>
      </c>
      <c r="H89">
        <v>54.022300000000008</v>
      </c>
      <c r="I89">
        <v>11.193650863703938</v>
      </c>
      <c r="J89">
        <v>5.2977785133333306</v>
      </c>
      <c r="K89">
        <v>2.2209386439970484</v>
      </c>
      <c r="L89">
        <v>112.62410555910151</v>
      </c>
      <c r="M89">
        <v>8.9035833408778018</v>
      </c>
      <c r="N89">
        <v>372.1294044056404</v>
      </c>
      <c r="O89">
        <v>223.95592436859479</v>
      </c>
      <c r="P89">
        <v>230.05597771338634</v>
      </c>
      <c r="Q89">
        <v>146.67542678562833</v>
      </c>
    </row>
    <row r="90" spans="1:17" x14ac:dyDescent="0.2">
      <c r="A90">
        <v>35</v>
      </c>
      <c r="B90">
        <v>0.94216900000000015</v>
      </c>
      <c r="C90">
        <v>0.22044528616280276</v>
      </c>
      <c r="D90">
        <v>0.1032265</v>
      </c>
      <c r="E90">
        <v>4.5525558755512549E-4</v>
      </c>
      <c r="F90">
        <v>9.4650920000000013E-2</v>
      </c>
      <c r="G90">
        <v>1.1277662108433634E-2</v>
      </c>
      <c r="H90">
        <v>8.8007833333333352</v>
      </c>
      <c r="I90">
        <v>1.3658133466099156</v>
      </c>
      <c r="J90">
        <v>7.7553878333333346</v>
      </c>
      <c r="K90">
        <v>1.1949639597996091</v>
      </c>
      <c r="L90">
        <v>124.0838</v>
      </c>
      <c r="M90">
        <v>11.530293444545693</v>
      </c>
      <c r="N90">
        <v>17.536993437392287</v>
      </c>
      <c r="O90">
        <v>2.1488767299434945</v>
      </c>
      <c r="P90">
        <v>0.13388452672052512</v>
      </c>
      <c r="Q90">
        <v>1.5316273343113038E-2</v>
      </c>
    </row>
    <row r="91" spans="1:17" x14ac:dyDescent="0.2">
      <c r="A91">
        <v>42</v>
      </c>
      <c r="B91">
        <v>8.1949749999999988E-2</v>
      </c>
      <c r="C91">
        <v>2.7325228727361557E-4</v>
      </c>
      <c r="D91">
        <v>0.12481466666666668</v>
      </c>
      <c r="E91">
        <v>3.8244255923045218E-4</v>
      </c>
      <c r="F91">
        <v>6.8288080000000015E-2</v>
      </c>
      <c r="G91">
        <v>4.9071050887463021E-3</v>
      </c>
      <c r="H91">
        <v>6.0647583333333337</v>
      </c>
      <c r="I91">
        <v>0.54124265660556037</v>
      </c>
      <c r="J91">
        <v>5.8579939166666675</v>
      </c>
      <c r="K91">
        <v>0.5409039994158128</v>
      </c>
      <c r="L91">
        <v>83.23926932037331</v>
      </c>
      <c r="M91">
        <v>7.2744423997067083</v>
      </c>
      <c r="N91">
        <v>14.375675851398102</v>
      </c>
      <c r="O91">
        <v>0.70341704642566327</v>
      </c>
      <c r="P91">
        <v>3.7149279672858825E-2</v>
      </c>
      <c r="Q91">
        <v>4.0544096027506915E-3</v>
      </c>
    </row>
    <row r="92" spans="1:17" x14ac:dyDescent="0.2">
      <c r="A92">
        <v>48</v>
      </c>
      <c r="B92">
        <v>9.1065800000000016E-2</v>
      </c>
      <c r="C92">
        <v>4.2463363974099493E-4</v>
      </c>
      <c r="D92">
        <v>0.10759875000000001</v>
      </c>
      <c r="E92">
        <v>2.0973570501545582E-3</v>
      </c>
      <c r="F92">
        <v>5.9583440000000008E-2</v>
      </c>
      <c r="G92">
        <v>6.3470864194526315E-3</v>
      </c>
      <c r="H92">
        <v>5.8078466666666655</v>
      </c>
      <c r="I92">
        <v>0.6577612126076694</v>
      </c>
      <c r="J92">
        <v>5.6091821166666662</v>
      </c>
      <c r="K92">
        <v>0.65741245616167676</v>
      </c>
      <c r="L92">
        <v>79.753313913505977</v>
      </c>
      <c r="M92">
        <v>9.1777744204306426</v>
      </c>
      <c r="N92">
        <v>14.356976207601591</v>
      </c>
      <c r="O92">
        <v>0.72536591241841841</v>
      </c>
      <c r="P92">
        <v>3.8626753690633973E-2</v>
      </c>
      <c r="Q92">
        <v>5.540945296608449E-3</v>
      </c>
    </row>
    <row r="93" spans="1:17" x14ac:dyDescent="0.2">
      <c r="A93" t="s">
        <v>21</v>
      </c>
    </row>
    <row r="94" spans="1:17" x14ac:dyDescent="0.2">
      <c r="A94">
        <v>0</v>
      </c>
      <c r="B94">
        <v>1.7004953333333335</v>
      </c>
      <c r="C94">
        <v>1.3737412387754472E-2</v>
      </c>
      <c r="D94">
        <v>3.6858425000000001</v>
      </c>
      <c r="E94">
        <v>0.59809901611459848</v>
      </c>
      <c r="F94">
        <v>1.6955848</v>
      </c>
      <c r="G94">
        <v>0.50630083362364742</v>
      </c>
      <c r="H94">
        <v>72.024533333333338</v>
      </c>
      <c r="I94">
        <v>4.5088355758752217</v>
      </c>
      <c r="J94">
        <v>66.638195499999995</v>
      </c>
      <c r="K94">
        <v>4.0104280876541196</v>
      </c>
      <c r="L94">
        <v>264.0334666666667</v>
      </c>
      <c r="M94">
        <v>30.284978487545761</v>
      </c>
      <c r="N94">
        <v>4.0386760203552932</v>
      </c>
      <c r="O94">
        <v>0.66758464630998782</v>
      </c>
      <c r="P94">
        <v>8.0533024259938593E-2</v>
      </c>
      <c r="Q94">
        <v>6.2205820576986901E-3</v>
      </c>
    </row>
    <row r="95" spans="1:17" x14ac:dyDescent="0.2">
      <c r="A95">
        <v>7</v>
      </c>
      <c r="B95">
        <v>134.90782333333334</v>
      </c>
      <c r="C95">
        <v>2.2909335498371721</v>
      </c>
      <c r="D95">
        <v>0.17876149999999999</v>
      </c>
      <c r="E95">
        <v>2.3911397018646436E-2</v>
      </c>
      <c r="F95">
        <v>0.20020027999999998</v>
      </c>
      <c r="G95">
        <v>2.1813267484354585E-2</v>
      </c>
      <c r="H95">
        <v>147.70427499999997</v>
      </c>
      <c r="I95">
        <v>6.9567855634955436</v>
      </c>
      <c r="J95">
        <v>13.413491446666685</v>
      </c>
      <c r="K95">
        <v>5.3702280018344171</v>
      </c>
      <c r="L95">
        <v>165.1086042475647</v>
      </c>
      <c r="M95">
        <v>5.7189030127017277</v>
      </c>
      <c r="N95">
        <v>184.07711965355952</v>
      </c>
      <c r="O95">
        <v>168.85893137864664</v>
      </c>
      <c r="P95">
        <v>157.79522838297399</v>
      </c>
      <c r="Q95">
        <v>145.52951565161541</v>
      </c>
    </row>
    <row r="96" spans="1:17" x14ac:dyDescent="0.2">
      <c r="A96">
        <v>14</v>
      </c>
      <c r="B96">
        <v>220.06131733333334</v>
      </c>
      <c r="C96">
        <v>42.616444975365852</v>
      </c>
      <c r="D96">
        <v>0.15223799999999998</v>
      </c>
      <c r="E96">
        <v>7.20215904781339E-3</v>
      </c>
      <c r="F96">
        <v>0.19198535999999999</v>
      </c>
      <c r="G96">
        <v>2.1996291389231936E-2</v>
      </c>
      <c r="H96">
        <v>258.15683333333334</v>
      </c>
      <c r="I96">
        <v>49.33712981673925</v>
      </c>
      <c r="J96">
        <v>37.943278000000021</v>
      </c>
      <c r="K96">
        <v>11.389049179007708</v>
      </c>
      <c r="L96">
        <v>177.32092064760548</v>
      </c>
      <c r="M96">
        <v>25.27288382846892</v>
      </c>
      <c r="N96">
        <v>7.9078233088696059</v>
      </c>
      <c r="O96">
        <v>2.8805336493542821</v>
      </c>
      <c r="P96">
        <v>9.0612947360804874</v>
      </c>
      <c r="Q96">
        <v>2.6446410799747326</v>
      </c>
    </row>
    <row r="97" spans="1:17" x14ac:dyDescent="0.2">
      <c r="A97">
        <v>21</v>
      </c>
      <c r="B97">
        <v>152.02542533333335</v>
      </c>
      <c r="C97">
        <v>29.021917219422235</v>
      </c>
      <c r="D97">
        <v>0.14149799999999998</v>
      </c>
      <c r="E97">
        <v>1.5454588962506373E-3</v>
      </c>
      <c r="F97">
        <v>0.11766104000000001</v>
      </c>
      <c r="G97">
        <v>6.3573815943358727E-3</v>
      </c>
      <c r="H97">
        <v>142.79421666666667</v>
      </c>
      <c r="I97">
        <v>26.321325049731286</v>
      </c>
      <c r="J97">
        <v>0.28322406666666705</v>
      </c>
      <c r="K97">
        <v>0.15981506594116016</v>
      </c>
      <c r="L97">
        <v>131.36361500165742</v>
      </c>
      <c r="M97">
        <v>9.4002937285238453</v>
      </c>
      <c r="N97">
        <v>948.48430589466454</v>
      </c>
      <c r="O97">
        <v>174.65906392015523</v>
      </c>
      <c r="P97">
        <v>1196.9956333930047</v>
      </c>
      <c r="Q97">
        <v>286.17424942214836</v>
      </c>
    </row>
    <row r="98" spans="1:17" x14ac:dyDescent="0.2">
      <c r="A98">
        <v>28</v>
      </c>
      <c r="B98">
        <v>56.663750999999998</v>
      </c>
      <c r="C98">
        <v>15.116018075706039</v>
      </c>
      <c r="D98">
        <v>0.11598766666666667</v>
      </c>
      <c r="E98">
        <v>9.9004344640933693E-4</v>
      </c>
      <c r="F98">
        <v>0.12957504</v>
      </c>
      <c r="G98">
        <v>6.6250564447406643E-3</v>
      </c>
      <c r="H98">
        <v>61.665616666666672</v>
      </c>
      <c r="I98">
        <v>12.911464107713643</v>
      </c>
      <c r="J98">
        <v>6.5773470799999982</v>
      </c>
      <c r="K98">
        <v>2.6761538181183506</v>
      </c>
      <c r="L98">
        <v>139.81286500593265</v>
      </c>
      <c r="M98">
        <v>11.475408256910066</v>
      </c>
      <c r="N98">
        <v>327.56611723353302</v>
      </c>
      <c r="O98">
        <v>195.74260656594717</v>
      </c>
      <c r="P98">
        <v>225.66654175028899</v>
      </c>
      <c r="Q98">
        <v>159.58606426997966</v>
      </c>
    </row>
    <row r="99" spans="1:17" x14ac:dyDescent="0.2">
      <c r="A99">
        <v>35</v>
      </c>
      <c r="B99">
        <v>2.777803</v>
      </c>
      <c r="C99">
        <v>1.469493162445406</v>
      </c>
      <c r="D99">
        <v>0.10405200000000002</v>
      </c>
      <c r="E99">
        <v>1.1722588451358476E-3</v>
      </c>
      <c r="F99">
        <v>0.10482332</v>
      </c>
      <c r="G99">
        <v>1.5987813279119807E-2</v>
      </c>
      <c r="H99">
        <v>10.843208333333335</v>
      </c>
      <c r="I99">
        <v>2.3402087793405926</v>
      </c>
      <c r="J99">
        <v>7.9613533333333342</v>
      </c>
      <c r="K99">
        <v>1.7356785241860255</v>
      </c>
      <c r="L99">
        <v>126.54708999999997</v>
      </c>
      <c r="M99">
        <v>22.871541046353524</v>
      </c>
      <c r="N99">
        <v>17.059813113656599</v>
      </c>
      <c r="O99">
        <v>1.2133563553065834</v>
      </c>
      <c r="P99">
        <v>0.41767773545349424</v>
      </c>
      <c r="Q99">
        <v>0.19444006205680181</v>
      </c>
    </row>
    <row r="100" spans="1:17" x14ac:dyDescent="0.2">
      <c r="A100">
        <v>42</v>
      </c>
      <c r="B100">
        <v>8.2075749999999989E-2</v>
      </c>
      <c r="C100">
        <v>2.8288683691559427E-4</v>
      </c>
      <c r="D100">
        <v>0.12553833333333334</v>
      </c>
      <c r="E100">
        <v>4.4324091768676931E-4</v>
      </c>
      <c r="F100">
        <v>6.8164879999999997E-2</v>
      </c>
      <c r="G100">
        <v>6.2413174506669895E-3</v>
      </c>
      <c r="H100">
        <v>6.3276716666666664</v>
      </c>
      <c r="I100">
        <v>0.86982603668556202</v>
      </c>
      <c r="J100">
        <v>6.1200575833333319</v>
      </c>
      <c r="K100">
        <v>0.8694033503628853</v>
      </c>
      <c r="L100">
        <v>85.572115013041525</v>
      </c>
      <c r="M100">
        <v>10.120140990556475</v>
      </c>
      <c r="N100">
        <v>14.28602597035538</v>
      </c>
      <c r="O100">
        <v>0.58564519133087134</v>
      </c>
      <c r="P100">
        <v>3.8365575675042736E-2</v>
      </c>
      <c r="Q100">
        <v>6.8738065727635264E-3</v>
      </c>
    </row>
    <row r="101" spans="1:17" x14ac:dyDescent="0.2">
      <c r="A101">
        <v>48</v>
      </c>
      <c r="B101">
        <v>9.1500920000000013E-2</v>
      </c>
      <c r="C101">
        <v>9.5340148017502267E-4</v>
      </c>
      <c r="D101">
        <v>0.10791583333333332</v>
      </c>
      <c r="E101">
        <v>2.0600169888727268E-3</v>
      </c>
      <c r="F101">
        <v>4.8481440000000001E-2</v>
      </c>
      <c r="G101">
        <v>9.5754171401563459E-3</v>
      </c>
      <c r="H101">
        <v>5.4753250000000007</v>
      </c>
      <c r="I101">
        <v>1.5679775509548384</v>
      </c>
      <c r="J101">
        <v>3.9482878799999996</v>
      </c>
      <c r="K101">
        <v>1.019875415318984</v>
      </c>
      <c r="L101">
        <v>74.139678166932612</v>
      </c>
      <c r="M101">
        <v>21.34885847961597</v>
      </c>
      <c r="N101">
        <v>14.115215157168018</v>
      </c>
      <c r="O101">
        <v>0.79219568105318583</v>
      </c>
      <c r="P101">
        <v>6.4672272558639304E-2</v>
      </c>
      <c r="Q101">
        <v>1.4971624094667121E-2</v>
      </c>
    </row>
    <row r="102" spans="1:17" x14ac:dyDescent="0.2">
      <c r="A102" t="s">
        <v>22</v>
      </c>
    </row>
    <row r="103" spans="1:17" x14ac:dyDescent="0.2">
      <c r="A103">
        <v>0</v>
      </c>
      <c r="B103">
        <v>1.7457196666666668</v>
      </c>
      <c r="C103">
        <v>6.3299132677901966E-3</v>
      </c>
      <c r="D103">
        <v>0.29476049999999998</v>
      </c>
      <c r="E103">
        <v>3.8961975882476442E-2</v>
      </c>
      <c r="F103">
        <v>0.17514280000000002</v>
      </c>
      <c r="G103">
        <v>1.4930519214012672E-2</v>
      </c>
      <c r="H103">
        <v>59.298375</v>
      </c>
      <c r="I103">
        <v>1.9665848138651463</v>
      </c>
      <c r="J103">
        <v>57.257894833333332</v>
      </c>
      <c r="K103">
        <v>1.9693446435823931</v>
      </c>
      <c r="L103">
        <v>136.91316</v>
      </c>
      <c r="M103">
        <v>5.6993064999126624</v>
      </c>
      <c r="N103">
        <v>2.4144681177166203</v>
      </c>
      <c r="O103">
        <v>0.15989327294871894</v>
      </c>
      <c r="P103">
        <v>3.5849149896948783E-2</v>
      </c>
      <c r="Q103">
        <v>1.3800016696600449E-3</v>
      </c>
    </row>
    <row r="104" spans="1:17" x14ac:dyDescent="0.2">
      <c r="A104">
        <v>7</v>
      </c>
      <c r="B104">
        <v>93.94502</v>
      </c>
      <c r="C104">
        <v>9.6180861925506278</v>
      </c>
      <c r="D104">
        <v>0.132578</v>
      </c>
      <c r="E104">
        <v>2.7653945589492294E-3</v>
      </c>
      <c r="F104">
        <v>0.11967927999999999</v>
      </c>
      <c r="G104">
        <v>8.4463876624270989E-3</v>
      </c>
      <c r="H104">
        <v>103.54621666666667</v>
      </c>
      <c r="I104">
        <v>11.715778745490123</v>
      </c>
      <c r="J104">
        <v>11.300377760000003</v>
      </c>
      <c r="K104">
        <v>4.0738813401039931</v>
      </c>
      <c r="L104">
        <v>142.02832048629369</v>
      </c>
      <c r="M104">
        <v>13.955599931565304</v>
      </c>
      <c r="N104">
        <v>380.87706269093343</v>
      </c>
      <c r="O104">
        <v>234.1548022564578</v>
      </c>
      <c r="P104">
        <v>320.46349900686818</v>
      </c>
      <c r="Q104">
        <v>198.99870003197563</v>
      </c>
    </row>
    <row r="105" spans="1:17" x14ac:dyDescent="0.2">
      <c r="A105">
        <v>14</v>
      </c>
      <c r="B105">
        <v>85.041964000000021</v>
      </c>
      <c r="C105">
        <v>10.839475432480175</v>
      </c>
      <c r="D105">
        <v>0.13525400000000001</v>
      </c>
      <c r="E105">
        <v>2.9491764104576696E-3</v>
      </c>
      <c r="F105">
        <v>0.13557796</v>
      </c>
      <c r="G105">
        <v>1.5799463277212954E-2</v>
      </c>
      <c r="H105">
        <v>100.96043333333334</v>
      </c>
      <c r="I105">
        <v>13.451971300536002</v>
      </c>
      <c r="J105">
        <v>15.783215333333315</v>
      </c>
      <c r="K105">
        <v>3.2673230736674341</v>
      </c>
      <c r="L105">
        <v>122.28516053440192</v>
      </c>
      <c r="M105">
        <v>11.342971296848152</v>
      </c>
      <c r="N105">
        <v>9.7884552201169566</v>
      </c>
      <c r="O105">
        <v>2.1235728912025662</v>
      </c>
      <c r="P105">
        <v>6.0337643361583346</v>
      </c>
      <c r="Q105">
        <v>0.78765417222084488</v>
      </c>
    </row>
    <row r="106" spans="1:17" x14ac:dyDescent="0.2">
      <c r="A106">
        <v>21</v>
      </c>
      <c r="B106">
        <v>72.185115999999994</v>
      </c>
      <c r="C106">
        <v>17.167435397418735</v>
      </c>
      <c r="D106">
        <v>0.14087833333333333</v>
      </c>
      <c r="E106">
        <v>1.3238982253601999E-3</v>
      </c>
      <c r="F106">
        <v>9.8923999999999998E-2</v>
      </c>
      <c r="G106">
        <v>1.529537238649652E-2</v>
      </c>
      <c r="H106">
        <v>66.643555000000006</v>
      </c>
      <c r="I106">
        <v>17.299769200282753</v>
      </c>
      <c r="J106">
        <v>1.4675735466666724</v>
      </c>
      <c r="K106">
        <v>0.81926622994483012</v>
      </c>
      <c r="L106">
        <v>110.18590249186737</v>
      </c>
      <c r="M106">
        <v>12.237262698334403</v>
      </c>
      <c r="N106">
        <v>567.04921079354847</v>
      </c>
      <c r="O106">
        <v>227.48253440168094</v>
      </c>
      <c r="P106">
        <v>536.76274136325094</v>
      </c>
      <c r="Q106">
        <v>245.5314475332805</v>
      </c>
    </row>
    <row r="107" spans="1:17" x14ac:dyDescent="0.2">
      <c r="A107">
        <v>28</v>
      </c>
      <c r="B107">
        <v>15.564779999999999</v>
      </c>
      <c r="C107">
        <v>9.8095380616353882</v>
      </c>
      <c r="D107">
        <v>0.11623873333333333</v>
      </c>
      <c r="E107">
        <v>1.8182843588883696E-3</v>
      </c>
      <c r="F107">
        <v>9.8563640000000008E-2</v>
      </c>
      <c r="G107">
        <v>7.1083631764281494E-3</v>
      </c>
      <c r="H107">
        <v>20.593399999999999</v>
      </c>
      <c r="I107">
        <v>9.4292345029965201</v>
      </c>
      <c r="J107">
        <v>4.9123812666666673</v>
      </c>
      <c r="K107">
        <v>1.503217135326679</v>
      </c>
      <c r="L107">
        <v>132.04759860856757</v>
      </c>
      <c r="M107">
        <v>16.570959243344095</v>
      </c>
      <c r="N107">
        <v>38.467956386634278</v>
      </c>
      <c r="O107">
        <v>10.053394360887463</v>
      </c>
      <c r="P107">
        <v>6.437030075898293</v>
      </c>
      <c r="Q107">
        <v>5.1673909292758191</v>
      </c>
    </row>
    <row r="108" spans="1:17" x14ac:dyDescent="0.2">
      <c r="A108">
        <v>35</v>
      </c>
      <c r="B108">
        <v>0.37431100000000012</v>
      </c>
      <c r="C108">
        <v>5.5480919201109126E-2</v>
      </c>
      <c r="D108">
        <v>0.10252800000000002</v>
      </c>
      <c r="E108">
        <v>4.9186888496740959E-4</v>
      </c>
      <c r="F108">
        <v>9.0333319999999981E-2</v>
      </c>
      <c r="G108">
        <v>1.5614303483921413E-2</v>
      </c>
      <c r="H108">
        <v>8.5761416666666666</v>
      </c>
      <c r="I108">
        <v>2.7256240450710454</v>
      </c>
      <c r="J108">
        <v>8.0993026666666665</v>
      </c>
      <c r="K108">
        <v>2.7110023901302354</v>
      </c>
      <c r="L108">
        <v>150.21843859499916</v>
      </c>
      <c r="M108">
        <v>39.43475497786482</v>
      </c>
      <c r="N108">
        <v>24.798190430539734</v>
      </c>
      <c r="O108">
        <v>6.204130495041305</v>
      </c>
      <c r="P108">
        <v>0.11979486947360569</v>
      </c>
      <c r="Q108">
        <v>5.5622593289835612E-2</v>
      </c>
    </row>
    <row r="109" spans="1:17" x14ac:dyDescent="0.2">
      <c r="A109">
        <v>42</v>
      </c>
      <c r="B109">
        <v>8.1681999999999991E-2</v>
      </c>
      <c r="C109">
        <v>1.7930114333222018E-4</v>
      </c>
      <c r="D109">
        <v>0.12526000000000001</v>
      </c>
      <c r="E109">
        <v>6.0366900422828085E-4</v>
      </c>
      <c r="F109">
        <v>5.3348679999999989E-2</v>
      </c>
      <c r="G109">
        <v>8.419830668606125E-3</v>
      </c>
      <c r="H109">
        <v>4.3397316666666672</v>
      </c>
      <c r="I109">
        <v>0.95309177978974169</v>
      </c>
      <c r="J109">
        <v>4.1327896666666666</v>
      </c>
      <c r="K109">
        <v>0.95274444716111795</v>
      </c>
      <c r="L109">
        <v>65.742999721206743</v>
      </c>
      <c r="M109">
        <v>12.708680796509043</v>
      </c>
      <c r="N109">
        <v>16.790870600528574</v>
      </c>
      <c r="O109">
        <v>0.85840835937048277</v>
      </c>
      <c r="P109">
        <v>7.1484236967252243E-2</v>
      </c>
      <c r="Q109">
        <v>2.3193371178778892E-2</v>
      </c>
    </row>
    <row r="110" spans="1:17" x14ac:dyDescent="0.2">
      <c r="A110">
        <v>48</v>
      </c>
      <c r="B110">
        <v>9.1117600000000021E-2</v>
      </c>
      <c r="C110">
        <v>4.5689831691457766E-4</v>
      </c>
      <c r="D110">
        <v>0.10772558333333332</v>
      </c>
      <c r="E110">
        <v>2.3340435029389375E-3</v>
      </c>
      <c r="F110">
        <v>4.9978040000000001E-2</v>
      </c>
      <c r="G110">
        <v>7.1538460531381277E-3</v>
      </c>
      <c r="H110">
        <v>4.3848633333333327</v>
      </c>
      <c r="I110">
        <v>0.7778494128757254</v>
      </c>
      <c r="J110">
        <v>4.1860201500000001</v>
      </c>
      <c r="K110">
        <v>0.77787022044179133</v>
      </c>
      <c r="L110">
        <v>64.387751212307194</v>
      </c>
      <c r="M110">
        <v>11.640946287269081</v>
      </c>
      <c r="N110">
        <v>15.438080415917137</v>
      </c>
      <c r="O110">
        <v>0.40196271658359944</v>
      </c>
      <c r="P110">
        <v>5.7689323518297052E-2</v>
      </c>
      <c r="Q110">
        <v>1.1968647700979898E-2</v>
      </c>
    </row>
    <row r="111" spans="1:17" x14ac:dyDescent="0.2">
      <c r="A111" t="s">
        <v>656</v>
      </c>
      <c r="B111">
        <v>54.288640866786295</v>
      </c>
      <c r="C111">
        <v>3.1688102900366832</v>
      </c>
      <c r="D111">
        <v>0.46605812913669065</v>
      </c>
      <c r="E111">
        <v>4.7756701884178153E-2</v>
      </c>
      <c r="F111">
        <v>0.24990892877697868</v>
      </c>
      <c r="G111">
        <v>2.0272662531901384E-2</v>
      </c>
      <c r="H111">
        <v>68.54060969750887</v>
      </c>
      <c r="I111">
        <v>3.2671992511325434</v>
      </c>
      <c r="J111">
        <v>14.944447700180181</v>
      </c>
      <c r="K111">
        <v>0.83409155473588492</v>
      </c>
      <c r="L111">
        <v>150.68322907356352</v>
      </c>
      <c r="M111">
        <v>3.5247016512875629</v>
      </c>
      <c r="N111">
        <v>183.13067249354793</v>
      </c>
      <c r="O111">
        <v>16.306879550557753</v>
      </c>
      <c r="P111">
        <v>138.81554512702147</v>
      </c>
      <c r="Q111">
        <v>14.683983087861545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7"/>
  <sheetViews>
    <sheetView workbookViewId="0">
      <selection sqref="A1:M577"/>
    </sheetView>
  </sheetViews>
  <sheetFormatPr baseColWidth="10" defaultRowHeight="16" x14ac:dyDescent="0.2"/>
  <cols>
    <col min="6" max="6" width="12.6640625" bestFit="1" customWidth="1"/>
    <col min="7" max="7" width="11" bestFit="1" customWidth="1"/>
  </cols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599</v>
      </c>
      <c r="M1" t="s">
        <v>654</v>
      </c>
    </row>
    <row r="2" spans="1:13" x14ac:dyDescent="0.2">
      <c r="A2" t="s">
        <v>23</v>
      </c>
      <c r="B2" t="s">
        <v>11</v>
      </c>
      <c r="C2">
        <v>1</v>
      </c>
      <c r="D2">
        <v>11</v>
      </c>
      <c r="E2">
        <v>0</v>
      </c>
      <c r="F2" s="2">
        <v>1.6700600000000001</v>
      </c>
      <c r="G2" s="2">
        <v>2.7725790000000003</v>
      </c>
      <c r="H2" s="1">
        <v>3.2190648000000004</v>
      </c>
      <c r="I2" s="2">
        <v>64.035850000000011</v>
      </c>
      <c r="J2" s="2">
        <v>59.593211000000011</v>
      </c>
      <c r="K2" s="2">
        <v>311.98040000000003</v>
      </c>
      <c r="L2" s="2">
        <f>K2/J2</f>
        <v>5.2351668044871751</v>
      </c>
      <c r="M2" s="1">
        <f>SUM(F2:G2)/J2</f>
        <v>7.4549414697590299E-2</v>
      </c>
    </row>
    <row r="3" spans="1:13" x14ac:dyDescent="0.2">
      <c r="A3" t="s">
        <v>24</v>
      </c>
      <c r="B3" t="s">
        <v>11</v>
      </c>
      <c r="C3">
        <v>2</v>
      </c>
      <c r="D3">
        <v>24</v>
      </c>
      <c r="E3">
        <v>0</v>
      </c>
      <c r="F3" s="2"/>
      <c r="G3" s="2"/>
      <c r="H3" s="1"/>
      <c r="I3" s="2">
        <v>61.806450000000012</v>
      </c>
      <c r="J3" s="2"/>
      <c r="K3" s="2">
        <v>298.39480000000003</v>
      </c>
      <c r="L3" s="2"/>
      <c r="M3" s="1"/>
    </row>
    <row r="4" spans="1:13" x14ac:dyDescent="0.2">
      <c r="A4" t="s">
        <v>25</v>
      </c>
      <c r="B4" t="s">
        <v>11</v>
      </c>
      <c r="C4">
        <v>3</v>
      </c>
      <c r="D4">
        <v>30</v>
      </c>
      <c r="E4">
        <v>0</v>
      </c>
      <c r="F4" s="2">
        <v>1.6417680000000001</v>
      </c>
      <c r="G4" s="2">
        <v>3.9187065000000008</v>
      </c>
      <c r="H4" s="1">
        <v>1.3350287999999999</v>
      </c>
      <c r="I4" s="2">
        <v>63.478500000000018</v>
      </c>
      <c r="J4" s="2">
        <v>57.91802550000002</v>
      </c>
      <c r="K4" s="2">
        <v>302.27640000000002</v>
      </c>
      <c r="L4" s="2">
        <f t="shared" ref="L4:L64" si="0">K4/J4</f>
        <v>5.2190384149059073</v>
      </c>
      <c r="M4" s="1">
        <f t="shared" ref="M4:M64" si="1">SUM(F4:G4)/J4</f>
        <v>9.600594032681585E-2</v>
      </c>
    </row>
    <row r="5" spans="1:13" x14ac:dyDescent="0.2">
      <c r="A5" t="s">
        <v>26</v>
      </c>
      <c r="B5" t="s">
        <v>11</v>
      </c>
      <c r="C5">
        <v>4</v>
      </c>
      <c r="D5">
        <v>42</v>
      </c>
      <c r="E5">
        <v>0</v>
      </c>
      <c r="F5" s="2">
        <v>1.6867780000000001</v>
      </c>
      <c r="G5" s="2">
        <v>4.1515705000000009</v>
      </c>
      <c r="H5" s="1">
        <v>0.99667679999999992</v>
      </c>
      <c r="I5" s="2">
        <v>62.363800000000012</v>
      </c>
      <c r="J5" s="2">
        <v>56.525451500000017</v>
      </c>
      <c r="K5" s="2">
        <v>284.80919999999998</v>
      </c>
      <c r="L5" s="2">
        <f t="shared" si="0"/>
        <v>5.0386010627442737</v>
      </c>
      <c r="M5" s="1">
        <f t="shared" si="1"/>
        <v>0.10328707414216762</v>
      </c>
    </row>
    <row r="6" spans="1:13" x14ac:dyDescent="0.2">
      <c r="A6" t="s">
        <v>27</v>
      </c>
      <c r="B6" t="s">
        <v>11</v>
      </c>
      <c r="C6">
        <v>5</v>
      </c>
      <c r="D6">
        <v>53</v>
      </c>
      <c r="E6">
        <v>0</v>
      </c>
      <c r="F6" s="2">
        <v>1.6919220000000001</v>
      </c>
      <c r="G6" s="2">
        <v>3.7040350000000011</v>
      </c>
      <c r="H6" s="1">
        <v>1.5767807999999999</v>
      </c>
      <c r="I6" s="2">
        <v>66.822599999999994</v>
      </c>
      <c r="J6" s="2">
        <v>61.426642999999991</v>
      </c>
      <c r="K6" s="2">
        <v>289.97199999999998</v>
      </c>
      <c r="L6" s="2">
        <f t="shared" si="0"/>
        <v>4.7206226132201303</v>
      </c>
      <c r="M6" s="1">
        <f t="shared" si="1"/>
        <v>8.7843918151281716E-2</v>
      </c>
    </row>
    <row r="7" spans="1:13" x14ac:dyDescent="0.2">
      <c r="A7" t="s">
        <v>28</v>
      </c>
      <c r="B7" t="s">
        <v>11</v>
      </c>
      <c r="C7">
        <v>6</v>
      </c>
      <c r="D7">
        <v>68</v>
      </c>
      <c r="E7">
        <v>0</v>
      </c>
      <c r="F7" s="2">
        <v>1.6559140000000001</v>
      </c>
      <c r="G7" s="2">
        <v>4.7664770000000001</v>
      </c>
      <c r="H7" s="1">
        <v>1.4932008000000003</v>
      </c>
      <c r="I7" s="2">
        <v>56.232950000000002</v>
      </c>
      <c r="J7" s="2">
        <v>49.810558999999998</v>
      </c>
      <c r="K7" s="2">
        <v>238.3588</v>
      </c>
      <c r="L7" s="2">
        <f t="shared" si="0"/>
        <v>4.7853066656007615</v>
      </c>
      <c r="M7" s="1">
        <f t="shared" si="1"/>
        <v>0.1289363365707259</v>
      </c>
    </row>
    <row r="8" spans="1:13" x14ac:dyDescent="0.2">
      <c r="A8" t="s">
        <v>29</v>
      </c>
      <c r="B8" t="s">
        <v>12</v>
      </c>
      <c r="C8">
        <v>1</v>
      </c>
      <c r="D8">
        <v>9</v>
      </c>
      <c r="E8">
        <v>0</v>
      </c>
      <c r="F8" s="2">
        <v>1.6391960000000001</v>
      </c>
      <c r="G8" s="2">
        <v>3.5876030000000005</v>
      </c>
      <c r="H8" s="1">
        <v>1.4321328</v>
      </c>
      <c r="I8" s="2">
        <v>65.707899999999995</v>
      </c>
      <c r="J8" s="2">
        <v>60.481100999999995</v>
      </c>
      <c r="K8" s="2">
        <v>234.34840000000005</v>
      </c>
      <c r="L8" s="2">
        <f t="shared" si="0"/>
        <v>3.8747376639191815</v>
      </c>
      <c r="M8" s="1">
        <f t="shared" si="1"/>
        <v>8.6420367909638432E-2</v>
      </c>
    </row>
    <row r="9" spans="1:13" x14ac:dyDescent="0.2">
      <c r="A9" t="s">
        <v>30</v>
      </c>
      <c r="B9" t="s">
        <v>12</v>
      </c>
      <c r="C9">
        <v>2</v>
      </c>
      <c r="D9">
        <v>13</v>
      </c>
      <c r="E9">
        <v>0</v>
      </c>
      <c r="F9" s="2">
        <v>1.6211920000000002</v>
      </c>
      <c r="G9" s="2">
        <v>4.6027445</v>
      </c>
      <c r="H9" s="1">
        <v>1.9738487999999998</v>
      </c>
      <c r="I9" s="2">
        <v>57.905000000000008</v>
      </c>
      <c r="J9" s="2">
        <v>51.681063500000008</v>
      </c>
      <c r="K9" s="2"/>
      <c r="L9" s="2"/>
      <c r="M9" s="1">
        <f t="shared" si="1"/>
        <v>0.12042972954687745</v>
      </c>
    </row>
    <row r="10" spans="1:13" x14ac:dyDescent="0.2">
      <c r="A10" t="s">
        <v>31</v>
      </c>
      <c r="B10" t="s">
        <v>12</v>
      </c>
      <c r="C10">
        <v>3</v>
      </c>
      <c r="D10">
        <v>28</v>
      </c>
      <c r="E10">
        <v>0</v>
      </c>
      <c r="F10" s="2">
        <v>1.6546280000000002</v>
      </c>
      <c r="G10" s="2">
        <v>3.7185890000000006</v>
      </c>
      <c r="H10" s="1">
        <v>1.4347368</v>
      </c>
      <c r="I10" s="2">
        <v>63.478500000000018</v>
      </c>
      <c r="J10" s="2">
        <v>58.105283000000014</v>
      </c>
      <c r="K10" s="2">
        <v>244.05240000000003</v>
      </c>
      <c r="L10" s="2">
        <f t="shared" si="0"/>
        <v>4.2001757396138997</v>
      </c>
      <c r="M10" s="1">
        <f t="shared" si="1"/>
        <v>9.2473811718634932E-2</v>
      </c>
    </row>
    <row r="11" spans="1:13" x14ac:dyDescent="0.2">
      <c r="A11" t="s">
        <v>32</v>
      </c>
      <c r="B11" t="s">
        <v>12</v>
      </c>
      <c r="C11">
        <v>4</v>
      </c>
      <c r="D11">
        <v>38</v>
      </c>
      <c r="E11">
        <v>0</v>
      </c>
      <c r="F11" s="2">
        <v>1.6777760000000002</v>
      </c>
      <c r="G11" s="2">
        <v>5.4723460000000008</v>
      </c>
      <c r="H11" s="1">
        <v>0.93485280000000004</v>
      </c>
      <c r="I11" s="2">
        <v>63.478500000000018</v>
      </c>
      <c r="J11" s="2">
        <v>56.328378000000015</v>
      </c>
      <c r="K11" s="2">
        <v>232.4076</v>
      </c>
      <c r="L11" s="2">
        <f t="shared" si="0"/>
        <v>4.1259416346055611</v>
      </c>
      <c r="M11" s="1">
        <f t="shared" si="1"/>
        <v>0.12693640850088031</v>
      </c>
    </row>
    <row r="12" spans="1:13" x14ac:dyDescent="0.2">
      <c r="A12" t="s">
        <v>33</v>
      </c>
      <c r="B12" t="s">
        <v>12</v>
      </c>
      <c r="C12">
        <v>5</v>
      </c>
      <c r="D12">
        <v>58</v>
      </c>
      <c r="E12">
        <v>0</v>
      </c>
      <c r="F12" s="2">
        <v>1.6211920000000002</v>
      </c>
      <c r="G12" s="2">
        <v>3.1946450000000004</v>
      </c>
      <c r="H12" s="1">
        <v>5.6366688000000007</v>
      </c>
      <c r="I12" s="2">
        <v>61.249100000000013</v>
      </c>
      <c r="J12" s="2">
        <v>56.433263000000011</v>
      </c>
      <c r="K12" s="2">
        <v>307.17639999999994</v>
      </c>
      <c r="L12" s="2">
        <f t="shared" si="0"/>
        <v>5.4431798494444648</v>
      </c>
      <c r="M12" s="1">
        <f t="shared" si="1"/>
        <v>8.5336851778356301E-2</v>
      </c>
    </row>
    <row r="13" spans="1:13" x14ac:dyDescent="0.2">
      <c r="A13" t="s">
        <v>34</v>
      </c>
      <c r="B13" t="s">
        <v>12</v>
      </c>
      <c r="C13">
        <v>6</v>
      </c>
      <c r="D13">
        <v>70</v>
      </c>
      <c r="E13">
        <v>0</v>
      </c>
      <c r="F13" s="2">
        <v>1.6880640000000002</v>
      </c>
      <c r="G13" s="2">
        <v>5.0793880000000007</v>
      </c>
      <c r="H13" s="1">
        <v>1.0938648</v>
      </c>
      <c r="I13" s="2">
        <v>66.822599999999994</v>
      </c>
      <c r="J13" s="2">
        <v>60.055147999999996</v>
      </c>
      <c r="K13" s="2">
        <v>223.066</v>
      </c>
      <c r="L13" s="2">
        <f t="shared" si="0"/>
        <v>3.714352681305523</v>
      </c>
      <c r="M13" s="1">
        <f t="shared" si="1"/>
        <v>0.11268729202032773</v>
      </c>
    </row>
    <row r="14" spans="1:13" x14ac:dyDescent="0.2">
      <c r="A14" t="s">
        <v>35</v>
      </c>
      <c r="B14" t="s">
        <v>13</v>
      </c>
      <c r="C14">
        <v>1</v>
      </c>
      <c r="D14">
        <v>10</v>
      </c>
      <c r="E14">
        <v>0</v>
      </c>
      <c r="F14" s="2">
        <v>1.6340520000000001</v>
      </c>
      <c r="G14" s="2">
        <v>4.0242230000000001</v>
      </c>
      <c r="H14" s="1">
        <v>1.6585128000000002</v>
      </c>
      <c r="I14" s="2">
        <v>58.462350000000008</v>
      </c>
      <c r="J14" s="2">
        <v>52.804075000000012</v>
      </c>
      <c r="K14" s="2">
        <v>245.99320000000003</v>
      </c>
      <c r="L14" s="2">
        <f t="shared" si="0"/>
        <v>4.6586025794410748</v>
      </c>
      <c r="M14" s="1">
        <f t="shared" si="1"/>
        <v>0.10715602915115924</v>
      </c>
    </row>
    <row r="15" spans="1:13" x14ac:dyDescent="0.2">
      <c r="A15" t="s">
        <v>36</v>
      </c>
      <c r="B15" t="s">
        <v>13</v>
      </c>
      <c r="C15">
        <v>2</v>
      </c>
      <c r="D15">
        <v>15</v>
      </c>
      <c r="E15">
        <v>0</v>
      </c>
      <c r="F15" s="2">
        <v>1.6764900000000003</v>
      </c>
      <c r="G15" s="2">
        <v>4.9993410000000003</v>
      </c>
      <c r="H15" s="1">
        <v>1.1534207999999999</v>
      </c>
      <c r="I15" s="2">
        <v>64.035850000000011</v>
      </c>
      <c r="J15" s="2">
        <v>57.360019000000008</v>
      </c>
      <c r="K15" s="2">
        <v>230.46680000000003</v>
      </c>
      <c r="L15" s="2">
        <f t="shared" si="0"/>
        <v>4.0178996453958638</v>
      </c>
      <c r="M15" s="1">
        <f t="shared" si="1"/>
        <v>0.11638474178329682</v>
      </c>
    </row>
    <row r="16" spans="1:13" x14ac:dyDescent="0.2">
      <c r="A16" t="s">
        <v>37</v>
      </c>
      <c r="B16" t="s">
        <v>13</v>
      </c>
      <c r="C16">
        <v>3</v>
      </c>
      <c r="D16">
        <v>32</v>
      </c>
      <c r="E16">
        <v>0</v>
      </c>
      <c r="F16" s="2">
        <v>1.6379100000000002</v>
      </c>
      <c r="G16" s="2">
        <v>4.5518055000000004</v>
      </c>
      <c r="H16" s="1">
        <v>1.4044128</v>
      </c>
      <c r="I16" s="2">
        <v>59.019700000000007</v>
      </c>
      <c r="J16" s="2">
        <v>52.829984500000009</v>
      </c>
      <c r="K16" s="2">
        <v>251.81560000000002</v>
      </c>
      <c r="L16" s="2">
        <f t="shared" si="0"/>
        <v>4.7665279932080988</v>
      </c>
      <c r="M16" s="1">
        <f t="shared" si="1"/>
        <v>0.11716292477806801</v>
      </c>
    </row>
    <row r="17" spans="1:13" x14ac:dyDescent="0.2">
      <c r="A17" t="s">
        <v>38</v>
      </c>
      <c r="B17" t="s">
        <v>13</v>
      </c>
      <c r="C17">
        <v>4</v>
      </c>
      <c r="D17">
        <v>40</v>
      </c>
      <c r="E17">
        <v>0</v>
      </c>
      <c r="F17" s="2">
        <v>1.68292</v>
      </c>
      <c r="G17" s="2">
        <v>4.8246929999999999</v>
      </c>
      <c r="H17" s="1">
        <v>1.5014328000000001</v>
      </c>
      <c r="I17" s="2">
        <v>66.265249999999995</v>
      </c>
      <c r="J17" s="2">
        <v>59.757636999999995</v>
      </c>
      <c r="K17" s="2">
        <v>282.86840000000007</v>
      </c>
      <c r="L17" s="2">
        <f t="shared" si="0"/>
        <v>4.7335941345873511</v>
      </c>
      <c r="M17" s="1">
        <f t="shared" si="1"/>
        <v>0.10890010593959731</v>
      </c>
    </row>
    <row r="18" spans="1:13" x14ac:dyDescent="0.2">
      <c r="A18" t="s">
        <v>39</v>
      </c>
      <c r="B18" t="s">
        <v>13</v>
      </c>
      <c r="C18">
        <v>5</v>
      </c>
      <c r="D18">
        <v>55</v>
      </c>
      <c r="E18">
        <v>0</v>
      </c>
      <c r="F18" s="2">
        <v>1.6649160000000003</v>
      </c>
      <c r="G18" s="2">
        <v>5.1376040000000005</v>
      </c>
      <c r="H18" s="1">
        <v>0.86227679999999995</v>
      </c>
      <c r="I18" s="2">
        <v>54.003550000000011</v>
      </c>
      <c r="J18" s="2">
        <v>47.20103000000001</v>
      </c>
      <c r="K18" s="2">
        <v>207.7732</v>
      </c>
      <c r="L18" s="2">
        <f t="shared" si="0"/>
        <v>4.4018785183289424</v>
      </c>
      <c r="M18" s="1">
        <f t="shared" si="1"/>
        <v>0.14411804149189117</v>
      </c>
    </row>
    <row r="19" spans="1:13" x14ac:dyDescent="0.2">
      <c r="A19" t="s">
        <v>40</v>
      </c>
      <c r="B19" t="s">
        <v>13</v>
      </c>
      <c r="C19">
        <v>6</v>
      </c>
      <c r="D19">
        <v>64</v>
      </c>
      <c r="E19">
        <v>0</v>
      </c>
      <c r="F19" s="2">
        <v>1.6919220000000001</v>
      </c>
      <c r="G19" s="2">
        <v>3.7768049999999995</v>
      </c>
      <c r="H19" s="1">
        <v>1.4521248</v>
      </c>
      <c r="I19" s="2">
        <v>57.905000000000008</v>
      </c>
      <c r="J19" s="2">
        <v>52.436273000000007</v>
      </c>
      <c r="K19" s="2">
        <v>255.56319999999999</v>
      </c>
      <c r="L19" s="2">
        <f t="shared" si="0"/>
        <v>4.8737865103417999</v>
      </c>
      <c r="M19" s="1">
        <f t="shared" si="1"/>
        <v>0.1042928241677283</v>
      </c>
    </row>
    <row r="20" spans="1:13" x14ac:dyDescent="0.2">
      <c r="A20" t="s">
        <v>41</v>
      </c>
      <c r="B20" t="s">
        <v>14</v>
      </c>
      <c r="C20">
        <v>1</v>
      </c>
      <c r="D20">
        <v>6</v>
      </c>
      <c r="E20">
        <v>0</v>
      </c>
      <c r="F20" s="2">
        <v>1.6481980000000003</v>
      </c>
      <c r="G20" s="2"/>
      <c r="H20" s="1">
        <v>1.9004328000000001</v>
      </c>
      <c r="I20" s="2">
        <v>70.724050000000005</v>
      </c>
      <c r="J20" s="2"/>
      <c r="K20" s="2">
        <v>269.28280000000001</v>
      </c>
      <c r="L20" s="2"/>
      <c r="M20" s="1"/>
    </row>
    <row r="21" spans="1:13" x14ac:dyDescent="0.2">
      <c r="A21" t="s">
        <v>42</v>
      </c>
      <c r="B21" t="s">
        <v>14</v>
      </c>
      <c r="C21">
        <v>2</v>
      </c>
      <c r="D21">
        <v>22</v>
      </c>
      <c r="E21">
        <v>0</v>
      </c>
      <c r="F21" s="2">
        <v>1.673918</v>
      </c>
      <c r="G21" s="2">
        <v>3.7513355000000006</v>
      </c>
      <c r="H21" s="1">
        <v>0.89428079999999999</v>
      </c>
      <c r="I21" s="2">
        <v>66.822599999999994</v>
      </c>
      <c r="J21" s="2">
        <v>61.39734649999999</v>
      </c>
      <c r="K21" s="2">
        <v>286.75</v>
      </c>
      <c r="L21" s="2">
        <f t="shared" si="0"/>
        <v>4.6703972784882497</v>
      </c>
      <c r="M21" s="1">
        <f t="shared" si="1"/>
        <v>8.8362996273788491E-2</v>
      </c>
    </row>
    <row r="22" spans="1:13" x14ac:dyDescent="0.2">
      <c r="A22" t="s">
        <v>43</v>
      </c>
      <c r="B22" t="s">
        <v>14</v>
      </c>
      <c r="C22">
        <v>3</v>
      </c>
      <c r="D22">
        <v>26</v>
      </c>
      <c r="E22">
        <v>0</v>
      </c>
      <c r="F22" s="2">
        <v>1.6700600000000001</v>
      </c>
      <c r="G22" s="2">
        <v>3.6967580000000009</v>
      </c>
      <c r="H22" s="1">
        <v>1.2626208000000001</v>
      </c>
      <c r="I22" s="2">
        <v>61.249100000000013</v>
      </c>
      <c r="J22" s="2">
        <v>55.882282000000011</v>
      </c>
      <c r="K22" s="2">
        <v>263.46040000000005</v>
      </c>
      <c r="L22" s="2">
        <f t="shared" si="0"/>
        <v>4.7145605113262912</v>
      </c>
      <c r="M22" s="1">
        <f t="shared" si="1"/>
        <v>9.6037917707082907E-2</v>
      </c>
    </row>
    <row r="23" spans="1:13" x14ac:dyDescent="0.2">
      <c r="A23" t="s">
        <v>44</v>
      </c>
      <c r="B23" t="s">
        <v>14</v>
      </c>
      <c r="C23">
        <v>4</v>
      </c>
      <c r="D23">
        <v>43</v>
      </c>
      <c r="E23">
        <v>0</v>
      </c>
      <c r="F23" s="2">
        <v>1.6636300000000002</v>
      </c>
      <c r="G23" s="2">
        <v>2.6925319999999999</v>
      </c>
      <c r="H23" s="1">
        <v>0.92149679999999989</v>
      </c>
      <c r="I23" s="2">
        <v>58.462350000000008</v>
      </c>
      <c r="J23" s="2">
        <v>54.10618800000001</v>
      </c>
      <c r="K23" s="2">
        <v>263.46040000000005</v>
      </c>
      <c r="L23" s="2">
        <f t="shared" si="0"/>
        <v>4.869321046975255</v>
      </c>
      <c r="M23" s="1">
        <f t="shared" si="1"/>
        <v>8.0511345578439183E-2</v>
      </c>
    </row>
    <row r="24" spans="1:13" x14ac:dyDescent="0.2">
      <c r="A24" t="s">
        <v>45</v>
      </c>
      <c r="B24" t="s">
        <v>14</v>
      </c>
      <c r="C24">
        <v>5</v>
      </c>
      <c r="D24">
        <v>56</v>
      </c>
      <c r="E24">
        <v>0</v>
      </c>
      <c r="F24" s="2"/>
      <c r="G24" s="2"/>
      <c r="H24" s="1"/>
      <c r="I24" s="2"/>
      <c r="J24" s="2"/>
      <c r="K24" s="2"/>
      <c r="L24" s="2"/>
      <c r="M24" s="1"/>
    </row>
    <row r="25" spans="1:13" x14ac:dyDescent="0.2">
      <c r="A25" t="s">
        <v>46</v>
      </c>
      <c r="B25" t="s">
        <v>14</v>
      </c>
      <c r="C25">
        <v>6</v>
      </c>
      <c r="D25">
        <v>62</v>
      </c>
      <c r="E25">
        <v>0</v>
      </c>
      <c r="F25" s="2">
        <v>1.7124980000000001</v>
      </c>
      <c r="G25" s="2">
        <v>4.7228149999999998</v>
      </c>
      <c r="H25" s="1">
        <v>0.91939680000000001</v>
      </c>
      <c r="I25" s="2">
        <v>64.593200000000024</v>
      </c>
      <c r="J25" s="2">
        <v>58.157887000000031</v>
      </c>
      <c r="K25" s="2">
        <v>213.50799999999998</v>
      </c>
      <c r="L25" s="2">
        <f t="shared" si="0"/>
        <v>3.6711787689260422</v>
      </c>
      <c r="M25" s="1">
        <f t="shared" si="1"/>
        <v>0.11065245544426325</v>
      </c>
    </row>
    <row r="26" spans="1:13" x14ac:dyDescent="0.2">
      <c r="A26" t="s">
        <v>47</v>
      </c>
      <c r="B26" t="s">
        <v>15</v>
      </c>
      <c r="C26">
        <v>1</v>
      </c>
      <c r="D26">
        <v>2</v>
      </c>
      <c r="E26">
        <v>0</v>
      </c>
      <c r="F26" s="2">
        <v>1.6147620000000003</v>
      </c>
      <c r="G26" s="2">
        <v>3.0527435000000001</v>
      </c>
      <c r="H26" s="1">
        <v>2.6895288000000002</v>
      </c>
      <c r="I26" s="2">
        <v>65.707899999999995</v>
      </c>
      <c r="J26" s="2">
        <v>61.040394499999998</v>
      </c>
      <c r="K26" s="2">
        <v>298.39480000000003</v>
      </c>
      <c r="L26" s="2">
        <f t="shared" si="0"/>
        <v>4.8884808567218556</v>
      </c>
      <c r="M26" s="1">
        <f t="shared" si="1"/>
        <v>7.6465847546250715E-2</v>
      </c>
    </row>
    <row r="27" spans="1:13" x14ac:dyDescent="0.2">
      <c r="A27" t="s">
        <v>48</v>
      </c>
      <c r="B27" t="s">
        <v>15</v>
      </c>
      <c r="C27">
        <v>2</v>
      </c>
      <c r="D27">
        <v>17</v>
      </c>
      <c r="E27">
        <v>0</v>
      </c>
      <c r="F27" s="2">
        <v>1.640482</v>
      </c>
      <c r="G27" s="2">
        <v>5.0502799999999999</v>
      </c>
      <c r="H27" s="1">
        <v>1.0295208</v>
      </c>
      <c r="I27" s="2">
        <v>61.806450000000012</v>
      </c>
      <c r="J27" s="2">
        <v>55.115688000000013</v>
      </c>
      <c r="K27" s="2">
        <v>278.98680000000002</v>
      </c>
      <c r="L27" s="2">
        <f t="shared" si="0"/>
        <v>5.0618401062144036</v>
      </c>
      <c r="M27" s="1">
        <f t="shared" si="1"/>
        <v>0.12139487399667401</v>
      </c>
    </row>
    <row r="28" spans="1:13" x14ac:dyDescent="0.2">
      <c r="A28" t="s">
        <v>49</v>
      </c>
      <c r="B28" t="s">
        <v>15</v>
      </c>
      <c r="C28">
        <v>3</v>
      </c>
      <c r="D28">
        <v>35</v>
      </c>
      <c r="E28">
        <v>0</v>
      </c>
      <c r="F28" s="2">
        <v>1.5929000000000002</v>
      </c>
      <c r="G28" s="2">
        <v>4.0023920000000004</v>
      </c>
      <c r="H28" s="1">
        <v>2.2588608000000003</v>
      </c>
      <c r="I28" s="2">
        <v>54.560900000000004</v>
      </c>
      <c r="J28" s="2">
        <v>48.965608000000003</v>
      </c>
      <c r="K28" s="2">
        <v>311.98040000000003</v>
      </c>
      <c r="L28" s="2">
        <f t="shared" si="0"/>
        <v>6.3714188946658235</v>
      </c>
      <c r="M28" s="1">
        <f t="shared" si="1"/>
        <v>0.11426983608576861</v>
      </c>
    </row>
    <row r="29" spans="1:13" x14ac:dyDescent="0.2">
      <c r="A29" t="s">
        <v>50</v>
      </c>
      <c r="B29" t="s">
        <v>15</v>
      </c>
      <c r="C29">
        <v>4</v>
      </c>
      <c r="D29">
        <v>41</v>
      </c>
      <c r="E29">
        <v>0</v>
      </c>
      <c r="F29" s="2">
        <v>1.6469120000000002</v>
      </c>
      <c r="G29" s="2">
        <v>5.828919</v>
      </c>
      <c r="H29" s="1">
        <v>1.1039448000000001</v>
      </c>
      <c r="I29" s="2">
        <v>65.150549999999996</v>
      </c>
      <c r="J29" s="2">
        <v>57.674718999999996</v>
      </c>
      <c r="K29" s="2">
        <v>249.87480000000002</v>
      </c>
      <c r="L29" s="2">
        <f t="shared" si="0"/>
        <v>4.3324840472998236</v>
      </c>
      <c r="M29" s="1">
        <f t="shared" si="1"/>
        <v>0.12962058818179939</v>
      </c>
    </row>
    <row r="30" spans="1:13" x14ac:dyDescent="0.2">
      <c r="A30" t="s">
        <v>51</v>
      </c>
      <c r="B30" t="s">
        <v>15</v>
      </c>
      <c r="C30">
        <v>5</v>
      </c>
      <c r="D30">
        <v>57</v>
      </c>
      <c r="E30">
        <v>0</v>
      </c>
      <c r="F30" s="2">
        <v>1.6366240000000001</v>
      </c>
      <c r="G30" s="2">
        <v>4.0824389999999999</v>
      </c>
      <c r="H30" s="1">
        <v>1.8480168000000001</v>
      </c>
      <c r="I30" s="2">
        <v>63.478500000000018</v>
      </c>
      <c r="J30" s="2">
        <v>57.75943700000002</v>
      </c>
      <c r="K30" s="2">
        <v>289.97199999999998</v>
      </c>
      <c r="L30" s="2">
        <f t="shared" si="0"/>
        <v>5.020339793131984</v>
      </c>
      <c r="M30" s="1">
        <f t="shared" si="1"/>
        <v>9.9015213739012009E-2</v>
      </c>
    </row>
    <row r="31" spans="1:13" x14ac:dyDescent="0.2">
      <c r="A31" t="s">
        <v>52</v>
      </c>
      <c r="B31" t="s">
        <v>15</v>
      </c>
      <c r="C31">
        <v>6</v>
      </c>
      <c r="D31">
        <v>71</v>
      </c>
      <c r="E31">
        <v>0</v>
      </c>
      <c r="F31" s="2">
        <v>1.6867780000000001</v>
      </c>
      <c r="G31" s="2">
        <v>4.118824</v>
      </c>
      <c r="H31" s="1">
        <v>0.97441680000000008</v>
      </c>
      <c r="I31" s="2">
        <v>64.593200000000024</v>
      </c>
      <c r="J31" s="2">
        <v>58.787598000000024</v>
      </c>
      <c r="K31" s="2">
        <v>259.38639999999998</v>
      </c>
      <c r="L31" s="2">
        <f t="shared" si="0"/>
        <v>4.412263960844256</v>
      </c>
      <c r="M31" s="1">
        <f t="shared" si="1"/>
        <v>9.8755557252058465E-2</v>
      </c>
    </row>
    <row r="32" spans="1:13" x14ac:dyDescent="0.2">
      <c r="A32" t="s">
        <v>53</v>
      </c>
      <c r="B32" t="s">
        <v>16</v>
      </c>
      <c r="C32">
        <v>1</v>
      </c>
      <c r="D32">
        <v>1</v>
      </c>
      <c r="E32">
        <v>0</v>
      </c>
      <c r="F32" s="2">
        <v>1.6301940000000001</v>
      </c>
      <c r="G32" s="2">
        <v>3.3219924999999995</v>
      </c>
      <c r="H32" s="1">
        <v>1.4332248000000001</v>
      </c>
      <c r="I32" s="2">
        <v>66.822599999999994</v>
      </c>
      <c r="J32" s="2">
        <v>61.870413499999991</v>
      </c>
      <c r="K32" s="2">
        <v>292.57240000000002</v>
      </c>
      <c r="L32" s="2">
        <f t="shared" si="0"/>
        <v>4.7287933512841329</v>
      </c>
      <c r="M32" s="1">
        <f t="shared" si="1"/>
        <v>8.0041270453122162E-2</v>
      </c>
    </row>
    <row r="33" spans="1:13" x14ac:dyDescent="0.2">
      <c r="A33" t="s">
        <v>54</v>
      </c>
      <c r="B33" t="s">
        <v>16</v>
      </c>
      <c r="C33">
        <v>2</v>
      </c>
      <c r="D33">
        <v>14</v>
      </c>
      <c r="E33">
        <v>0</v>
      </c>
      <c r="F33" s="2">
        <v>1.6276220000000001</v>
      </c>
      <c r="G33" s="2">
        <v>4.795585</v>
      </c>
      <c r="H33" s="1">
        <v>1.2191928000000001</v>
      </c>
      <c r="I33" s="2">
        <v>54.003550000000011</v>
      </c>
      <c r="J33" s="2">
        <v>47.580343000000006</v>
      </c>
      <c r="K33" s="2">
        <v>242.11160000000001</v>
      </c>
      <c r="L33" s="2">
        <f t="shared" si="0"/>
        <v>5.0884795008728707</v>
      </c>
      <c r="M33" s="1">
        <f t="shared" si="1"/>
        <v>0.13499707221530535</v>
      </c>
    </row>
    <row r="34" spans="1:13" x14ac:dyDescent="0.2">
      <c r="A34" t="s">
        <v>55</v>
      </c>
      <c r="B34" t="s">
        <v>16</v>
      </c>
      <c r="C34">
        <v>3</v>
      </c>
      <c r="D34">
        <v>27</v>
      </c>
      <c r="E34">
        <v>0</v>
      </c>
      <c r="F34" s="2">
        <v>1.628908</v>
      </c>
      <c r="G34" s="2">
        <v>4.1333780000000004</v>
      </c>
      <c r="H34" s="1">
        <v>1.4422128000000003</v>
      </c>
      <c r="I34" s="2">
        <v>63.478500000000018</v>
      </c>
      <c r="J34" s="2">
        <v>57.716214000000015</v>
      </c>
      <c r="K34" s="2">
        <v>263.46040000000005</v>
      </c>
      <c r="L34" s="2">
        <f t="shared" si="0"/>
        <v>4.5647554082462856</v>
      </c>
      <c r="M34" s="1">
        <f t="shared" si="1"/>
        <v>9.9838253423899195E-2</v>
      </c>
    </row>
    <row r="35" spans="1:13" x14ac:dyDescent="0.2">
      <c r="A35" t="s">
        <v>56</v>
      </c>
      <c r="B35" t="s">
        <v>16</v>
      </c>
      <c r="C35">
        <v>4</v>
      </c>
      <c r="D35">
        <v>44</v>
      </c>
      <c r="E35">
        <v>0</v>
      </c>
      <c r="F35" s="2">
        <v>1.640482</v>
      </c>
      <c r="G35" s="2">
        <v>5.2904210000000003</v>
      </c>
      <c r="H35" s="1">
        <v>1.2608568</v>
      </c>
      <c r="I35" s="2">
        <v>61.806450000000012</v>
      </c>
      <c r="J35" s="2">
        <v>54.875547000000012</v>
      </c>
      <c r="K35" s="2">
        <v>290.63159999999999</v>
      </c>
      <c r="L35" s="2">
        <f t="shared" si="0"/>
        <v>5.2961950429396163</v>
      </c>
      <c r="M35" s="1">
        <f t="shared" si="1"/>
        <v>0.12630221253193155</v>
      </c>
    </row>
    <row r="36" spans="1:13" x14ac:dyDescent="0.2">
      <c r="A36" t="s">
        <v>57</v>
      </c>
      <c r="B36" t="s">
        <v>16</v>
      </c>
      <c r="C36">
        <v>5</v>
      </c>
      <c r="D36">
        <v>54</v>
      </c>
      <c r="E36">
        <v>0</v>
      </c>
      <c r="F36" s="2"/>
      <c r="G36" s="2"/>
      <c r="H36" s="1"/>
      <c r="I36" s="2"/>
      <c r="J36" s="2"/>
      <c r="K36" s="2"/>
      <c r="L36" s="2"/>
      <c r="M36" s="1"/>
    </row>
    <row r="37" spans="1:13" x14ac:dyDescent="0.2">
      <c r="A37" t="s">
        <v>58</v>
      </c>
      <c r="B37" t="s">
        <v>16</v>
      </c>
      <c r="C37">
        <v>6</v>
      </c>
      <c r="D37">
        <v>63</v>
      </c>
      <c r="E37">
        <v>0</v>
      </c>
      <c r="F37" s="2">
        <v>1.72793</v>
      </c>
      <c r="G37" s="2">
        <v>3.5148330000000003</v>
      </c>
      <c r="H37" s="1">
        <v>0.84337680000000004</v>
      </c>
      <c r="I37" s="2">
        <v>64.593200000000024</v>
      </c>
      <c r="J37" s="2">
        <v>59.350437000000021</v>
      </c>
      <c r="K37" s="2">
        <v>238.3588</v>
      </c>
      <c r="L37" s="2">
        <f t="shared" si="0"/>
        <v>4.0161254415026448</v>
      </c>
      <c r="M37" s="1">
        <f t="shared" si="1"/>
        <v>8.8335710148183047E-2</v>
      </c>
    </row>
    <row r="38" spans="1:13" x14ac:dyDescent="0.2">
      <c r="A38" t="s">
        <v>59</v>
      </c>
      <c r="B38" t="s">
        <v>17</v>
      </c>
      <c r="C38">
        <v>1</v>
      </c>
      <c r="D38">
        <v>7</v>
      </c>
      <c r="E38">
        <v>0</v>
      </c>
      <c r="F38" s="2"/>
      <c r="G38" s="2"/>
      <c r="H38" s="1"/>
      <c r="I38" s="2">
        <v>72.396100000000004</v>
      </c>
      <c r="J38" s="2"/>
      <c r="K38" s="2"/>
      <c r="L38" s="2"/>
      <c r="M38" s="1"/>
    </row>
    <row r="39" spans="1:13" x14ac:dyDescent="0.2">
      <c r="A39" t="s">
        <v>60</v>
      </c>
      <c r="B39" t="s">
        <v>17</v>
      </c>
      <c r="C39">
        <v>2</v>
      </c>
      <c r="D39">
        <v>23</v>
      </c>
      <c r="E39">
        <v>0</v>
      </c>
      <c r="F39" s="2"/>
      <c r="G39" s="2"/>
      <c r="H39" s="1"/>
      <c r="I39" s="2"/>
      <c r="J39" s="2"/>
      <c r="K39" s="2"/>
      <c r="L39" s="2"/>
      <c r="M39" s="1"/>
    </row>
    <row r="40" spans="1:13" x14ac:dyDescent="0.2">
      <c r="A40" t="s">
        <v>61</v>
      </c>
      <c r="B40" t="s">
        <v>17</v>
      </c>
      <c r="C40">
        <v>3</v>
      </c>
      <c r="D40">
        <v>31</v>
      </c>
      <c r="E40">
        <v>0</v>
      </c>
      <c r="F40" s="2">
        <v>1.699638</v>
      </c>
      <c r="G40" s="2">
        <v>3.5912414999999998</v>
      </c>
      <c r="H40" s="1">
        <v>0.86572080000000007</v>
      </c>
      <c r="I40" s="2">
        <v>67.379949999999994</v>
      </c>
      <c r="J40" s="2">
        <v>62.089070499999991</v>
      </c>
      <c r="K40" s="2">
        <v>255.69720000000004</v>
      </c>
      <c r="L40" s="2">
        <f t="shared" si="0"/>
        <v>4.1182320485857504</v>
      </c>
      <c r="M40" s="1">
        <f t="shared" si="1"/>
        <v>8.5214345413658604E-2</v>
      </c>
    </row>
    <row r="41" spans="1:13" x14ac:dyDescent="0.2">
      <c r="A41" t="s">
        <v>62</v>
      </c>
      <c r="B41" t="s">
        <v>17</v>
      </c>
      <c r="C41">
        <v>4</v>
      </c>
      <c r="D41">
        <v>39</v>
      </c>
      <c r="E41">
        <v>0</v>
      </c>
      <c r="F41" s="2"/>
      <c r="G41" s="2"/>
      <c r="H41" s="1"/>
      <c r="I41" s="2"/>
      <c r="J41" s="2"/>
      <c r="K41" s="2"/>
      <c r="L41" s="2"/>
      <c r="M41" s="1"/>
    </row>
    <row r="42" spans="1:13" x14ac:dyDescent="0.2">
      <c r="A42" t="s">
        <v>63</v>
      </c>
      <c r="B42" t="s">
        <v>17</v>
      </c>
      <c r="C42">
        <v>5</v>
      </c>
      <c r="D42">
        <v>51</v>
      </c>
      <c r="E42">
        <v>0</v>
      </c>
      <c r="F42" s="2">
        <v>1.6790620000000001</v>
      </c>
      <c r="G42" s="2">
        <v>4.4644814999999998</v>
      </c>
      <c r="H42" s="1">
        <v>2.4586128</v>
      </c>
      <c r="I42" s="2">
        <v>63.478500000000018</v>
      </c>
      <c r="J42" s="2">
        <v>57.334956500000018</v>
      </c>
      <c r="K42" s="2">
        <v>257.63800000000003</v>
      </c>
      <c r="L42" s="2">
        <f t="shared" si="0"/>
        <v>4.4935588291586122</v>
      </c>
      <c r="M42" s="1">
        <f t="shared" si="1"/>
        <v>0.10715179490892258</v>
      </c>
    </row>
    <row r="43" spans="1:13" x14ac:dyDescent="0.2">
      <c r="A43" t="s">
        <v>64</v>
      </c>
      <c r="B43" t="s">
        <v>17</v>
      </c>
      <c r="C43">
        <v>6</v>
      </c>
      <c r="D43">
        <v>61</v>
      </c>
      <c r="E43">
        <v>0</v>
      </c>
      <c r="F43" s="2">
        <v>1.6610580000000001</v>
      </c>
      <c r="G43" s="2">
        <v>3.4930020000000006</v>
      </c>
      <c r="H43" s="1">
        <v>1.7457048000000002</v>
      </c>
      <c r="I43" s="2">
        <v>66.265249999999995</v>
      </c>
      <c r="J43" s="2">
        <v>61.111189999999993</v>
      </c>
      <c r="K43" s="2">
        <v>330.11560000000003</v>
      </c>
      <c r="L43" s="2">
        <f t="shared" si="0"/>
        <v>5.401884663021618</v>
      </c>
      <c r="M43" s="1">
        <f t="shared" si="1"/>
        <v>8.4339054762311155E-2</v>
      </c>
    </row>
    <row r="44" spans="1:13" x14ac:dyDescent="0.2">
      <c r="A44" t="s">
        <v>65</v>
      </c>
      <c r="B44" t="s">
        <v>18</v>
      </c>
      <c r="C44">
        <v>1</v>
      </c>
      <c r="D44">
        <v>8</v>
      </c>
      <c r="E44">
        <v>0</v>
      </c>
      <c r="F44" s="2"/>
      <c r="G44" s="2"/>
      <c r="H44" s="1"/>
      <c r="I44" s="2"/>
      <c r="J44" s="2"/>
      <c r="K44" s="2"/>
      <c r="L44" s="2"/>
      <c r="M44" s="1"/>
    </row>
    <row r="45" spans="1:13" x14ac:dyDescent="0.2">
      <c r="A45" t="s">
        <v>66</v>
      </c>
      <c r="B45" t="s">
        <v>18</v>
      </c>
      <c r="C45">
        <v>2</v>
      </c>
      <c r="D45">
        <v>19</v>
      </c>
      <c r="E45">
        <v>0</v>
      </c>
      <c r="F45" s="2">
        <v>1.6842060000000001</v>
      </c>
      <c r="G45" s="2">
        <v>4.8974630000000001</v>
      </c>
      <c r="H45" s="1">
        <v>1.0741247999999999</v>
      </c>
      <c r="I45" s="2">
        <v>70.724050000000005</v>
      </c>
      <c r="J45" s="2">
        <v>64.142381</v>
      </c>
      <c r="K45" s="2">
        <v>265.40120000000002</v>
      </c>
      <c r="L45" s="2">
        <f t="shared" si="0"/>
        <v>4.1376886211941528</v>
      </c>
      <c r="M45" s="1">
        <f t="shared" si="1"/>
        <v>0.10261030066844572</v>
      </c>
    </row>
    <row r="46" spans="1:13" x14ac:dyDescent="0.2">
      <c r="A46" t="s">
        <v>67</v>
      </c>
      <c r="B46" t="s">
        <v>18</v>
      </c>
      <c r="C46">
        <v>3</v>
      </c>
      <c r="D46">
        <v>29</v>
      </c>
      <c r="E46">
        <v>0</v>
      </c>
      <c r="F46" s="2"/>
      <c r="G46" s="2"/>
      <c r="H46" s="1"/>
      <c r="I46" s="2">
        <v>76.297550000000015</v>
      </c>
      <c r="J46" s="2"/>
      <c r="K46" s="2">
        <v>371.50540000000001</v>
      </c>
      <c r="L46" s="2"/>
      <c r="M46" s="1"/>
    </row>
    <row r="47" spans="1:13" x14ac:dyDescent="0.2">
      <c r="A47" t="s">
        <v>68</v>
      </c>
      <c r="B47" t="s">
        <v>18</v>
      </c>
      <c r="C47">
        <v>4</v>
      </c>
      <c r="D47">
        <v>47</v>
      </c>
      <c r="E47">
        <v>0</v>
      </c>
      <c r="F47" s="2">
        <v>1.6867780000000001</v>
      </c>
      <c r="G47" s="2">
        <v>4.1406550000000006</v>
      </c>
      <c r="H47" s="1">
        <v>1.1018447999999998</v>
      </c>
      <c r="I47" s="2">
        <v>67.937299999999993</v>
      </c>
      <c r="J47" s="2">
        <v>62.109866999999994</v>
      </c>
      <c r="K47" s="2">
        <v>282.86840000000007</v>
      </c>
      <c r="L47" s="2">
        <f t="shared" si="0"/>
        <v>4.5543230675409445</v>
      </c>
      <c r="M47" s="1">
        <f t="shared" si="1"/>
        <v>9.382459311980175E-2</v>
      </c>
    </row>
    <row r="48" spans="1:13" x14ac:dyDescent="0.2">
      <c r="A48" t="s">
        <v>69</v>
      </c>
      <c r="B48" t="s">
        <v>18</v>
      </c>
      <c r="C48">
        <v>5</v>
      </c>
      <c r="D48">
        <v>59</v>
      </c>
      <c r="E48">
        <v>0</v>
      </c>
      <c r="F48" s="2">
        <v>1.6276220000000001</v>
      </c>
      <c r="G48" s="2">
        <v>5.7234025000000006</v>
      </c>
      <c r="H48" s="1">
        <v>1.4370888000000002</v>
      </c>
      <c r="I48" s="2">
        <v>74.068150000000017</v>
      </c>
      <c r="J48" s="2">
        <v>66.717125500000009</v>
      </c>
      <c r="K48" s="2">
        <v>339.67359999999996</v>
      </c>
      <c r="L48" s="2">
        <f t="shared" si="0"/>
        <v>5.0912505215771011</v>
      </c>
      <c r="M48" s="1">
        <f t="shared" si="1"/>
        <v>0.11018197269305316</v>
      </c>
    </row>
    <row r="49" spans="1:13" x14ac:dyDescent="0.2">
      <c r="A49" t="s">
        <v>70</v>
      </c>
      <c r="B49" t="s">
        <v>18</v>
      </c>
      <c r="C49">
        <v>6</v>
      </c>
      <c r="D49">
        <v>65</v>
      </c>
      <c r="E49">
        <v>0</v>
      </c>
      <c r="F49" s="2"/>
      <c r="G49" s="2"/>
      <c r="H49" s="1"/>
      <c r="I49" s="2"/>
      <c r="J49" s="2"/>
      <c r="K49" s="2"/>
      <c r="L49" s="2"/>
      <c r="M49" s="1"/>
    </row>
    <row r="50" spans="1:13" x14ac:dyDescent="0.2">
      <c r="A50" t="s">
        <v>71</v>
      </c>
      <c r="B50" t="s">
        <v>19</v>
      </c>
      <c r="C50">
        <v>1</v>
      </c>
      <c r="D50">
        <v>3</v>
      </c>
      <c r="E50">
        <v>0</v>
      </c>
      <c r="F50" s="2">
        <v>1.6559140000000001</v>
      </c>
      <c r="G50" s="2">
        <v>3.1618984999999995</v>
      </c>
      <c r="H50" s="1">
        <v>1.0401047999999999</v>
      </c>
      <c r="I50" s="2">
        <v>75.182850000000016</v>
      </c>
      <c r="J50" s="2">
        <v>70.365037500000028</v>
      </c>
      <c r="K50" s="2">
        <v>282.86840000000007</v>
      </c>
      <c r="L50" s="2">
        <f t="shared" si="0"/>
        <v>4.0200134903644438</v>
      </c>
      <c r="M50" s="1">
        <f t="shared" si="1"/>
        <v>6.8468840082690177E-2</v>
      </c>
    </row>
    <row r="51" spans="1:13" x14ac:dyDescent="0.2">
      <c r="A51" t="s">
        <v>72</v>
      </c>
      <c r="B51" t="s">
        <v>19</v>
      </c>
      <c r="C51">
        <v>2</v>
      </c>
      <c r="D51">
        <v>20</v>
      </c>
      <c r="E51">
        <v>0</v>
      </c>
      <c r="F51" s="2">
        <v>1.7343600000000001</v>
      </c>
      <c r="G51" s="2">
        <v>4.2425330000000008</v>
      </c>
      <c r="H51" s="1">
        <v>1.7496528000000002</v>
      </c>
      <c r="I51" s="2">
        <v>74.625500000000017</v>
      </c>
      <c r="J51" s="2">
        <v>68.648607000000027</v>
      </c>
      <c r="K51" s="2">
        <v>253.75640000000004</v>
      </c>
      <c r="L51" s="2">
        <f t="shared" si="0"/>
        <v>3.6964537386752792</v>
      </c>
      <c r="M51" s="1">
        <f t="shared" si="1"/>
        <v>8.7065029593389978E-2</v>
      </c>
    </row>
    <row r="52" spans="1:13" x14ac:dyDescent="0.2">
      <c r="A52" t="s">
        <v>73</v>
      </c>
      <c r="B52" t="s">
        <v>19</v>
      </c>
      <c r="C52">
        <v>3</v>
      </c>
      <c r="D52">
        <v>25</v>
      </c>
      <c r="E52">
        <v>0</v>
      </c>
      <c r="F52" s="2"/>
      <c r="G52" s="2"/>
      <c r="H52" s="1"/>
      <c r="I52" s="2"/>
      <c r="J52" s="2"/>
      <c r="K52" s="2"/>
      <c r="L52" s="2"/>
      <c r="M52" s="1"/>
    </row>
    <row r="53" spans="1:13" x14ac:dyDescent="0.2">
      <c r="A53" t="s">
        <v>74</v>
      </c>
      <c r="B53" t="s">
        <v>19</v>
      </c>
      <c r="C53">
        <v>4</v>
      </c>
      <c r="D53">
        <v>48</v>
      </c>
      <c r="E53">
        <v>0</v>
      </c>
      <c r="F53" s="2">
        <v>1.7587940000000002</v>
      </c>
      <c r="G53" s="2"/>
      <c r="H53" s="1"/>
      <c r="I53" s="2">
        <v>75.740200000000016</v>
      </c>
      <c r="J53" s="2"/>
      <c r="K53" s="2">
        <v>333.32919999999996</v>
      </c>
      <c r="L53" s="2"/>
      <c r="M53" s="1"/>
    </row>
    <row r="54" spans="1:13" x14ac:dyDescent="0.2">
      <c r="A54" t="s">
        <v>75</v>
      </c>
      <c r="B54" t="s">
        <v>19</v>
      </c>
      <c r="C54">
        <v>5</v>
      </c>
      <c r="D54">
        <v>50</v>
      </c>
      <c r="E54">
        <v>0</v>
      </c>
      <c r="F54" s="2">
        <v>1.6649160000000003</v>
      </c>
      <c r="G54" s="2">
        <v>3.2928845000000004</v>
      </c>
      <c r="H54" s="1">
        <v>1.3329287999999999</v>
      </c>
      <c r="I54" s="2">
        <v>77.412250000000014</v>
      </c>
      <c r="J54" s="2">
        <v>72.45444950000001</v>
      </c>
      <c r="K54" s="2">
        <v>292.57240000000002</v>
      </c>
      <c r="L54" s="2">
        <f t="shared" si="0"/>
        <v>4.0380183966479519</v>
      </c>
      <c r="M54" s="1">
        <f t="shared" si="1"/>
        <v>6.8426446328875914E-2</v>
      </c>
    </row>
    <row r="55" spans="1:13" x14ac:dyDescent="0.2">
      <c r="A55" t="s">
        <v>76</v>
      </c>
      <c r="B55" t="s">
        <v>19</v>
      </c>
      <c r="C55">
        <v>6</v>
      </c>
      <c r="D55">
        <v>72</v>
      </c>
      <c r="E55">
        <v>0</v>
      </c>
      <c r="F55" s="2"/>
      <c r="G55" s="2"/>
      <c r="H55" s="1"/>
      <c r="I55" s="2"/>
      <c r="J55" s="2"/>
      <c r="K55" s="2"/>
      <c r="L55" s="2"/>
      <c r="M55" s="1"/>
    </row>
    <row r="56" spans="1:13" x14ac:dyDescent="0.2">
      <c r="A56" t="s">
        <v>77</v>
      </c>
      <c r="B56" t="s">
        <v>20</v>
      </c>
      <c r="C56">
        <v>1</v>
      </c>
      <c r="D56">
        <v>12</v>
      </c>
      <c r="E56">
        <v>0</v>
      </c>
      <c r="F56" s="2"/>
      <c r="G56" s="2"/>
      <c r="H56" s="1"/>
      <c r="I56" s="2"/>
      <c r="J56" s="2"/>
      <c r="K56" s="2">
        <v>253.75640000000004</v>
      </c>
      <c r="L56" s="2"/>
      <c r="M56" s="1"/>
    </row>
    <row r="57" spans="1:13" x14ac:dyDescent="0.2">
      <c r="A57" t="s">
        <v>78</v>
      </c>
      <c r="B57" t="s">
        <v>20</v>
      </c>
      <c r="C57">
        <v>2</v>
      </c>
      <c r="D57">
        <v>18</v>
      </c>
      <c r="E57">
        <v>0</v>
      </c>
      <c r="F57" s="2">
        <v>1.6700600000000001</v>
      </c>
      <c r="G57" s="2">
        <v>3.1582600000000003</v>
      </c>
      <c r="H57" s="1">
        <v>2.9448048</v>
      </c>
      <c r="I57" s="2">
        <v>70.724050000000005</v>
      </c>
      <c r="J57" s="2">
        <v>65.89573</v>
      </c>
      <c r="K57" s="2">
        <v>284.80920000000003</v>
      </c>
      <c r="L57" s="2">
        <f t="shared" si="0"/>
        <v>4.3221192025644157</v>
      </c>
      <c r="M57" s="1">
        <f t="shared" si="1"/>
        <v>7.3272122488058034E-2</v>
      </c>
    </row>
    <row r="58" spans="1:13" x14ac:dyDescent="0.2">
      <c r="A58" t="s">
        <v>79</v>
      </c>
      <c r="B58" t="s">
        <v>20</v>
      </c>
      <c r="C58">
        <v>3</v>
      </c>
      <c r="D58">
        <v>36</v>
      </c>
      <c r="E58">
        <v>0</v>
      </c>
      <c r="F58" s="2"/>
      <c r="G58" s="2"/>
      <c r="H58" s="1"/>
      <c r="I58" s="2"/>
      <c r="J58" s="2"/>
      <c r="K58" s="2"/>
      <c r="L58" s="2"/>
      <c r="M58" s="1"/>
    </row>
    <row r="59" spans="1:13" x14ac:dyDescent="0.2">
      <c r="A59" t="s">
        <v>80</v>
      </c>
      <c r="B59" t="s">
        <v>20</v>
      </c>
      <c r="C59">
        <v>4</v>
      </c>
      <c r="D59">
        <v>46</v>
      </c>
      <c r="E59">
        <v>0</v>
      </c>
      <c r="F59" s="2"/>
      <c r="G59" s="2"/>
      <c r="H59" s="1"/>
      <c r="I59" s="2"/>
      <c r="J59" s="2"/>
      <c r="K59" s="2"/>
      <c r="L59" s="2"/>
      <c r="M59" s="1"/>
    </row>
    <row r="60" spans="1:13" x14ac:dyDescent="0.2">
      <c r="A60" t="s">
        <v>81</v>
      </c>
      <c r="B60" t="s">
        <v>20</v>
      </c>
      <c r="C60">
        <v>5</v>
      </c>
      <c r="D60">
        <v>60</v>
      </c>
      <c r="E60">
        <v>0</v>
      </c>
      <c r="F60" s="2">
        <v>1.6957800000000001</v>
      </c>
      <c r="G60" s="2">
        <v>3.4420630000000001</v>
      </c>
      <c r="H60" s="1">
        <v>2.4907007999999999</v>
      </c>
      <c r="I60" s="2">
        <v>74.068150000000017</v>
      </c>
      <c r="J60" s="2">
        <v>68.930307000000013</v>
      </c>
      <c r="K60" s="2">
        <v>270.85599999999999</v>
      </c>
      <c r="L60" s="2">
        <f t="shared" si="0"/>
        <v>3.9294181585467181</v>
      </c>
      <c r="M60" s="1">
        <f t="shared" si="1"/>
        <v>7.4536778140274332E-2</v>
      </c>
    </row>
    <row r="61" spans="1:13" x14ac:dyDescent="0.2">
      <c r="A61" t="s">
        <v>82</v>
      </c>
      <c r="B61" t="s">
        <v>20</v>
      </c>
      <c r="C61">
        <v>6</v>
      </c>
      <c r="D61">
        <v>69</v>
      </c>
      <c r="E61">
        <v>0</v>
      </c>
      <c r="F61" s="2">
        <v>1.6932080000000003</v>
      </c>
      <c r="G61" s="2">
        <v>2.954504</v>
      </c>
      <c r="H61" s="1">
        <v>0.91024079999999985</v>
      </c>
      <c r="I61" s="2">
        <v>62.921150000000011</v>
      </c>
      <c r="J61" s="2">
        <v>58.273438000000013</v>
      </c>
      <c r="K61" s="2">
        <v>267.03280000000001</v>
      </c>
      <c r="L61" s="2">
        <f t="shared" si="0"/>
        <v>4.582410256968191</v>
      </c>
      <c r="M61" s="1">
        <f t="shared" si="1"/>
        <v>7.9756955476009486E-2</v>
      </c>
    </row>
    <row r="62" spans="1:13" x14ac:dyDescent="0.2">
      <c r="A62" t="s">
        <v>83</v>
      </c>
      <c r="B62" t="s">
        <v>21</v>
      </c>
      <c r="C62">
        <v>1</v>
      </c>
      <c r="D62">
        <v>5</v>
      </c>
      <c r="E62">
        <v>0</v>
      </c>
      <c r="F62" s="2">
        <v>1.724072</v>
      </c>
      <c r="G62" s="2">
        <v>4.4935895000000006</v>
      </c>
      <c r="H62" s="1">
        <v>0.89083679999999987</v>
      </c>
      <c r="I62" s="2">
        <v>80.756349999999998</v>
      </c>
      <c r="J62" s="2">
        <v>74.538688499999992</v>
      </c>
      <c r="K62" s="2">
        <v>212.99960000000002</v>
      </c>
      <c r="L62" s="2">
        <f t="shared" si="0"/>
        <v>2.8575710719675467</v>
      </c>
      <c r="M62" s="1">
        <f t="shared" si="1"/>
        <v>8.341522536984268E-2</v>
      </c>
    </row>
    <row r="63" spans="1:13" x14ac:dyDescent="0.2">
      <c r="A63" t="s">
        <v>84</v>
      </c>
      <c r="B63" t="s">
        <v>21</v>
      </c>
      <c r="C63">
        <v>2</v>
      </c>
      <c r="D63">
        <v>21</v>
      </c>
      <c r="E63">
        <v>0</v>
      </c>
      <c r="F63" s="2"/>
      <c r="G63" s="2"/>
      <c r="H63" s="1"/>
      <c r="I63" s="2"/>
      <c r="J63" s="2"/>
      <c r="K63" s="2"/>
      <c r="L63" s="2"/>
      <c r="M63" s="1"/>
    </row>
    <row r="64" spans="1:13" x14ac:dyDescent="0.2">
      <c r="A64" t="s">
        <v>85</v>
      </c>
      <c r="B64" t="s">
        <v>21</v>
      </c>
      <c r="C64">
        <v>3</v>
      </c>
      <c r="D64">
        <v>33</v>
      </c>
      <c r="E64">
        <v>0</v>
      </c>
      <c r="F64" s="2">
        <v>1.7009240000000001</v>
      </c>
      <c r="G64" s="2">
        <v>2.5178840000000005</v>
      </c>
      <c r="H64" s="1">
        <v>2.6302248000000006</v>
      </c>
      <c r="I64" s="2">
        <v>65.707899999999995</v>
      </c>
      <c r="J64" s="2">
        <v>61.489091999999992</v>
      </c>
      <c r="K64" s="2">
        <v>317.8028000000001</v>
      </c>
      <c r="L64" s="2">
        <f t="shared" si="0"/>
        <v>5.1684419083631958</v>
      </c>
      <c r="M64" s="1">
        <f t="shared" si="1"/>
        <v>6.8610673255672758E-2</v>
      </c>
    </row>
    <row r="65" spans="1:13" x14ac:dyDescent="0.2">
      <c r="A65" t="s">
        <v>86</v>
      </c>
      <c r="B65" t="s">
        <v>21</v>
      </c>
      <c r="C65">
        <v>4</v>
      </c>
      <c r="D65">
        <v>37</v>
      </c>
      <c r="E65">
        <v>0</v>
      </c>
      <c r="F65" s="2"/>
      <c r="G65" s="2"/>
      <c r="H65" s="1"/>
      <c r="I65" s="2"/>
      <c r="J65" s="2"/>
      <c r="K65" s="2"/>
      <c r="L65" s="2"/>
      <c r="M65" s="1"/>
    </row>
    <row r="66" spans="1:13" x14ac:dyDescent="0.2">
      <c r="A66" t="s">
        <v>87</v>
      </c>
      <c r="B66" t="s">
        <v>21</v>
      </c>
      <c r="C66">
        <v>5</v>
      </c>
      <c r="D66">
        <v>52</v>
      </c>
      <c r="E66">
        <v>0</v>
      </c>
      <c r="F66" s="2"/>
      <c r="G66" s="2"/>
      <c r="H66" s="1"/>
      <c r="I66" s="2"/>
      <c r="J66" s="2"/>
      <c r="K66" s="2"/>
      <c r="L66" s="2"/>
      <c r="M66" s="1"/>
    </row>
    <row r="67" spans="1:13" x14ac:dyDescent="0.2">
      <c r="A67" t="s">
        <v>88</v>
      </c>
      <c r="B67" t="s">
        <v>21</v>
      </c>
      <c r="C67">
        <v>6</v>
      </c>
      <c r="D67">
        <v>66</v>
      </c>
      <c r="E67">
        <v>0</v>
      </c>
      <c r="F67" s="2">
        <v>1.6764900000000003</v>
      </c>
      <c r="G67" s="2">
        <v>4.0460539999999998</v>
      </c>
      <c r="H67" s="1">
        <v>1.5656928000000003</v>
      </c>
      <c r="I67" s="2">
        <v>69.609350000000006</v>
      </c>
      <c r="J67" s="2">
        <v>63.886806000000007</v>
      </c>
      <c r="K67" s="2">
        <v>261.298</v>
      </c>
      <c r="L67" s="2">
        <f t="shared" ref="L67:L130" si="2">K67/J67</f>
        <v>4.0900150807351361</v>
      </c>
      <c r="M67" s="1">
        <f t="shared" ref="M67:M130" si="3">SUM(F67:G67)/J67</f>
        <v>8.9573174154300328E-2</v>
      </c>
    </row>
    <row r="68" spans="1:13" x14ac:dyDescent="0.2">
      <c r="A68" t="s">
        <v>89</v>
      </c>
      <c r="B68" t="s">
        <v>22</v>
      </c>
      <c r="C68">
        <v>1</v>
      </c>
      <c r="D68">
        <v>4</v>
      </c>
      <c r="E68">
        <v>0</v>
      </c>
      <c r="F68" s="2">
        <v>1.7510780000000001</v>
      </c>
      <c r="G68" s="2">
        <v>0.24746000000000001</v>
      </c>
      <c r="H68" s="1">
        <v>0.13475280000000001</v>
      </c>
      <c r="I68" s="2">
        <v>65.707899999999995</v>
      </c>
      <c r="J68" s="2">
        <v>63.709361999999992</v>
      </c>
      <c r="K68" s="2">
        <v>119.64711999999999</v>
      </c>
      <c r="L68" s="2">
        <f t="shared" si="2"/>
        <v>1.8780147256850572</v>
      </c>
      <c r="M68" s="1">
        <f t="shared" si="3"/>
        <v>3.1369612522567723E-2</v>
      </c>
    </row>
    <row r="69" spans="1:13" x14ac:dyDescent="0.2">
      <c r="A69" t="s">
        <v>90</v>
      </c>
      <c r="B69" t="s">
        <v>22</v>
      </c>
      <c r="C69">
        <v>2</v>
      </c>
      <c r="D69">
        <v>16</v>
      </c>
      <c r="E69">
        <v>0</v>
      </c>
      <c r="F69" s="2">
        <v>1.749792</v>
      </c>
      <c r="G69" s="2">
        <v>0.31659150000000003</v>
      </c>
      <c r="H69" s="1">
        <v>0.20825280000000004</v>
      </c>
      <c r="I69" s="2">
        <v>55.675600000000003</v>
      </c>
      <c r="J69" s="2">
        <v>53.609216500000002</v>
      </c>
      <c r="K69" s="2">
        <v>139.05512000000002</v>
      </c>
      <c r="L69" s="2">
        <f t="shared" si="2"/>
        <v>2.5938659260203889</v>
      </c>
      <c r="M69" s="1">
        <f t="shared" si="3"/>
        <v>3.8545303119660403E-2</v>
      </c>
    </row>
    <row r="70" spans="1:13" x14ac:dyDescent="0.2">
      <c r="A70" t="s">
        <v>91</v>
      </c>
      <c r="B70" t="s">
        <v>22</v>
      </c>
      <c r="C70">
        <v>3</v>
      </c>
      <c r="D70">
        <v>34</v>
      </c>
      <c r="E70">
        <v>0</v>
      </c>
      <c r="F70" s="2">
        <v>1.724072</v>
      </c>
      <c r="G70" s="2">
        <v>0.34933800000000004</v>
      </c>
      <c r="H70" s="1">
        <v>0.20548080000000002</v>
      </c>
      <c r="I70" s="2">
        <v>55.118250000000003</v>
      </c>
      <c r="J70" s="2">
        <v>53.044840000000001</v>
      </c>
      <c r="K70" s="2">
        <v>156.32823999999999</v>
      </c>
      <c r="L70" s="2">
        <f t="shared" si="2"/>
        <v>2.9470960794678613</v>
      </c>
      <c r="M70" s="1">
        <f t="shared" si="3"/>
        <v>3.9087873580163496E-2</v>
      </c>
    </row>
    <row r="71" spans="1:13" x14ac:dyDescent="0.2">
      <c r="A71" t="s">
        <v>92</v>
      </c>
      <c r="B71" t="s">
        <v>22</v>
      </c>
      <c r="C71">
        <v>4</v>
      </c>
      <c r="D71">
        <v>45</v>
      </c>
      <c r="E71">
        <v>0</v>
      </c>
      <c r="F71" s="2">
        <v>1.7382180000000003</v>
      </c>
      <c r="G71" s="2">
        <v>0.34933800000000004</v>
      </c>
      <c r="H71" s="1">
        <v>0.1527288</v>
      </c>
      <c r="I71" s="2">
        <v>65.150549999999996</v>
      </c>
      <c r="J71" s="2">
        <v>63.062993999999989</v>
      </c>
      <c r="K71" s="2">
        <v>137.69656000000001</v>
      </c>
      <c r="L71" s="2">
        <f t="shared" si="2"/>
        <v>2.1834764140757419</v>
      </c>
      <c r="M71" s="1">
        <f t="shared" si="3"/>
        <v>3.3102709966482097E-2</v>
      </c>
    </row>
    <row r="72" spans="1:13" x14ac:dyDescent="0.2">
      <c r="A72" t="s">
        <v>93</v>
      </c>
      <c r="B72" t="s">
        <v>22</v>
      </c>
      <c r="C72">
        <v>5</v>
      </c>
      <c r="D72">
        <v>49</v>
      </c>
      <c r="E72">
        <v>0</v>
      </c>
      <c r="F72" s="2">
        <v>1.7407900000000001</v>
      </c>
      <c r="G72" s="2">
        <v>0.38208450000000005</v>
      </c>
      <c r="H72" s="1">
        <v>0.21043680000000003</v>
      </c>
      <c r="I72" s="2">
        <v>56.790300000000002</v>
      </c>
      <c r="J72" s="2">
        <v>54.667425500000007</v>
      </c>
      <c r="K72" s="2">
        <v>146.23608000000002</v>
      </c>
      <c r="L72" s="2">
        <f t="shared" si="2"/>
        <v>2.6750131117844576</v>
      </c>
      <c r="M72" s="1">
        <f t="shared" si="3"/>
        <v>3.8832531083798701E-2</v>
      </c>
    </row>
    <row r="73" spans="1:13" x14ac:dyDescent="0.2">
      <c r="A73" t="s">
        <v>94</v>
      </c>
      <c r="B73" t="s">
        <v>22</v>
      </c>
      <c r="C73">
        <v>6</v>
      </c>
      <c r="D73">
        <v>67</v>
      </c>
      <c r="E73">
        <v>0</v>
      </c>
      <c r="F73" s="2">
        <v>1.7703679999999999</v>
      </c>
      <c r="G73" s="2">
        <v>0.123751</v>
      </c>
      <c r="H73" s="1">
        <v>0.13920480000000002</v>
      </c>
      <c r="I73" s="2">
        <v>57.347650000000009</v>
      </c>
      <c r="J73" s="2">
        <v>55.453531000000012</v>
      </c>
      <c r="K73" s="2">
        <v>122.51584</v>
      </c>
      <c r="L73" s="2">
        <f t="shared" si="2"/>
        <v>2.2093424492662148</v>
      </c>
      <c r="M73" s="1">
        <f t="shared" si="3"/>
        <v>3.4156869109020299E-2</v>
      </c>
    </row>
    <row r="74" spans="1:13" x14ac:dyDescent="0.2">
      <c r="A74" t="s">
        <v>95</v>
      </c>
      <c r="B74" t="s">
        <v>11</v>
      </c>
      <c r="C74">
        <v>1</v>
      </c>
      <c r="D74">
        <v>11</v>
      </c>
      <c r="E74">
        <v>7</v>
      </c>
      <c r="F74" s="2">
        <v>104.03162</v>
      </c>
      <c r="G74" s="2">
        <v>0.185137</v>
      </c>
      <c r="H74" s="1">
        <v>0.17777088000000002</v>
      </c>
      <c r="I74" s="2">
        <v>106.1777</v>
      </c>
      <c r="J74" s="2">
        <v>1.9609430000000003</v>
      </c>
      <c r="K74" s="2">
        <v>177.881411481307</v>
      </c>
      <c r="L74" s="2">
        <f t="shared" si="2"/>
        <v>90.71217851885902</v>
      </c>
      <c r="M74" s="1">
        <f t="shared" si="3"/>
        <v>53.146244944396642</v>
      </c>
    </row>
    <row r="75" spans="1:13" x14ac:dyDescent="0.2">
      <c r="A75" t="s">
        <v>96</v>
      </c>
      <c r="B75" t="s">
        <v>11</v>
      </c>
      <c r="C75">
        <v>2</v>
      </c>
      <c r="D75">
        <v>24</v>
      </c>
      <c r="E75">
        <v>7</v>
      </c>
      <c r="F75" s="2">
        <v>112.43712000000001</v>
      </c>
      <c r="G75" s="2">
        <v>0.16336699999999998</v>
      </c>
      <c r="H75" s="1">
        <v>0.19422648000000001</v>
      </c>
      <c r="I75" s="2">
        <v>172.28059999999999</v>
      </c>
      <c r="J75" s="2">
        <v>59.680112999999992</v>
      </c>
      <c r="K75" s="2">
        <v>194.392</v>
      </c>
      <c r="L75" s="2">
        <f t="shared" si="2"/>
        <v>3.2572324385511808</v>
      </c>
      <c r="M75" s="1">
        <f t="shared" si="3"/>
        <v>1.8867338103062912</v>
      </c>
    </row>
    <row r="76" spans="1:13" x14ac:dyDescent="0.2">
      <c r="A76" t="s">
        <v>97</v>
      </c>
      <c r="B76" t="s">
        <v>11</v>
      </c>
      <c r="C76">
        <v>3</v>
      </c>
      <c r="D76">
        <v>30</v>
      </c>
      <c r="E76">
        <v>7</v>
      </c>
      <c r="F76" s="2">
        <v>97.307219999999987</v>
      </c>
      <c r="G76" s="2">
        <v>0.51199800000000006</v>
      </c>
      <c r="H76" s="1">
        <v>0.62060879999999985</v>
      </c>
      <c r="I76" s="2">
        <v>105.01800000000001</v>
      </c>
      <c r="J76" s="2">
        <v>7.1987820000000227</v>
      </c>
      <c r="K76" s="2">
        <v>203.95</v>
      </c>
      <c r="L76" s="2">
        <f t="shared" si="2"/>
        <v>28.331181580439488</v>
      </c>
      <c r="M76" s="1">
        <f t="shared" si="3"/>
        <v>13.588301187617528</v>
      </c>
    </row>
    <row r="77" spans="1:13" x14ac:dyDescent="0.2">
      <c r="A77" t="s">
        <v>98</v>
      </c>
      <c r="B77" t="s">
        <v>11</v>
      </c>
      <c r="C77">
        <v>4</v>
      </c>
      <c r="D77">
        <v>42</v>
      </c>
      <c r="E77">
        <v>7</v>
      </c>
      <c r="F77" s="2">
        <v>136.64496</v>
      </c>
      <c r="G77" s="2">
        <v>0.20690700000000001</v>
      </c>
      <c r="H77" s="1">
        <v>0.23818368000000001</v>
      </c>
      <c r="I77" s="2">
        <v>136.32990000000001</v>
      </c>
      <c r="J77" s="2">
        <v>0.23818368000000001</v>
      </c>
      <c r="K77" s="2">
        <v>156.02167043809686</v>
      </c>
      <c r="L77" s="2">
        <f t="shared" si="2"/>
        <v>655.04769444361955</v>
      </c>
      <c r="M77" s="1">
        <f t="shared" si="3"/>
        <v>574.56441600029018</v>
      </c>
    </row>
    <row r="78" spans="1:13" x14ac:dyDescent="0.2">
      <c r="A78" t="s">
        <v>99</v>
      </c>
      <c r="B78" t="s">
        <v>11</v>
      </c>
      <c r="C78">
        <v>5</v>
      </c>
      <c r="D78">
        <v>53</v>
      </c>
      <c r="E78">
        <v>7</v>
      </c>
      <c r="F78" s="2">
        <v>78.478899999999996</v>
      </c>
      <c r="G78" s="2">
        <v>0.269729</v>
      </c>
      <c r="H78" s="1">
        <v>0.30141887999999994</v>
      </c>
      <c r="I78" s="2">
        <v>87.042649999999995</v>
      </c>
      <c r="J78" s="2">
        <v>8.2940210000000008</v>
      </c>
      <c r="K78" s="2">
        <v>202.0384</v>
      </c>
      <c r="L78" s="2">
        <f t="shared" si="2"/>
        <v>24.359523565228493</v>
      </c>
      <c r="M78" s="1">
        <f t="shared" si="3"/>
        <v>9.4946261891548129</v>
      </c>
    </row>
    <row r="79" spans="1:13" x14ac:dyDescent="0.2">
      <c r="A79" t="s">
        <v>100</v>
      </c>
      <c r="B79" t="s">
        <v>11</v>
      </c>
      <c r="C79">
        <v>6</v>
      </c>
      <c r="D79">
        <v>68</v>
      </c>
      <c r="E79">
        <v>7</v>
      </c>
      <c r="F79" s="2">
        <v>94.281239999999997</v>
      </c>
      <c r="G79" s="2">
        <v>0.12853500000000001</v>
      </c>
      <c r="H79" s="1">
        <v>0.16856448000000002</v>
      </c>
      <c r="I79" s="2">
        <v>87.622499999999988</v>
      </c>
      <c r="J79" s="2">
        <v>0.16856448000000002</v>
      </c>
      <c r="K79" s="2">
        <v>173.84473225775656</v>
      </c>
      <c r="L79" s="2">
        <f t="shared" si="2"/>
        <v>1031.3248215623869</v>
      </c>
      <c r="M79" s="1">
        <f t="shared" si="3"/>
        <v>560.08107401986456</v>
      </c>
    </row>
    <row r="80" spans="1:13" x14ac:dyDescent="0.2">
      <c r="A80" t="s">
        <v>101</v>
      </c>
      <c r="B80" t="s">
        <v>12</v>
      </c>
      <c r="C80">
        <v>1</v>
      </c>
      <c r="D80">
        <v>9</v>
      </c>
      <c r="E80">
        <v>7</v>
      </c>
      <c r="F80" s="2">
        <v>117.48041999999998</v>
      </c>
      <c r="G80" s="2">
        <v>0.147817</v>
      </c>
      <c r="H80" s="1">
        <v>0.16316328000000002</v>
      </c>
      <c r="I80" s="2">
        <v>128.21200000000002</v>
      </c>
      <c r="J80" s="2">
        <v>10.583763000000033</v>
      </c>
      <c r="K80" s="2">
        <v>149.16766780330605</v>
      </c>
      <c r="L80" s="2">
        <f t="shared" si="2"/>
        <v>14.094010589929647</v>
      </c>
      <c r="M80" s="1">
        <f t="shared" si="3"/>
        <v>11.114027874584835</v>
      </c>
    </row>
    <row r="81" spans="1:13" x14ac:dyDescent="0.2">
      <c r="A81" t="s">
        <v>102</v>
      </c>
      <c r="B81" t="s">
        <v>12</v>
      </c>
      <c r="C81">
        <v>2</v>
      </c>
      <c r="D81">
        <v>13</v>
      </c>
      <c r="E81">
        <v>7</v>
      </c>
      <c r="F81" s="2">
        <v>103.35917999999999</v>
      </c>
      <c r="G81" s="2">
        <v>0.208151</v>
      </c>
      <c r="H81" s="1">
        <v>0.25432848000000002</v>
      </c>
      <c r="I81" s="2">
        <v>101.53890000000001</v>
      </c>
      <c r="J81" s="2">
        <v>0.25432848000000002</v>
      </c>
      <c r="K81" s="2">
        <v>139.80328657873324</v>
      </c>
      <c r="L81" s="2">
        <f t="shared" si="2"/>
        <v>549.69575793766091</v>
      </c>
      <c r="M81" s="1">
        <f t="shared" si="3"/>
        <v>407.21877078021299</v>
      </c>
    </row>
    <row r="82" spans="1:13" x14ac:dyDescent="0.2">
      <c r="A82" t="s">
        <v>103</v>
      </c>
      <c r="B82" t="s">
        <v>12</v>
      </c>
      <c r="C82">
        <v>3</v>
      </c>
      <c r="D82">
        <v>28</v>
      </c>
      <c r="E82">
        <v>7</v>
      </c>
      <c r="F82" s="2">
        <v>80.496219999999994</v>
      </c>
      <c r="G82" s="2">
        <v>0.149372</v>
      </c>
      <c r="H82" s="1">
        <v>0.19420968000000002</v>
      </c>
      <c r="I82" s="2">
        <v>87.042649999999995</v>
      </c>
      <c r="J82" s="2">
        <v>6.3970580000000012</v>
      </c>
      <c r="K82" s="2">
        <v>148.27189889083976</v>
      </c>
      <c r="L82" s="2">
        <f t="shared" si="2"/>
        <v>23.178138902420415</v>
      </c>
      <c r="M82" s="1">
        <f t="shared" si="3"/>
        <v>12.606668878099898</v>
      </c>
    </row>
    <row r="83" spans="1:13" x14ac:dyDescent="0.2">
      <c r="A83" t="s">
        <v>104</v>
      </c>
      <c r="B83" t="s">
        <v>12</v>
      </c>
      <c r="C83">
        <v>4</v>
      </c>
      <c r="D83">
        <v>38</v>
      </c>
      <c r="E83">
        <v>7</v>
      </c>
      <c r="F83" s="2">
        <v>140.34338</v>
      </c>
      <c r="G83" s="2">
        <v>0.150616</v>
      </c>
      <c r="H83" s="1">
        <v>0.16933728000000003</v>
      </c>
      <c r="I83" s="2">
        <v>81.823999999999984</v>
      </c>
      <c r="J83" s="2">
        <v>0.16933728000000003</v>
      </c>
      <c r="K83" s="2">
        <v>148.21459637702884</v>
      </c>
      <c r="L83" s="2">
        <f t="shared" si="2"/>
        <v>875.26264964825702</v>
      </c>
      <c r="M83" s="1">
        <f t="shared" si="3"/>
        <v>829.66961557431409</v>
      </c>
    </row>
    <row r="84" spans="1:13" x14ac:dyDescent="0.2">
      <c r="A84" t="s">
        <v>105</v>
      </c>
      <c r="B84" t="s">
        <v>12</v>
      </c>
      <c r="C84">
        <v>5</v>
      </c>
      <c r="D84">
        <v>58</v>
      </c>
      <c r="E84">
        <v>7</v>
      </c>
      <c r="F84" s="2">
        <v>74.780479999999983</v>
      </c>
      <c r="G84" s="2">
        <v>0.26319799999999999</v>
      </c>
      <c r="H84" s="1">
        <v>0.26183807999999997</v>
      </c>
      <c r="I84" s="2">
        <v>78.924750000000003</v>
      </c>
      <c r="J84" s="2">
        <v>3.8810720000000174</v>
      </c>
      <c r="K84" s="2">
        <v>197.95707829116947</v>
      </c>
      <c r="L84" s="2">
        <f t="shared" si="2"/>
        <v>51.005773222235653</v>
      </c>
      <c r="M84" s="1">
        <f t="shared" si="3"/>
        <v>19.335811858166931</v>
      </c>
    </row>
    <row r="85" spans="1:13" x14ac:dyDescent="0.2">
      <c r="A85" t="s">
        <v>106</v>
      </c>
      <c r="B85" t="s">
        <v>12</v>
      </c>
      <c r="C85">
        <v>6</v>
      </c>
      <c r="D85">
        <v>70</v>
      </c>
      <c r="E85">
        <v>7</v>
      </c>
      <c r="F85" s="2">
        <v>104.03162</v>
      </c>
      <c r="G85" s="2">
        <v>0.24609300000000001</v>
      </c>
      <c r="H85" s="1">
        <v>0.25154808000000001</v>
      </c>
      <c r="I85" s="2">
        <v>95.74039999999998</v>
      </c>
      <c r="J85" s="2">
        <v>0.25154808000000001</v>
      </c>
      <c r="K85" s="2">
        <v>135.05328651073984</v>
      </c>
      <c r="L85" s="2">
        <f t="shared" si="2"/>
        <v>536.88856027340717</v>
      </c>
      <c r="M85" s="1">
        <f t="shared" si="3"/>
        <v>414.54386374167518</v>
      </c>
    </row>
    <row r="86" spans="1:13" x14ac:dyDescent="0.2">
      <c r="A86" t="s">
        <v>107</v>
      </c>
      <c r="B86" t="s">
        <v>13</v>
      </c>
      <c r="C86">
        <v>1</v>
      </c>
      <c r="D86">
        <v>10</v>
      </c>
      <c r="E86">
        <v>7</v>
      </c>
      <c r="F86" s="2">
        <v>110.75602000000001</v>
      </c>
      <c r="G86" s="2">
        <v>0.19166800000000001</v>
      </c>
      <c r="H86" s="1">
        <v>0.21265608000000003</v>
      </c>
      <c r="I86" s="2">
        <v>136.32990000000001</v>
      </c>
      <c r="J86" s="2">
        <v>25.38221200000001</v>
      </c>
      <c r="K86" s="2">
        <v>151.34526608496424</v>
      </c>
      <c r="L86" s="2">
        <f t="shared" si="2"/>
        <v>5.9626507762587506</v>
      </c>
      <c r="M86" s="1">
        <f t="shared" si="3"/>
        <v>4.3710803455585339</v>
      </c>
    </row>
    <row r="87" spans="1:13" x14ac:dyDescent="0.2">
      <c r="A87" t="s">
        <v>108</v>
      </c>
      <c r="B87" t="s">
        <v>13</v>
      </c>
      <c r="C87">
        <v>2</v>
      </c>
      <c r="D87">
        <v>15</v>
      </c>
      <c r="E87">
        <v>7</v>
      </c>
      <c r="F87" s="2">
        <v>93.272580000000005</v>
      </c>
      <c r="G87" s="2">
        <v>0.141597</v>
      </c>
      <c r="H87" s="1">
        <v>0.19914048000000001</v>
      </c>
      <c r="I87" s="2">
        <v>96.320249999999987</v>
      </c>
      <c r="J87" s="2">
        <v>2.9060729999999779</v>
      </c>
      <c r="K87" s="2">
        <v>155.86529580103632</v>
      </c>
      <c r="L87" s="2">
        <f t="shared" si="2"/>
        <v>53.634336027015671</v>
      </c>
      <c r="M87" s="1">
        <f t="shared" si="3"/>
        <v>32.1444702180574</v>
      </c>
    </row>
    <row r="88" spans="1:13" x14ac:dyDescent="0.2">
      <c r="A88" t="s">
        <v>109</v>
      </c>
      <c r="B88" t="s">
        <v>13</v>
      </c>
      <c r="C88">
        <v>3</v>
      </c>
      <c r="D88">
        <v>32</v>
      </c>
      <c r="E88">
        <v>7</v>
      </c>
      <c r="F88" s="2">
        <v>74.780479999999983</v>
      </c>
      <c r="G88" s="2">
        <v>0.135377</v>
      </c>
      <c r="H88" s="1">
        <v>0.13463688000000001</v>
      </c>
      <c r="I88" s="2">
        <v>79.504599999999996</v>
      </c>
      <c r="J88" s="2">
        <v>4.588743000000008</v>
      </c>
      <c r="K88" s="2">
        <v>139.12216326281529</v>
      </c>
      <c r="L88" s="2">
        <f t="shared" si="2"/>
        <v>30.318142302328773</v>
      </c>
      <c r="M88" s="1">
        <f t="shared" si="3"/>
        <v>16.326008451551953</v>
      </c>
    </row>
    <row r="89" spans="1:13" x14ac:dyDescent="0.2">
      <c r="A89" t="s">
        <v>110</v>
      </c>
      <c r="B89" t="s">
        <v>13</v>
      </c>
      <c r="C89">
        <v>4</v>
      </c>
      <c r="D89">
        <v>40</v>
      </c>
      <c r="E89">
        <v>7</v>
      </c>
      <c r="F89" s="2">
        <v>113.10955999999999</v>
      </c>
      <c r="G89" s="2">
        <v>0.14066400000000001</v>
      </c>
      <c r="H89" s="1">
        <v>0.16660728000000002</v>
      </c>
      <c r="I89" s="2">
        <v>105.01800000000001</v>
      </c>
      <c r="J89" s="2">
        <v>0.16660728000000002</v>
      </c>
      <c r="K89" s="2">
        <v>160.24340829728919</v>
      </c>
      <c r="L89" s="2">
        <f t="shared" si="2"/>
        <v>961.80315948552288</v>
      </c>
      <c r="M89" s="1">
        <f t="shared" si="3"/>
        <v>679.74355022181487</v>
      </c>
    </row>
    <row r="90" spans="1:13" x14ac:dyDescent="0.2">
      <c r="A90" t="s">
        <v>111</v>
      </c>
      <c r="B90" t="s">
        <v>13</v>
      </c>
      <c r="C90">
        <v>5</v>
      </c>
      <c r="D90">
        <v>55</v>
      </c>
      <c r="E90">
        <v>7</v>
      </c>
      <c r="F90" s="2">
        <v>91.591480000000004</v>
      </c>
      <c r="G90" s="2">
        <v>0.16367799999999999</v>
      </c>
      <c r="H90" s="1">
        <v>0.18118967999999999</v>
      </c>
      <c r="I90" s="2">
        <v>94.580699999999993</v>
      </c>
      <c r="J90" s="2">
        <v>2.8255419999999845</v>
      </c>
      <c r="K90" s="2">
        <v>152.89425156952592</v>
      </c>
      <c r="L90" s="2">
        <f t="shared" si="2"/>
        <v>54.111477220840023</v>
      </c>
      <c r="M90" s="1">
        <f t="shared" si="3"/>
        <v>32.473471638361957</v>
      </c>
    </row>
    <row r="91" spans="1:13" x14ac:dyDescent="0.2">
      <c r="A91" t="s">
        <v>112</v>
      </c>
      <c r="B91" t="s">
        <v>13</v>
      </c>
      <c r="C91">
        <v>6</v>
      </c>
      <c r="D91">
        <v>64</v>
      </c>
      <c r="E91">
        <v>7</v>
      </c>
      <c r="F91" s="2">
        <v>144.71424000000002</v>
      </c>
      <c r="G91" s="2">
        <v>0.183893</v>
      </c>
      <c r="H91" s="1">
        <v>0.21865367999999999</v>
      </c>
      <c r="I91" s="2">
        <v>136.90975</v>
      </c>
      <c r="J91" s="2">
        <v>0.21865367999999999</v>
      </c>
      <c r="K91" s="2">
        <v>168.13405085441525</v>
      </c>
      <c r="L91" s="2">
        <f t="shared" si="2"/>
        <v>768.9513885813185</v>
      </c>
      <c r="M91" s="1">
        <f t="shared" si="3"/>
        <v>662.6832578349472</v>
      </c>
    </row>
    <row r="92" spans="1:13" x14ac:dyDescent="0.2">
      <c r="A92" t="s">
        <v>113</v>
      </c>
      <c r="B92" t="s">
        <v>14</v>
      </c>
      <c r="C92">
        <v>1</v>
      </c>
      <c r="D92">
        <v>6</v>
      </c>
      <c r="E92">
        <v>7</v>
      </c>
      <c r="F92" s="2">
        <v>119.16151999999998</v>
      </c>
      <c r="G92" s="2">
        <v>0.14190800000000001</v>
      </c>
      <c r="H92" s="1">
        <v>0.17462928</v>
      </c>
      <c r="I92" s="2">
        <v>128.68844999999999</v>
      </c>
      <c r="J92" s="2">
        <v>9.3850220000000064</v>
      </c>
      <c r="K92" s="2">
        <v>161.62755077940986</v>
      </c>
      <c r="L92" s="2">
        <f t="shared" si="2"/>
        <v>17.221861683372691</v>
      </c>
      <c r="M92" s="1">
        <f t="shared" si="3"/>
        <v>12.712109572039351</v>
      </c>
    </row>
    <row r="93" spans="1:13" x14ac:dyDescent="0.2">
      <c r="A93" t="s">
        <v>114</v>
      </c>
      <c r="B93" t="s">
        <v>14</v>
      </c>
      <c r="C93">
        <v>2</v>
      </c>
      <c r="D93">
        <v>22</v>
      </c>
      <c r="E93">
        <v>7</v>
      </c>
      <c r="F93" s="2">
        <v>165.31977600000002</v>
      </c>
      <c r="G93" s="2">
        <v>0.138487</v>
      </c>
      <c r="H93" s="1">
        <v>0.16397807999999997</v>
      </c>
      <c r="I93" s="2">
        <v>187.35670000000002</v>
      </c>
      <c r="J93" s="2">
        <v>21.898437000000001</v>
      </c>
      <c r="K93" s="2">
        <v>184.21101118581643</v>
      </c>
      <c r="L93" s="2">
        <f t="shared" si="2"/>
        <v>8.4120620656997769</v>
      </c>
      <c r="M93" s="1">
        <f t="shared" si="3"/>
        <v>7.5557110765485227</v>
      </c>
    </row>
    <row r="94" spans="1:13" x14ac:dyDescent="0.2">
      <c r="A94" t="s">
        <v>115</v>
      </c>
      <c r="B94" t="s">
        <v>14</v>
      </c>
      <c r="C94">
        <v>3</v>
      </c>
      <c r="D94">
        <v>26</v>
      </c>
      <c r="E94">
        <v>7</v>
      </c>
      <c r="F94" s="2">
        <v>138.99849999999998</v>
      </c>
      <c r="G94" s="2">
        <v>0.14190800000000001</v>
      </c>
      <c r="H94" s="1">
        <v>0.17189088000000002</v>
      </c>
      <c r="I94" s="2">
        <v>153.72540000000001</v>
      </c>
      <c r="J94" s="2">
        <v>14.584992000000028</v>
      </c>
      <c r="K94" s="2">
        <v>167.11117899447561</v>
      </c>
      <c r="L94" s="2">
        <f t="shared" si="2"/>
        <v>11.457749102260411</v>
      </c>
      <c r="M94" s="1">
        <f t="shared" si="3"/>
        <v>9.5399714994701199</v>
      </c>
    </row>
    <row r="95" spans="1:13" x14ac:dyDescent="0.2">
      <c r="A95" t="s">
        <v>116</v>
      </c>
      <c r="B95" t="s">
        <v>14</v>
      </c>
      <c r="C95">
        <v>4</v>
      </c>
      <c r="D95">
        <v>43</v>
      </c>
      <c r="E95">
        <v>7</v>
      </c>
      <c r="F95" s="2">
        <v>121.51505999999999</v>
      </c>
      <c r="G95" s="2">
        <v>0.140042</v>
      </c>
      <c r="H95" s="1">
        <v>0.17061408</v>
      </c>
      <c r="I95" s="2">
        <v>111.39634999999998</v>
      </c>
      <c r="J95" s="2">
        <v>0.17061408</v>
      </c>
      <c r="K95" s="2">
        <v>162.54366429060855</v>
      </c>
      <c r="L95" s="2">
        <f t="shared" si="2"/>
        <v>952.69783297256913</v>
      </c>
      <c r="M95" s="1">
        <f t="shared" si="3"/>
        <v>713.04256952298419</v>
      </c>
    </row>
    <row r="96" spans="1:13" x14ac:dyDescent="0.2">
      <c r="A96" t="s">
        <v>117</v>
      </c>
      <c r="B96" t="s">
        <v>14</v>
      </c>
      <c r="C96">
        <v>5</v>
      </c>
      <c r="D96">
        <v>56</v>
      </c>
      <c r="E96">
        <v>7</v>
      </c>
      <c r="F96" s="2">
        <v>169.38291200000003</v>
      </c>
      <c r="G96" s="2">
        <v>0.16212299999999999</v>
      </c>
      <c r="H96" s="1">
        <v>0.17224368000000001</v>
      </c>
      <c r="I96" s="2">
        <v>191.99549999999999</v>
      </c>
      <c r="J96" s="2">
        <v>22.450464999999951</v>
      </c>
      <c r="K96" s="2">
        <v>137.29649775598477</v>
      </c>
      <c r="L96" s="2">
        <f t="shared" si="2"/>
        <v>6.1155302465220682</v>
      </c>
      <c r="M96" s="1">
        <f t="shared" si="3"/>
        <v>7.5519609504747631</v>
      </c>
    </row>
    <row r="97" spans="1:13" x14ac:dyDescent="0.2">
      <c r="A97" t="s">
        <v>118</v>
      </c>
      <c r="B97" t="s">
        <v>14</v>
      </c>
      <c r="C97">
        <v>6</v>
      </c>
      <c r="D97">
        <v>62</v>
      </c>
      <c r="E97">
        <v>7</v>
      </c>
      <c r="F97" s="2">
        <v>113.10955999999999</v>
      </c>
      <c r="G97" s="2">
        <v>0.14097499999999999</v>
      </c>
      <c r="H97" s="1">
        <v>0.13631688</v>
      </c>
      <c r="I97" s="2">
        <v>109.6568</v>
      </c>
      <c r="J97" s="2">
        <v>0.13631688</v>
      </c>
      <c r="K97" s="2">
        <v>149.41947066348447</v>
      </c>
      <c r="L97" s="2">
        <f t="shared" si="2"/>
        <v>1096.1186220186705</v>
      </c>
      <c r="M97" s="1">
        <f t="shared" si="3"/>
        <v>830.78878419165687</v>
      </c>
    </row>
    <row r="98" spans="1:13" x14ac:dyDescent="0.2">
      <c r="A98" t="s">
        <v>119</v>
      </c>
      <c r="B98" t="s">
        <v>15</v>
      </c>
      <c r="C98">
        <v>1</v>
      </c>
      <c r="D98">
        <v>2</v>
      </c>
      <c r="E98">
        <v>7</v>
      </c>
      <c r="F98" s="2">
        <v>132.94654</v>
      </c>
      <c r="G98" s="2">
        <v>0.21094999999999997</v>
      </c>
      <c r="H98" s="1">
        <v>0.23782248</v>
      </c>
      <c r="I98" s="2">
        <v>151.53980000000001</v>
      </c>
      <c r="J98" s="2">
        <v>18.382310000000018</v>
      </c>
      <c r="K98" s="2">
        <v>168.42000674489313</v>
      </c>
      <c r="L98" s="2">
        <f t="shared" si="2"/>
        <v>9.1620697695171582</v>
      </c>
      <c r="M98" s="1">
        <f t="shared" si="3"/>
        <v>7.2437843774802984</v>
      </c>
    </row>
    <row r="99" spans="1:13" x14ac:dyDescent="0.2">
      <c r="A99" t="s">
        <v>120</v>
      </c>
      <c r="B99" t="s">
        <v>15</v>
      </c>
      <c r="C99">
        <v>2</v>
      </c>
      <c r="D99">
        <v>17</v>
      </c>
      <c r="E99">
        <v>7</v>
      </c>
      <c r="F99" s="2">
        <v>101.34186</v>
      </c>
      <c r="G99" s="2">
        <v>0.13786499999999999</v>
      </c>
      <c r="H99" s="1">
        <v>0.18171888</v>
      </c>
      <c r="I99" s="2">
        <v>117.77470000000001</v>
      </c>
      <c r="J99" s="2">
        <v>16.294975000000008</v>
      </c>
      <c r="K99" s="2">
        <v>195.23886110659075</v>
      </c>
      <c r="L99" s="2">
        <f t="shared" si="2"/>
        <v>11.981537934644923</v>
      </c>
      <c r="M99" s="1">
        <f t="shared" si="3"/>
        <v>6.2276698798249122</v>
      </c>
    </row>
    <row r="100" spans="1:13" x14ac:dyDescent="0.2">
      <c r="A100" t="s">
        <v>121</v>
      </c>
      <c r="B100" t="s">
        <v>15</v>
      </c>
      <c r="C100">
        <v>3</v>
      </c>
      <c r="D100">
        <v>35</v>
      </c>
      <c r="E100">
        <v>7</v>
      </c>
      <c r="F100" s="2">
        <v>67.047419999999988</v>
      </c>
      <c r="G100" s="2">
        <v>0.30145100000000002</v>
      </c>
      <c r="H100" s="1">
        <v>0.26192208</v>
      </c>
      <c r="I100" s="2">
        <v>73.706099999999992</v>
      </c>
      <c r="J100" s="2">
        <v>6.3572290000000038</v>
      </c>
      <c r="K100" s="2">
        <v>157.89812175923942</v>
      </c>
      <c r="L100" s="2">
        <f t="shared" si="2"/>
        <v>24.837570230557894</v>
      </c>
      <c r="M100" s="1">
        <f t="shared" si="3"/>
        <v>10.594060871489756</v>
      </c>
    </row>
    <row r="101" spans="1:13" x14ac:dyDescent="0.2">
      <c r="A101" t="s">
        <v>122</v>
      </c>
      <c r="B101" t="s">
        <v>15</v>
      </c>
      <c r="C101">
        <v>4</v>
      </c>
      <c r="D101">
        <v>41</v>
      </c>
      <c r="E101">
        <v>7</v>
      </c>
      <c r="F101" s="2">
        <v>87.893059999999991</v>
      </c>
      <c r="G101" s="2">
        <v>0.13910899999999998</v>
      </c>
      <c r="H101" s="1">
        <v>0.16199568000000003</v>
      </c>
      <c r="I101" s="2">
        <v>91.101599999999991</v>
      </c>
      <c r="J101" s="2">
        <v>3.0694309999999945</v>
      </c>
      <c r="K101" s="2">
        <v>164.10341580125046</v>
      </c>
      <c r="L101" s="2">
        <f t="shared" si="2"/>
        <v>53.463790455381066</v>
      </c>
      <c r="M101" s="1">
        <f t="shared" si="3"/>
        <v>28.680289278371188</v>
      </c>
    </row>
    <row r="102" spans="1:13" x14ac:dyDescent="0.2">
      <c r="A102" t="s">
        <v>123</v>
      </c>
      <c r="B102" t="s">
        <v>15</v>
      </c>
      <c r="C102">
        <v>5</v>
      </c>
      <c r="D102">
        <v>57</v>
      </c>
      <c r="E102">
        <v>7</v>
      </c>
      <c r="F102" s="2">
        <v>158.671008</v>
      </c>
      <c r="G102" s="2">
        <v>0.28030299999999997</v>
      </c>
      <c r="H102" s="1">
        <v>0.25557167999999997</v>
      </c>
      <c r="I102" s="2">
        <v>183.29774999999998</v>
      </c>
      <c r="J102" s="2">
        <v>24.346438999999975</v>
      </c>
      <c r="K102" s="2">
        <v>184.51136650119335</v>
      </c>
      <c r="L102" s="2">
        <f t="shared" si="2"/>
        <v>7.5785771587045456</v>
      </c>
      <c r="M102" s="1">
        <f t="shared" si="3"/>
        <v>6.5287293554511265</v>
      </c>
    </row>
    <row r="103" spans="1:13" x14ac:dyDescent="0.2">
      <c r="A103" t="s">
        <v>124</v>
      </c>
      <c r="B103" t="s">
        <v>15</v>
      </c>
      <c r="C103">
        <v>6</v>
      </c>
      <c r="D103">
        <v>71</v>
      </c>
      <c r="E103">
        <v>7</v>
      </c>
      <c r="F103" s="2">
        <v>132.61032</v>
      </c>
      <c r="G103" s="2">
        <v>0.146262</v>
      </c>
      <c r="H103" s="1">
        <v>0.17674608</v>
      </c>
      <c r="I103" s="2">
        <v>131.69110000000001</v>
      </c>
      <c r="J103" s="2">
        <v>0.17674608</v>
      </c>
      <c r="K103" s="2">
        <v>171.59983804295942</v>
      </c>
      <c r="L103" s="2">
        <f t="shared" si="2"/>
        <v>970.88341672392062</v>
      </c>
      <c r="M103" s="1">
        <f t="shared" si="3"/>
        <v>751.114717791761</v>
      </c>
    </row>
    <row r="104" spans="1:13" x14ac:dyDescent="0.2">
      <c r="A104" t="s">
        <v>125</v>
      </c>
      <c r="B104" t="s">
        <v>16</v>
      </c>
      <c r="C104">
        <v>1</v>
      </c>
      <c r="D104">
        <v>1</v>
      </c>
      <c r="E104">
        <v>7</v>
      </c>
      <c r="F104" s="2">
        <v>97.979659999999996</v>
      </c>
      <c r="G104" s="2">
        <v>0.15714699999999998</v>
      </c>
      <c r="H104" s="1">
        <v>0.21024528000000001</v>
      </c>
      <c r="I104" s="2">
        <v>120.32820000000002</v>
      </c>
      <c r="J104" s="2">
        <v>22.191393000000033</v>
      </c>
      <c r="K104" s="2">
        <v>196.15787995481992</v>
      </c>
      <c r="L104" s="2">
        <f t="shared" si="2"/>
        <v>8.8393675852083557</v>
      </c>
      <c r="M104" s="1">
        <f t="shared" si="3"/>
        <v>4.4222914262299735</v>
      </c>
    </row>
    <row r="105" spans="1:13" x14ac:dyDescent="0.2">
      <c r="A105" t="s">
        <v>126</v>
      </c>
      <c r="B105" t="s">
        <v>16</v>
      </c>
      <c r="C105">
        <v>2</v>
      </c>
      <c r="D105">
        <v>14</v>
      </c>
      <c r="E105">
        <v>7</v>
      </c>
      <c r="F105" s="2">
        <v>133.95519999999999</v>
      </c>
      <c r="G105" s="2">
        <v>0.1643</v>
      </c>
      <c r="H105" s="1">
        <v>0.17946767999999999</v>
      </c>
      <c r="I105" s="2">
        <v>146.18734999999998</v>
      </c>
      <c r="J105" s="2">
        <v>12.067849999999993</v>
      </c>
      <c r="K105" s="2">
        <v>141.97337976960301</v>
      </c>
      <c r="L105" s="2">
        <f t="shared" si="2"/>
        <v>11.764595994282585</v>
      </c>
      <c r="M105" s="1">
        <f t="shared" si="3"/>
        <v>11.11378580277349</v>
      </c>
    </row>
    <row r="106" spans="1:13" x14ac:dyDescent="0.2">
      <c r="A106" t="s">
        <v>127</v>
      </c>
      <c r="B106" t="s">
        <v>16</v>
      </c>
      <c r="C106">
        <v>3</v>
      </c>
      <c r="D106">
        <v>27</v>
      </c>
      <c r="E106">
        <v>7</v>
      </c>
      <c r="F106" s="2">
        <v>82.177319999999995</v>
      </c>
      <c r="G106" s="2">
        <v>0.25106899999999999</v>
      </c>
      <c r="H106" s="1">
        <v>0.29322047999999995</v>
      </c>
      <c r="I106" s="2">
        <v>90.521749999999983</v>
      </c>
      <c r="J106" s="2">
        <v>8.0933609999999874</v>
      </c>
      <c r="K106" s="2">
        <v>158.83129923450815</v>
      </c>
      <c r="L106" s="2">
        <f t="shared" si="2"/>
        <v>19.624887513915219</v>
      </c>
      <c r="M106" s="1">
        <f t="shared" si="3"/>
        <v>10.184691996316502</v>
      </c>
    </row>
    <row r="107" spans="1:13" x14ac:dyDescent="0.2">
      <c r="A107" t="s">
        <v>128</v>
      </c>
      <c r="B107" t="s">
        <v>16</v>
      </c>
      <c r="C107">
        <v>4</v>
      </c>
      <c r="D107">
        <v>44</v>
      </c>
      <c r="E107">
        <v>7</v>
      </c>
      <c r="F107" s="2">
        <v>62.00412</v>
      </c>
      <c r="G107" s="2">
        <v>0.13319999999999999</v>
      </c>
      <c r="H107" s="1">
        <v>0.16417128</v>
      </c>
      <c r="I107" s="2">
        <v>65.008350000000007</v>
      </c>
      <c r="J107" s="2">
        <v>2.8710300000000046</v>
      </c>
      <c r="K107" s="2">
        <v>196.30359999999999</v>
      </c>
      <c r="L107" s="2">
        <f t="shared" si="2"/>
        <v>68.373928520426347</v>
      </c>
      <c r="M107" s="1">
        <f t="shared" si="3"/>
        <v>21.642866845696457</v>
      </c>
    </row>
    <row r="108" spans="1:13" x14ac:dyDescent="0.2">
      <c r="A108" t="s">
        <v>129</v>
      </c>
      <c r="B108" t="s">
        <v>16</v>
      </c>
      <c r="C108">
        <v>5</v>
      </c>
      <c r="D108">
        <v>54</v>
      </c>
      <c r="E108">
        <v>7</v>
      </c>
      <c r="F108" s="2">
        <v>138.99849999999998</v>
      </c>
      <c r="G108" s="2">
        <v>0.18047199999999999</v>
      </c>
      <c r="H108" s="1">
        <v>0.21835968</v>
      </c>
      <c r="I108" s="2">
        <v>182.71790000000001</v>
      </c>
      <c r="J108" s="2">
        <v>43.538928000000027</v>
      </c>
      <c r="K108" s="2">
        <v>181.76085194638344</v>
      </c>
      <c r="L108" s="2">
        <f t="shared" si="2"/>
        <v>4.1746744877683559</v>
      </c>
      <c r="M108" s="1">
        <f t="shared" si="3"/>
        <v>3.1966559213400916</v>
      </c>
    </row>
    <row r="109" spans="1:13" x14ac:dyDescent="0.2">
      <c r="A109" t="s">
        <v>130</v>
      </c>
      <c r="B109" t="s">
        <v>16</v>
      </c>
      <c r="C109">
        <v>6</v>
      </c>
      <c r="D109">
        <v>63</v>
      </c>
      <c r="E109">
        <v>7</v>
      </c>
      <c r="F109" s="2">
        <v>163.10352</v>
      </c>
      <c r="G109" s="2">
        <v>0.158391</v>
      </c>
      <c r="H109" s="1">
        <v>0.20389488000000003</v>
      </c>
      <c r="I109" s="2">
        <v>169.96119999999999</v>
      </c>
      <c r="J109" s="2">
        <v>6.6992889999999932</v>
      </c>
      <c r="K109" s="2">
        <v>186.74408501193318</v>
      </c>
      <c r="L109" s="2">
        <f t="shared" si="2"/>
        <v>27.875209594918712</v>
      </c>
      <c r="M109" s="1">
        <f t="shared" si="3"/>
        <v>24.37003553660697</v>
      </c>
    </row>
    <row r="110" spans="1:13" x14ac:dyDescent="0.2">
      <c r="A110" t="s">
        <v>131</v>
      </c>
      <c r="B110" t="s">
        <v>17</v>
      </c>
      <c r="C110">
        <v>1</v>
      </c>
      <c r="D110">
        <v>7</v>
      </c>
      <c r="E110">
        <v>7</v>
      </c>
      <c r="F110" s="2">
        <v>126.22214</v>
      </c>
      <c r="G110" s="2">
        <v>0.13506599999999999</v>
      </c>
      <c r="H110" s="1">
        <v>0.15978648000000001</v>
      </c>
      <c r="I110" s="2">
        <v>144.29425000000001</v>
      </c>
      <c r="J110" s="2">
        <v>17.937044000000014</v>
      </c>
      <c r="K110" s="2">
        <v>162.61135211554108</v>
      </c>
      <c r="L110" s="2">
        <f t="shared" si="2"/>
        <v>9.065671696827021</v>
      </c>
      <c r="M110" s="1">
        <f t="shared" si="3"/>
        <v>7.0444832493023872</v>
      </c>
    </row>
    <row r="111" spans="1:13" x14ac:dyDescent="0.2">
      <c r="A111" t="s">
        <v>132</v>
      </c>
      <c r="B111" t="s">
        <v>17</v>
      </c>
      <c r="C111">
        <v>2</v>
      </c>
      <c r="D111">
        <v>23</v>
      </c>
      <c r="E111">
        <v>7</v>
      </c>
      <c r="F111" s="2">
        <v>133.95519999999999</v>
      </c>
      <c r="G111" s="2">
        <v>0.13288900000000001</v>
      </c>
      <c r="H111" s="1">
        <v>0.14874047999999998</v>
      </c>
      <c r="I111" s="2">
        <v>158.36420000000001</v>
      </c>
      <c r="J111" s="2">
        <v>24.276111000000014</v>
      </c>
      <c r="K111" s="2">
        <v>160.81704603657229</v>
      </c>
      <c r="L111" s="2">
        <f t="shared" si="2"/>
        <v>6.6244978875146927</v>
      </c>
      <c r="M111" s="1">
        <f t="shared" si="3"/>
        <v>5.5234583908435715</v>
      </c>
    </row>
    <row r="112" spans="1:13" x14ac:dyDescent="0.2">
      <c r="A112" t="s">
        <v>133</v>
      </c>
      <c r="B112" t="s">
        <v>17</v>
      </c>
      <c r="C112">
        <v>3</v>
      </c>
      <c r="D112">
        <v>31</v>
      </c>
      <c r="E112">
        <v>7</v>
      </c>
      <c r="F112" s="2">
        <v>139.33472</v>
      </c>
      <c r="G112" s="2">
        <v>0.13755400000000001</v>
      </c>
      <c r="H112" s="1">
        <v>0.14644728000000001</v>
      </c>
      <c r="I112" s="2">
        <v>131.11125000000001</v>
      </c>
      <c r="J112" s="2">
        <v>0.14644728000000001</v>
      </c>
      <c r="K112" s="2">
        <v>161.01762478052331</v>
      </c>
      <c r="L112" s="2">
        <f t="shared" si="2"/>
        <v>1099.4920819323056</v>
      </c>
      <c r="M112" s="1">
        <f t="shared" si="3"/>
        <v>952.37189792804611</v>
      </c>
    </row>
    <row r="113" spans="1:13" x14ac:dyDescent="0.2">
      <c r="A113" t="s">
        <v>134</v>
      </c>
      <c r="B113" t="s">
        <v>17</v>
      </c>
      <c r="C113">
        <v>4</v>
      </c>
      <c r="D113">
        <v>39</v>
      </c>
      <c r="E113">
        <v>7</v>
      </c>
      <c r="F113" s="2">
        <v>159.04038400000002</v>
      </c>
      <c r="G113" s="2">
        <v>0.140042</v>
      </c>
      <c r="H113" s="1">
        <v>0.17242008</v>
      </c>
      <c r="I113" s="2">
        <v>152.56569999999999</v>
      </c>
      <c r="J113" s="2">
        <v>0.17242008</v>
      </c>
      <c r="K113" s="2">
        <v>164.97942267461778</v>
      </c>
      <c r="L113" s="2">
        <f t="shared" si="2"/>
        <v>956.84576108895078</v>
      </c>
      <c r="M113" s="1">
        <f t="shared" si="3"/>
        <v>923.21280676821402</v>
      </c>
    </row>
    <row r="114" spans="1:13" x14ac:dyDescent="0.2">
      <c r="A114" t="s">
        <v>135</v>
      </c>
      <c r="B114" t="s">
        <v>17</v>
      </c>
      <c r="C114">
        <v>5</v>
      </c>
      <c r="D114">
        <v>51</v>
      </c>
      <c r="E114">
        <v>7</v>
      </c>
      <c r="F114" s="2">
        <v>101.00563999999999</v>
      </c>
      <c r="G114" s="2">
        <v>0.14501800000000001</v>
      </c>
      <c r="H114" s="1">
        <v>0.17109288</v>
      </c>
      <c r="I114" s="2">
        <v>105.59785000000002</v>
      </c>
      <c r="J114" s="2">
        <v>4.4471920000000438</v>
      </c>
      <c r="K114" s="2">
        <v>162.58213307353003</v>
      </c>
      <c r="L114" s="2">
        <f t="shared" si="2"/>
        <v>36.558379551305279</v>
      </c>
      <c r="M114" s="1">
        <f t="shared" si="3"/>
        <v>22.744837191647896</v>
      </c>
    </row>
    <row r="115" spans="1:13" x14ac:dyDescent="0.2">
      <c r="A115" t="s">
        <v>136</v>
      </c>
      <c r="B115" t="s">
        <v>17</v>
      </c>
      <c r="C115">
        <v>6</v>
      </c>
      <c r="D115">
        <v>61</v>
      </c>
      <c r="E115">
        <v>7</v>
      </c>
      <c r="F115" s="2">
        <v>74.780479999999983</v>
      </c>
      <c r="G115" s="2">
        <v>0.140042</v>
      </c>
      <c r="H115" s="1">
        <v>0.18531408000000002</v>
      </c>
      <c r="I115" s="2">
        <v>78.924750000000003</v>
      </c>
      <c r="J115" s="2">
        <v>4.0042280000000261</v>
      </c>
      <c r="K115" s="2">
        <v>215.4196</v>
      </c>
      <c r="L115" s="2">
        <f t="shared" si="2"/>
        <v>53.798035476500985</v>
      </c>
      <c r="M115" s="1">
        <f t="shared" si="3"/>
        <v>18.710353656185283</v>
      </c>
    </row>
    <row r="116" spans="1:13" x14ac:dyDescent="0.2">
      <c r="A116" t="s">
        <v>137</v>
      </c>
      <c r="B116" t="s">
        <v>18</v>
      </c>
      <c r="C116">
        <v>1</v>
      </c>
      <c r="D116">
        <v>8</v>
      </c>
      <c r="E116">
        <v>7</v>
      </c>
      <c r="F116" s="2">
        <v>107.39381999999999</v>
      </c>
      <c r="G116" s="2">
        <v>0.14968300000000001</v>
      </c>
      <c r="H116" s="1">
        <v>0.16794287999999999</v>
      </c>
      <c r="I116" s="2">
        <v>110.85325000000002</v>
      </c>
      <c r="J116" s="2">
        <v>3.30974700000003</v>
      </c>
      <c r="K116" s="2">
        <v>155.28810843218707</v>
      </c>
      <c r="L116" s="2">
        <f t="shared" si="2"/>
        <v>46.918422596103468</v>
      </c>
      <c r="M116" s="1">
        <f t="shared" si="3"/>
        <v>32.492967891503191</v>
      </c>
    </row>
    <row r="117" spans="1:13" x14ac:dyDescent="0.2">
      <c r="A117" t="s">
        <v>138</v>
      </c>
      <c r="B117" t="s">
        <v>18</v>
      </c>
      <c r="C117">
        <v>2</v>
      </c>
      <c r="D117">
        <v>19</v>
      </c>
      <c r="E117">
        <v>7</v>
      </c>
      <c r="F117" s="2">
        <v>113.44578</v>
      </c>
      <c r="G117" s="2">
        <v>0.134133</v>
      </c>
      <c r="H117" s="1">
        <v>0.17184047999999999</v>
      </c>
      <c r="I117" s="2">
        <v>121.83364999999999</v>
      </c>
      <c r="J117" s="2">
        <v>8.2537369999999868</v>
      </c>
      <c r="K117" s="2">
        <v>185.40358595777482</v>
      </c>
      <c r="L117" s="2">
        <f t="shared" si="2"/>
        <v>22.462986881914837</v>
      </c>
      <c r="M117" s="1">
        <f t="shared" si="3"/>
        <v>13.761028852748783</v>
      </c>
    </row>
    <row r="118" spans="1:13" x14ac:dyDescent="0.2">
      <c r="A118" t="s">
        <v>139</v>
      </c>
      <c r="B118" t="s">
        <v>18</v>
      </c>
      <c r="C118">
        <v>3</v>
      </c>
      <c r="D118">
        <v>29</v>
      </c>
      <c r="E118">
        <v>7</v>
      </c>
      <c r="F118" s="2">
        <v>110.08358</v>
      </c>
      <c r="G118" s="2">
        <v>0.144707</v>
      </c>
      <c r="H118" s="1">
        <v>0.20650728000000004</v>
      </c>
      <c r="I118" s="2">
        <v>118.35454999999999</v>
      </c>
      <c r="J118" s="2">
        <v>8.1262629999999945</v>
      </c>
      <c r="K118" s="2">
        <v>194.392</v>
      </c>
      <c r="L118" s="2">
        <f t="shared" si="2"/>
        <v>23.921450733258343</v>
      </c>
      <c r="M118" s="1">
        <f t="shared" si="3"/>
        <v>13.564449858440476</v>
      </c>
    </row>
    <row r="119" spans="1:13" x14ac:dyDescent="0.2">
      <c r="A119" t="s">
        <v>140</v>
      </c>
      <c r="B119" t="s">
        <v>18</v>
      </c>
      <c r="C119">
        <v>4</v>
      </c>
      <c r="D119">
        <v>47</v>
      </c>
      <c r="E119">
        <v>7</v>
      </c>
      <c r="F119" s="2">
        <v>108.06626</v>
      </c>
      <c r="G119" s="2">
        <v>0.179539</v>
      </c>
      <c r="H119" s="1">
        <v>0.26701248000000005</v>
      </c>
      <c r="I119" s="2">
        <v>114.29560000000001</v>
      </c>
      <c r="J119" s="2">
        <v>6.0498010000000022</v>
      </c>
      <c r="K119" s="2">
        <v>190.56880000000001</v>
      </c>
      <c r="L119" s="2">
        <f t="shared" si="2"/>
        <v>31.500011322686472</v>
      </c>
      <c r="M119" s="1">
        <f t="shared" si="3"/>
        <v>17.892456132028137</v>
      </c>
    </row>
    <row r="120" spans="1:13" x14ac:dyDescent="0.2">
      <c r="A120" t="s">
        <v>141</v>
      </c>
      <c r="B120" t="s">
        <v>18</v>
      </c>
      <c r="C120">
        <v>5</v>
      </c>
      <c r="D120">
        <v>59</v>
      </c>
      <c r="E120">
        <v>7</v>
      </c>
      <c r="F120" s="2">
        <v>126.55835999999999</v>
      </c>
      <c r="G120" s="2">
        <v>0.135377</v>
      </c>
      <c r="H120" s="1">
        <v>0.19150487999999999</v>
      </c>
      <c r="I120" s="2">
        <v>120.67394999999999</v>
      </c>
      <c r="J120" s="2">
        <v>0.19150487999999999</v>
      </c>
      <c r="K120" s="2">
        <v>232.624</v>
      </c>
      <c r="L120" s="2">
        <f t="shared" si="2"/>
        <v>1214.7157816552769</v>
      </c>
      <c r="M120" s="1">
        <f t="shared" si="3"/>
        <v>661.56923520695659</v>
      </c>
    </row>
    <row r="121" spans="1:13" x14ac:dyDescent="0.2">
      <c r="A121" t="s">
        <v>142</v>
      </c>
      <c r="B121" t="s">
        <v>18</v>
      </c>
      <c r="C121">
        <v>6</v>
      </c>
      <c r="D121">
        <v>65</v>
      </c>
      <c r="E121">
        <v>7</v>
      </c>
      <c r="F121" s="2">
        <v>127.23079999999999</v>
      </c>
      <c r="G121" s="2">
        <v>0.26599700000000004</v>
      </c>
      <c r="H121" s="1">
        <v>0.30911327999999999</v>
      </c>
      <c r="I121" s="2">
        <v>174.6</v>
      </c>
      <c r="J121" s="2">
        <v>47.103203000000008</v>
      </c>
      <c r="K121" s="2">
        <v>181.40469851073988</v>
      </c>
      <c r="L121" s="2">
        <f t="shared" si="2"/>
        <v>3.8512178993589852</v>
      </c>
      <c r="M121" s="1">
        <f t="shared" si="3"/>
        <v>2.7067542943947989</v>
      </c>
    </row>
    <row r="122" spans="1:13" x14ac:dyDescent="0.2">
      <c r="A122" t="s">
        <v>143</v>
      </c>
      <c r="B122" t="s">
        <v>19</v>
      </c>
      <c r="C122">
        <v>1</v>
      </c>
      <c r="D122">
        <v>3</v>
      </c>
      <c r="E122">
        <v>7</v>
      </c>
      <c r="F122" s="2">
        <v>56.624599999999994</v>
      </c>
      <c r="G122" s="2">
        <v>0.13599899999999998</v>
      </c>
      <c r="H122" s="1">
        <v>0.13037807999999998</v>
      </c>
      <c r="I122" s="2">
        <v>58.462350000000008</v>
      </c>
      <c r="J122" s="2">
        <v>1.7017510000000158</v>
      </c>
      <c r="K122" s="2">
        <v>131.20080480600402</v>
      </c>
      <c r="L122" s="2">
        <f t="shared" si="2"/>
        <v>77.097533543980759</v>
      </c>
      <c r="M122" s="1">
        <f t="shared" si="3"/>
        <v>33.3542327872876</v>
      </c>
    </row>
    <row r="123" spans="1:13" x14ac:dyDescent="0.2">
      <c r="A123" t="s">
        <v>144</v>
      </c>
      <c r="B123" t="s">
        <v>19</v>
      </c>
      <c r="C123">
        <v>2</v>
      </c>
      <c r="D123">
        <v>20</v>
      </c>
      <c r="E123">
        <v>7</v>
      </c>
      <c r="F123" s="2">
        <v>130.92921999999999</v>
      </c>
      <c r="G123" s="2">
        <v>0.13444400000000001</v>
      </c>
      <c r="H123" s="1">
        <v>0.14568288000000001</v>
      </c>
      <c r="I123" s="2">
        <v>157.78434999999999</v>
      </c>
      <c r="J123" s="2">
        <v>26.720686000000001</v>
      </c>
      <c r="K123" s="2">
        <v>150.20674298745234</v>
      </c>
      <c r="L123" s="2">
        <f t="shared" si="2"/>
        <v>5.6213655213587082</v>
      </c>
      <c r="M123" s="1">
        <f t="shared" si="3"/>
        <v>4.9049513174923725</v>
      </c>
    </row>
    <row r="124" spans="1:13" x14ac:dyDescent="0.2">
      <c r="A124" t="s">
        <v>145</v>
      </c>
      <c r="B124" t="s">
        <v>19</v>
      </c>
      <c r="C124">
        <v>3</v>
      </c>
      <c r="D124">
        <v>25</v>
      </c>
      <c r="E124">
        <v>7</v>
      </c>
      <c r="F124" s="2">
        <v>186.743584</v>
      </c>
      <c r="G124" s="2">
        <v>0.18016100000000002</v>
      </c>
      <c r="H124" s="1">
        <v>0.20565887999999999</v>
      </c>
      <c r="I124" s="2">
        <v>243.02229999999997</v>
      </c>
      <c r="J124" s="2">
        <v>56.098554999999976</v>
      </c>
      <c r="K124" s="2">
        <v>158.09051590724164</v>
      </c>
      <c r="L124" s="2">
        <f t="shared" si="2"/>
        <v>2.8180853483167563</v>
      </c>
      <c r="M124" s="1">
        <f t="shared" si="3"/>
        <v>3.3320598899561689</v>
      </c>
    </row>
    <row r="125" spans="1:13" x14ac:dyDescent="0.2">
      <c r="A125" t="s">
        <v>146</v>
      </c>
      <c r="B125" t="s">
        <v>19</v>
      </c>
      <c r="C125">
        <v>4</v>
      </c>
      <c r="D125">
        <v>48</v>
      </c>
      <c r="E125">
        <v>7</v>
      </c>
      <c r="F125" s="2">
        <v>134.96385999999998</v>
      </c>
      <c r="G125" s="2">
        <v>0.16989799999999999</v>
      </c>
      <c r="H125" s="1">
        <v>0.20271888000000002</v>
      </c>
      <c r="I125" s="2">
        <v>134.59035</v>
      </c>
      <c r="J125" s="2">
        <v>0.20271888000000002</v>
      </c>
      <c r="K125" s="2">
        <v>198.21519999999998</v>
      </c>
      <c r="L125" s="2">
        <f t="shared" si="2"/>
        <v>977.78361837831767</v>
      </c>
      <c r="M125" s="1">
        <f t="shared" si="3"/>
        <v>666.60667225470047</v>
      </c>
    </row>
    <row r="126" spans="1:13" x14ac:dyDescent="0.2">
      <c r="A126" t="s">
        <v>147</v>
      </c>
      <c r="B126" t="s">
        <v>19</v>
      </c>
      <c r="C126">
        <v>5</v>
      </c>
      <c r="D126">
        <v>50</v>
      </c>
      <c r="E126">
        <v>7</v>
      </c>
      <c r="F126" s="2">
        <v>140.00716</v>
      </c>
      <c r="G126" s="2">
        <v>0.13817599999999999</v>
      </c>
      <c r="H126" s="1">
        <v>0.18657408</v>
      </c>
      <c r="I126" s="2">
        <v>151.40600000000001</v>
      </c>
      <c r="J126" s="2">
        <v>11.26066400000002</v>
      </c>
      <c r="K126" s="2">
        <v>192.4804</v>
      </c>
      <c r="L126" s="2">
        <f t="shared" si="2"/>
        <v>17.093166086831083</v>
      </c>
      <c r="M126" s="1">
        <f t="shared" si="3"/>
        <v>12.445565909790021</v>
      </c>
    </row>
    <row r="127" spans="1:13" x14ac:dyDescent="0.2">
      <c r="A127" t="s">
        <v>148</v>
      </c>
      <c r="B127" t="s">
        <v>19</v>
      </c>
      <c r="C127">
        <v>6</v>
      </c>
      <c r="D127">
        <v>72</v>
      </c>
      <c r="E127">
        <v>7</v>
      </c>
      <c r="F127" s="2">
        <v>69.737179999999995</v>
      </c>
      <c r="G127" s="2">
        <v>0.141597</v>
      </c>
      <c r="H127" s="1">
        <v>0.12315407999999999</v>
      </c>
      <c r="I127" s="2">
        <v>83.563549999999992</v>
      </c>
      <c r="J127" s="2">
        <v>13.684772999999993</v>
      </c>
      <c r="K127" s="2">
        <v>107.73185712649166</v>
      </c>
      <c r="L127" s="2">
        <f t="shared" si="2"/>
        <v>7.872389050698299</v>
      </c>
      <c r="M127" s="1">
        <f t="shared" si="3"/>
        <v>5.1063161223061604</v>
      </c>
    </row>
    <row r="128" spans="1:13" x14ac:dyDescent="0.2">
      <c r="A128" t="s">
        <v>149</v>
      </c>
      <c r="B128" t="s">
        <v>20</v>
      </c>
      <c r="C128">
        <v>1</v>
      </c>
      <c r="D128">
        <v>12</v>
      </c>
      <c r="E128">
        <v>7</v>
      </c>
      <c r="F128" s="2">
        <v>192.28422399999999</v>
      </c>
      <c r="G128" s="2">
        <v>0.165544</v>
      </c>
      <c r="H128" s="1">
        <v>0.16165967999999997</v>
      </c>
      <c r="I128" s="2">
        <v>179.2388</v>
      </c>
      <c r="J128" s="2">
        <v>0.16165967999999997</v>
      </c>
      <c r="K128" s="2">
        <v>150.57733251894993</v>
      </c>
      <c r="L128" s="2">
        <f t="shared" si="2"/>
        <v>931.44643437961747</v>
      </c>
      <c r="M128" s="1">
        <f t="shared" si="3"/>
        <v>1190.4623836939429</v>
      </c>
    </row>
    <row r="129" spans="1:13" x14ac:dyDescent="0.2">
      <c r="A129" t="s">
        <v>150</v>
      </c>
      <c r="B129" t="s">
        <v>20</v>
      </c>
      <c r="C129">
        <v>2</v>
      </c>
      <c r="D129">
        <v>18</v>
      </c>
      <c r="E129">
        <v>7</v>
      </c>
      <c r="F129" s="2">
        <v>80.496219999999994</v>
      </c>
      <c r="G129" s="2">
        <v>0.14066400000000001</v>
      </c>
      <c r="H129" s="1">
        <v>0.15152927999999999</v>
      </c>
      <c r="I129" s="2">
        <v>109.6568</v>
      </c>
      <c r="J129" s="2">
        <v>29.019916000000009</v>
      </c>
      <c r="K129" s="2">
        <v>137.74263580146459</v>
      </c>
      <c r="L129" s="2">
        <f t="shared" si="2"/>
        <v>4.7464863716857257</v>
      </c>
      <c r="M129" s="1">
        <f t="shared" si="3"/>
        <v>2.7786739286219841</v>
      </c>
    </row>
    <row r="130" spans="1:13" x14ac:dyDescent="0.2">
      <c r="A130" t="s">
        <v>151</v>
      </c>
      <c r="B130" t="s">
        <v>20</v>
      </c>
      <c r="C130">
        <v>3</v>
      </c>
      <c r="D130">
        <v>36</v>
      </c>
      <c r="E130">
        <v>7</v>
      </c>
      <c r="F130" s="2">
        <v>198.93299200000001</v>
      </c>
      <c r="G130" s="2">
        <v>0.24515999999999999</v>
      </c>
      <c r="H130" s="1">
        <v>0.22880088000000001</v>
      </c>
      <c r="I130" s="2">
        <v>198.9537</v>
      </c>
      <c r="J130" s="2">
        <v>0.22880088000000001</v>
      </c>
      <c r="K130" s="2">
        <v>148.60756926898208</v>
      </c>
      <c r="L130" s="2">
        <f t="shared" si="2"/>
        <v>649.50610884443302</v>
      </c>
      <c r="M130" s="1">
        <f t="shared" si="3"/>
        <v>870.53053292452375</v>
      </c>
    </row>
    <row r="131" spans="1:13" x14ac:dyDescent="0.2">
      <c r="A131" t="s">
        <v>152</v>
      </c>
      <c r="B131" t="s">
        <v>20</v>
      </c>
      <c r="C131">
        <v>4</v>
      </c>
      <c r="D131">
        <v>46</v>
      </c>
      <c r="E131">
        <v>7</v>
      </c>
      <c r="F131" s="2">
        <v>147.404</v>
      </c>
      <c r="G131" s="2">
        <v>0.152171</v>
      </c>
      <c r="H131" s="1">
        <v>0.17823288000000001</v>
      </c>
      <c r="I131" s="2">
        <v>164.1627</v>
      </c>
      <c r="J131" s="2">
        <v>16.606528999999995</v>
      </c>
      <c r="K131" s="2">
        <v>160.77391717057085</v>
      </c>
      <c r="L131" s="2">
        <f t="shared" ref="L131:L194" si="4">K131/J131</f>
        <v>9.6813679228555767</v>
      </c>
      <c r="M131" s="1">
        <f t="shared" ref="M131:M194" si="5">SUM(F131:G131)/J131</f>
        <v>8.8854312060033767</v>
      </c>
    </row>
    <row r="132" spans="1:13" x14ac:dyDescent="0.2">
      <c r="A132" t="s">
        <v>153</v>
      </c>
      <c r="B132" t="s">
        <v>20</v>
      </c>
      <c r="C132">
        <v>5</v>
      </c>
      <c r="D132">
        <v>60</v>
      </c>
      <c r="E132">
        <v>7</v>
      </c>
      <c r="F132" s="2">
        <v>167.90540800000002</v>
      </c>
      <c r="G132" s="2">
        <v>0.14657300000000001</v>
      </c>
      <c r="H132" s="1">
        <v>0.19749408000000002</v>
      </c>
      <c r="I132" s="2">
        <v>169.96119999999999</v>
      </c>
      <c r="J132" s="2">
        <v>1.9092189999999789</v>
      </c>
      <c r="K132" s="2">
        <v>202.0384</v>
      </c>
      <c r="L132" s="2">
        <f t="shared" si="4"/>
        <v>105.82253790686256</v>
      </c>
      <c r="M132" s="1">
        <f t="shared" si="5"/>
        <v>88.021322331278853</v>
      </c>
    </row>
    <row r="133" spans="1:13" x14ac:dyDescent="0.2">
      <c r="A133" t="s">
        <v>154</v>
      </c>
      <c r="B133" t="s">
        <v>20</v>
      </c>
      <c r="C133">
        <v>6</v>
      </c>
      <c r="D133">
        <v>69</v>
      </c>
      <c r="E133">
        <v>7</v>
      </c>
      <c r="F133" s="2">
        <v>136.98117999999999</v>
      </c>
      <c r="G133" s="2">
        <v>0.136932</v>
      </c>
      <c r="H133" s="1">
        <v>0.15413328000000001</v>
      </c>
      <c r="I133" s="2">
        <v>133.43065000000001</v>
      </c>
      <c r="J133" s="2">
        <v>0.15413328000000001</v>
      </c>
      <c r="K133" s="2">
        <v>146.55907665871121</v>
      </c>
      <c r="L133" s="2">
        <f t="shared" si="4"/>
        <v>950.85939038416097</v>
      </c>
      <c r="M133" s="1">
        <f t="shared" si="5"/>
        <v>889.60743585032378</v>
      </c>
    </row>
    <row r="134" spans="1:13" x14ac:dyDescent="0.2">
      <c r="A134" t="s">
        <v>155</v>
      </c>
      <c r="B134" t="s">
        <v>21</v>
      </c>
      <c r="C134">
        <v>1</v>
      </c>
      <c r="D134">
        <v>5</v>
      </c>
      <c r="E134">
        <v>7</v>
      </c>
      <c r="F134" s="2">
        <v>130.25677999999999</v>
      </c>
      <c r="G134" s="2">
        <v>0.13755400000000001</v>
      </c>
      <c r="H134" s="1">
        <v>0.16491887999999999</v>
      </c>
      <c r="I134" s="2">
        <v>144.85160000000002</v>
      </c>
      <c r="J134" s="2">
        <v>14.457266000000033</v>
      </c>
      <c r="K134" s="2">
        <v>155.87756777011691</v>
      </c>
      <c r="L134" s="2">
        <f t="shared" si="4"/>
        <v>10.781953363112816</v>
      </c>
      <c r="M134" s="1">
        <f t="shared" si="5"/>
        <v>9.0192941044316193</v>
      </c>
    </row>
    <row r="135" spans="1:13" x14ac:dyDescent="0.2">
      <c r="A135" t="s">
        <v>156</v>
      </c>
      <c r="B135" t="s">
        <v>21</v>
      </c>
      <c r="C135">
        <v>2</v>
      </c>
      <c r="D135">
        <v>21</v>
      </c>
      <c r="E135">
        <v>7</v>
      </c>
      <c r="F135" s="2">
        <v>137.98983999999999</v>
      </c>
      <c r="G135" s="2">
        <v>0.19011299999999998</v>
      </c>
      <c r="H135" s="1">
        <v>0.19415088000000003</v>
      </c>
      <c r="I135" s="2">
        <v>176.33955</v>
      </c>
      <c r="J135" s="2">
        <v>38.159597000000019</v>
      </c>
      <c r="K135" s="2">
        <v>164.71635885722239</v>
      </c>
      <c r="L135" s="2">
        <f t="shared" si="4"/>
        <v>4.3165120128816428</v>
      </c>
      <c r="M135" s="1">
        <f t="shared" si="5"/>
        <v>3.621106192499882</v>
      </c>
    </row>
    <row r="136" spans="1:13" x14ac:dyDescent="0.2">
      <c r="A136" t="s">
        <v>157</v>
      </c>
      <c r="B136" t="s">
        <v>21</v>
      </c>
      <c r="C136">
        <v>3</v>
      </c>
      <c r="D136">
        <v>33</v>
      </c>
      <c r="E136">
        <v>7</v>
      </c>
      <c r="F136" s="2">
        <v>138.66227999999998</v>
      </c>
      <c r="G136" s="2">
        <v>0.29025499999999999</v>
      </c>
      <c r="H136" s="1">
        <v>0.30085607999999991</v>
      </c>
      <c r="I136" s="2">
        <v>149.0866</v>
      </c>
      <c r="J136" s="2">
        <v>10.134065000000021</v>
      </c>
      <c r="K136" s="2">
        <v>164.01391240096785</v>
      </c>
      <c r="L136" s="2">
        <f t="shared" si="4"/>
        <v>16.184414881981468</v>
      </c>
      <c r="M136" s="1">
        <f t="shared" si="5"/>
        <v>13.711431197648693</v>
      </c>
    </row>
    <row r="137" spans="1:13" x14ac:dyDescent="0.2">
      <c r="A137" t="s">
        <v>158</v>
      </c>
      <c r="B137" t="s">
        <v>21</v>
      </c>
      <c r="C137">
        <v>4</v>
      </c>
      <c r="D137">
        <v>37</v>
      </c>
      <c r="E137">
        <v>7</v>
      </c>
      <c r="F137" s="2">
        <v>127.23079999999999</v>
      </c>
      <c r="G137" s="2">
        <v>0.16989799999999999</v>
      </c>
      <c r="H137" s="1">
        <v>0.20875848000000002</v>
      </c>
      <c r="I137" s="2">
        <v>132.85079999999999</v>
      </c>
      <c r="J137" s="2">
        <v>5.4501020000000153</v>
      </c>
      <c r="K137" s="2">
        <v>158.61488879598303</v>
      </c>
      <c r="L137" s="2">
        <f t="shared" si="4"/>
        <v>29.103104638405409</v>
      </c>
      <c r="M137" s="1">
        <f t="shared" si="5"/>
        <v>23.375837369649162</v>
      </c>
    </row>
    <row r="138" spans="1:13" x14ac:dyDescent="0.2">
      <c r="A138" t="s">
        <v>159</v>
      </c>
      <c r="B138" t="s">
        <v>21</v>
      </c>
      <c r="C138">
        <v>5</v>
      </c>
      <c r="D138">
        <v>52</v>
      </c>
      <c r="E138">
        <v>7</v>
      </c>
      <c r="F138" s="2">
        <v>142.02447999999998</v>
      </c>
      <c r="G138" s="2">
        <v>0.15154899999999999</v>
      </c>
      <c r="H138" s="1">
        <v>0.18181968000000001</v>
      </c>
      <c r="I138" s="2">
        <v>154.30525</v>
      </c>
      <c r="J138" s="2">
        <v>12.12922100000003</v>
      </c>
      <c r="K138" s="2">
        <v>192.4804</v>
      </c>
      <c r="L138" s="2">
        <f t="shared" si="4"/>
        <v>15.869147738341937</v>
      </c>
      <c r="M138" s="1">
        <f t="shared" si="5"/>
        <v>11.721777433192093</v>
      </c>
    </row>
    <row r="139" spans="1:13" x14ac:dyDescent="0.2">
      <c r="A139" t="s">
        <v>160</v>
      </c>
      <c r="B139" t="s">
        <v>21</v>
      </c>
      <c r="C139">
        <v>6</v>
      </c>
      <c r="D139">
        <v>66</v>
      </c>
      <c r="E139">
        <v>7</v>
      </c>
      <c r="F139" s="2">
        <v>133.28276</v>
      </c>
      <c r="G139" s="2">
        <v>0.13319999999999999</v>
      </c>
      <c r="H139" s="1">
        <v>0.15069768</v>
      </c>
      <c r="I139" s="2">
        <v>128.79185000000001</v>
      </c>
      <c r="J139" s="2">
        <v>0.15069768</v>
      </c>
      <c r="K139" s="2">
        <v>154.94849766109786</v>
      </c>
      <c r="L139" s="2">
        <f t="shared" si="4"/>
        <v>1028.207585286634</v>
      </c>
      <c r="M139" s="1">
        <f t="shared" si="5"/>
        <v>885.32192400042243</v>
      </c>
    </row>
    <row r="140" spans="1:13" x14ac:dyDescent="0.2">
      <c r="A140" t="s">
        <v>161</v>
      </c>
      <c r="B140" t="s">
        <v>22</v>
      </c>
      <c r="C140">
        <v>1</v>
      </c>
      <c r="D140">
        <v>4</v>
      </c>
      <c r="E140">
        <v>7</v>
      </c>
      <c r="F140" s="2">
        <v>78.815119999999993</v>
      </c>
      <c r="G140" s="2">
        <v>0.12915699999999999</v>
      </c>
      <c r="H140" s="1">
        <v>0.13772807999999997</v>
      </c>
      <c r="I140" s="2">
        <v>86.329850000000008</v>
      </c>
      <c r="J140" s="2">
        <v>7.3855730000000079</v>
      </c>
      <c r="K140" s="2">
        <v>175.15078905400196</v>
      </c>
      <c r="L140" s="2">
        <f t="shared" si="4"/>
        <v>23.715260691892393</v>
      </c>
      <c r="M140" s="1">
        <f t="shared" si="5"/>
        <v>10.688984727386746</v>
      </c>
    </row>
    <row r="141" spans="1:13" x14ac:dyDescent="0.2">
      <c r="A141" t="s">
        <v>162</v>
      </c>
      <c r="B141" t="s">
        <v>22</v>
      </c>
      <c r="C141">
        <v>2</v>
      </c>
      <c r="D141">
        <v>16</v>
      </c>
      <c r="E141">
        <v>7</v>
      </c>
      <c r="F141" s="2">
        <v>138.66227999999998</v>
      </c>
      <c r="G141" s="2">
        <v>0.13133400000000001</v>
      </c>
      <c r="H141" s="1">
        <v>0.11403167999999998</v>
      </c>
      <c r="I141" s="2">
        <v>159.5239</v>
      </c>
      <c r="J141" s="2">
        <v>20.730286000000007</v>
      </c>
      <c r="K141" s="2">
        <v>117.01351210440667</v>
      </c>
      <c r="L141" s="2">
        <f t="shared" si="4"/>
        <v>5.6445681504059628</v>
      </c>
      <c r="M141" s="1">
        <f t="shared" si="5"/>
        <v>6.6952098007716803</v>
      </c>
    </row>
    <row r="142" spans="1:13" x14ac:dyDescent="0.2">
      <c r="A142" t="s">
        <v>163</v>
      </c>
      <c r="B142" t="s">
        <v>22</v>
      </c>
      <c r="C142">
        <v>3</v>
      </c>
      <c r="D142">
        <v>34</v>
      </c>
      <c r="E142">
        <v>7</v>
      </c>
      <c r="F142" s="2">
        <v>85.539519999999982</v>
      </c>
      <c r="G142" s="2">
        <v>0.12977900000000001</v>
      </c>
      <c r="H142" s="1">
        <v>9.4930079999999986E-2</v>
      </c>
      <c r="I142" s="2">
        <v>81.823999999999984</v>
      </c>
      <c r="J142" s="2">
        <v>9.4930079999999986E-2</v>
      </c>
      <c r="K142" s="2">
        <v>112.57624540276647</v>
      </c>
      <c r="L142" s="2">
        <f t="shared" si="4"/>
        <v>1185.8859215410594</v>
      </c>
      <c r="M142" s="1">
        <f t="shared" si="5"/>
        <v>902.44629521011666</v>
      </c>
    </row>
    <row r="143" spans="1:13" x14ac:dyDescent="0.2">
      <c r="A143" t="s">
        <v>164</v>
      </c>
      <c r="B143" t="s">
        <v>22</v>
      </c>
      <c r="C143">
        <v>4</v>
      </c>
      <c r="D143">
        <v>45</v>
      </c>
      <c r="E143">
        <v>7</v>
      </c>
      <c r="F143" s="2">
        <v>74.108039999999988</v>
      </c>
      <c r="G143" s="2">
        <v>0.146262</v>
      </c>
      <c r="H143" s="1">
        <v>0.14762328</v>
      </c>
      <c r="I143" s="2">
        <v>94.00085</v>
      </c>
      <c r="J143" s="2">
        <v>19.746548000000018</v>
      </c>
      <c r="K143" s="2">
        <v>182.24609156781295</v>
      </c>
      <c r="L143" s="2">
        <f t="shared" si="4"/>
        <v>9.2292633410058702</v>
      </c>
      <c r="M143" s="1">
        <f t="shared" si="5"/>
        <v>3.7603687490086832</v>
      </c>
    </row>
    <row r="144" spans="1:13" x14ac:dyDescent="0.2">
      <c r="A144" t="s">
        <v>165</v>
      </c>
      <c r="B144" t="s">
        <v>22</v>
      </c>
      <c r="C144">
        <v>5</v>
      </c>
      <c r="D144">
        <v>49</v>
      </c>
      <c r="E144">
        <v>7</v>
      </c>
      <c r="F144" s="2">
        <v>99.660759999999996</v>
      </c>
      <c r="G144" s="2">
        <v>0.13040099999999999</v>
      </c>
      <c r="H144" s="1">
        <v>0.10031447999999998</v>
      </c>
      <c r="I144" s="2">
        <v>92.841149999999999</v>
      </c>
      <c r="J144" s="2">
        <v>0.10031447999999998</v>
      </c>
      <c r="K144" s="2">
        <v>105.60156183889342</v>
      </c>
      <c r="L144" s="2">
        <f t="shared" si="4"/>
        <v>1052.7050714801435</v>
      </c>
      <c r="M144" s="1">
        <f t="shared" si="5"/>
        <v>994.78321574313122</v>
      </c>
    </row>
    <row r="145" spans="1:13" x14ac:dyDescent="0.2">
      <c r="A145" t="s">
        <v>166</v>
      </c>
      <c r="B145" t="s">
        <v>22</v>
      </c>
      <c r="C145">
        <v>6</v>
      </c>
      <c r="D145">
        <v>67</v>
      </c>
      <c r="E145">
        <v>7</v>
      </c>
      <c r="F145" s="2">
        <v>86.884399999999999</v>
      </c>
      <c r="G145" s="2">
        <v>0.12853500000000001</v>
      </c>
      <c r="H145" s="1">
        <v>0.12344807999999999</v>
      </c>
      <c r="I145" s="2">
        <v>106.75754999999999</v>
      </c>
      <c r="J145" s="2">
        <v>19.744614999999996</v>
      </c>
      <c r="K145" s="2">
        <v>159.58172294988069</v>
      </c>
      <c r="L145" s="2">
        <f t="shared" si="4"/>
        <v>8.0822909410935946</v>
      </c>
      <c r="M145" s="1">
        <f t="shared" si="5"/>
        <v>4.4069198107939815</v>
      </c>
    </row>
    <row r="146" spans="1:13" x14ac:dyDescent="0.2">
      <c r="A146" t="s">
        <v>167</v>
      </c>
      <c r="B146" t="s">
        <v>11</v>
      </c>
      <c r="C146">
        <v>1</v>
      </c>
      <c r="D146">
        <v>11</v>
      </c>
      <c r="E146">
        <v>14</v>
      </c>
      <c r="F146" s="2">
        <v>151.28348800000003</v>
      </c>
      <c r="G146" s="2">
        <v>0.12637599999999999</v>
      </c>
      <c r="H146" s="1">
        <v>0.15633576000000002</v>
      </c>
      <c r="I146" s="2">
        <v>185.39520000000002</v>
      </c>
      <c r="J146" s="2">
        <v>33.98533599999999</v>
      </c>
      <c r="K146" s="2">
        <v>150.80296652096425</v>
      </c>
      <c r="L146" s="2">
        <f t="shared" si="4"/>
        <v>4.4372951475590616</v>
      </c>
      <c r="M146" s="1">
        <f t="shared" si="5"/>
        <v>4.4551527753028566</v>
      </c>
    </row>
    <row r="147" spans="1:13" x14ac:dyDescent="0.2">
      <c r="A147" t="s">
        <v>168</v>
      </c>
      <c r="B147" t="s">
        <v>11</v>
      </c>
      <c r="C147">
        <v>2</v>
      </c>
      <c r="D147">
        <v>24</v>
      </c>
      <c r="E147">
        <v>14</v>
      </c>
      <c r="F147" s="2">
        <v>217.03241600000001</v>
      </c>
      <c r="G147" s="2">
        <v>0.12724450000000001</v>
      </c>
      <c r="H147" s="1">
        <v>0.17915856000000002</v>
      </c>
      <c r="I147" s="2">
        <v>244.4769</v>
      </c>
      <c r="J147" s="2">
        <v>27.317239499999999</v>
      </c>
      <c r="K147" s="2">
        <v>183.98960611950105</v>
      </c>
      <c r="L147" s="2">
        <f t="shared" si="4"/>
        <v>6.7352927853307083</v>
      </c>
      <c r="M147" s="1">
        <f t="shared" si="5"/>
        <v>7.9495463112222593</v>
      </c>
    </row>
    <row r="148" spans="1:13" x14ac:dyDescent="0.2">
      <c r="A148" t="s">
        <v>169</v>
      </c>
      <c r="B148" t="s">
        <v>11</v>
      </c>
      <c r="C148">
        <v>3</v>
      </c>
      <c r="D148">
        <v>30</v>
      </c>
      <c r="E148">
        <v>14</v>
      </c>
      <c r="F148" s="2">
        <v>86.642688000000021</v>
      </c>
      <c r="G148" s="2">
        <v>0.12695500000000001</v>
      </c>
      <c r="H148" s="1">
        <v>0.19138056000000003</v>
      </c>
      <c r="I148" s="2">
        <v>103.22409999999999</v>
      </c>
      <c r="J148" s="2">
        <v>16.454456999999977</v>
      </c>
      <c r="K148" s="2">
        <v>169.26763583153553</v>
      </c>
      <c r="L148" s="2">
        <f t="shared" si="4"/>
        <v>10.287038693014043</v>
      </c>
      <c r="M148" s="1">
        <f t="shared" si="5"/>
        <v>5.2733215687397124</v>
      </c>
    </row>
    <row r="149" spans="1:13" x14ac:dyDescent="0.2">
      <c r="A149" t="s">
        <v>170</v>
      </c>
      <c r="B149" t="s">
        <v>11</v>
      </c>
      <c r="C149">
        <v>4</v>
      </c>
      <c r="D149">
        <v>42</v>
      </c>
      <c r="E149">
        <v>14</v>
      </c>
      <c r="F149" s="2">
        <v>140.57158400000003</v>
      </c>
      <c r="G149" s="2">
        <v>0.13853500000000002</v>
      </c>
      <c r="H149" s="1">
        <v>0.15305976000000002</v>
      </c>
      <c r="I149" s="2">
        <v>166.38040000000001</v>
      </c>
      <c r="J149" s="2">
        <v>25.670280999999989</v>
      </c>
      <c r="K149" s="2">
        <v>116.56881643373043</v>
      </c>
      <c r="L149" s="2">
        <f t="shared" si="4"/>
        <v>4.5410027429668762</v>
      </c>
      <c r="M149" s="1">
        <f t="shared" si="5"/>
        <v>5.4814405420805512</v>
      </c>
    </row>
    <row r="150" spans="1:13" x14ac:dyDescent="0.2">
      <c r="A150" t="s">
        <v>171</v>
      </c>
      <c r="B150" t="s">
        <v>11</v>
      </c>
      <c r="C150">
        <v>5</v>
      </c>
      <c r="D150">
        <v>53</v>
      </c>
      <c r="E150">
        <v>14</v>
      </c>
      <c r="F150" s="2">
        <v>53.470399999999998</v>
      </c>
      <c r="G150" s="2">
        <v>0.1289815</v>
      </c>
      <c r="H150" s="1">
        <v>0.17395056000000003</v>
      </c>
      <c r="I150" s="2">
        <v>74.022800000000018</v>
      </c>
      <c r="J150" s="2">
        <v>20.423418500000025</v>
      </c>
      <c r="K150" s="2">
        <v>185.15014552074024</v>
      </c>
      <c r="L150" s="2">
        <f t="shared" si="4"/>
        <v>9.0655805501287663</v>
      </c>
      <c r="M150" s="1">
        <f t="shared" si="5"/>
        <v>2.6244079315125397</v>
      </c>
    </row>
    <row r="151" spans="1:13" x14ac:dyDescent="0.2">
      <c r="A151" t="s">
        <v>172</v>
      </c>
      <c r="B151" t="s">
        <v>11</v>
      </c>
      <c r="C151">
        <v>6</v>
      </c>
      <c r="D151">
        <v>68</v>
      </c>
      <c r="E151">
        <v>14</v>
      </c>
      <c r="F151" s="2">
        <v>95.877088000000015</v>
      </c>
      <c r="G151" s="2">
        <v>0.18659199999999998</v>
      </c>
      <c r="H151" s="1">
        <v>0.20129256000000004</v>
      </c>
      <c r="I151" s="2">
        <v>124.27619999999999</v>
      </c>
      <c r="J151" s="2">
        <v>28.212519999999969</v>
      </c>
      <c r="K151" s="2">
        <v>164.15515568777496</v>
      </c>
      <c r="L151" s="2">
        <f t="shared" si="4"/>
        <v>5.8185215531180887</v>
      </c>
      <c r="M151" s="1">
        <f t="shared" si="5"/>
        <v>3.4050017509956616</v>
      </c>
    </row>
    <row r="152" spans="1:13" x14ac:dyDescent="0.2">
      <c r="A152" t="s">
        <v>173</v>
      </c>
      <c r="B152" t="s">
        <v>12</v>
      </c>
      <c r="C152">
        <v>1</v>
      </c>
      <c r="D152">
        <v>9</v>
      </c>
      <c r="E152">
        <v>14</v>
      </c>
      <c r="F152" s="2">
        <v>137.24720000000002</v>
      </c>
      <c r="G152" s="2">
        <v>0.12695500000000001</v>
      </c>
      <c r="H152" s="1">
        <v>0.13531056</v>
      </c>
      <c r="I152" s="2">
        <v>160.26850000000002</v>
      </c>
      <c r="J152" s="2">
        <v>22.894344999999987</v>
      </c>
      <c r="K152" s="2">
        <v>153.86396823187317</v>
      </c>
      <c r="L152" s="2">
        <f t="shared" si="4"/>
        <v>6.7206101870078951</v>
      </c>
      <c r="M152" s="1">
        <f t="shared" si="5"/>
        <v>6.0003531439750777</v>
      </c>
    </row>
    <row r="153" spans="1:13" x14ac:dyDescent="0.2">
      <c r="A153" t="s">
        <v>174</v>
      </c>
      <c r="B153" t="s">
        <v>12</v>
      </c>
      <c r="C153">
        <v>2</v>
      </c>
      <c r="D153">
        <v>13</v>
      </c>
      <c r="E153">
        <v>14</v>
      </c>
      <c r="F153" s="2">
        <v>89.228320000000011</v>
      </c>
      <c r="G153" s="2">
        <v>0.1289815</v>
      </c>
      <c r="H153" s="1">
        <v>0.11452056000000001</v>
      </c>
      <c r="I153" s="2">
        <v>95.754000000000005</v>
      </c>
      <c r="J153" s="2">
        <v>6.3966984999999994</v>
      </c>
      <c r="K153" s="2">
        <v>101.32647421442643</v>
      </c>
      <c r="L153" s="2">
        <f t="shared" si="4"/>
        <v>15.84043303188769</v>
      </c>
      <c r="M153" s="1">
        <f t="shared" si="5"/>
        <v>13.96928454576998</v>
      </c>
    </row>
    <row r="154" spans="1:13" x14ac:dyDescent="0.2">
      <c r="A154" t="s">
        <v>175</v>
      </c>
      <c r="B154" t="s">
        <v>12</v>
      </c>
      <c r="C154">
        <v>3</v>
      </c>
      <c r="D154">
        <v>28</v>
      </c>
      <c r="E154">
        <v>14</v>
      </c>
      <c r="F154" s="2">
        <v>47.222059999999999</v>
      </c>
      <c r="G154" s="2">
        <v>0.12753400000000001</v>
      </c>
      <c r="H154" s="1">
        <v>0.14203895999999999</v>
      </c>
      <c r="I154" s="2">
        <v>60.440800000000003</v>
      </c>
      <c r="J154" s="2">
        <v>13.091206000000007</v>
      </c>
      <c r="K154" s="2">
        <v>138.12125685770567</v>
      </c>
      <c r="L154" s="2">
        <f t="shared" si="4"/>
        <v>10.550690047785178</v>
      </c>
      <c r="M154" s="1">
        <f t="shared" si="5"/>
        <v>3.6169008416795192</v>
      </c>
    </row>
    <row r="155" spans="1:13" x14ac:dyDescent="0.2">
      <c r="A155" t="s">
        <v>176</v>
      </c>
      <c r="B155" t="s">
        <v>12</v>
      </c>
      <c r="C155">
        <v>4</v>
      </c>
      <c r="D155">
        <v>38</v>
      </c>
      <c r="E155">
        <v>14</v>
      </c>
      <c r="F155" s="2">
        <v>50.643770000000004</v>
      </c>
      <c r="G155" s="2">
        <v>0.12984999999999999</v>
      </c>
      <c r="H155" s="1">
        <v>0.12687695999999998</v>
      </c>
      <c r="I155" s="2">
        <v>65.194500000000005</v>
      </c>
      <c r="J155" s="2">
        <v>14.420879999999997</v>
      </c>
      <c r="K155" s="2">
        <v>113.91948074664666</v>
      </c>
      <c r="L155" s="2">
        <f t="shared" si="4"/>
        <v>7.8996206019775963</v>
      </c>
      <c r="M155" s="1">
        <f t="shared" si="5"/>
        <v>3.5208406144423927</v>
      </c>
    </row>
    <row r="156" spans="1:13" x14ac:dyDescent="0.2">
      <c r="A156" t="s">
        <v>177</v>
      </c>
      <c r="B156" t="s">
        <v>12</v>
      </c>
      <c r="C156">
        <v>5</v>
      </c>
      <c r="D156">
        <v>58</v>
      </c>
      <c r="E156">
        <v>14</v>
      </c>
      <c r="F156" s="2">
        <v>49.602380000000004</v>
      </c>
      <c r="G156" s="2">
        <v>0.124639</v>
      </c>
      <c r="H156" s="1">
        <v>0.19142256000000002</v>
      </c>
      <c r="I156" s="2">
        <v>71.985500000000016</v>
      </c>
      <c r="J156" s="2">
        <v>22.25848100000001</v>
      </c>
      <c r="K156" s="2">
        <v>187.2643611353638</v>
      </c>
      <c r="L156" s="2">
        <f t="shared" si="4"/>
        <v>8.4131689460463956</v>
      </c>
      <c r="M156" s="1">
        <f t="shared" si="5"/>
        <v>2.2340706448027601</v>
      </c>
    </row>
    <row r="157" spans="1:13" x14ac:dyDescent="0.2">
      <c r="A157" t="s">
        <v>178</v>
      </c>
      <c r="B157" t="s">
        <v>12</v>
      </c>
      <c r="C157">
        <v>6</v>
      </c>
      <c r="D157">
        <v>70</v>
      </c>
      <c r="E157">
        <v>14</v>
      </c>
      <c r="F157" s="2">
        <v>76.669536000000008</v>
      </c>
      <c r="G157" s="2">
        <v>0.12724450000000001</v>
      </c>
      <c r="H157" s="1">
        <v>0.12117336000000002</v>
      </c>
      <c r="I157" s="2">
        <v>76.207400000000007</v>
      </c>
      <c r="J157" s="2">
        <v>0.12117336000000002</v>
      </c>
      <c r="K157" s="2">
        <v>122.28541422912909</v>
      </c>
      <c r="L157" s="2">
        <f t="shared" si="4"/>
        <v>1009.1773821335735</v>
      </c>
      <c r="M157" s="1">
        <f t="shared" si="5"/>
        <v>633.77610804883182</v>
      </c>
    </row>
    <row r="158" spans="1:13" x14ac:dyDescent="0.2">
      <c r="A158" t="s">
        <v>179</v>
      </c>
      <c r="B158" t="s">
        <v>13</v>
      </c>
      <c r="C158">
        <v>1</v>
      </c>
      <c r="D158">
        <v>10</v>
      </c>
      <c r="E158">
        <v>14</v>
      </c>
      <c r="F158" s="2">
        <v>95.877088000000015</v>
      </c>
      <c r="G158" s="2">
        <v>0.13129750000000001</v>
      </c>
      <c r="H158" s="1">
        <v>0.13324416</v>
      </c>
      <c r="I158" s="2">
        <v>119.52249999999999</v>
      </c>
      <c r="J158" s="2">
        <v>23.514114499999977</v>
      </c>
      <c r="K158" s="2">
        <v>144.35112218366007</v>
      </c>
      <c r="L158" s="2">
        <f t="shared" si="4"/>
        <v>6.1389138078603898</v>
      </c>
      <c r="M158" s="1">
        <f t="shared" si="5"/>
        <v>4.0830108869292152</v>
      </c>
    </row>
    <row r="159" spans="1:13" x14ac:dyDescent="0.2">
      <c r="A159" t="s">
        <v>180</v>
      </c>
      <c r="B159" t="s">
        <v>13</v>
      </c>
      <c r="C159">
        <v>2</v>
      </c>
      <c r="D159">
        <v>15</v>
      </c>
      <c r="E159">
        <v>14</v>
      </c>
      <c r="F159" s="2">
        <v>114.34588800000002</v>
      </c>
      <c r="G159" s="2">
        <v>0.12984999999999999</v>
      </c>
      <c r="H159" s="1">
        <v>0.15722616</v>
      </c>
      <c r="I159" s="2">
        <v>133.78360000000001</v>
      </c>
      <c r="J159" s="2">
        <v>19.307861999999986</v>
      </c>
      <c r="K159" s="2">
        <v>167.09116786980587</v>
      </c>
      <c r="L159" s="2">
        <f t="shared" si="4"/>
        <v>8.6540481732159673</v>
      </c>
      <c r="M159" s="1">
        <f t="shared" si="5"/>
        <v>5.9289701780549349</v>
      </c>
    </row>
    <row r="160" spans="1:13" x14ac:dyDescent="0.2">
      <c r="A160" t="s">
        <v>181</v>
      </c>
      <c r="B160" t="s">
        <v>13</v>
      </c>
      <c r="C160">
        <v>3</v>
      </c>
      <c r="D160">
        <v>32</v>
      </c>
      <c r="E160">
        <v>14</v>
      </c>
      <c r="F160" s="2">
        <v>115.45401600000002</v>
      </c>
      <c r="G160" s="2">
        <v>0.12608649999999999</v>
      </c>
      <c r="H160" s="1">
        <v>0.12318095999999998</v>
      </c>
      <c r="I160" s="2">
        <v>122.2389</v>
      </c>
      <c r="J160" s="2">
        <v>6.6587974999999773</v>
      </c>
      <c r="K160" s="2">
        <v>110.20737447518994</v>
      </c>
      <c r="L160" s="2">
        <f t="shared" si="4"/>
        <v>16.550642135489227</v>
      </c>
      <c r="M160" s="1">
        <f t="shared" si="5"/>
        <v>17.357503738475366</v>
      </c>
    </row>
    <row r="161" spans="1:13" x14ac:dyDescent="0.2">
      <c r="A161" t="s">
        <v>182</v>
      </c>
      <c r="B161" t="s">
        <v>13</v>
      </c>
      <c r="C161">
        <v>4</v>
      </c>
      <c r="D161">
        <v>40</v>
      </c>
      <c r="E161">
        <v>14</v>
      </c>
      <c r="F161" s="2">
        <v>127.27404800000001</v>
      </c>
      <c r="G161" s="2">
        <v>0.12724450000000001</v>
      </c>
      <c r="H161" s="1">
        <v>0.16166136000000003</v>
      </c>
      <c r="I161" s="2">
        <v>156.19389999999999</v>
      </c>
      <c r="J161" s="2">
        <v>28.792607499999988</v>
      </c>
      <c r="K161" s="2">
        <v>143.52112453991182</v>
      </c>
      <c r="L161" s="2">
        <f t="shared" si="4"/>
        <v>4.9846518603746421</v>
      </c>
      <c r="M161" s="1">
        <f t="shared" si="5"/>
        <v>4.4247917629551283</v>
      </c>
    </row>
    <row r="162" spans="1:13" x14ac:dyDescent="0.2">
      <c r="A162" t="s">
        <v>183</v>
      </c>
      <c r="B162" t="s">
        <v>13</v>
      </c>
      <c r="C162">
        <v>5</v>
      </c>
      <c r="D162">
        <v>55</v>
      </c>
      <c r="E162">
        <v>14</v>
      </c>
      <c r="F162" s="2">
        <v>90.705824000000007</v>
      </c>
      <c r="G162" s="2">
        <v>0.13448199999999999</v>
      </c>
      <c r="H162" s="1">
        <v>0.12615456000000003</v>
      </c>
      <c r="I162" s="2">
        <v>111.37329999999999</v>
      </c>
      <c r="J162" s="2">
        <v>20.532993999999974</v>
      </c>
      <c r="K162" s="2">
        <v>129.11647171534997</v>
      </c>
      <c r="L162" s="2">
        <f t="shared" si="4"/>
        <v>6.2882437756203569</v>
      </c>
      <c r="M162" s="1">
        <f t="shared" si="5"/>
        <v>4.4241139894162602</v>
      </c>
    </row>
    <row r="163" spans="1:13" x14ac:dyDescent="0.2">
      <c r="A163" t="s">
        <v>184</v>
      </c>
      <c r="B163" t="s">
        <v>13</v>
      </c>
      <c r="C163">
        <v>6</v>
      </c>
      <c r="D163">
        <v>64</v>
      </c>
      <c r="E163">
        <v>14</v>
      </c>
      <c r="F163" s="2">
        <v>183.41919999999999</v>
      </c>
      <c r="G163" s="2">
        <v>0.12695500000000001</v>
      </c>
      <c r="H163" s="1">
        <v>0.19401816000000002</v>
      </c>
      <c r="I163" s="2">
        <v>230.89490000000001</v>
      </c>
      <c r="J163" s="2">
        <v>47.348745000000008</v>
      </c>
      <c r="K163" s="2">
        <v>203.95</v>
      </c>
      <c r="L163" s="2">
        <f t="shared" si="4"/>
        <v>4.3074003334196069</v>
      </c>
      <c r="M163" s="1">
        <f t="shared" si="5"/>
        <v>3.87647349470403</v>
      </c>
    </row>
    <row r="164" spans="1:13" x14ac:dyDescent="0.2">
      <c r="A164" t="s">
        <v>185</v>
      </c>
      <c r="B164" t="s">
        <v>14</v>
      </c>
      <c r="C164">
        <v>1</v>
      </c>
      <c r="D164">
        <v>6</v>
      </c>
      <c r="E164">
        <v>14</v>
      </c>
      <c r="F164" s="2">
        <v>117.67027200000003</v>
      </c>
      <c r="G164" s="2">
        <v>0.12753400000000001</v>
      </c>
      <c r="H164" s="1">
        <v>0.14633976000000001</v>
      </c>
      <c r="I164" s="2">
        <v>131.06719999999999</v>
      </c>
      <c r="J164" s="2">
        <v>13.269393999999963</v>
      </c>
      <c r="K164" s="2">
        <v>170.15837689522562</v>
      </c>
      <c r="L164" s="2">
        <f t="shared" si="4"/>
        <v>12.823372106912048</v>
      </c>
      <c r="M164" s="1">
        <f t="shared" si="5"/>
        <v>8.8774066095256767</v>
      </c>
    </row>
    <row r="165" spans="1:13" x14ac:dyDescent="0.2">
      <c r="A165" t="s">
        <v>186</v>
      </c>
      <c r="B165" t="s">
        <v>14</v>
      </c>
      <c r="C165">
        <v>2</v>
      </c>
      <c r="D165">
        <v>22</v>
      </c>
      <c r="E165">
        <v>14</v>
      </c>
      <c r="F165" s="2">
        <v>132.44531200000003</v>
      </c>
      <c r="G165" s="2">
        <v>0.128692</v>
      </c>
      <c r="H165" s="1">
        <v>0.12413855999999998</v>
      </c>
      <c r="I165" s="2">
        <v>146.6865</v>
      </c>
      <c r="J165" s="2">
        <v>14.112495999999965</v>
      </c>
      <c r="K165" s="2">
        <v>171.59336857705657</v>
      </c>
      <c r="L165" s="2">
        <f t="shared" si="4"/>
        <v>12.158966675849332</v>
      </c>
      <c r="M165" s="1">
        <f t="shared" si="5"/>
        <v>9.3940862055869037</v>
      </c>
    </row>
    <row r="166" spans="1:13" x14ac:dyDescent="0.2">
      <c r="A166" t="s">
        <v>187</v>
      </c>
      <c r="B166" t="s">
        <v>14</v>
      </c>
      <c r="C166">
        <v>3</v>
      </c>
      <c r="D166">
        <v>26</v>
      </c>
      <c r="E166">
        <v>14</v>
      </c>
      <c r="F166" s="2">
        <v>130.598432</v>
      </c>
      <c r="G166" s="2">
        <v>0.13187650000000001</v>
      </c>
      <c r="H166" s="1">
        <v>0.16227456000000001</v>
      </c>
      <c r="I166" s="2">
        <v>156.19389999999999</v>
      </c>
      <c r="J166" s="2">
        <v>25.463591499999978</v>
      </c>
      <c r="K166" s="2">
        <v>130.63497232904982</v>
      </c>
      <c r="L166" s="2">
        <f t="shared" si="4"/>
        <v>5.1302650032321608</v>
      </c>
      <c r="M166" s="1">
        <f t="shared" si="5"/>
        <v>5.1340090222543866</v>
      </c>
    </row>
    <row r="167" spans="1:13" x14ac:dyDescent="0.2">
      <c r="A167" t="s">
        <v>188</v>
      </c>
      <c r="B167" t="s">
        <v>14</v>
      </c>
      <c r="C167">
        <v>4</v>
      </c>
      <c r="D167">
        <v>43</v>
      </c>
      <c r="E167">
        <v>14</v>
      </c>
      <c r="F167" s="2">
        <v>123.21091200000001</v>
      </c>
      <c r="G167" s="2">
        <v>0.13129750000000001</v>
      </c>
      <c r="H167" s="1">
        <v>0.12994296</v>
      </c>
      <c r="I167" s="2">
        <v>136.5</v>
      </c>
      <c r="J167" s="2">
        <v>13.157790500000004</v>
      </c>
      <c r="K167" s="2">
        <v>122.11845288059281</v>
      </c>
      <c r="L167" s="2">
        <f t="shared" si="4"/>
        <v>9.2810759436086752</v>
      </c>
      <c r="M167" s="1">
        <f t="shared" si="5"/>
        <v>9.3740821834790555</v>
      </c>
    </row>
    <row r="168" spans="1:13" x14ac:dyDescent="0.2">
      <c r="A168" t="s">
        <v>189</v>
      </c>
      <c r="B168" t="s">
        <v>14</v>
      </c>
      <c r="C168">
        <v>5</v>
      </c>
      <c r="D168">
        <v>56</v>
      </c>
      <c r="E168">
        <v>14</v>
      </c>
      <c r="F168" s="2">
        <v>239.933728</v>
      </c>
      <c r="G168" s="2">
        <v>0.13448199999999999</v>
      </c>
      <c r="H168" s="1">
        <v>0.13657056000000001</v>
      </c>
      <c r="I168" s="2">
        <v>299.48400000000004</v>
      </c>
      <c r="J168" s="2">
        <v>59.415790000000044</v>
      </c>
      <c r="K168" s="2">
        <v>131.95161841595171</v>
      </c>
      <c r="L168" s="2">
        <f t="shared" si="4"/>
        <v>2.2208173688501258</v>
      </c>
      <c r="M168" s="1">
        <f t="shared" si="5"/>
        <v>4.0404782970991349</v>
      </c>
    </row>
    <row r="169" spans="1:13" x14ac:dyDescent="0.2">
      <c r="A169" t="s">
        <v>190</v>
      </c>
      <c r="B169" t="s">
        <v>14</v>
      </c>
      <c r="C169">
        <v>6</v>
      </c>
      <c r="D169">
        <v>62</v>
      </c>
      <c r="E169">
        <v>14</v>
      </c>
      <c r="F169" s="2">
        <v>107.69712000000001</v>
      </c>
      <c r="G169" s="2">
        <v>0.1451935</v>
      </c>
      <c r="H169" s="1">
        <v>0.12497016</v>
      </c>
      <c r="I169" s="2">
        <v>135.14179999999999</v>
      </c>
      <c r="J169" s="2">
        <v>27.299486499999972</v>
      </c>
      <c r="K169" s="2">
        <v>108.17802779753578</v>
      </c>
      <c r="L169" s="2">
        <f t="shared" si="4"/>
        <v>3.9626396561538213</v>
      </c>
      <c r="M169" s="1">
        <f t="shared" si="5"/>
        <v>3.9503421978285242</v>
      </c>
    </row>
    <row r="170" spans="1:13" x14ac:dyDescent="0.2">
      <c r="A170" t="s">
        <v>191</v>
      </c>
      <c r="B170" t="s">
        <v>15</v>
      </c>
      <c r="C170">
        <v>1</v>
      </c>
      <c r="D170">
        <v>2</v>
      </c>
      <c r="E170">
        <v>14</v>
      </c>
      <c r="F170" s="2">
        <v>107.32774400000002</v>
      </c>
      <c r="G170" s="2">
        <v>0.129271</v>
      </c>
      <c r="H170" s="1">
        <v>0.13508376000000002</v>
      </c>
      <c r="I170" s="2">
        <v>124.73290000000001</v>
      </c>
      <c r="J170" s="2">
        <v>17.275884999999988</v>
      </c>
      <c r="K170" s="2">
        <v>106.64456087796641</v>
      </c>
      <c r="L170" s="2">
        <f t="shared" si="4"/>
        <v>6.1730302602712674</v>
      </c>
      <c r="M170" s="1">
        <f t="shared" si="5"/>
        <v>6.2200584803615042</v>
      </c>
    </row>
    <row r="171" spans="1:13" x14ac:dyDescent="0.2">
      <c r="A171" t="s">
        <v>192</v>
      </c>
      <c r="B171" t="s">
        <v>15</v>
      </c>
      <c r="C171">
        <v>2</v>
      </c>
      <c r="D171">
        <v>17</v>
      </c>
      <c r="E171">
        <v>14</v>
      </c>
      <c r="F171" s="2">
        <v>127.27404800000001</v>
      </c>
      <c r="G171" s="2">
        <v>0.12666549999999999</v>
      </c>
      <c r="H171" s="1">
        <v>0.15730176000000004</v>
      </c>
      <c r="I171" s="2">
        <v>152.79840000000002</v>
      </c>
      <c r="J171" s="2">
        <v>25.397686500000006</v>
      </c>
      <c r="K171" s="2">
        <v>172.61482883969609</v>
      </c>
      <c r="L171" s="2">
        <f t="shared" si="4"/>
        <v>6.7964784445896695</v>
      </c>
      <c r="M171" s="1">
        <f t="shared" si="5"/>
        <v>5.0162330139794413</v>
      </c>
    </row>
    <row r="172" spans="1:13" x14ac:dyDescent="0.2">
      <c r="A172" t="s">
        <v>193</v>
      </c>
      <c r="B172" t="s">
        <v>15</v>
      </c>
      <c r="C172">
        <v>3</v>
      </c>
      <c r="D172">
        <v>35</v>
      </c>
      <c r="E172">
        <v>14</v>
      </c>
      <c r="F172" s="2">
        <v>37.849550000000001</v>
      </c>
      <c r="G172" s="2">
        <v>0.12637599999999999</v>
      </c>
      <c r="H172" s="1">
        <v>0.14854056000000002</v>
      </c>
      <c r="I172" s="2">
        <v>44.8215</v>
      </c>
      <c r="J172" s="2">
        <v>6.8455739999999992</v>
      </c>
      <c r="K172" s="2">
        <v>130.1362367245099</v>
      </c>
      <c r="L172" s="2">
        <f t="shared" si="4"/>
        <v>19.010273897340078</v>
      </c>
      <c r="M172" s="1">
        <f t="shared" si="5"/>
        <v>5.5475152266267234</v>
      </c>
    </row>
    <row r="173" spans="1:13" x14ac:dyDescent="0.2">
      <c r="A173" t="s">
        <v>194</v>
      </c>
      <c r="B173" t="s">
        <v>15</v>
      </c>
      <c r="C173">
        <v>4</v>
      </c>
      <c r="D173">
        <v>41</v>
      </c>
      <c r="E173">
        <v>14</v>
      </c>
      <c r="F173" s="2">
        <v>85.903936000000002</v>
      </c>
      <c r="G173" s="2">
        <v>0.12637599999999999</v>
      </c>
      <c r="H173" s="1">
        <v>0.13666296</v>
      </c>
      <c r="I173" s="2">
        <v>105.26139999999999</v>
      </c>
      <c r="J173" s="2">
        <v>19.231088</v>
      </c>
      <c r="K173" s="2">
        <v>110.99881528562049</v>
      </c>
      <c r="L173" s="2">
        <f t="shared" si="4"/>
        <v>5.7718427207873262</v>
      </c>
      <c r="M173" s="1">
        <f t="shared" si="5"/>
        <v>4.4735020712296674</v>
      </c>
    </row>
    <row r="174" spans="1:13" x14ac:dyDescent="0.2">
      <c r="A174" t="s">
        <v>195</v>
      </c>
      <c r="B174" t="s">
        <v>15</v>
      </c>
      <c r="C174">
        <v>5</v>
      </c>
      <c r="D174">
        <v>57</v>
      </c>
      <c r="E174">
        <v>14</v>
      </c>
      <c r="F174" s="2">
        <v>157.19350400000002</v>
      </c>
      <c r="G174" s="2">
        <v>0.13129750000000001</v>
      </c>
      <c r="H174" s="1">
        <v>0.12466776</v>
      </c>
      <c r="I174" s="2">
        <v>203.73090000000005</v>
      </c>
      <c r="J174" s="2">
        <v>46.406098500000041</v>
      </c>
      <c r="K174" s="2">
        <v>185.60400693758527</v>
      </c>
      <c r="L174" s="2">
        <f t="shared" si="4"/>
        <v>3.9995606813958968</v>
      </c>
      <c r="M174" s="1">
        <f t="shared" si="5"/>
        <v>3.3901751404505567</v>
      </c>
    </row>
    <row r="175" spans="1:13" x14ac:dyDescent="0.2">
      <c r="A175" t="s">
        <v>196</v>
      </c>
      <c r="B175" t="s">
        <v>15</v>
      </c>
      <c r="C175">
        <v>6</v>
      </c>
      <c r="D175">
        <v>71</v>
      </c>
      <c r="E175">
        <v>14</v>
      </c>
      <c r="F175" s="2">
        <v>170.86041600000001</v>
      </c>
      <c r="G175" s="2">
        <v>0.12724450000000001</v>
      </c>
      <c r="H175" s="1">
        <v>0.15916656000000004</v>
      </c>
      <c r="I175" s="2">
        <v>154.48220000000001</v>
      </c>
      <c r="J175" s="2">
        <v>0.15916656000000004</v>
      </c>
      <c r="K175" s="2">
        <v>163.28553399517938</v>
      </c>
      <c r="L175" s="2">
        <f t="shared" si="4"/>
        <v>1025.878387992926</v>
      </c>
      <c r="M175" s="1">
        <f t="shared" si="5"/>
        <v>1074.2687440125612</v>
      </c>
    </row>
    <row r="176" spans="1:13" x14ac:dyDescent="0.2">
      <c r="A176" t="s">
        <v>197</v>
      </c>
      <c r="B176" t="s">
        <v>16</v>
      </c>
      <c r="C176">
        <v>1</v>
      </c>
      <c r="D176">
        <v>1</v>
      </c>
      <c r="E176">
        <v>14</v>
      </c>
      <c r="F176" s="2">
        <v>70.132640000000009</v>
      </c>
      <c r="G176" s="2">
        <v>0.12724450000000001</v>
      </c>
      <c r="H176" s="1">
        <v>0.12833855999999999</v>
      </c>
      <c r="I176" s="2">
        <v>96.320249999999987</v>
      </c>
      <c r="J176" s="2">
        <v>26.060365499999975</v>
      </c>
      <c r="K176" s="2">
        <v>138.14126868586436</v>
      </c>
      <c r="L176" s="2">
        <f t="shared" si="4"/>
        <v>5.3008185432343415</v>
      </c>
      <c r="M176" s="1">
        <f t="shared" si="5"/>
        <v>2.6960437105151147</v>
      </c>
    </row>
    <row r="177" spans="1:13" x14ac:dyDescent="0.2">
      <c r="A177" t="s">
        <v>198</v>
      </c>
      <c r="B177" t="s">
        <v>16</v>
      </c>
      <c r="C177">
        <v>2</v>
      </c>
      <c r="D177">
        <v>14</v>
      </c>
      <c r="E177">
        <v>14</v>
      </c>
      <c r="F177" s="2">
        <v>148.32848000000001</v>
      </c>
      <c r="G177" s="2">
        <v>0.12637599999999999</v>
      </c>
      <c r="H177" s="1">
        <v>0.16522296</v>
      </c>
      <c r="I177" s="2">
        <v>179.9624</v>
      </c>
      <c r="J177" s="2">
        <v>31.507543999999996</v>
      </c>
      <c r="K177" s="2">
        <v>130.69871071381672</v>
      </c>
      <c r="L177" s="2">
        <f t="shared" si="4"/>
        <v>4.1481719652225744</v>
      </c>
      <c r="M177" s="1">
        <f t="shared" si="5"/>
        <v>4.7117241508890704</v>
      </c>
    </row>
    <row r="178" spans="1:13" x14ac:dyDescent="0.2">
      <c r="A178" t="s">
        <v>199</v>
      </c>
      <c r="B178" t="s">
        <v>16</v>
      </c>
      <c r="C178">
        <v>3</v>
      </c>
      <c r="D178">
        <v>27</v>
      </c>
      <c r="E178">
        <v>14</v>
      </c>
      <c r="F178" s="2">
        <v>106.95836800000001</v>
      </c>
      <c r="G178" s="2">
        <v>0.15301000000000001</v>
      </c>
      <c r="H178" s="1">
        <v>0.18298056000000001</v>
      </c>
      <c r="I178" s="2">
        <v>126.99260000000001</v>
      </c>
      <c r="J178" s="2">
        <v>19.881222000000008</v>
      </c>
      <c r="K178" s="2">
        <v>133.39171163868306</v>
      </c>
      <c r="L178" s="2">
        <f t="shared" si="4"/>
        <v>6.7094322289989519</v>
      </c>
      <c r="M178" s="1">
        <f t="shared" si="5"/>
        <v>5.3875651104343563</v>
      </c>
    </row>
    <row r="179" spans="1:13" x14ac:dyDescent="0.2">
      <c r="A179" t="s">
        <v>200</v>
      </c>
      <c r="B179" t="s">
        <v>16</v>
      </c>
      <c r="C179">
        <v>4</v>
      </c>
      <c r="D179">
        <v>44</v>
      </c>
      <c r="E179">
        <v>14</v>
      </c>
      <c r="F179" s="2">
        <v>60.016280000000009</v>
      </c>
      <c r="G179" s="2">
        <v>0.13071850000000002</v>
      </c>
      <c r="H179" s="1">
        <v>0.15026256000000002</v>
      </c>
      <c r="I179" s="2">
        <v>74.701900000000009</v>
      </c>
      <c r="J179" s="2">
        <v>14.5549015</v>
      </c>
      <c r="K179" s="2">
        <v>126.690171664947</v>
      </c>
      <c r="L179" s="2">
        <f t="shared" si="4"/>
        <v>8.7042960520857537</v>
      </c>
      <c r="M179" s="1">
        <f t="shared" si="5"/>
        <v>4.1324222290339794</v>
      </c>
    </row>
    <row r="180" spans="1:13" x14ac:dyDescent="0.2">
      <c r="A180" t="s">
        <v>201</v>
      </c>
      <c r="B180" t="s">
        <v>16</v>
      </c>
      <c r="C180">
        <v>5</v>
      </c>
      <c r="D180">
        <v>54</v>
      </c>
      <c r="E180">
        <v>14</v>
      </c>
      <c r="F180" s="2">
        <v>246.58249600000002</v>
      </c>
      <c r="G180" s="2">
        <v>0.12637599999999999</v>
      </c>
      <c r="H180" s="1">
        <v>0.15043055999999999</v>
      </c>
      <c r="I180" s="2">
        <v>325.28980000000007</v>
      </c>
      <c r="J180" s="2">
        <v>78.580928000000057</v>
      </c>
      <c r="K180" s="2">
        <v>153.41777831077547</v>
      </c>
      <c r="L180" s="2">
        <f t="shared" si="4"/>
        <v>1.9523538626417769</v>
      </c>
      <c r="M180" s="1">
        <f t="shared" si="5"/>
        <v>3.1395515206946887</v>
      </c>
    </row>
    <row r="181" spans="1:13" x14ac:dyDescent="0.2">
      <c r="A181" t="s">
        <v>202</v>
      </c>
      <c r="B181" t="s">
        <v>16</v>
      </c>
      <c r="C181">
        <v>6</v>
      </c>
      <c r="D181">
        <v>63</v>
      </c>
      <c r="E181">
        <v>14</v>
      </c>
      <c r="F181" s="2">
        <v>188.95983999999999</v>
      </c>
      <c r="G181" s="2">
        <v>0.12753400000000001</v>
      </c>
      <c r="H181" s="1">
        <v>0.16032576000000001</v>
      </c>
      <c r="I181" s="2">
        <v>237.68590000000006</v>
      </c>
      <c r="J181" s="2">
        <v>48.598526000000078</v>
      </c>
      <c r="K181" s="2">
        <v>180.28752760370134</v>
      </c>
      <c r="L181" s="2">
        <f t="shared" si="4"/>
        <v>3.7097324228249442</v>
      </c>
      <c r="M181" s="1">
        <f t="shared" si="5"/>
        <v>3.8908047128836722</v>
      </c>
    </row>
    <row r="182" spans="1:13" x14ac:dyDescent="0.2">
      <c r="A182" t="s">
        <v>203</v>
      </c>
      <c r="B182" t="s">
        <v>17</v>
      </c>
      <c r="C182">
        <v>1</v>
      </c>
      <c r="D182">
        <v>7</v>
      </c>
      <c r="E182">
        <v>14</v>
      </c>
      <c r="F182" s="2">
        <v>124.31904000000002</v>
      </c>
      <c r="G182" s="2">
        <v>0.12579699999999999</v>
      </c>
      <c r="H182" s="1">
        <v>0.14738135999999999</v>
      </c>
      <c r="I182" s="2">
        <v>140.5746</v>
      </c>
      <c r="J182" s="2">
        <v>16.129762999999983</v>
      </c>
      <c r="K182" s="2">
        <v>157.47249261982932</v>
      </c>
      <c r="L182" s="2">
        <f t="shared" si="4"/>
        <v>9.7628522266464479</v>
      </c>
      <c r="M182" s="1">
        <f t="shared" si="5"/>
        <v>7.7152303477738737</v>
      </c>
    </row>
    <row r="183" spans="1:13" x14ac:dyDescent="0.2">
      <c r="A183" t="s">
        <v>204</v>
      </c>
      <c r="B183" t="s">
        <v>17</v>
      </c>
      <c r="C183">
        <v>2</v>
      </c>
      <c r="D183">
        <v>23</v>
      </c>
      <c r="E183">
        <v>14</v>
      </c>
      <c r="F183" s="2">
        <v>249.90688000000003</v>
      </c>
      <c r="G183" s="2">
        <v>0.12724450000000001</v>
      </c>
      <c r="H183" s="1">
        <v>0.19873896000000002</v>
      </c>
      <c r="I183" s="2">
        <v>294.05120000000005</v>
      </c>
      <c r="J183" s="2">
        <v>44.017075500000004</v>
      </c>
      <c r="K183" s="2">
        <v>286.14879999999999</v>
      </c>
      <c r="L183" s="2">
        <f t="shared" si="4"/>
        <v>6.5008589677885338</v>
      </c>
      <c r="M183" s="1">
        <f t="shared" si="5"/>
        <v>5.6803892957404676</v>
      </c>
    </row>
    <row r="184" spans="1:13" x14ac:dyDescent="0.2">
      <c r="A184" t="s">
        <v>205</v>
      </c>
      <c r="B184" t="s">
        <v>17</v>
      </c>
      <c r="C184">
        <v>3</v>
      </c>
      <c r="D184">
        <v>31</v>
      </c>
      <c r="E184">
        <v>14</v>
      </c>
      <c r="F184" s="2">
        <v>247.32124800000003</v>
      </c>
      <c r="G184" s="2">
        <v>0.12637599999999999</v>
      </c>
      <c r="H184" s="1">
        <v>0.18302256</v>
      </c>
      <c r="I184" s="2">
        <v>262.81260000000003</v>
      </c>
      <c r="J184" s="2">
        <v>15.364976000000013</v>
      </c>
      <c r="K184" s="2">
        <v>198.21519999999998</v>
      </c>
      <c r="L184" s="2">
        <f t="shared" si="4"/>
        <v>12.900456206374798</v>
      </c>
      <c r="M184" s="1">
        <f t="shared" si="5"/>
        <v>16.104654117259916</v>
      </c>
    </row>
    <row r="185" spans="1:13" x14ac:dyDescent="0.2">
      <c r="A185" t="s">
        <v>206</v>
      </c>
      <c r="B185" t="s">
        <v>17</v>
      </c>
      <c r="C185">
        <v>4</v>
      </c>
      <c r="D185">
        <v>39</v>
      </c>
      <c r="E185">
        <v>14</v>
      </c>
      <c r="F185" s="2">
        <v>283.29999999999995</v>
      </c>
      <c r="G185" s="2">
        <v>0.1330345</v>
      </c>
      <c r="H185" s="1">
        <v>0.21160776000000001</v>
      </c>
      <c r="I185" s="2">
        <v>334.3202</v>
      </c>
      <c r="J185" s="2">
        <v>50.887165500000037</v>
      </c>
      <c r="K185" s="2">
        <v>224.9776</v>
      </c>
      <c r="L185" s="2">
        <f t="shared" si="4"/>
        <v>4.4211069292118426</v>
      </c>
      <c r="M185" s="1">
        <f t="shared" si="5"/>
        <v>5.5698334091726869</v>
      </c>
    </row>
    <row r="186" spans="1:13" x14ac:dyDescent="0.2">
      <c r="A186" t="s">
        <v>207</v>
      </c>
      <c r="B186" t="s">
        <v>17</v>
      </c>
      <c r="C186">
        <v>5</v>
      </c>
      <c r="D186">
        <v>51</v>
      </c>
      <c r="E186">
        <v>14</v>
      </c>
      <c r="F186" s="2">
        <v>108.06649600000001</v>
      </c>
      <c r="G186" s="2">
        <v>0.13187650000000001</v>
      </c>
      <c r="H186" s="1">
        <v>0.12098855999999999</v>
      </c>
      <c r="I186" s="2">
        <v>130.38809999999998</v>
      </c>
      <c r="J186" s="2">
        <v>22.189727499999961</v>
      </c>
      <c r="K186" s="2">
        <v>134.45621264474372</v>
      </c>
      <c r="L186" s="2">
        <f t="shared" si="4"/>
        <v>6.0593899877654627</v>
      </c>
      <c r="M186" s="1">
        <f t="shared" si="5"/>
        <v>4.8760568375614444</v>
      </c>
    </row>
    <row r="187" spans="1:13" x14ac:dyDescent="0.2">
      <c r="A187" t="s">
        <v>208</v>
      </c>
      <c r="B187" t="s">
        <v>17</v>
      </c>
      <c r="C187">
        <v>6</v>
      </c>
      <c r="D187">
        <v>61</v>
      </c>
      <c r="E187">
        <v>14</v>
      </c>
      <c r="F187" s="2">
        <v>41.420030000000011</v>
      </c>
      <c r="G187" s="2">
        <v>0.14345649999999999</v>
      </c>
      <c r="H187" s="1">
        <v>0.12728016</v>
      </c>
      <c r="I187" s="2">
        <v>58.403500000000008</v>
      </c>
      <c r="J187" s="2">
        <v>16.840013499999998</v>
      </c>
      <c r="K187" s="2">
        <v>128.89311542078914</v>
      </c>
      <c r="L187" s="2">
        <f t="shared" si="4"/>
        <v>7.6539793403840894</v>
      </c>
      <c r="M187" s="1">
        <f t="shared" si="5"/>
        <v>2.4681385498889306</v>
      </c>
    </row>
    <row r="188" spans="1:13" x14ac:dyDescent="0.2">
      <c r="A188" t="s">
        <v>209</v>
      </c>
      <c r="B188" t="s">
        <v>18</v>
      </c>
      <c r="C188">
        <v>1</v>
      </c>
      <c r="D188">
        <v>8</v>
      </c>
      <c r="E188">
        <v>14</v>
      </c>
      <c r="F188" s="2">
        <v>193.39235200000002</v>
      </c>
      <c r="G188" s="2">
        <v>0.22885899999999998</v>
      </c>
      <c r="H188" s="1">
        <v>0.22490496000000001</v>
      </c>
      <c r="I188" s="2">
        <v>229.53670000000002</v>
      </c>
      <c r="J188" s="2">
        <v>35.915489000000008</v>
      </c>
      <c r="K188" s="2">
        <v>173.72959665697405</v>
      </c>
      <c r="L188" s="2">
        <f t="shared" si="4"/>
        <v>4.8371775379968796</v>
      </c>
      <c r="M188" s="1">
        <f t="shared" si="5"/>
        <v>5.3910225474028763</v>
      </c>
    </row>
    <row r="189" spans="1:13" x14ac:dyDescent="0.2">
      <c r="A189" t="s">
        <v>210</v>
      </c>
      <c r="B189" t="s">
        <v>18</v>
      </c>
      <c r="C189">
        <v>2</v>
      </c>
      <c r="D189">
        <v>19</v>
      </c>
      <c r="E189">
        <v>14</v>
      </c>
      <c r="F189" s="2">
        <v>139.09408000000002</v>
      </c>
      <c r="G189" s="2">
        <v>0.12753400000000001</v>
      </c>
      <c r="H189" s="1">
        <v>0.14441616000000002</v>
      </c>
      <c r="I189" s="2">
        <v>156.87299999999999</v>
      </c>
      <c r="J189" s="2">
        <v>17.651385999999974</v>
      </c>
      <c r="K189" s="2">
        <v>136.68112772160208</v>
      </c>
      <c r="L189" s="2">
        <f t="shared" si="4"/>
        <v>7.7433651794596914</v>
      </c>
      <c r="M189" s="1">
        <f t="shared" si="5"/>
        <v>7.8872907770528737</v>
      </c>
    </row>
    <row r="190" spans="1:13" x14ac:dyDescent="0.2">
      <c r="A190" t="s">
        <v>211</v>
      </c>
      <c r="B190" t="s">
        <v>18</v>
      </c>
      <c r="C190">
        <v>3</v>
      </c>
      <c r="D190">
        <v>29</v>
      </c>
      <c r="E190">
        <v>14</v>
      </c>
      <c r="F190" s="2">
        <v>171.22979200000003</v>
      </c>
      <c r="G190" s="2">
        <v>0.12666549999999999</v>
      </c>
      <c r="H190" s="1">
        <v>0.20335896000000003</v>
      </c>
      <c r="I190" s="2">
        <v>194.2235</v>
      </c>
      <c r="J190" s="2">
        <v>22.867042499999968</v>
      </c>
      <c r="K190" s="2">
        <v>155.70119342275589</v>
      </c>
      <c r="L190" s="2">
        <f t="shared" si="4"/>
        <v>6.8089781799616675</v>
      </c>
      <c r="M190" s="1">
        <f t="shared" si="5"/>
        <v>7.4935994674431674</v>
      </c>
    </row>
    <row r="191" spans="1:13" x14ac:dyDescent="0.2">
      <c r="A191" t="s">
        <v>212</v>
      </c>
      <c r="B191" t="s">
        <v>18</v>
      </c>
      <c r="C191">
        <v>4</v>
      </c>
      <c r="D191">
        <v>47</v>
      </c>
      <c r="E191">
        <v>14</v>
      </c>
      <c r="F191" s="2">
        <v>59.421200000000013</v>
      </c>
      <c r="G191" s="2">
        <v>0.162274</v>
      </c>
      <c r="H191" s="1">
        <v>0.21057455999999999</v>
      </c>
      <c r="I191" s="2">
        <v>76.739200000000025</v>
      </c>
      <c r="J191" s="2">
        <v>17.155726000000016</v>
      </c>
      <c r="K191" s="2">
        <v>149.82812237125978</v>
      </c>
      <c r="L191" s="2">
        <f t="shared" si="4"/>
        <v>8.7334177738242982</v>
      </c>
      <c r="M191" s="1">
        <f t="shared" si="5"/>
        <v>3.4730954551267579</v>
      </c>
    </row>
    <row r="192" spans="1:13" x14ac:dyDescent="0.2">
      <c r="A192" t="s">
        <v>213</v>
      </c>
      <c r="B192" t="s">
        <v>18</v>
      </c>
      <c r="C192">
        <v>5</v>
      </c>
      <c r="D192">
        <v>59</v>
      </c>
      <c r="E192">
        <v>14</v>
      </c>
      <c r="F192" s="2">
        <v>114.71526400000002</v>
      </c>
      <c r="G192" s="2">
        <v>0.12753400000000001</v>
      </c>
      <c r="H192" s="1">
        <v>0.17546255999999999</v>
      </c>
      <c r="I192" s="2">
        <v>143.29100000000003</v>
      </c>
      <c r="J192" s="2">
        <v>28.448202000000009</v>
      </c>
      <c r="K192" s="2">
        <v>182.71883656222079</v>
      </c>
      <c r="L192" s="2">
        <f t="shared" si="4"/>
        <v>6.4228606279658988</v>
      </c>
      <c r="M192" s="1">
        <f t="shared" si="5"/>
        <v>4.0369088352226967</v>
      </c>
    </row>
    <row r="193" spans="1:13" x14ac:dyDescent="0.2">
      <c r="A193" t="s">
        <v>214</v>
      </c>
      <c r="B193" t="s">
        <v>18</v>
      </c>
      <c r="C193">
        <v>6</v>
      </c>
      <c r="D193">
        <v>65</v>
      </c>
      <c r="E193">
        <v>14</v>
      </c>
      <c r="F193" s="2">
        <v>396.06079999999997</v>
      </c>
      <c r="G193" s="2">
        <v>0.2766265</v>
      </c>
      <c r="H193" s="1">
        <v>0.62758079999999983</v>
      </c>
      <c r="I193" s="2">
        <v>487.40750000000003</v>
      </c>
      <c r="J193" s="2">
        <v>91.070073500000035</v>
      </c>
      <c r="K193" s="2">
        <v>398.93319999999994</v>
      </c>
      <c r="L193" s="2">
        <f t="shared" si="4"/>
        <v>4.3805081589178663</v>
      </c>
      <c r="M193" s="1">
        <f t="shared" si="5"/>
        <v>4.352005123834668</v>
      </c>
    </row>
    <row r="194" spans="1:13" x14ac:dyDescent="0.2">
      <c r="A194" t="s">
        <v>215</v>
      </c>
      <c r="B194" t="s">
        <v>19</v>
      </c>
      <c r="C194">
        <v>1</v>
      </c>
      <c r="D194">
        <v>3</v>
      </c>
      <c r="E194">
        <v>14</v>
      </c>
      <c r="F194" s="2">
        <v>94.768960000000021</v>
      </c>
      <c r="G194" s="2">
        <v>0.12753400000000001</v>
      </c>
      <c r="H194" s="1">
        <v>0.14089656</v>
      </c>
      <c r="I194" s="2">
        <v>98.470399999999998</v>
      </c>
      <c r="J194" s="2">
        <v>3.5739059999999796</v>
      </c>
      <c r="K194" s="2">
        <v>141.85504135634557</v>
      </c>
      <c r="L194" s="2">
        <f t="shared" si="4"/>
        <v>39.691878117764254</v>
      </c>
      <c r="M194" s="1">
        <f t="shared" si="5"/>
        <v>26.552599312908779</v>
      </c>
    </row>
    <row r="195" spans="1:13" x14ac:dyDescent="0.2">
      <c r="A195" t="s">
        <v>216</v>
      </c>
      <c r="B195" t="s">
        <v>19</v>
      </c>
      <c r="C195">
        <v>2</v>
      </c>
      <c r="D195">
        <v>20</v>
      </c>
      <c r="E195">
        <v>14</v>
      </c>
      <c r="F195" s="2">
        <v>180.83356799999996</v>
      </c>
      <c r="G195" s="2">
        <v>0.12637599999999999</v>
      </c>
      <c r="H195" s="1">
        <v>0.13604976000000002</v>
      </c>
      <c r="I195" s="2">
        <v>196.93990000000002</v>
      </c>
      <c r="J195" s="2">
        <v>15.979956000000072</v>
      </c>
      <c r="K195" s="2">
        <v>141.49382880405216</v>
      </c>
      <c r="L195" s="2">
        <f t="shared" ref="L195:L258" si="6">K195/J195</f>
        <v>8.8544567209103402</v>
      </c>
      <c r="M195" s="1">
        <f t="shared" ref="M195:M258" si="7">SUM(F195:G195)/J195</f>
        <v>11.324182870090452</v>
      </c>
    </row>
    <row r="196" spans="1:13" x14ac:dyDescent="0.2">
      <c r="A196" t="s">
        <v>217</v>
      </c>
      <c r="B196" t="s">
        <v>19</v>
      </c>
      <c r="C196">
        <v>3</v>
      </c>
      <c r="D196">
        <v>25</v>
      </c>
      <c r="E196">
        <v>14</v>
      </c>
      <c r="F196" s="2">
        <v>266.89817600000003</v>
      </c>
      <c r="G196" s="2">
        <v>0.13042899999999999</v>
      </c>
      <c r="H196" s="1">
        <v>0.16855776</v>
      </c>
      <c r="I196" s="2">
        <v>310.34960000000001</v>
      </c>
      <c r="J196" s="2">
        <v>43.320994999999982</v>
      </c>
      <c r="K196" s="2">
        <v>182.68024246130761</v>
      </c>
      <c r="L196" s="2">
        <f t="shared" si="6"/>
        <v>4.2168985837307682</v>
      </c>
      <c r="M196" s="1">
        <f t="shared" si="7"/>
        <v>6.1639536441856917</v>
      </c>
    </row>
    <row r="197" spans="1:13" x14ac:dyDescent="0.2">
      <c r="A197" t="s">
        <v>218</v>
      </c>
      <c r="B197" t="s">
        <v>19</v>
      </c>
      <c r="C197">
        <v>4</v>
      </c>
      <c r="D197">
        <v>48</v>
      </c>
      <c r="E197">
        <v>14</v>
      </c>
      <c r="F197" s="2">
        <v>221.09555200000003</v>
      </c>
      <c r="G197" s="2">
        <v>0.133324</v>
      </c>
      <c r="H197" s="1">
        <v>0.22483776</v>
      </c>
      <c r="I197" s="2">
        <v>288.61840000000007</v>
      </c>
      <c r="J197" s="2">
        <v>67.389524000000023</v>
      </c>
      <c r="K197" s="2">
        <v>166.67492969139855</v>
      </c>
      <c r="L197" s="2">
        <f t="shared" si="6"/>
        <v>2.4733062321585546</v>
      </c>
      <c r="M197" s="1">
        <f t="shared" si="7"/>
        <v>3.2828377894463232</v>
      </c>
    </row>
    <row r="198" spans="1:13" x14ac:dyDescent="0.2">
      <c r="A198" t="s">
        <v>219</v>
      </c>
      <c r="B198" t="s">
        <v>19</v>
      </c>
      <c r="C198">
        <v>5</v>
      </c>
      <c r="D198">
        <v>50</v>
      </c>
      <c r="E198">
        <v>14</v>
      </c>
      <c r="F198" s="2">
        <v>125.42716800000001</v>
      </c>
      <c r="G198" s="2">
        <v>0.1330345</v>
      </c>
      <c r="H198" s="1">
        <v>0.14313095999999997</v>
      </c>
      <c r="I198" s="2">
        <v>143.29100000000003</v>
      </c>
      <c r="J198" s="2">
        <v>17.730797500000008</v>
      </c>
      <c r="K198" s="2">
        <v>117.85144000000001</v>
      </c>
      <c r="L198" s="2">
        <f t="shared" si="6"/>
        <v>6.6467083615387272</v>
      </c>
      <c r="M198" s="1">
        <f t="shared" si="7"/>
        <v>7.0814751846328372</v>
      </c>
    </row>
    <row r="199" spans="1:13" x14ac:dyDescent="0.2">
      <c r="A199" t="s">
        <v>220</v>
      </c>
      <c r="B199" t="s">
        <v>19</v>
      </c>
      <c r="C199">
        <v>6</v>
      </c>
      <c r="D199">
        <v>72</v>
      </c>
      <c r="E199">
        <v>14</v>
      </c>
      <c r="F199" s="2">
        <v>114.71526400000002</v>
      </c>
      <c r="G199" s="2">
        <v>0.13187650000000001</v>
      </c>
      <c r="H199" s="1">
        <v>0.14647416000000005</v>
      </c>
      <c r="I199" s="2">
        <v>117.64700000000003</v>
      </c>
      <c r="J199" s="2">
        <v>2.7998595000000108</v>
      </c>
      <c r="K199" s="2">
        <v>110.23609642839084</v>
      </c>
      <c r="L199" s="2">
        <f t="shared" si="6"/>
        <v>39.37201006993044</v>
      </c>
      <c r="M199" s="1">
        <f t="shared" si="7"/>
        <v>41.018894162367637</v>
      </c>
    </row>
    <row r="200" spans="1:13" x14ac:dyDescent="0.2">
      <c r="A200" t="s">
        <v>221</v>
      </c>
      <c r="B200" t="s">
        <v>20</v>
      </c>
      <c r="C200">
        <v>1</v>
      </c>
      <c r="D200">
        <v>12</v>
      </c>
      <c r="E200">
        <v>14</v>
      </c>
      <c r="F200" s="2">
        <v>441.92959999999994</v>
      </c>
      <c r="G200" s="2">
        <v>0.15561549999999999</v>
      </c>
      <c r="H200" s="1">
        <v>0.23372496000000001</v>
      </c>
      <c r="I200" s="2">
        <v>474.43399999999991</v>
      </c>
      <c r="J200" s="2">
        <v>32.348784499999965</v>
      </c>
      <c r="K200" s="2">
        <v>276.5908</v>
      </c>
      <c r="L200" s="2">
        <f t="shared" si="6"/>
        <v>8.5502687125694106</v>
      </c>
      <c r="M200" s="1">
        <f t="shared" si="7"/>
        <v>13.666207937426533</v>
      </c>
    </row>
    <row r="201" spans="1:13" x14ac:dyDescent="0.2">
      <c r="A201" t="s">
        <v>222</v>
      </c>
      <c r="B201" t="s">
        <v>20</v>
      </c>
      <c r="C201">
        <v>2</v>
      </c>
      <c r="D201">
        <v>18</v>
      </c>
      <c r="E201">
        <v>14</v>
      </c>
      <c r="F201" s="2">
        <v>115.45401600000002</v>
      </c>
      <c r="G201" s="2">
        <v>0.128113</v>
      </c>
      <c r="H201" s="1">
        <v>0.13337855999999998</v>
      </c>
      <c r="I201" s="2">
        <v>131.74630000000002</v>
      </c>
      <c r="J201" s="2">
        <v>16.164170999999982</v>
      </c>
      <c r="K201" s="2">
        <v>126.79216189850861</v>
      </c>
      <c r="L201" s="2">
        <f t="shared" si="6"/>
        <v>7.8440250290911147</v>
      </c>
      <c r="M201" s="1">
        <f t="shared" si="7"/>
        <v>7.1505138741727094</v>
      </c>
    </row>
    <row r="202" spans="1:13" x14ac:dyDescent="0.2">
      <c r="A202" t="s">
        <v>223</v>
      </c>
      <c r="B202" t="s">
        <v>20</v>
      </c>
      <c r="C202">
        <v>3</v>
      </c>
      <c r="D202">
        <v>36</v>
      </c>
      <c r="E202">
        <v>14</v>
      </c>
      <c r="F202" s="2">
        <v>325.34640000000002</v>
      </c>
      <c r="G202" s="2">
        <v>0.14808850000000001</v>
      </c>
      <c r="H202" s="1">
        <v>0.19827696000000003</v>
      </c>
      <c r="I202" s="2">
        <v>337.77979999999997</v>
      </c>
      <c r="J202" s="2">
        <v>12.285311499999978</v>
      </c>
      <c r="K202" s="2">
        <v>207.7732</v>
      </c>
      <c r="L202" s="2">
        <f t="shared" si="6"/>
        <v>16.912326561683063</v>
      </c>
      <c r="M202" s="1">
        <f t="shared" si="7"/>
        <v>26.494606058625422</v>
      </c>
    </row>
    <row r="203" spans="1:13" x14ac:dyDescent="0.2">
      <c r="A203" t="s">
        <v>224</v>
      </c>
      <c r="B203" t="s">
        <v>20</v>
      </c>
      <c r="C203">
        <v>4</v>
      </c>
      <c r="D203">
        <v>46</v>
      </c>
      <c r="E203">
        <v>14</v>
      </c>
      <c r="F203" s="2">
        <v>173.81542400000001</v>
      </c>
      <c r="G203" s="2">
        <v>0.133324</v>
      </c>
      <c r="H203" s="1">
        <v>0.14940576</v>
      </c>
      <c r="I203" s="2">
        <v>203.05180000000001</v>
      </c>
      <c r="J203" s="2">
        <v>29.103052000000019</v>
      </c>
      <c r="K203" s="2">
        <v>148.18676245755557</v>
      </c>
      <c r="L203" s="2">
        <f t="shared" si="6"/>
        <v>5.0917945807730227</v>
      </c>
      <c r="M203" s="1">
        <f t="shared" si="7"/>
        <v>5.9769933407671427</v>
      </c>
    </row>
    <row r="204" spans="1:13" x14ac:dyDescent="0.2">
      <c r="A204" t="s">
        <v>225</v>
      </c>
      <c r="B204" t="s">
        <v>20</v>
      </c>
      <c r="C204">
        <v>5</v>
      </c>
      <c r="D204">
        <v>60</v>
      </c>
      <c r="E204">
        <v>14</v>
      </c>
      <c r="F204" s="2">
        <v>236.60934399999999</v>
      </c>
      <c r="G204" s="2">
        <v>0.12695500000000001</v>
      </c>
      <c r="H204" s="1">
        <v>0.18823896000000001</v>
      </c>
      <c r="I204" s="2">
        <v>302.20040000000006</v>
      </c>
      <c r="J204" s="2">
        <v>65.464101000000056</v>
      </c>
      <c r="K204" s="2">
        <v>194.392</v>
      </c>
      <c r="L204" s="2">
        <f t="shared" si="6"/>
        <v>2.9694442760315281</v>
      </c>
      <c r="M204" s="1">
        <f t="shared" si="7"/>
        <v>3.6162766368700274</v>
      </c>
    </row>
    <row r="205" spans="1:13" x14ac:dyDescent="0.2">
      <c r="A205" t="s">
        <v>226</v>
      </c>
      <c r="B205" t="s">
        <v>20</v>
      </c>
      <c r="C205">
        <v>6</v>
      </c>
      <c r="D205">
        <v>69</v>
      </c>
      <c r="E205">
        <v>14</v>
      </c>
      <c r="F205" s="2">
        <v>201.51862399999999</v>
      </c>
      <c r="G205" s="2">
        <v>0.13390299999999999</v>
      </c>
      <c r="H205" s="1">
        <v>0.13113576000000002</v>
      </c>
      <c r="I205" s="2">
        <v>203.5958</v>
      </c>
      <c r="J205" s="2">
        <v>1.9432730000000049</v>
      </c>
      <c r="K205" s="2">
        <v>115.52755145038682</v>
      </c>
      <c r="L205" s="2">
        <f t="shared" si="6"/>
        <v>59.449985385680002</v>
      </c>
      <c r="M205" s="1">
        <f t="shared" si="7"/>
        <v>103.76953058062325</v>
      </c>
    </row>
    <row r="206" spans="1:13" x14ac:dyDescent="0.2">
      <c r="A206" t="s">
        <v>227</v>
      </c>
      <c r="B206" t="s">
        <v>21</v>
      </c>
      <c r="C206">
        <v>1</v>
      </c>
      <c r="D206">
        <v>5</v>
      </c>
      <c r="E206">
        <v>14</v>
      </c>
      <c r="F206" s="2">
        <v>114.34588800000002</v>
      </c>
      <c r="G206" s="2">
        <v>0.13853500000000002</v>
      </c>
      <c r="H206" s="1">
        <v>0.15137136000000001</v>
      </c>
      <c r="I206" s="2">
        <v>120.88069999999999</v>
      </c>
      <c r="J206" s="2">
        <v>6.3962769999999693</v>
      </c>
      <c r="K206" s="2">
        <v>137.24314342932183</v>
      </c>
      <c r="L206" s="2">
        <f t="shared" si="6"/>
        <v>21.456722938878741</v>
      </c>
      <c r="M206" s="1">
        <f t="shared" si="7"/>
        <v>17.898603046741187</v>
      </c>
    </row>
    <row r="207" spans="1:13" x14ac:dyDescent="0.2">
      <c r="A207" t="s">
        <v>228</v>
      </c>
      <c r="B207" t="s">
        <v>21</v>
      </c>
      <c r="C207">
        <v>2</v>
      </c>
      <c r="D207">
        <v>21</v>
      </c>
      <c r="E207">
        <v>14</v>
      </c>
      <c r="F207" s="2">
        <v>401.7944</v>
      </c>
      <c r="G207" s="2">
        <v>0.17009049999999998</v>
      </c>
      <c r="H207" s="1">
        <v>0.28325975999999992</v>
      </c>
      <c r="I207" s="2">
        <v>446.75720000000007</v>
      </c>
      <c r="J207" s="2">
        <v>44.792709500000058</v>
      </c>
      <c r="K207" s="2">
        <v>284.23719999999997</v>
      </c>
      <c r="L207" s="2">
        <f t="shared" si="6"/>
        <v>6.3456130065094545</v>
      </c>
      <c r="M207" s="1">
        <f t="shared" si="7"/>
        <v>8.9738820220285955</v>
      </c>
    </row>
    <row r="208" spans="1:13" x14ac:dyDescent="0.2">
      <c r="A208" t="s">
        <v>229</v>
      </c>
      <c r="B208" t="s">
        <v>21</v>
      </c>
      <c r="C208">
        <v>3</v>
      </c>
      <c r="D208">
        <v>33</v>
      </c>
      <c r="E208">
        <v>14</v>
      </c>
      <c r="F208" s="2">
        <v>206.32051200000001</v>
      </c>
      <c r="G208" s="2">
        <v>0.15301000000000001</v>
      </c>
      <c r="H208" s="1">
        <v>0.14665055999999999</v>
      </c>
      <c r="I208" s="2">
        <v>219.35020000000006</v>
      </c>
      <c r="J208" s="2">
        <v>12.876678000000055</v>
      </c>
      <c r="K208" s="2">
        <v>119.81293153925523</v>
      </c>
      <c r="L208" s="2">
        <f t="shared" si="6"/>
        <v>9.3046460849028545</v>
      </c>
      <c r="M208" s="1">
        <f t="shared" si="7"/>
        <v>16.034688605244234</v>
      </c>
    </row>
    <row r="209" spans="1:13" x14ac:dyDescent="0.2">
      <c r="A209" t="s">
        <v>230</v>
      </c>
      <c r="B209" t="s">
        <v>21</v>
      </c>
      <c r="C209">
        <v>4</v>
      </c>
      <c r="D209">
        <v>37</v>
      </c>
      <c r="E209">
        <v>14</v>
      </c>
      <c r="F209" s="2">
        <v>272.80819200000002</v>
      </c>
      <c r="G209" s="2">
        <v>0.142009</v>
      </c>
      <c r="H209" s="1">
        <v>0.21905015999999999</v>
      </c>
      <c r="I209" s="2">
        <v>357.88659999999999</v>
      </c>
      <c r="J209" s="2">
        <v>84.936398999999994</v>
      </c>
      <c r="K209" s="2">
        <v>215.4196</v>
      </c>
      <c r="L209" s="2">
        <f t="shared" si="6"/>
        <v>2.53624597388453</v>
      </c>
      <c r="M209" s="1">
        <f t="shared" si="7"/>
        <v>3.2135833896136803</v>
      </c>
    </row>
    <row r="210" spans="1:13" x14ac:dyDescent="0.2">
      <c r="A210" t="s">
        <v>231</v>
      </c>
      <c r="B210" t="s">
        <v>21</v>
      </c>
      <c r="C210">
        <v>5</v>
      </c>
      <c r="D210">
        <v>52</v>
      </c>
      <c r="E210">
        <v>14</v>
      </c>
      <c r="F210" s="2">
        <v>181.202944</v>
      </c>
      <c r="G210" s="2">
        <v>0.133324</v>
      </c>
      <c r="H210" s="1">
        <v>0.15106896</v>
      </c>
      <c r="I210" s="2">
        <v>222.74570000000003</v>
      </c>
      <c r="J210" s="2">
        <v>41.409432000000038</v>
      </c>
      <c r="K210" s="2">
        <v>164.57898066375628</v>
      </c>
      <c r="L210" s="2">
        <f t="shared" si="6"/>
        <v>3.9744322178521099</v>
      </c>
      <c r="M210" s="1">
        <f t="shared" si="7"/>
        <v>4.3791054173358335</v>
      </c>
    </row>
    <row r="211" spans="1:13" x14ac:dyDescent="0.2">
      <c r="A211" t="s">
        <v>232</v>
      </c>
      <c r="B211" t="s">
        <v>21</v>
      </c>
      <c r="C211">
        <v>6</v>
      </c>
      <c r="D211">
        <v>66</v>
      </c>
      <c r="E211">
        <v>14</v>
      </c>
      <c r="F211" s="2">
        <v>143.89596800000001</v>
      </c>
      <c r="G211" s="2">
        <v>0.17645949999999999</v>
      </c>
      <c r="H211" s="1">
        <v>0.20051136000000003</v>
      </c>
      <c r="I211" s="2">
        <v>181.32060000000001</v>
      </c>
      <c r="J211" s="2">
        <v>37.24817250000001</v>
      </c>
      <c r="K211" s="2">
        <v>142.63366825329939</v>
      </c>
      <c r="L211" s="2">
        <f t="shared" si="6"/>
        <v>3.8292796311899422</v>
      </c>
      <c r="M211" s="1">
        <f t="shared" si="7"/>
        <v>3.8679059355193859</v>
      </c>
    </row>
    <row r="212" spans="1:13" x14ac:dyDescent="0.2">
      <c r="A212" t="s">
        <v>233</v>
      </c>
      <c r="B212" t="s">
        <v>22</v>
      </c>
      <c r="C212">
        <v>1</v>
      </c>
      <c r="D212">
        <v>4</v>
      </c>
      <c r="E212">
        <v>14</v>
      </c>
      <c r="F212" s="2">
        <v>91.813952000000029</v>
      </c>
      <c r="G212" s="2">
        <v>0.13448199999999999</v>
      </c>
      <c r="H212" s="1">
        <v>0.12943055999999997</v>
      </c>
      <c r="I212" s="2">
        <v>101.8659</v>
      </c>
      <c r="J212" s="2">
        <v>9.9174659999999619</v>
      </c>
      <c r="K212" s="2">
        <v>166.56000419848044</v>
      </c>
      <c r="L212" s="2">
        <f t="shared" si="6"/>
        <v>16.794613079437941</v>
      </c>
      <c r="M212" s="1">
        <f t="shared" si="7"/>
        <v>9.2713636729382678</v>
      </c>
    </row>
    <row r="213" spans="1:13" x14ac:dyDescent="0.2">
      <c r="A213" t="s">
        <v>234</v>
      </c>
      <c r="B213" t="s">
        <v>22</v>
      </c>
      <c r="C213">
        <v>2</v>
      </c>
      <c r="D213">
        <v>16</v>
      </c>
      <c r="E213">
        <v>14</v>
      </c>
      <c r="F213" s="2">
        <v>97.723968000000028</v>
      </c>
      <c r="G213" s="2">
        <v>0.13071850000000002</v>
      </c>
      <c r="H213" s="1">
        <v>9.8778959999999999E-2</v>
      </c>
      <c r="I213" s="2">
        <v>125.63440000000001</v>
      </c>
      <c r="J213" s="2">
        <v>27.779713499999986</v>
      </c>
      <c r="K213" s="2">
        <v>99.805636109183013</v>
      </c>
      <c r="L213" s="2">
        <f t="shared" si="6"/>
        <v>3.5927525353774099</v>
      </c>
      <c r="M213" s="1">
        <f t="shared" si="7"/>
        <v>3.52252324344526</v>
      </c>
    </row>
    <row r="214" spans="1:13" x14ac:dyDescent="0.2">
      <c r="A214" t="s">
        <v>235</v>
      </c>
      <c r="B214" t="s">
        <v>22</v>
      </c>
      <c r="C214">
        <v>3</v>
      </c>
      <c r="D214">
        <v>34</v>
      </c>
      <c r="E214">
        <v>14</v>
      </c>
      <c r="F214" s="2">
        <v>64.925690000000003</v>
      </c>
      <c r="G214" s="2">
        <v>0.1284025</v>
      </c>
      <c r="H214" s="1">
        <v>0.14351736000000004</v>
      </c>
      <c r="I214" s="2">
        <v>76.739200000000025</v>
      </c>
      <c r="J214" s="2">
        <v>11.685107500000015</v>
      </c>
      <c r="K214" s="2">
        <v>135.25205340962387</v>
      </c>
      <c r="L214" s="2">
        <f t="shared" si="6"/>
        <v>11.574737623049142</v>
      </c>
      <c r="M214" s="1">
        <f t="shared" si="7"/>
        <v>5.567265213435129</v>
      </c>
    </row>
    <row r="215" spans="1:13" x14ac:dyDescent="0.2">
      <c r="A215" t="s">
        <v>236</v>
      </c>
      <c r="B215" t="s">
        <v>22</v>
      </c>
      <c r="C215">
        <v>4</v>
      </c>
      <c r="D215">
        <v>45</v>
      </c>
      <c r="E215">
        <v>14</v>
      </c>
      <c r="F215" s="2">
        <v>116.19276800000002</v>
      </c>
      <c r="G215" s="2">
        <v>0.1295605</v>
      </c>
      <c r="H215" s="1">
        <v>0.10790136</v>
      </c>
      <c r="I215" s="2">
        <v>137.17909999999998</v>
      </c>
      <c r="J215" s="2">
        <v>20.856771499999965</v>
      </c>
      <c r="K215" s="2">
        <v>121.68636083669449</v>
      </c>
      <c r="L215" s="2">
        <f t="shared" si="6"/>
        <v>5.8343814543250234</v>
      </c>
      <c r="M215" s="1">
        <f t="shared" si="7"/>
        <v>5.5771972426317378</v>
      </c>
    </row>
    <row r="216" spans="1:13" x14ac:dyDescent="0.2">
      <c r="A216" t="s">
        <v>237</v>
      </c>
      <c r="B216" t="s">
        <v>22</v>
      </c>
      <c r="C216">
        <v>5</v>
      </c>
      <c r="D216">
        <v>49</v>
      </c>
      <c r="E216">
        <v>14</v>
      </c>
      <c r="F216" s="2">
        <v>42.610190000000003</v>
      </c>
      <c r="G216" s="2">
        <v>0.14490400000000001</v>
      </c>
      <c r="H216" s="1">
        <v>0.20755896000000001</v>
      </c>
      <c r="I216" s="2">
        <v>48.896099999999997</v>
      </c>
      <c r="J216" s="2">
        <v>6.1410059999999973</v>
      </c>
      <c r="K216" s="2">
        <v>87.283760000000001</v>
      </c>
      <c r="L216" s="2">
        <f t="shared" si="6"/>
        <v>14.213267337631658</v>
      </c>
      <c r="M216" s="1">
        <f t="shared" si="7"/>
        <v>6.9622296412021125</v>
      </c>
    </row>
    <row r="217" spans="1:13" x14ac:dyDescent="0.2">
      <c r="A217" t="s">
        <v>238</v>
      </c>
      <c r="B217" t="s">
        <v>22</v>
      </c>
      <c r="C217">
        <v>6</v>
      </c>
      <c r="D217">
        <v>67</v>
      </c>
      <c r="E217">
        <v>14</v>
      </c>
      <c r="F217" s="2">
        <v>96.985216000000037</v>
      </c>
      <c r="G217" s="2">
        <v>0.14345649999999999</v>
      </c>
      <c r="H217" s="1">
        <v>0.12628055999999999</v>
      </c>
      <c r="I217" s="2">
        <v>115.4479</v>
      </c>
      <c r="J217" s="2">
        <v>18.319227499999968</v>
      </c>
      <c r="K217" s="2">
        <v>123.12314865242966</v>
      </c>
      <c r="L217" s="2">
        <f t="shared" si="6"/>
        <v>6.7209792908805719</v>
      </c>
      <c r="M217" s="1">
        <f t="shared" si="7"/>
        <v>5.3020070032975024</v>
      </c>
    </row>
    <row r="218" spans="1:13" x14ac:dyDescent="0.2">
      <c r="A218" t="s">
        <v>239</v>
      </c>
      <c r="B218" t="s">
        <v>11</v>
      </c>
      <c r="C218">
        <v>1</v>
      </c>
      <c r="D218">
        <v>11</v>
      </c>
      <c r="E218">
        <v>21</v>
      </c>
      <c r="F218" s="2">
        <v>138.35532800000001</v>
      </c>
      <c r="G218" s="2">
        <v>0.13949600000000001</v>
      </c>
      <c r="H218" s="1">
        <v>0.11522784000000001</v>
      </c>
      <c r="I218" s="2">
        <v>122.2514</v>
      </c>
      <c r="J218" s="2">
        <v>0.11522784000000001</v>
      </c>
      <c r="K218" s="2">
        <v>131.03528067555496</v>
      </c>
      <c r="L218" s="2">
        <f t="shared" si="6"/>
        <v>1137.1842141235568</v>
      </c>
      <c r="M218" s="1">
        <f t="shared" si="7"/>
        <v>1201.9215495144231</v>
      </c>
    </row>
    <row r="219" spans="1:13" x14ac:dyDescent="0.2">
      <c r="A219" t="s">
        <v>240</v>
      </c>
      <c r="B219" t="s">
        <v>11</v>
      </c>
      <c r="C219">
        <v>2</v>
      </c>
      <c r="D219">
        <v>24</v>
      </c>
      <c r="E219">
        <v>21</v>
      </c>
      <c r="F219" s="2">
        <v>116.706672</v>
      </c>
      <c r="G219" s="2">
        <v>0.138352</v>
      </c>
      <c r="H219" s="1">
        <v>0.13867224000000003</v>
      </c>
      <c r="I219" s="2">
        <v>108.94980000000001</v>
      </c>
      <c r="J219" s="2">
        <v>0.13867224000000003</v>
      </c>
      <c r="K219" s="2">
        <v>180.04539999999997</v>
      </c>
      <c r="L219" s="2">
        <f t="shared" si="6"/>
        <v>1298.3521431542458</v>
      </c>
      <c r="M219" s="1">
        <f t="shared" si="7"/>
        <v>842.59851863646225</v>
      </c>
    </row>
    <row r="220" spans="1:13" x14ac:dyDescent="0.2">
      <c r="A220" t="s">
        <v>241</v>
      </c>
      <c r="B220" t="s">
        <v>11</v>
      </c>
      <c r="C220">
        <v>3</v>
      </c>
      <c r="D220">
        <v>30</v>
      </c>
      <c r="E220">
        <v>21</v>
      </c>
      <c r="F220" s="2">
        <v>31.996750000000006</v>
      </c>
      <c r="G220" s="2">
        <v>0.13921</v>
      </c>
      <c r="H220" s="1">
        <v>0.13586664000000001</v>
      </c>
      <c r="I220" s="2">
        <v>36.8142</v>
      </c>
      <c r="J220" s="2">
        <v>4.6782399999999953</v>
      </c>
      <c r="K220" s="2">
        <v>174.77839999999998</v>
      </c>
      <c r="L220" s="2">
        <f t="shared" si="6"/>
        <v>37.359861828379934</v>
      </c>
      <c r="M220" s="1">
        <f t="shared" si="7"/>
        <v>6.8692414241253203</v>
      </c>
    </row>
    <row r="221" spans="1:13" x14ac:dyDescent="0.2">
      <c r="A221" t="s">
        <v>242</v>
      </c>
      <c r="B221" t="s">
        <v>11</v>
      </c>
      <c r="C221">
        <v>4</v>
      </c>
      <c r="D221">
        <v>42</v>
      </c>
      <c r="E221">
        <v>21</v>
      </c>
      <c r="F221" s="2">
        <v>112.40904</v>
      </c>
      <c r="G221" s="2">
        <v>0.141212</v>
      </c>
      <c r="H221" s="1">
        <v>9.085944E-2</v>
      </c>
      <c r="I221" s="2">
        <v>101.78739999999999</v>
      </c>
      <c r="J221" s="2">
        <v>9.085944E-2</v>
      </c>
      <c r="K221" s="2">
        <v>96.656800000000004</v>
      </c>
      <c r="L221" s="2">
        <f t="shared" si="6"/>
        <v>1063.8058081801958</v>
      </c>
      <c r="M221" s="1">
        <f t="shared" si="7"/>
        <v>1238.729316403447</v>
      </c>
    </row>
    <row r="222" spans="1:13" x14ac:dyDescent="0.2">
      <c r="A222" t="s">
        <v>243</v>
      </c>
      <c r="B222" t="s">
        <v>11</v>
      </c>
      <c r="C222">
        <v>5</v>
      </c>
      <c r="D222">
        <v>53</v>
      </c>
      <c r="E222">
        <v>21</v>
      </c>
      <c r="F222" s="2">
        <v>19.39255</v>
      </c>
      <c r="G222" s="2">
        <v>0.13978199999999999</v>
      </c>
      <c r="H222" s="1">
        <v>9.3295439999999993E-2</v>
      </c>
      <c r="I222" s="2">
        <v>24.535800000000002</v>
      </c>
      <c r="J222" s="2">
        <v>5.0034680000000016</v>
      </c>
      <c r="K222" s="2">
        <v>113.361</v>
      </c>
      <c r="L222" s="2">
        <f t="shared" si="6"/>
        <v>22.656485461683769</v>
      </c>
      <c r="M222" s="1">
        <f t="shared" si="7"/>
        <v>3.9037587529289675</v>
      </c>
    </row>
    <row r="223" spans="1:13" x14ac:dyDescent="0.2">
      <c r="A223" t="s">
        <v>244</v>
      </c>
      <c r="B223" t="s">
        <v>11</v>
      </c>
      <c r="C223">
        <v>6</v>
      </c>
      <c r="D223">
        <v>68</v>
      </c>
      <c r="E223">
        <v>21</v>
      </c>
      <c r="F223" s="2">
        <v>38.298850000000002</v>
      </c>
      <c r="G223" s="2">
        <v>0.236736</v>
      </c>
      <c r="H223" s="1">
        <v>0.13454784</v>
      </c>
      <c r="I223" s="2">
        <v>35.695300000000003</v>
      </c>
      <c r="J223" s="2">
        <v>0.13454784</v>
      </c>
      <c r="K223" s="2">
        <v>80.640419999999992</v>
      </c>
      <c r="L223" s="2">
        <f t="shared" si="6"/>
        <v>599.3438467685545</v>
      </c>
      <c r="M223" s="1">
        <f t="shared" si="7"/>
        <v>286.4080612516708</v>
      </c>
    </row>
    <row r="224" spans="1:13" x14ac:dyDescent="0.2">
      <c r="A224" t="s">
        <v>245</v>
      </c>
      <c r="B224" t="s">
        <v>12</v>
      </c>
      <c r="C224">
        <v>1</v>
      </c>
      <c r="D224">
        <v>9</v>
      </c>
      <c r="E224">
        <v>21</v>
      </c>
      <c r="F224" s="2">
        <v>136.13907200000003</v>
      </c>
      <c r="G224" s="2">
        <v>0.13949600000000001</v>
      </c>
      <c r="H224" s="1">
        <v>0.12130944</v>
      </c>
      <c r="I224" s="2">
        <v>124.80940000000001</v>
      </c>
      <c r="J224" s="2">
        <v>0.12130944</v>
      </c>
      <c r="K224" s="2">
        <v>135.5325193413002</v>
      </c>
      <c r="L224" s="2">
        <f t="shared" si="6"/>
        <v>1117.246269880565</v>
      </c>
      <c r="M224" s="1">
        <f t="shared" si="7"/>
        <v>1123.3962336319419</v>
      </c>
    </row>
    <row r="225" spans="1:13" x14ac:dyDescent="0.2">
      <c r="A225" t="s">
        <v>246</v>
      </c>
      <c r="B225" t="s">
        <v>12</v>
      </c>
      <c r="C225">
        <v>2</v>
      </c>
      <c r="D225">
        <v>13</v>
      </c>
      <c r="E225">
        <v>21</v>
      </c>
      <c r="F225" s="2">
        <v>44.150799999999997</v>
      </c>
      <c r="G225" s="2">
        <v>0.14149800000000001</v>
      </c>
      <c r="H225" s="1">
        <v>7.9166639999999996E-2</v>
      </c>
      <c r="I225" s="2">
        <v>45.511400000000009</v>
      </c>
      <c r="J225" s="2">
        <v>1.2191020000000137</v>
      </c>
      <c r="K225" s="2">
        <v>73.130951420047538</v>
      </c>
      <c r="L225" s="2">
        <f t="shared" si="6"/>
        <v>59.987557579305687</v>
      </c>
      <c r="M225" s="1">
        <f t="shared" si="7"/>
        <v>36.331904959551785</v>
      </c>
    </row>
    <row r="226" spans="1:13" x14ac:dyDescent="0.2">
      <c r="A226" t="s">
        <v>247</v>
      </c>
      <c r="B226" t="s">
        <v>12</v>
      </c>
      <c r="C226">
        <v>3</v>
      </c>
      <c r="D226">
        <v>28</v>
      </c>
      <c r="E226">
        <v>21</v>
      </c>
      <c r="F226" s="2">
        <v>79.460528000000011</v>
      </c>
      <c r="G226" s="2">
        <v>0.14264199999999999</v>
      </c>
      <c r="H226" s="1">
        <v>9.7520640000000006E-2</v>
      </c>
      <c r="I226" s="2">
        <v>69.556600000000017</v>
      </c>
      <c r="J226" s="2">
        <v>9.7520640000000006E-2</v>
      </c>
      <c r="K226" s="2">
        <v>117.89479999999999</v>
      </c>
      <c r="L226" s="2">
        <f t="shared" si="6"/>
        <v>1208.9215165117864</v>
      </c>
      <c r="M226" s="1">
        <f t="shared" si="7"/>
        <v>816.26997115687516</v>
      </c>
    </row>
    <row r="227" spans="1:13" x14ac:dyDescent="0.2">
      <c r="A227" t="s">
        <v>248</v>
      </c>
      <c r="B227" t="s">
        <v>12</v>
      </c>
      <c r="C227">
        <v>4</v>
      </c>
      <c r="D227">
        <v>38</v>
      </c>
      <c r="E227">
        <v>21</v>
      </c>
      <c r="F227" s="2">
        <v>53.15379999999999</v>
      </c>
      <c r="G227" s="2">
        <v>0.14264199999999999</v>
      </c>
      <c r="H227" s="1">
        <v>9.440424E-2</v>
      </c>
      <c r="I227" s="2">
        <v>55.743400000000008</v>
      </c>
      <c r="J227" s="2">
        <v>2.4469580000000164</v>
      </c>
      <c r="K227" s="2">
        <v>104.5176</v>
      </c>
      <c r="L227" s="2">
        <f t="shared" si="6"/>
        <v>42.713279100008783</v>
      </c>
      <c r="M227" s="1">
        <f t="shared" si="7"/>
        <v>21.780693416069926</v>
      </c>
    </row>
    <row r="228" spans="1:13" x14ac:dyDescent="0.2">
      <c r="A228" t="s">
        <v>249</v>
      </c>
      <c r="B228" t="s">
        <v>12</v>
      </c>
      <c r="C228">
        <v>5</v>
      </c>
      <c r="D228">
        <v>58</v>
      </c>
      <c r="E228">
        <v>21</v>
      </c>
      <c r="F228" s="2">
        <v>31.096450000000008</v>
      </c>
      <c r="G228" s="2">
        <v>0.13863800000000001</v>
      </c>
      <c r="H228" s="1">
        <v>0.10214903999999998</v>
      </c>
      <c r="I228" s="2">
        <v>38.860600000000005</v>
      </c>
      <c r="J228" s="2">
        <v>7.625511999999997</v>
      </c>
      <c r="K228" s="2">
        <v>116.30880000000002</v>
      </c>
      <c r="L228" s="2">
        <f t="shared" si="6"/>
        <v>15.252588940913091</v>
      </c>
      <c r="M228" s="1">
        <f t="shared" si="7"/>
        <v>4.0961299385536369</v>
      </c>
    </row>
    <row r="229" spans="1:13" x14ac:dyDescent="0.2">
      <c r="A229" t="s">
        <v>250</v>
      </c>
      <c r="B229" t="s">
        <v>12</v>
      </c>
      <c r="C229">
        <v>6</v>
      </c>
      <c r="D229">
        <v>70</v>
      </c>
      <c r="E229">
        <v>21</v>
      </c>
      <c r="F229" s="2">
        <v>81.609344000000007</v>
      </c>
      <c r="G229" s="2">
        <v>0.140068</v>
      </c>
      <c r="H229" s="1">
        <v>7.9939439999999987E-2</v>
      </c>
      <c r="I229" s="2">
        <v>70.723749999999995</v>
      </c>
      <c r="J229" s="2">
        <v>7.9939439999999987E-2</v>
      </c>
      <c r="K229" s="2">
        <v>83.489960000000011</v>
      </c>
      <c r="L229" s="2">
        <f t="shared" si="6"/>
        <v>1044.4151222475416</v>
      </c>
      <c r="M229" s="1">
        <f t="shared" si="7"/>
        <v>1022.6417898349052</v>
      </c>
    </row>
    <row r="230" spans="1:13" x14ac:dyDescent="0.2">
      <c r="A230" t="s">
        <v>251</v>
      </c>
      <c r="B230" t="s">
        <v>13</v>
      </c>
      <c r="C230">
        <v>1</v>
      </c>
      <c r="D230">
        <v>10</v>
      </c>
      <c r="E230">
        <v>21</v>
      </c>
      <c r="F230" s="2">
        <v>94.768960000000021</v>
      </c>
      <c r="G230" s="2">
        <v>0.13978199999999999</v>
      </c>
      <c r="H230" s="1">
        <v>0.11657184000000001</v>
      </c>
      <c r="I230" s="2">
        <v>83.881400000000014</v>
      </c>
      <c r="J230" s="2">
        <v>0.11657184000000001</v>
      </c>
      <c r="K230" s="2">
        <v>135.21204689106506</v>
      </c>
      <c r="L230" s="2">
        <f t="shared" si="6"/>
        <v>1159.903171220983</v>
      </c>
      <c r="M230" s="1">
        <f t="shared" si="7"/>
        <v>814.16525637752659</v>
      </c>
    </row>
    <row r="231" spans="1:13" x14ac:dyDescent="0.2">
      <c r="A231" t="s">
        <v>252</v>
      </c>
      <c r="B231" t="s">
        <v>13</v>
      </c>
      <c r="C231">
        <v>2</v>
      </c>
      <c r="D231">
        <v>15</v>
      </c>
      <c r="E231">
        <v>21</v>
      </c>
      <c r="F231" s="2">
        <v>66.208150000000003</v>
      </c>
      <c r="G231" s="2">
        <v>0.152366</v>
      </c>
      <c r="H231" s="1">
        <v>0.11532864</v>
      </c>
      <c r="I231" s="2">
        <v>65.463800000000006</v>
      </c>
      <c r="J231" s="2">
        <v>0.11532864</v>
      </c>
      <c r="K231" s="2">
        <v>120.24092023799489</v>
      </c>
      <c r="L231" s="2">
        <f t="shared" si="6"/>
        <v>1042.5937584800695</v>
      </c>
      <c r="M231" s="1">
        <f t="shared" si="7"/>
        <v>575.40361180015657</v>
      </c>
    </row>
    <row r="232" spans="1:13" x14ac:dyDescent="0.2">
      <c r="A232" t="s">
        <v>253</v>
      </c>
      <c r="B232" t="s">
        <v>13</v>
      </c>
      <c r="C232">
        <v>3</v>
      </c>
      <c r="D232">
        <v>32</v>
      </c>
      <c r="E232">
        <v>21</v>
      </c>
      <c r="F232" s="2">
        <v>68.308850000000007</v>
      </c>
      <c r="G232" s="2">
        <v>0.151222</v>
      </c>
      <c r="H232" s="1">
        <v>0.10769303999999998</v>
      </c>
      <c r="I232" s="2">
        <v>74.672600000000017</v>
      </c>
      <c r="J232" s="2">
        <v>6.212528000000006</v>
      </c>
      <c r="K232" s="2">
        <v>117.89479999999999</v>
      </c>
      <c r="L232" s="2">
        <f t="shared" si="6"/>
        <v>18.976944651195112</v>
      </c>
      <c r="M232" s="1">
        <f t="shared" si="7"/>
        <v>11.019680233231938</v>
      </c>
    </row>
    <row r="233" spans="1:13" x14ac:dyDescent="0.2">
      <c r="A233" t="s">
        <v>254</v>
      </c>
      <c r="B233" t="s">
        <v>13</v>
      </c>
      <c r="C233">
        <v>4</v>
      </c>
      <c r="D233">
        <v>40</v>
      </c>
      <c r="E233">
        <v>21</v>
      </c>
      <c r="F233" s="2">
        <v>102.38123200000001</v>
      </c>
      <c r="G233" s="2">
        <v>0.13978199999999999</v>
      </c>
      <c r="H233" s="1">
        <v>0.11874744000000001</v>
      </c>
      <c r="I233" s="2">
        <v>95.136600000000016</v>
      </c>
      <c r="J233" s="2">
        <v>0.11874744000000001</v>
      </c>
      <c r="K233" s="2">
        <v>143.82159999999999</v>
      </c>
      <c r="L233" s="2">
        <f t="shared" si="6"/>
        <v>1211.1553731179381</v>
      </c>
      <c r="M233" s="1">
        <f t="shared" si="7"/>
        <v>863.35346682000045</v>
      </c>
    </row>
    <row r="234" spans="1:13" x14ac:dyDescent="0.2">
      <c r="A234" t="s">
        <v>255</v>
      </c>
      <c r="B234" t="s">
        <v>13</v>
      </c>
      <c r="C234">
        <v>5</v>
      </c>
      <c r="D234">
        <v>55</v>
      </c>
      <c r="E234">
        <v>21</v>
      </c>
      <c r="F234" s="2">
        <v>26.745000000000001</v>
      </c>
      <c r="G234" s="2">
        <v>0.14063999999999999</v>
      </c>
      <c r="H234" s="1">
        <v>7.9679040000000007E-2</v>
      </c>
      <c r="I234" s="2">
        <v>29.651800000000001</v>
      </c>
      <c r="J234" s="2">
        <v>2.7661599999999993</v>
      </c>
      <c r="K234" s="2">
        <v>85.25864</v>
      </c>
      <c r="L234" s="2">
        <f t="shared" si="6"/>
        <v>30.822020418197074</v>
      </c>
      <c r="M234" s="1">
        <f t="shared" si="7"/>
        <v>9.7194811579952027</v>
      </c>
    </row>
    <row r="235" spans="1:13" x14ac:dyDescent="0.2">
      <c r="A235" t="s">
        <v>256</v>
      </c>
      <c r="B235" t="s">
        <v>13</v>
      </c>
      <c r="C235">
        <v>6</v>
      </c>
      <c r="D235">
        <v>64</v>
      </c>
      <c r="E235">
        <v>21</v>
      </c>
      <c r="F235" s="2">
        <v>46.251499999999993</v>
      </c>
      <c r="G235" s="2">
        <v>0.140068</v>
      </c>
      <c r="H235" s="1">
        <v>0.10664303999999998</v>
      </c>
      <c r="I235" s="2">
        <v>49.533700000000003</v>
      </c>
      <c r="J235" s="2">
        <v>3.1421320000000108</v>
      </c>
      <c r="K235" s="2">
        <v>113.361</v>
      </c>
      <c r="L235" s="2">
        <f t="shared" si="6"/>
        <v>36.077733207898206</v>
      </c>
      <c r="M235" s="1">
        <f t="shared" si="7"/>
        <v>14.764359995060625</v>
      </c>
    </row>
    <row r="236" spans="1:13" x14ac:dyDescent="0.2">
      <c r="A236" t="s">
        <v>257</v>
      </c>
      <c r="B236" t="s">
        <v>14</v>
      </c>
      <c r="C236">
        <v>1</v>
      </c>
      <c r="D236">
        <v>6</v>
      </c>
      <c r="E236">
        <v>21</v>
      </c>
      <c r="F236" s="2">
        <v>58.555600000000005</v>
      </c>
      <c r="G236" s="2">
        <v>0.13978199999999999</v>
      </c>
      <c r="H236" s="1">
        <v>9.2766240000000014E-2</v>
      </c>
      <c r="I236" s="2">
        <v>57.278200000000012</v>
      </c>
      <c r="J236" s="2">
        <v>9.2766240000000014E-2</v>
      </c>
      <c r="K236" s="2">
        <v>121.45317897823998</v>
      </c>
      <c r="L236" s="2">
        <f t="shared" si="6"/>
        <v>1309.2389966246337</v>
      </c>
      <c r="M236" s="1">
        <f t="shared" si="7"/>
        <v>632.72352097055989</v>
      </c>
    </row>
    <row r="237" spans="1:13" x14ac:dyDescent="0.2">
      <c r="A237" t="s">
        <v>258</v>
      </c>
      <c r="B237" t="s">
        <v>14</v>
      </c>
      <c r="C237">
        <v>2</v>
      </c>
      <c r="D237">
        <v>22</v>
      </c>
      <c r="E237">
        <v>21</v>
      </c>
      <c r="F237" s="2">
        <v>104.372736</v>
      </c>
      <c r="G237" s="2">
        <v>0.13978199999999999</v>
      </c>
      <c r="H237" s="1">
        <v>0.13805903999999999</v>
      </c>
      <c r="I237" s="2">
        <v>96.159800000000018</v>
      </c>
      <c r="J237" s="2">
        <v>0.13805903999999999</v>
      </c>
      <c r="K237" s="2">
        <v>179.90199999999999</v>
      </c>
      <c r="L237" s="2">
        <f t="shared" si="6"/>
        <v>1303.0801894609726</v>
      </c>
      <c r="M237" s="1">
        <f t="shared" si="7"/>
        <v>757.01321695413787</v>
      </c>
    </row>
    <row r="238" spans="1:13" x14ac:dyDescent="0.2">
      <c r="A238" t="s">
        <v>259</v>
      </c>
      <c r="B238" t="s">
        <v>14</v>
      </c>
      <c r="C238">
        <v>3</v>
      </c>
      <c r="D238">
        <v>26</v>
      </c>
      <c r="E238">
        <v>21</v>
      </c>
      <c r="F238" s="2">
        <v>55.2545</v>
      </c>
      <c r="G238" s="2">
        <v>0.140926</v>
      </c>
      <c r="H238" s="1">
        <v>8.4819839999999994E-2</v>
      </c>
      <c r="I238" s="2">
        <v>52.162200000000013</v>
      </c>
      <c r="J238" s="2">
        <v>8.4819839999999994E-2</v>
      </c>
      <c r="K238" s="2">
        <v>107.3608</v>
      </c>
      <c r="L238" s="2">
        <f t="shared" si="6"/>
        <v>1265.7510318340615</v>
      </c>
      <c r="M238" s="1">
        <f t="shared" si="7"/>
        <v>653.09514849356003</v>
      </c>
    </row>
    <row r="239" spans="1:13" x14ac:dyDescent="0.2">
      <c r="A239" t="s">
        <v>260</v>
      </c>
      <c r="B239" t="s">
        <v>14</v>
      </c>
      <c r="C239">
        <v>4</v>
      </c>
      <c r="D239">
        <v>43</v>
      </c>
      <c r="E239">
        <v>21</v>
      </c>
      <c r="F239" s="2">
        <v>68.4589</v>
      </c>
      <c r="G239" s="2">
        <v>0.140926</v>
      </c>
      <c r="H239" s="1">
        <v>9.2774639999999992E-2</v>
      </c>
      <c r="I239" s="2">
        <v>70.068200000000019</v>
      </c>
      <c r="J239" s="2">
        <v>1.4683740000000256</v>
      </c>
      <c r="K239" s="2">
        <v>94.691599999999994</v>
      </c>
      <c r="L239" s="2">
        <f t="shared" si="6"/>
        <v>64.487385366397348</v>
      </c>
      <c r="M239" s="1">
        <f t="shared" si="7"/>
        <v>46.718224376077757</v>
      </c>
    </row>
    <row r="240" spans="1:13" x14ac:dyDescent="0.2">
      <c r="A240" t="s">
        <v>261</v>
      </c>
      <c r="B240" t="s">
        <v>14</v>
      </c>
      <c r="C240">
        <v>5</v>
      </c>
      <c r="D240">
        <v>56</v>
      </c>
      <c r="E240">
        <v>21</v>
      </c>
      <c r="F240" s="2">
        <v>194.78031999999999</v>
      </c>
      <c r="G240" s="2">
        <v>0.13949600000000001</v>
      </c>
      <c r="H240" s="1">
        <v>0.12618144000000003</v>
      </c>
      <c r="I240" s="2">
        <v>194.38700000000006</v>
      </c>
      <c r="J240" s="2">
        <v>0.12618144000000003</v>
      </c>
      <c r="K240" s="2">
        <v>135.96080000000001</v>
      </c>
      <c r="L240" s="2">
        <f t="shared" si="6"/>
        <v>1077.502364848586</v>
      </c>
      <c r="M240" s="1">
        <f t="shared" si="7"/>
        <v>1544.7582148373006</v>
      </c>
    </row>
    <row r="241" spans="1:13" x14ac:dyDescent="0.2">
      <c r="A241" t="s">
        <v>262</v>
      </c>
      <c r="B241" t="s">
        <v>14</v>
      </c>
      <c r="C241">
        <v>6</v>
      </c>
      <c r="D241">
        <v>62</v>
      </c>
      <c r="E241">
        <v>21</v>
      </c>
      <c r="F241" s="2">
        <v>93.785967999999997</v>
      </c>
      <c r="G241" s="2">
        <v>0.14493</v>
      </c>
      <c r="H241" s="1">
        <v>8.8079040000000025E-2</v>
      </c>
      <c r="I241" s="2">
        <v>91.043800000000005</v>
      </c>
      <c r="J241" s="2">
        <v>8.8079040000000025E-2</v>
      </c>
      <c r="K241" s="2">
        <v>88.795999999999992</v>
      </c>
      <c r="L241" s="2">
        <f t="shared" si="6"/>
        <v>1008.1399615617969</v>
      </c>
      <c r="M241" s="1">
        <f t="shared" si="7"/>
        <v>1066.4387123202066</v>
      </c>
    </row>
    <row r="242" spans="1:13" x14ac:dyDescent="0.2">
      <c r="A242" t="s">
        <v>263</v>
      </c>
      <c r="B242" t="s">
        <v>15</v>
      </c>
      <c r="C242">
        <v>1</v>
      </c>
      <c r="D242">
        <v>2</v>
      </c>
      <c r="E242">
        <v>21</v>
      </c>
      <c r="F242" s="2">
        <v>38.749000000000009</v>
      </c>
      <c r="G242" s="2">
        <v>0.14149800000000001</v>
      </c>
      <c r="H242" s="1">
        <v>6.4407839999999994E-2</v>
      </c>
      <c r="I242" s="2">
        <v>37.325800000000001</v>
      </c>
      <c r="J242" s="2">
        <v>6.4407839999999994E-2</v>
      </c>
      <c r="K242" s="2">
        <v>66.002345615803392</v>
      </c>
      <c r="L242" s="2">
        <f t="shared" si="6"/>
        <v>1024.7563901506928</v>
      </c>
      <c r="M242" s="1">
        <f t="shared" si="7"/>
        <v>603.81621243625023</v>
      </c>
    </row>
    <row r="243" spans="1:13" x14ac:dyDescent="0.2">
      <c r="A243" t="s">
        <v>264</v>
      </c>
      <c r="B243" t="s">
        <v>15</v>
      </c>
      <c r="C243">
        <v>2</v>
      </c>
      <c r="D243">
        <v>17</v>
      </c>
      <c r="E243">
        <v>21</v>
      </c>
      <c r="F243" s="2">
        <v>86.642688000000021</v>
      </c>
      <c r="G243" s="2">
        <v>0.13892399999999999</v>
      </c>
      <c r="H243" s="1">
        <v>0.11956224000000003</v>
      </c>
      <c r="I243" s="2">
        <v>82.346600000000009</v>
      </c>
      <c r="J243" s="2">
        <v>0.11956224000000003</v>
      </c>
      <c r="K243" s="2">
        <v>152.92568850983497</v>
      </c>
      <c r="L243" s="2">
        <f t="shared" si="6"/>
        <v>1279.0466999433511</v>
      </c>
      <c r="M243" s="1">
        <f t="shared" si="7"/>
        <v>725.82792025308333</v>
      </c>
    </row>
    <row r="244" spans="1:13" x14ac:dyDescent="0.2">
      <c r="A244" t="s">
        <v>265</v>
      </c>
      <c r="B244" t="s">
        <v>15</v>
      </c>
      <c r="C244">
        <v>3</v>
      </c>
      <c r="D244">
        <v>35</v>
      </c>
      <c r="E244">
        <v>21</v>
      </c>
      <c r="F244" s="2">
        <v>24.644300000000005</v>
      </c>
      <c r="G244" s="2">
        <v>0.13978199999999999</v>
      </c>
      <c r="H244" s="1">
        <v>0.10908743999999998</v>
      </c>
      <c r="I244" s="2">
        <v>27.605400000000003</v>
      </c>
      <c r="J244" s="2">
        <v>2.821317999999998</v>
      </c>
      <c r="K244" s="2">
        <v>119.25659999999999</v>
      </c>
      <c r="L244" s="2">
        <f t="shared" si="6"/>
        <v>42.269818574155792</v>
      </c>
      <c r="M244" s="1">
        <f t="shared" si="7"/>
        <v>8.7845758613527511</v>
      </c>
    </row>
    <row r="245" spans="1:13" x14ac:dyDescent="0.2">
      <c r="A245" t="s">
        <v>266</v>
      </c>
      <c r="B245" t="s">
        <v>15</v>
      </c>
      <c r="C245">
        <v>4</v>
      </c>
      <c r="D245">
        <v>41</v>
      </c>
      <c r="E245">
        <v>21</v>
      </c>
      <c r="F245" s="2">
        <v>80.893072000000004</v>
      </c>
      <c r="G245" s="2">
        <v>0.13978199999999999</v>
      </c>
      <c r="H245" s="1">
        <v>0.11234664000000001</v>
      </c>
      <c r="I245" s="2">
        <v>76.719000000000008</v>
      </c>
      <c r="J245" s="2">
        <v>0.11234664000000001</v>
      </c>
      <c r="K245" s="2">
        <v>132.03039999999999</v>
      </c>
      <c r="L245" s="2">
        <f t="shared" si="6"/>
        <v>1175.2055958237822</v>
      </c>
      <c r="M245" s="1">
        <f t="shared" si="7"/>
        <v>721.27527801454494</v>
      </c>
    </row>
    <row r="246" spans="1:13" x14ac:dyDescent="0.2">
      <c r="A246" t="s">
        <v>267</v>
      </c>
      <c r="B246" t="s">
        <v>15</v>
      </c>
      <c r="C246">
        <v>5</v>
      </c>
      <c r="D246">
        <v>57</v>
      </c>
      <c r="E246">
        <v>21</v>
      </c>
      <c r="F246" s="2">
        <v>281.38879999999995</v>
      </c>
      <c r="G246" s="2">
        <v>0.13892399999999999</v>
      </c>
      <c r="H246" s="1">
        <v>0.17895864</v>
      </c>
      <c r="I246" s="2">
        <v>275.73140000000001</v>
      </c>
      <c r="J246" s="2">
        <v>0.17895864</v>
      </c>
      <c r="K246" s="2">
        <v>196.88199999999998</v>
      </c>
      <c r="L246" s="2">
        <f t="shared" si="6"/>
        <v>1100.1536444398548</v>
      </c>
      <c r="M246" s="1">
        <f t="shared" si="7"/>
        <v>1573.1440739603293</v>
      </c>
    </row>
    <row r="247" spans="1:13" x14ac:dyDescent="0.2">
      <c r="A247" t="s">
        <v>268</v>
      </c>
      <c r="B247" t="s">
        <v>15</v>
      </c>
      <c r="C247">
        <v>6</v>
      </c>
      <c r="D247">
        <v>71</v>
      </c>
      <c r="E247">
        <v>21</v>
      </c>
      <c r="F247" s="2">
        <v>66.358199999999997</v>
      </c>
      <c r="G247" s="2">
        <v>0.14063999999999999</v>
      </c>
      <c r="H247" s="1">
        <v>0.13709304</v>
      </c>
      <c r="I247" s="2">
        <v>64.669450000000012</v>
      </c>
      <c r="J247" s="2">
        <v>0.13709304</v>
      </c>
      <c r="K247" s="2">
        <v>99.604599999999991</v>
      </c>
      <c r="L247" s="2">
        <f t="shared" si="6"/>
        <v>726.54746003152309</v>
      </c>
      <c r="M247" s="1">
        <f t="shared" si="7"/>
        <v>485.06357434338025</v>
      </c>
    </row>
    <row r="248" spans="1:13" x14ac:dyDescent="0.2">
      <c r="A248" t="s">
        <v>269</v>
      </c>
      <c r="B248" t="s">
        <v>16</v>
      </c>
      <c r="C248">
        <v>1</v>
      </c>
      <c r="D248">
        <v>1</v>
      </c>
      <c r="E248">
        <v>21</v>
      </c>
      <c r="F248" s="2">
        <v>30.946400000000004</v>
      </c>
      <c r="G248" s="2">
        <v>0.14063999999999999</v>
      </c>
      <c r="H248" s="1">
        <v>8.9540639999999991E-2</v>
      </c>
      <c r="I248" s="2">
        <v>35.680759999999999</v>
      </c>
      <c r="J248" s="2">
        <v>4.5937199999999976</v>
      </c>
      <c r="K248" s="2">
        <v>98.08334385545011</v>
      </c>
      <c r="L248" s="2">
        <f t="shared" si="6"/>
        <v>21.351615652553956</v>
      </c>
      <c r="M248" s="1">
        <f t="shared" si="7"/>
        <v>6.7672909972745448</v>
      </c>
    </row>
    <row r="249" spans="1:13" x14ac:dyDescent="0.2">
      <c r="A249" t="s">
        <v>270</v>
      </c>
      <c r="B249" t="s">
        <v>16</v>
      </c>
      <c r="C249">
        <v>2</v>
      </c>
      <c r="D249">
        <v>14</v>
      </c>
      <c r="E249">
        <v>21</v>
      </c>
      <c r="F249" s="2">
        <v>155.71600000000001</v>
      </c>
      <c r="G249" s="2">
        <v>0.13749400000000001</v>
      </c>
      <c r="H249" s="1">
        <v>0.17147424</v>
      </c>
      <c r="I249" s="2">
        <v>140.15740000000002</v>
      </c>
      <c r="J249" s="2">
        <v>0.17147424</v>
      </c>
      <c r="K249" s="2">
        <v>161.68901994977156</v>
      </c>
      <c r="L249" s="2">
        <f t="shared" si="6"/>
        <v>942.93475188909758</v>
      </c>
      <c r="M249" s="1">
        <f t="shared" si="7"/>
        <v>908.9032498409091</v>
      </c>
    </row>
    <row r="250" spans="1:13" x14ac:dyDescent="0.2">
      <c r="A250" t="s">
        <v>271</v>
      </c>
      <c r="B250" t="s">
        <v>16</v>
      </c>
      <c r="C250">
        <v>3</v>
      </c>
      <c r="D250">
        <v>27</v>
      </c>
      <c r="E250">
        <v>21</v>
      </c>
      <c r="F250" s="2">
        <v>76.953575999999998</v>
      </c>
      <c r="G250" s="2">
        <v>0.14721800000000002</v>
      </c>
      <c r="H250" s="1">
        <v>0.21523824</v>
      </c>
      <c r="I250" s="2">
        <v>66.99860000000001</v>
      </c>
      <c r="J250" s="2">
        <v>0.21523824</v>
      </c>
      <c r="K250" s="2">
        <v>130.53559999999999</v>
      </c>
      <c r="L250" s="2">
        <f t="shared" si="6"/>
        <v>606.47030007307251</v>
      </c>
      <c r="M250" s="1">
        <f t="shared" si="7"/>
        <v>358.21141261887288</v>
      </c>
    </row>
    <row r="251" spans="1:13" x14ac:dyDescent="0.2">
      <c r="A251" t="s">
        <v>272</v>
      </c>
      <c r="B251" t="s">
        <v>16</v>
      </c>
      <c r="C251">
        <v>4</v>
      </c>
      <c r="D251">
        <v>44</v>
      </c>
      <c r="E251">
        <v>21</v>
      </c>
      <c r="F251" s="2">
        <v>20.743000000000006</v>
      </c>
      <c r="G251" s="2">
        <v>0.140068</v>
      </c>
      <c r="H251" s="1">
        <v>7.4924640000000001E-2</v>
      </c>
      <c r="I251" s="2">
        <v>22.489400000000003</v>
      </c>
      <c r="J251" s="2">
        <v>1.6063319999999983</v>
      </c>
      <c r="K251" s="2">
        <v>83.391699999999986</v>
      </c>
      <c r="L251" s="2">
        <f t="shared" si="6"/>
        <v>51.914361414701368</v>
      </c>
      <c r="M251" s="1">
        <f t="shared" si="7"/>
        <v>13.00046814730705</v>
      </c>
    </row>
    <row r="252" spans="1:13" x14ac:dyDescent="0.2">
      <c r="A252" t="s">
        <v>273</v>
      </c>
      <c r="B252" t="s">
        <v>16</v>
      </c>
      <c r="C252">
        <v>5</v>
      </c>
      <c r="D252">
        <v>54</v>
      </c>
      <c r="E252">
        <v>21</v>
      </c>
      <c r="F252" s="2">
        <v>62.456899999999997</v>
      </c>
      <c r="G252" s="2">
        <v>0.140068</v>
      </c>
      <c r="H252" s="1">
        <v>0.10535280000000001</v>
      </c>
      <c r="I252" s="2">
        <v>60.859400000000022</v>
      </c>
      <c r="J252" s="2">
        <v>0.10535280000000001</v>
      </c>
      <c r="K252" s="2">
        <v>103.535</v>
      </c>
      <c r="L252" s="2">
        <f t="shared" si="6"/>
        <v>982.74559385227531</v>
      </c>
      <c r="M252" s="1">
        <f t="shared" si="7"/>
        <v>594.16520491149731</v>
      </c>
    </row>
    <row r="253" spans="1:13" x14ac:dyDescent="0.2">
      <c r="A253" t="s">
        <v>274</v>
      </c>
      <c r="B253" t="s">
        <v>16</v>
      </c>
      <c r="C253">
        <v>6</v>
      </c>
      <c r="D253">
        <v>63</v>
      </c>
      <c r="E253">
        <v>21</v>
      </c>
      <c r="F253" s="2">
        <v>122.794984</v>
      </c>
      <c r="G253" s="2">
        <v>0.13949600000000001</v>
      </c>
      <c r="H253" s="1">
        <v>0.12934824</v>
      </c>
      <c r="I253" s="2">
        <v>125.21244999999999</v>
      </c>
      <c r="J253" s="2">
        <v>2.2779699999999963</v>
      </c>
      <c r="K253" s="2">
        <v>170.3518</v>
      </c>
      <c r="L253" s="2">
        <f t="shared" si="6"/>
        <v>74.782284226745858</v>
      </c>
      <c r="M253" s="1">
        <f t="shared" si="7"/>
        <v>53.966680860590877</v>
      </c>
    </row>
    <row r="254" spans="1:13" x14ac:dyDescent="0.2">
      <c r="A254" t="s">
        <v>275</v>
      </c>
      <c r="B254" t="s">
        <v>17</v>
      </c>
      <c r="C254">
        <v>1</v>
      </c>
      <c r="D254">
        <v>7</v>
      </c>
      <c r="E254">
        <v>21</v>
      </c>
      <c r="F254" s="2">
        <v>118.77840000000003</v>
      </c>
      <c r="G254" s="2">
        <v>0.13921</v>
      </c>
      <c r="H254" s="1">
        <v>0.11491704000000001</v>
      </c>
      <c r="I254" s="2">
        <v>103.32220000000001</v>
      </c>
      <c r="J254" s="2">
        <v>0.11491704000000001</v>
      </c>
      <c r="K254" s="2">
        <v>133.8809611758162</v>
      </c>
      <c r="L254" s="2">
        <f t="shared" si="6"/>
        <v>1165.0227083452216</v>
      </c>
      <c r="M254" s="1">
        <f t="shared" si="7"/>
        <v>1034.8126787811452</v>
      </c>
    </row>
    <row r="255" spans="1:13" x14ac:dyDescent="0.2">
      <c r="A255" t="s">
        <v>276</v>
      </c>
      <c r="B255" t="s">
        <v>17</v>
      </c>
      <c r="C255">
        <v>2</v>
      </c>
      <c r="D255">
        <v>23</v>
      </c>
      <c r="E255">
        <v>21</v>
      </c>
      <c r="F255" s="2">
        <v>119.51715200000002</v>
      </c>
      <c r="G255" s="2">
        <v>0.13978199999999999</v>
      </c>
      <c r="H255" s="1">
        <v>0.14084784000000003</v>
      </c>
      <c r="I255" s="2">
        <v>116.11220000000002</v>
      </c>
      <c r="J255" s="2">
        <v>0.14084784000000003</v>
      </c>
      <c r="K255" s="2">
        <v>171.6182</v>
      </c>
      <c r="L255" s="2">
        <f t="shared" si="6"/>
        <v>1218.4652600991251</v>
      </c>
      <c r="M255" s="1">
        <f t="shared" si="7"/>
        <v>849.54752589745067</v>
      </c>
    </row>
    <row r="256" spans="1:13" x14ac:dyDescent="0.2">
      <c r="A256" t="s">
        <v>277</v>
      </c>
      <c r="B256" t="s">
        <v>17</v>
      </c>
      <c r="C256">
        <v>3</v>
      </c>
      <c r="D256">
        <v>31</v>
      </c>
      <c r="E256">
        <v>21</v>
      </c>
      <c r="F256" s="2">
        <v>152.52027200000003</v>
      </c>
      <c r="G256" s="2">
        <v>0.13863800000000001</v>
      </c>
      <c r="H256" s="1">
        <v>0.11534544000000001</v>
      </c>
      <c r="I256" s="2">
        <v>138.62260000000001</v>
      </c>
      <c r="J256" s="2">
        <v>0.11534544000000001</v>
      </c>
      <c r="K256" s="2">
        <v>157.92399999999998</v>
      </c>
      <c r="L256" s="2">
        <f t="shared" si="6"/>
        <v>1369.1395169154496</v>
      </c>
      <c r="M256" s="1">
        <f t="shared" si="7"/>
        <v>1323.4932390912029</v>
      </c>
    </row>
    <row r="257" spans="1:13" x14ac:dyDescent="0.2">
      <c r="A257" t="s">
        <v>278</v>
      </c>
      <c r="B257" t="s">
        <v>17</v>
      </c>
      <c r="C257">
        <v>4</v>
      </c>
      <c r="D257">
        <v>39</v>
      </c>
      <c r="E257">
        <v>21</v>
      </c>
      <c r="F257" s="2">
        <v>229.16137599999999</v>
      </c>
      <c r="G257" s="2">
        <v>0.138352</v>
      </c>
      <c r="H257" s="1">
        <v>0.13639583999999999</v>
      </c>
      <c r="I257" s="2">
        <v>213.31620000000001</v>
      </c>
      <c r="J257" s="2">
        <v>0.13639583999999999</v>
      </c>
      <c r="K257" s="2">
        <v>146.76939999999999</v>
      </c>
      <c r="L257" s="2">
        <f t="shared" si="6"/>
        <v>1076.0548122288774</v>
      </c>
      <c r="M257" s="1">
        <f t="shared" si="7"/>
        <v>1681.1343219851867</v>
      </c>
    </row>
    <row r="258" spans="1:13" x14ac:dyDescent="0.2">
      <c r="A258" t="s">
        <v>279</v>
      </c>
      <c r="B258" t="s">
        <v>17</v>
      </c>
      <c r="C258">
        <v>5</v>
      </c>
      <c r="D258">
        <v>51</v>
      </c>
      <c r="E258">
        <v>21</v>
      </c>
      <c r="F258" s="2">
        <v>57.205149999999996</v>
      </c>
      <c r="G258" s="2">
        <v>0.13921</v>
      </c>
      <c r="H258" s="1">
        <v>8.6491440000000017E-2</v>
      </c>
      <c r="I258" s="2">
        <v>53.185400000000001</v>
      </c>
      <c r="J258" s="2">
        <v>8.6491440000000017E-2</v>
      </c>
      <c r="K258" s="2">
        <v>95.674199999999985</v>
      </c>
      <c r="L258" s="2">
        <f t="shared" si="6"/>
        <v>1106.1695816372114</v>
      </c>
      <c r="M258" s="1">
        <f t="shared" si="7"/>
        <v>663.00618882053516</v>
      </c>
    </row>
    <row r="259" spans="1:13" x14ac:dyDescent="0.2">
      <c r="A259" t="s">
        <v>280</v>
      </c>
      <c r="B259" t="s">
        <v>17</v>
      </c>
      <c r="C259">
        <v>6</v>
      </c>
      <c r="D259">
        <v>61</v>
      </c>
      <c r="E259">
        <v>21</v>
      </c>
      <c r="F259" s="2">
        <v>56.004750000000001</v>
      </c>
      <c r="G259" s="2">
        <v>0.150364</v>
      </c>
      <c r="H259" s="1">
        <v>0.12149424</v>
      </c>
      <c r="I259" s="2">
        <v>65.463800000000006</v>
      </c>
      <c r="J259" s="2">
        <v>9.3086860000000087</v>
      </c>
      <c r="K259" s="2">
        <v>164.45619999999997</v>
      </c>
      <c r="L259" s="2">
        <f t="shared" ref="L259:L322" si="8">K259/J259</f>
        <v>17.666961803201851</v>
      </c>
      <c r="M259" s="1">
        <f t="shared" ref="M259:M322" si="9">SUM(F259:G259)/J259</f>
        <v>6.0325500290803618</v>
      </c>
    </row>
    <row r="260" spans="1:13" x14ac:dyDescent="0.2">
      <c r="A260" t="s">
        <v>281</v>
      </c>
      <c r="B260" t="s">
        <v>18</v>
      </c>
      <c r="C260">
        <v>1</v>
      </c>
      <c r="D260">
        <v>8</v>
      </c>
      <c r="E260">
        <v>21</v>
      </c>
      <c r="F260" s="2">
        <v>138.35532800000001</v>
      </c>
      <c r="G260" s="2">
        <v>0.13892399999999999</v>
      </c>
      <c r="H260" s="1">
        <v>0.15366624000000001</v>
      </c>
      <c r="I260" s="2">
        <v>138.11100000000002</v>
      </c>
      <c r="J260" s="2">
        <v>0.15366624000000001</v>
      </c>
      <c r="K260" s="2">
        <v>167.7107547472568</v>
      </c>
      <c r="L260" s="2">
        <f t="shared" si="8"/>
        <v>1091.3962282623484</v>
      </c>
      <c r="M260" s="1">
        <f t="shared" si="9"/>
        <v>901.26661523051519</v>
      </c>
    </row>
    <row r="261" spans="1:13" x14ac:dyDescent="0.2">
      <c r="A261" t="s">
        <v>282</v>
      </c>
      <c r="B261" t="s">
        <v>18</v>
      </c>
      <c r="C261">
        <v>2</v>
      </c>
      <c r="D261">
        <v>19</v>
      </c>
      <c r="E261">
        <v>21</v>
      </c>
      <c r="F261" s="2">
        <v>59.005749999999999</v>
      </c>
      <c r="G261" s="2">
        <v>0.141212</v>
      </c>
      <c r="H261" s="1">
        <v>0.10257743999999999</v>
      </c>
      <c r="I261" s="2">
        <v>62.394200000000019</v>
      </c>
      <c r="J261" s="2">
        <v>3.2472380000000172</v>
      </c>
      <c r="K261" s="2">
        <v>121.05499999999999</v>
      </c>
      <c r="L261" s="2">
        <f t="shared" si="8"/>
        <v>37.279374040338084</v>
      </c>
      <c r="M261" s="1">
        <f t="shared" si="9"/>
        <v>18.214544791604339</v>
      </c>
    </row>
    <row r="262" spans="1:13" x14ac:dyDescent="0.2">
      <c r="A262" t="s">
        <v>283</v>
      </c>
      <c r="B262" t="s">
        <v>18</v>
      </c>
      <c r="C262">
        <v>3</v>
      </c>
      <c r="D262">
        <v>29</v>
      </c>
      <c r="E262">
        <v>21</v>
      </c>
      <c r="F262" s="2">
        <v>102.023096</v>
      </c>
      <c r="G262" s="2">
        <v>0.13978199999999999</v>
      </c>
      <c r="H262" s="1">
        <v>0.14553504</v>
      </c>
      <c r="I262" s="2">
        <v>84.393000000000015</v>
      </c>
      <c r="J262" s="2">
        <v>0.14553504</v>
      </c>
      <c r="K262" s="2">
        <v>174.77839999999998</v>
      </c>
      <c r="L262" s="2">
        <f t="shared" si="8"/>
        <v>1200.9369015186994</v>
      </c>
      <c r="M262" s="1">
        <f t="shared" si="9"/>
        <v>701.98130979316034</v>
      </c>
    </row>
    <row r="263" spans="1:13" x14ac:dyDescent="0.2">
      <c r="A263" t="s">
        <v>284</v>
      </c>
      <c r="B263" t="s">
        <v>18</v>
      </c>
      <c r="C263">
        <v>4</v>
      </c>
      <c r="D263">
        <v>47</v>
      </c>
      <c r="E263">
        <v>21</v>
      </c>
      <c r="F263" s="2">
        <v>11.439900000000005</v>
      </c>
      <c r="G263" s="2">
        <v>0.140068</v>
      </c>
      <c r="H263" s="1">
        <v>8.0132639999999991E-2</v>
      </c>
      <c r="I263" s="2">
        <v>13.280600000000002</v>
      </c>
      <c r="J263" s="2">
        <v>1.700631999999997</v>
      </c>
      <c r="K263" s="2">
        <v>78.970000000000013</v>
      </c>
      <c r="L263" s="2">
        <f t="shared" si="8"/>
        <v>46.435678030285302</v>
      </c>
      <c r="M263" s="1">
        <f t="shared" si="9"/>
        <v>6.8092144567431543</v>
      </c>
    </row>
    <row r="264" spans="1:13" x14ac:dyDescent="0.2">
      <c r="A264" t="s">
        <v>285</v>
      </c>
      <c r="B264" t="s">
        <v>18</v>
      </c>
      <c r="C264">
        <v>5</v>
      </c>
      <c r="D264">
        <v>59</v>
      </c>
      <c r="E264">
        <v>21</v>
      </c>
      <c r="F264" s="2">
        <v>6.4882500000000007</v>
      </c>
      <c r="G264" s="2">
        <v>0.13978199999999999</v>
      </c>
      <c r="H264" s="1">
        <v>0.12644184</v>
      </c>
      <c r="I264" s="2">
        <v>14.303799999999999</v>
      </c>
      <c r="J264" s="2">
        <v>7.6757679999999979</v>
      </c>
      <c r="K264" s="2">
        <v>118.27399999999999</v>
      </c>
      <c r="L264" s="2">
        <f t="shared" si="8"/>
        <v>15.408751280653613</v>
      </c>
      <c r="M264" s="1">
        <f t="shared" si="9"/>
        <v>0.86350082493373992</v>
      </c>
    </row>
    <row r="265" spans="1:13" x14ac:dyDescent="0.2">
      <c r="A265" t="s">
        <v>286</v>
      </c>
      <c r="B265" t="s">
        <v>18</v>
      </c>
      <c r="C265">
        <v>6</v>
      </c>
      <c r="D265">
        <v>65</v>
      </c>
      <c r="E265">
        <v>21</v>
      </c>
      <c r="F265" s="2">
        <v>342.54719999999998</v>
      </c>
      <c r="G265" s="2">
        <v>0.15065000000000001</v>
      </c>
      <c r="H265" s="1">
        <v>0.22975343999999998</v>
      </c>
      <c r="I265" s="2">
        <v>386.9085</v>
      </c>
      <c r="J265" s="2">
        <v>44.210650000000044</v>
      </c>
      <c r="K265" s="2">
        <v>229.32279999999997</v>
      </c>
      <c r="L265" s="2">
        <f t="shared" si="8"/>
        <v>5.1870488219467425</v>
      </c>
      <c r="M265" s="1">
        <f t="shared" si="9"/>
        <v>7.7514773024146812</v>
      </c>
    </row>
    <row r="266" spans="1:13" x14ac:dyDescent="0.2">
      <c r="A266" t="s">
        <v>287</v>
      </c>
      <c r="B266" t="s">
        <v>19</v>
      </c>
      <c r="C266">
        <v>1</v>
      </c>
      <c r="D266">
        <v>3</v>
      </c>
      <c r="E266">
        <v>21</v>
      </c>
      <c r="F266" s="2">
        <v>30.346200000000003</v>
      </c>
      <c r="G266" s="2">
        <v>0.14149800000000001</v>
      </c>
      <c r="H266" s="1">
        <v>7.3605839999999992E-2</v>
      </c>
      <c r="I266" s="2">
        <v>29.1402</v>
      </c>
      <c r="J266" s="2">
        <v>7.3605839999999992E-2</v>
      </c>
      <c r="K266" s="2">
        <v>81.937268545230822</v>
      </c>
      <c r="L266" s="2">
        <f t="shared" si="8"/>
        <v>1113.189776045363</v>
      </c>
      <c r="M266" s="1">
        <f t="shared" si="9"/>
        <v>414.20216113286671</v>
      </c>
    </row>
    <row r="267" spans="1:13" x14ac:dyDescent="0.2">
      <c r="A267" t="s">
        <v>288</v>
      </c>
      <c r="B267" t="s">
        <v>19</v>
      </c>
      <c r="C267">
        <v>2</v>
      </c>
      <c r="D267">
        <v>20</v>
      </c>
      <c r="E267">
        <v>21</v>
      </c>
      <c r="F267" s="2">
        <v>113.60713600000003</v>
      </c>
      <c r="G267" s="2">
        <v>0.13892399999999999</v>
      </c>
      <c r="H267" s="1">
        <v>0.10913783999999999</v>
      </c>
      <c r="I267" s="2">
        <v>97.694600000000023</v>
      </c>
      <c r="J267" s="2">
        <v>0.10913783999999999</v>
      </c>
      <c r="K267" s="2">
        <v>137.90940000000001</v>
      </c>
      <c r="L267" s="2">
        <f t="shared" si="8"/>
        <v>1263.6258881429212</v>
      </c>
      <c r="M267" s="1">
        <f t="shared" si="9"/>
        <v>1042.2238519655514</v>
      </c>
    </row>
    <row r="268" spans="1:13" x14ac:dyDescent="0.2">
      <c r="A268" t="s">
        <v>289</v>
      </c>
      <c r="B268" t="s">
        <v>19</v>
      </c>
      <c r="C268">
        <v>3</v>
      </c>
      <c r="D268">
        <v>25</v>
      </c>
      <c r="E268">
        <v>21</v>
      </c>
      <c r="F268" s="2">
        <v>287.12239999999997</v>
      </c>
      <c r="G268" s="2">
        <v>0.141212</v>
      </c>
      <c r="H268" s="1">
        <v>0.15036504000000003</v>
      </c>
      <c r="I268" s="2">
        <v>287.4982</v>
      </c>
      <c r="J268" s="2">
        <v>0.23458800000003066</v>
      </c>
      <c r="K268" s="2">
        <v>181.73239999999998</v>
      </c>
      <c r="L268" s="2">
        <f t="shared" si="8"/>
        <v>774.68753729933428</v>
      </c>
      <c r="M268" s="1">
        <f t="shared" si="9"/>
        <v>1224.5452111785871</v>
      </c>
    </row>
    <row r="269" spans="1:13" x14ac:dyDescent="0.2">
      <c r="A269" t="s">
        <v>290</v>
      </c>
      <c r="B269" t="s">
        <v>19</v>
      </c>
      <c r="C269">
        <v>4</v>
      </c>
      <c r="D269">
        <v>48</v>
      </c>
      <c r="E269">
        <v>21</v>
      </c>
      <c r="F269" s="2">
        <v>165.77130400000001</v>
      </c>
      <c r="G269" s="2">
        <v>0.13892399999999999</v>
      </c>
      <c r="H269" s="1">
        <v>0.11300184000000001</v>
      </c>
      <c r="I269" s="2">
        <v>144.25020000000004</v>
      </c>
      <c r="J269" s="2">
        <v>0.11300184000000001</v>
      </c>
      <c r="K269" s="2">
        <v>112.3784</v>
      </c>
      <c r="L269" s="2">
        <f t="shared" si="8"/>
        <v>994.48292169401839</v>
      </c>
      <c r="M269" s="1">
        <f t="shared" si="9"/>
        <v>1468.2081990877318</v>
      </c>
    </row>
    <row r="270" spans="1:13" x14ac:dyDescent="0.2">
      <c r="A270" t="s">
        <v>291</v>
      </c>
      <c r="B270" t="s">
        <v>19</v>
      </c>
      <c r="C270">
        <v>5</v>
      </c>
      <c r="D270">
        <v>50</v>
      </c>
      <c r="E270">
        <v>21</v>
      </c>
      <c r="F270" s="2">
        <v>94.860376000000016</v>
      </c>
      <c r="G270" s="2">
        <v>0.140068</v>
      </c>
      <c r="H270" s="1">
        <v>9.5991840000000009E-2</v>
      </c>
      <c r="I270" s="2">
        <v>86.951000000000022</v>
      </c>
      <c r="J270" s="2">
        <v>9.5991840000000009E-2</v>
      </c>
      <c r="K270" s="2">
        <v>107.46539999999999</v>
      </c>
      <c r="L270" s="2">
        <f t="shared" si="8"/>
        <v>1119.526409744828</v>
      </c>
      <c r="M270" s="1">
        <f t="shared" si="9"/>
        <v>989.67208046017254</v>
      </c>
    </row>
    <row r="271" spans="1:13" x14ac:dyDescent="0.2">
      <c r="A271" t="s">
        <v>292</v>
      </c>
      <c r="B271" t="s">
        <v>19</v>
      </c>
      <c r="C271">
        <v>6</v>
      </c>
      <c r="D271">
        <v>72</v>
      </c>
      <c r="E271">
        <v>21</v>
      </c>
      <c r="F271" s="2">
        <v>300.50080000000003</v>
      </c>
      <c r="G271" s="2">
        <v>0.21700199999999997</v>
      </c>
      <c r="H271" s="1">
        <v>0.23961504</v>
      </c>
      <c r="I271" s="2">
        <v>333.65335000000005</v>
      </c>
      <c r="J271" s="2">
        <v>32.93554800000004</v>
      </c>
      <c r="K271" s="2">
        <v>192.95160000000004</v>
      </c>
      <c r="L271" s="2">
        <f t="shared" si="8"/>
        <v>5.8584602873466629</v>
      </c>
      <c r="M271" s="1">
        <f t="shared" si="9"/>
        <v>9.1304933502244943</v>
      </c>
    </row>
    <row r="272" spans="1:13" x14ac:dyDescent="0.2">
      <c r="A272" t="s">
        <v>293</v>
      </c>
      <c r="B272" t="s">
        <v>20</v>
      </c>
      <c r="C272">
        <v>1</v>
      </c>
      <c r="D272">
        <v>12</v>
      </c>
      <c r="E272">
        <v>21</v>
      </c>
      <c r="F272" s="2">
        <v>310.05679999999995</v>
      </c>
      <c r="G272" s="2">
        <v>0.13892399999999999</v>
      </c>
      <c r="H272" s="1">
        <v>0.16847544000000003</v>
      </c>
      <c r="I272" s="2">
        <v>316.14780000000002</v>
      </c>
      <c r="J272" s="2">
        <v>5.9520760000000905</v>
      </c>
      <c r="K272" s="2">
        <v>179.90199999999999</v>
      </c>
      <c r="L272" s="2">
        <f t="shared" si="8"/>
        <v>30.225084491528207</v>
      </c>
      <c r="M272" s="1">
        <f t="shared" si="9"/>
        <v>52.11555161593958</v>
      </c>
    </row>
    <row r="273" spans="1:13" x14ac:dyDescent="0.2">
      <c r="A273" t="s">
        <v>294</v>
      </c>
      <c r="B273" t="s">
        <v>20</v>
      </c>
      <c r="C273">
        <v>2</v>
      </c>
      <c r="D273">
        <v>18</v>
      </c>
      <c r="E273">
        <v>21</v>
      </c>
      <c r="F273" s="2">
        <v>80.363296000000005</v>
      </c>
      <c r="G273" s="2">
        <v>0.14063999999999999</v>
      </c>
      <c r="H273" s="1">
        <v>7.6856640000000004E-2</v>
      </c>
      <c r="I273" s="2">
        <v>70.068200000000019</v>
      </c>
      <c r="J273" s="2">
        <v>7.6856640000000004E-2</v>
      </c>
      <c r="K273" s="2">
        <v>82.11771027827875</v>
      </c>
      <c r="L273" s="2">
        <f t="shared" si="8"/>
        <v>1068.453035135009</v>
      </c>
      <c r="M273" s="1">
        <f t="shared" si="9"/>
        <v>1047.4558346552751</v>
      </c>
    </row>
    <row r="274" spans="1:13" x14ac:dyDescent="0.2">
      <c r="A274" t="s">
        <v>295</v>
      </c>
      <c r="B274" t="s">
        <v>20</v>
      </c>
      <c r="C274">
        <v>3</v>
      </c>
      <c r="D274">
        <v>36</v>
      </c>
      <c r="E274">
        <v>21</v>
      </c>
      <c r="F274" s="2">
        <v>234.53341600000002</v>
      </c>
      <c r="G274" s="2">
        <v>0.13978199999999999</v>
      </c>
      <c r="H274" s="1">
        <v>0.13599264</v>
      </c>
      <c r="I274" s="2">
        <v>222.52500000000001</v>
      </c>
      <c r="J274" s="2">
        <v>0.13599264</v>
      </c>
      <c r="K274" s="2">
        <v>136.9434</v>
      </c>
      <c r="L274" s="2">
        <f t="shared" si="8"/>
        <v>1006.9912607035204</v>
      </c>
      <c r="M274" s="1">
        <f t="shared" si="9"/>
        <v>1725.631607710535</v>
      </c>
    </row>
    <row r="275" spans="1:13" x14ac:dyDescent="0.2">
      <c r="A275" t="s">
        <v>296</v>
      </c>
      <c r="B275" t="s">
        <v>20</v>
      </c>
      <c r="C275">
        <v>4</v>
      </c>
      <c r="D275">
        <v>46</v>
      </c>
      <c r="E275">
        <v>21</v>
      </c>
      <c r="F275" s="2">
        <v>34.847699999999996</v>
      </c>
      <c r="G275" s="2">
        <v>0.13949600000000001</v>
      </c>
      <c r="H275" s="1">
        <v>7.7033039999999997E-2</v>
      </c>
      <c r="I275" s="2">
        <v>36.8142</v>
      </c>
      <c r="J275" s="2">
        <v>1.8270040000000023</v>
      </c>
      <c r="K275" s="2">
        <v>81.819539999999989</v>
      </c>
      <c r="L275" s="2">
        <f t="shared" si="8"/>
        <v>44.783448749975307</v>
      </c>
      <c r="M275" s="1">
        <f t="shared" si="9"/>
        <v>19.150037985685831</v>
      </c>
    </row>
    <row r="276" spans="1:13" x14ac:dyDescent="0.2">
      <c r="A276" t="s">
        <v>297</v>
      </c>
      <c r="B276" t="s">
        <v>20</v>
      </c>
      <c r="C276">
        <v>5</v>
      </c>
      <c r="D276">
        <v>60</v>
      </c>
      <c r="E276">
        <v>21</v>
      </c>
      <c r="F276" s="2">
        <v>149.65518399999999</v>
      </c>
      <c r="G276" s="2">
        <v>0.13806599999999999</v>
      </c>
      <c r="H276" s="1">
        <v>0.15754704</v>
      </c>
      <c r="I276" s="2">
        <v>144.25020000000004</v>
      </c>
      <c r="J276" s="2">
        <v>0.15754704</v>
      </c>
      <c r="K276" s="2">
        <v>190.00380000000001</v>
      </c>
      <c r="L276" s="2">
        <f t="shared" si="8"/>
        <v>1206.013137409627</v>
      </c>
      <c r="M276" s="1">
        <f t="shared" si="9"/>
        <v>950.78428639471747</v>
      </c>
    </row>
    <row r="277" spans="1:13" x14ac:dyDescent="0.2">
      <c r="A277" t="s">
        <v>298</v>
      </c>
      <c r="B277" t="s">
        <v>20</v>
      </c>
      <c r="C277">
        <v>6</v>
      </c>
      <c r="D277">
        <v>69</v>
      </c>
      <c r="E277">
        <v>21</v>
      </c>
      <c r="F277" s="2">
        <v>136.40415200000001</v>
      </c>
      <c r="G277" s="2">
        <v>0.13949600000000001</v>
      </c>
      <c r="H277" s="1">
        <v>9.4857839999999999E-2</v>
      </c>
      <c r="I277" s="2">
        <v>124.34755000000001</v>
      </c>
      <c r="J277" s="2">
        <v>9.4857839999999999E-2</v>
      </c>
      <c r="K277" s="2">
        <v>92.726400000000012</v>
      </c>
      <c r="L277" s="2">
        <f t="shared" si="8"/>
        <v>977.53016513975035</v>
      </c>
      <c r="M277" s="1">
        <f t="shared" si="9"/>
        <v>1439.4555895432577</v>
      </c>
    </row>
    <row r="278" spans="1:13" x14ac:dyDescent="0.2">
      <c r="A278" t="s">
        <v>299</v>
      </c>
      <c r="B278" t="s">
        <v>21</v>
      </c>
      <c r="C278">
        <v>1</v>
      </c>
      <c r="D278">
        <v>5</v>
      </c>
      <c r="E278">
        <v>21</v>
      </c>
      <c r="F278" s="2">
        <v>38.148800000000001</v>
      </c>
      <c r="G278" s="2">
        <v>0.141212</v>
      </c>
      <c r="H278" s="1">
        <v>8.8809840000000015E-2</v>
      </c>
      <c r="I278" s="2">
        <v>39.372200000000007</v>
      </c>
      <c r="J278" s="2">
        <v>1.0821880000000021</v>
      </c>
      <c r="K278" s="2">
        <v>95.212290009944539</v>
      </c>
      <c r="L278" s="2">
        <f t="shared" si="8"/>
        <v>87.981284222283321</v>
      </c>
      <c r="M278" s="1">
        <f t="shared" si="9"/>
        <v>35.38203343596485</v>
      </c>
    </row>
    <row r="279" spans="1:13" x14ac:dyDescent="0.2">
      <c r="A279" t="s">
        <v>300</v>
      </c>
      <c r="B279" t="s">
        <v>21</v>
      </c>
      <c r="C279">
        <v>2</v>
      </c>
      <c r="D279">
        <v>21</v>
      </c>
      <c r="E279">
        <v>21</v>
      </c>
      <c r="F279" s="2">
        <v>192.65360000000001</v>
      </c>
      <c r="G279" s="2">
        <v>0.13892399999999999</v>
      </c>
      <c r="H279" s="1">
        <v>0.12687024000000002</v>
      </c>
      <c r="I279" s="2">
        <v>175.96940000000001</v>
      </c>
      <c r="J279" s="2">
        <v>0.12687024000000002</v>
      </c>
      <c r="K279" s="2">
        <v>150.55020000000002</v>
      </c>
      <c r="L279" s="2">
        <f t="shared" si="8"/>
        <v>1186.6470813013359</v>
      </c>
      <c r="M279" s="1">
        <f t="shared" si="9"/>
        <v>1519.6039985421323</v>
      </c>
    </row>
    <row r="280" spans="1:13" x14ac:dyDescent="0.2">
      <c r="A280" t="s">
        <v>301</v>
      </c>
      <c r="B280" t="s">
        <v>21</v>
      </c>
      <c r="C280">
        <v>3</v>
      </c>
      <c r="D280">
        <v>33</v>
      </c>
      <c r="E280">
        <v>21</v>
      </c>
      <c r="F280" s="2">
        <v>247.78444800000003</v>
      </c>
      <c r="G280" s="2">
        <v>0.14893400000000001</v>
      </c>
      <c r="H280" s="1">
        <v>0.11509344000000001</v>
      </c>
      <c r="I280" s="2">
        <v>226.10620000000003</v>
      </c>
      <c r="J280" s="2">
        <v>0.11509344000000001</v>
      </c>
      <c r="K280" s="2">
        <v>131.589</v>
      </c>
      <c r="L280" s="2">
        <f t="shared" si="8"/>
        <v>1143.323198959037</v>
      </c>
      <c r="M280" s="1">
        <f t="shared" si="9"/>
        <v>2154.1921242427024</v>
      </c>
    </row>
    <row r="281" spans="1:13" x14ac:dyDescent="0.2">
      <c r="A281" t="s">
        <v>302</v>
      </c>
      <c r="B281" t="s">
        <v>21</v>
      </c>
      <c r="C281">
        <v>4</v>
      </c>
      <c r="D281">
        <v>37</v>
      </c>
      <c r="E281">
        <v>21</v>
      </c>
      <c r="F281" s="2">
        <v>121.72057600000001</v>
      </c>
      <c r="G281" s="2">
        <v>0.13863800000000001</v>
      </c>
      <c r="H281" s="1">
        <v>0.11788224</v>
      </c>
      <c r="I281" s="2">
        <v>109.97300000000001</v>
      </c>
      <c r="J281" s="2">
        <v>0.11788224</v>
      </c>
      <c r="K281" s="2">
        <v>120.23919999999998</v>
      </c>
      <c r="L281" s="2">
        <f t="shared" si="8"/>
        <v>1019.9941908127975</v>
      </c>
      <c r="M281" s="1">
        <f t="shared" si="9"/>
        <v>1033.7368377119403</v>
      </c>
    </row>
    <row r="282" spans="1:13" x14ac:dyDescent="0.2">
      <c r="A282" t="s">
        <v>303</v>
      </c>
      <c r="B282" t="s">
        <v>21</v>
      </c>
      <c r="C282">
        <v>5</v>
      </c>
      <c r="D282">
        <v>52</v>
      </c>
      <c r="E282">
        <v>21</v>
      </c>
      <c r="F282" s="2">
        <v>139.62737600000003</v>
      </c>
      <c r="G282" s="2">
        <v>0.14063999999999999</v>
      </c>
      <c r="H282" s="1">
        <v>0.13349784000000001</v>
      </c>
      <c r="I282" s="2">
        <v>132.995</v>
      </c>
      <c r="J282" s="2">
        <v>0.13349784000000001</v>
      </c>
      <c r="K282" s="2">
        <v>160.5258</v>
      </c>
      <c r="L282" s="2">
        <f t="shared" si="8"/>
        <v>1202.459904969249</v>
      </c>
      <c r="M282" s="1">
        <f t="shared" si="9"/>
        <v>1046.9683704245701</v>
      </c>
    </row>
    <row r="283" spans="1:13" x14ac:dyDescent="0.2">
      <c r="A283" t="s">
        <v>304</v>
      </c>
      <c r="B283" t="s">
        <v>21</v>
      </c>
      <c r="C283">
        <v>6</v>
      </c>
      <c r="D283">
        <v>66</v>
      </c>
      <c r="E283">
        <v>21</v>
      </c>
      <c r="F283" s="2">
        <v>172.21775200000002</v>
      </c>
      <c r="G283" s="2">
        <v>0.14063999999999999</v>
      </c>
      <c r="H283" s="1">
        <v>0.12381264000000002</v>
      </c>
      <c r="I283" s="2">
        <v>172.34949999999998</v>
      </c>
      <c r="J283" s="2">
        <v>0.12381264000000002</v>
      </c>
      <c r="K283" s="2">
        <v>130.06519999999998</v>
      </c>
      <c r="L283" s="2">
        <f t="shared" si="8"/>
        <v>1050.5001751032848</v>
      </c>
      <c r="M283" s="1">
        <f t="shared" si="9"/>
        <v>1392.0904360007185</v>
      </c>
    </row>
    <row r="284" spans="1:13" x14ac:dyDescent="0.2">
      <c r="A284" t="s">
        <v>305</v>
      </c>
      <c r="B284" t="s">
        <v>22</v>
      </c>
      <c r="C284">
        <v>1</v>
      </c>
      <c r="D284">
        <v>4</v>
      </c>
      <c r="E284">
        <v>21</v>
      </c>
      <c r="F284" s="2">
        <v>72.510249999999999</v>
      </c>
      <c r="G284" s="2">
        <v>0.13806599999999999</v>
      </c>
      <c r="H284" s="1">
        <v>0.17107944</v>
      </c>
      <c r="I284" s="2">
        <v>74.672600000000017</v>
      </c>
      <c r="J284" s="2">
        <v>2.0242840000000228</v>
      </c>
      <c r="K284" s="2">
        <v>159.43894626910949</v>
      </c>
      <c r="L284" s="2">
        <f t="shared" si="8"/>
        <v>78.763131195577145</v>
      </c>
      <c r="M284" s="1">
        <f t="shared" si="9"/>
        <v>35.888401034637027</v>
      </c>
    </row>
    <row r="285" spans="1:13" x14ac:dyDescent="0.2">
      <c r="A285" t="s">
        <v>306</v>
      </c>
      <c r="B285" t="s">
        <v>22</v>
      </c>
      <c r="C285">
        <v>2</v>
      </c>
      <c r="D285">
        <v>16</v>
      </c>
      <c r="E285">
        <v>21</v>
      </c>
      <c r="F285" s="2">
        <v>131.70656000000002</v>
      </c>
      <c r="G285" s="2">
        <v>0.14693200000000001</v>
      </c>
      <c r="H285" s="1">
        <v>9.4303440000000002E-2</v>
      </c>
      <c r="I285" s="2">
        <v>121.22820000000002</v>
      </c>
      <c r="J285" s="2">
        <v>9.4303440000000002E-2</v>
      </c>
      <c r="K285" s="2">
        <v>101.85270868209476</v>
      </c>
      <c r="L285" s="2">
        <f t="shared" si="8"/>
        <v>1080.052951218903</v>
      </c>
      <c r="M285" s="1">
        <f t="shared" si="9"/>
        <v>1398.1832688181896</v>
      </c>
    </row>
    <row r="286" spans="1:13" x14ac:dyDescent="0.2">
      <c r="A286" t="s">
        <v>307</v>
      </c>
      <c r="B286" t="s">
        <v>22</v>
      </c>
      <c r="C286">
        <v>3</v>
      </c>
      <c r="D286">
        <v>34</v>
      </c>
      <c r="E286">
        <v>21</v>
      </c>
      <c r="F286" s="2">
        <v>15.791350000000005</v>
      </c>
      <c r="G286" s="2">
        <v>0.13892399999999999</v>
      </c>
      <c r="H286" s="1">
        <v>7.9746239999999996E-2</v>
      </c>
      <c r="I286" s="2">
        <v>21.15044</v>
      </c>
      <c r="J286" s="2">
        <v>5.2201659999999954</v>
      </c>
      <c r="K286" s="2">
        <v>121.05499999999999</v>
      </c>
      <c r="L286" s="2">
        <f t="shared" si="8"/>
        <v>23.189875571006766</v>
      </c>
      <c r="M286" s="1">
        <f t="shared" si="9"/>
        <v>3.0516795826033154</v>
      </c>
    </row>
    <row r="287" spans="1:13" x14ac:dyDescent="0.2">
      <c r="A287" t="s">
        <v>308</v>
      </c>
      <c r="B287" t="s">
        <v>22</v>
      </c>
      <c r="C287">
        <v>4</v>
      </c>
      <c r="D287">
        <v>45</v>
      </c>
      <c r="E287">
        <v>21</v>
      </c>
      <c r="F287" s="2">
        <v>60.956400000000002</v>
      </c>
      <c r="G287" s="2">
        <v>0.13892399999999999</v>
      </c>
      <c r="H287" s="1">
        <v>8.0603040000000001E-2</v>
      </c>
      <c r="I287" s="2">
        <v>62.394200000000019</v>
      </c>
      <c r="J287" s="2">
        <v>1.2988760000000141</v>
      </c>
      <c r="K287" s="2">
        <v>97.639399999999995</v>
      </c>
      <c r="L287" s="2">
        <f t="shared" si="8"/>
        <v>75.172225832180231</v>
      </c>
      <c r="M287" s="1">
        <f t="shared" si="9"/>
        <v>47.037072053066915</v>
      </c>
    </row>
    <row r="288" spans="1:13" x14ac:dyDescent="0.2">
      <c r="A288" t="s">
        <v>309</v>
      </c>
      <c r="B288" t="s">
        <v>22</v>
      </c>
      <c r="C288">
        <v>5</v>
      </c>
      <c r="D288">
        <v>49</v>
      </c>
      <c r="E288">
        <v>21</v>
      </c>
      <c r="F288" s="2">
        <v>44.750999999999991</v>
      </c>
      <c r="G288" s="2">
        <v>0.140926</v>
      </c>
      <c r="H288" s="1">
        <v>6.6071039999999998E-2</v>
      </c>
      <c r="I288" s="2">
        <v>16.825940000000003</v>
      </c>
      <c r="J288" s="2">
        <v>6.6071039999999998E-2</v>
      </c>
      <c r="K288" s="2">
        <v>68.750960000000006</v>
      </c>
      <c r="L288" s="2">
        <f t="shared" si="8"/>
        <v>1040.5611898949981</v>
      </c>
      <c r="M288" s="1">
        <f t="shared" si="9"/>
        <v>679.44936238327705</v>
      </c>
    </row>
    <row r="289" spans="1:13" x14ac:dyDescent="0.2">
      <c r="A289" t="s">
        <v>310</v>
      </c>
      <c r="B289" t="s">
        <v>22</v>
      </c>
      <c r="C289">
        <v>6</v>
      </c>
      <c r="D289">
        <v>67</v>
      </c>
      <c r="E289">
        <v>21</v>
      </c>
      <c r="F289" s="2">
        <v>107.39513600000001</v>
      </c>
      <c r="G289" s="2">
        <v>0.14149800000000001</v>
      </c>
      <c r="H289" s="1">
        <v>0.10174079999999999</v>
      </c>
      <c r="I289" s="2">
        <v>103.58995</v>
      </c>
      <c r="J289" s="2">
        <v>0.10174079999999999</v>
      </c>
      <c r="K289" s="2">
        <v>112.3784</v>
      </c>
      <c r="L289" s="2">
        <f t="shared" si="8"/>
        <v>1104.5558910486257</v>
      </c>
      <c r="M289" s="1">
        <f t="shared" si="9"/>
        <v>1056.9666643077312</v>
      </c>
    </row>
    <row r="290" spans="1:13" x14ac:dyDescent="0.2">
      <c r="A290" t="s">
        <v>311</v>
      </c>
      <c r="B290" t="s">
        <v>11</v>
      </c>
      <c r="C290">
        <v>1</v>
      </c>
      <c r="D290">
        <v>11</v>
      </c>
      <c r="E290">
        <v>28</v>
      </c>
      <c r="F290" s="2">
        <v>26.599509999999999</v>
      </c>
      <c r="G290" s="2">
        <v>0.11536</v>
      </c>
      <c r="H290" s="1">
        <v>0.13824384000000001</v>
      </c>
      <c r="I290" s="2">
        <v>30.938349999999996</v>
      </c>
      <c r="J290" s="2">
        <v>4.2234799999999986</v>
      </c>
      <c r="K290" s="2">
        <v>178.1096</v>
      </c>
      <c r="L290" s="2">
        <f t="shared" si="8"/>
        <v>42.171290026234303</v>
      </c>
      <c r="M290" s="1">
        <f t="shared" si="9"/>
        <v>6.3253217725667001</v>
      </c>
    </row>
    <row r="291" spans="1:13" x14ac:dyDescent="0.2">
      <c r="A291" t="s">
        <v>312</v>
      </c>
      <c r="B291" t="s">
        <v>11</v>
      </c>
      <c r="C291">
        <v>2</v>
      </c>
      <c r="D291">
        <v>24</v>
      </c>
      <c r="E291">
        <v>28</v>
      </c>
      <c r="F291" s="2">
        <v>8.3821899999999978</v>
      </c>
      <c r="G291" s="2">
        <v>0.1183728</v>
      </c>
      <c r="H291" s="1">
        <v>9.2749440000000002E-2</v>
      </c>
      <c r="I291" s="2">
        <v>7.5860499999999984</v>
      </c>
      <c r="J291" s="2">
        <v>9.2749440000000002E-2</v>
      </c>
      <c r="K291" s="2">
        <v>112.812</v>
      </c>
      <c r="L291" s="2">
        <f t="shared" si="8"/>
        <v>1216.3092305462976</v>
      </c>
      <c r="M291" s="1">
        <f t="shared" si="9"/>
        <v>91.650826139758877</v>
      </c>
    </row>
    <row r="292" spans="1:13" x14ac:dyDescent="0.2">
      <c r="A292" t="s">
        <v>313</v>
      </c>
      <c r="B292" t="s">
        <v>11</v>
      </c>
      <c r="C292">
        <v>3</v>
      </c>
      <c r="D292">
        <v>30</v>
      </c>
      <c r="E292">
        <v>28</v>
      </c>
      <c r="F292" s="2">
        <v>1.6197000000000006</v>
      </c>
      <c r="G292" s="2">
        <v>0.11347699999999999</v>
      </c>
      <c r="H292" s="1">
        <v>0.14578704000000001</v>
      </c>
      <c r="I292" s="2">
        <v>6.2887000000000013</v>
      </c>
      <c r="J292" s="2">
        <v>4.5555230000000009</v>
      </c>
      <c r="K292" s="2">
        <v>187.81599999999997</v>
      </c>
      <c r="L292" s="2">
        <f t="shared" si="8"/>
        <v>41.228197069798561</v>
      </c>
      <c r="M292" s="1">
        <f t="shared" si="9"/>
        <v>0.38045620667484287</v>
      </c>
    </row>
    <row r="293" spans="1:13" x14ac:dyDescent="0.2">
      <c r="A293" t="s">
        <v>314</v>
      </c>
      <c r="B293" t="s">
        <v>11</v>
      </c>
      <c r="C293">
        <v>4</v>
      </c>
      <c r="D293">
        <v>42</v>
      </c>
      <c r="E293">
        <v>28</v>
      </c>
      <c r="F293" s="2">
        <v>24.943390000000001</v>
      </c>
      <c r="G293" s="2">
        <v>0.11272380000000001</v>
      </c>
      <c r="H293" s="1">
        <v>8.3333039999999997E-2</v>
      </c>
      <c r="I293" s="2">
        <v>29.631149999999995</v>
      </c>
      <c r="J293" s="2">
        <v>4.5750361999999924</v>
      </c>
      <c r="K293" s="2">
        <v>87.010518539830613</v>
      </c>
      <c r="L293" s="2">
        <f t="shared" si="8"/>
        <v>19.018542091498809</v>
      </c>
      <c r="M293" s="1">
        <f t="shared" si="9"/>
        <v>5.4767028510069586</v>
      </c>
    </row>
    <row r="294" spans="1:13" x14ac:dyDescent="0.2">
      <c r="A294" t="s">
        <v>315</v>
      </c>
      <c r="B294" t="s">
        <v>11</v>
      </c>
      <c r="C294">
        <v>5</v>
      </c>
      <c r="D294">
        <v>53</v>
      </c>
      <c r="E294">
        <v>28</v>
      </c>
      <c r="F294" s="2">
        <v>0.65362999999999949</v>
      </c>
      <c r="G294" s="2">
        <v>0.1179962</v>
      </c>
      <c r="H294" s="1">
        <v>0.11888184</v>
      </c>
      <c r="I294" s="2">
        <v>11.9817</v>
      </c>
      <c r="J294" s="2">
        <v>11.2100738</v>
      </c>
      <c r="K294" s="2">
        <v>153.02447162636554</v>
      </c>
      <c r="L294" s="2">
        <f t="shared" si="8"/>
        <v>13.650621249823132</v>
      </c>
      <c r="M294" s="1">
        <f t="shared" si="9"/>
        <v>6.883328457659213E-2</v>
      </c>
    </row>
    <row r="295" spans="1:13" x14ac:dyDescent="0.2">
      <c r="A295" t="s">
        <v>316</v>
      </c>
      <c r="B295" t="s">
        <v>11</v>
      </c>
      <c r="C295">
        <v>6</v>
      </c>
      <c r="D295">
        <v>68</v>
      </c>
      <c r="E295">
        <v>28</v>
      </c>
      <c r="F295" s="2">
        <v>29.083690000000004</v>
      </c>
      <c r="G295" s="2">
        <v>0.1164898</v>
      </c>
      <c r="H295" s="1">
        <v>0.10486223999999998</v>
      </c>
      <c r="I295" s="2">
        <v>35.966850000000008</v>
      </c>
      <c r="J295" s="2">
        <v>6.7666702000000072</v>
      </c>
      <c r="K295" s="2">
        <v>100.62146505462134</v>
      </c>
      <c r="L295" s="2">
        <f t="shared" si="8"/>
        <v>14.870159484737593</v>
      </c>
      <c r="M295" s="1">
        <f t="shared" si="9"/>
        <v>4.3152952540822769</v>
      </c>
    </row>
    <row r="296" spans="1:13" x14ac:dyDescent="0.2">
      <c r="A296" t="s">
        <v>317</v>
      </c>
      <c r="B296" t="s">
        <v>12</v>
      </c>
      <c r="C296">
        <v>1</v>
      </c>
      <c r="D296">
        <v>9</v>
      </c>
      <c r="E296">
        <v>28</v>
      </c>
      <c r="F296" s="2">
        <v>86.265112000000016</v>
      </c>
      <c r="G296" s="2">
        <v>0.1142302</v>
      </c>
      <c r="H296" s="1">
        <v>0.14900424000000001</v>
      </c>
      <c r="I296" s="2">
        <v>86.724400000000003</v>
      </c>
      <c r="J296" s="2">
        <v>0.3450577999999922</v>
      </c>
      <c r="K296" s="2">
        <v>190.46320000000003</v>
      </c>
      <c r="L296" s="2">
        <f t="shared" si="8"/>
        <v>551.97477060366214</v>
      </c>
      <c r="M296" s="1">
        <f t="shared" si="9"/>
        <v>250.33296508585508</v>
      </c>
    </row>
    <row r="297" spans="1:13" x14ac:dyDescent="0.2">
      <c r="A297" t="s">
        <v>318</v>
      </c>
      <c r="B297" t="s">
        <v>12</v>
      </c>
      <c r="C297">
        <v>2</v>
      </c>
      <c r="D297">
        <v>13</v>
      </c>
      <c r="E297">
        <v>28</v>
      </c>
      <c r="F297" s="2">
        <v>22.516904000000011</v>
      </c>
      <c r="G297" s="2">
        <v>0.1142302</v>
      </c>
      <c r="H297" s="1">
        <v>0.12518184000000002</v>
      </c>
      <c r="I297" s="2">
        <v>22.721800000000002</v>
      </c>
      <c r="J297" s="2">
        <v>0.12518184000000002</v>
      </c>
      <c r="K297" s="2">
        <v>132.22479999999999</v>
      </c>
      <c r="L297" s="2">
        <f t="shared" si="8"/>
        <v>1056.2618347837033</v>
      </c>
      <c r="M297" s="1">
        <f t="shared" si="9"/>
        <v>180.78608047301438</v>
      </c>
    </row>
    <row r="298" spans="1:13" x14ac:dyDescent="0.2">
      <c r="A298" t="s">
        <v>319</v>
      </c>
      <c r="B298" t="s">
        <v>12</v>
      </c>
      <c r="C298">
        <v>3</v>
      </c>
      <c r="D298">
        <v>28</v>
      </c>
      <c r="E298">
        <v>28</v>
      </c>
      <c r="F298" s="2">
        <v>41.918619999999997</v>
      </c>
      <c r="G298" s="2">
        <v>0.1142302</v>
      </c>
      <c r="H298" s="1">
        <v>0.10410623999999999</v>
      </c>
      <c r="I298" s="2">
        <v>43.479400000000005</v>
      </c>
      <c r="J298" s="2">
        <v>1.4465498000000068</v>
      </c>
      <c r="K298" s="2">
        <v>112.812</v>
      </c>
      <c r="L298" s="2">
        <f t="shared" si="8"/>
        <v>77.986945212670506</v>
      </c>
      <c r="M298" s="1">
        <f t="shared" si="9"/>
        <v>29.057312924864256</v>
      </c>
    </row>
    <row r="299" spans="1:13" x14ac:dyDescent="0.2">
      <c r="A299" t="s">
        <v>320</v>
      </c>
      <c r="B299" t="s">
        <v>12</v>
      </c>
      <c r="C299">
        <v>4</v>
      </c>
      <c r="D299">
        <v>38</v>
      </c>
      <c r="E299">
        <v>28</v>
      </c>
      <c r="F299" s="2">
        <v>5.483979999999999</v>
      </c>
      <c r="G299" s="2">
        <v>0.11347699999999999</v>
      </c>
      <c r="H299" s="1">
        <v>0.13164984000000002</v>
      </c>
      <c r="I299" s="2">
        <v>11.910550000000002</v>
      </c>
      <c r="J299" s="2">
        <v>6.3130930000000038</v>
      </c>
      <c r="K299" s="2">
        <v>161.93972380999142</v>
      </c>
      <c r="L299" s="2">
        <f t="shared" si="8"/>
        <v>25.651407924767039</v>
      </c>
      <c r="M299" s="1">
        <f t="shared" si="9"/>
        <v>0.88664256965642596</v>
      </c>
    </row>
    <row r="300" spans="1:13" x14ac:dyDescent="0.2">
      <c r="A300" t="s">
        <v>321</v>
      </c>
      <c r="B300" t="s">
        <v>12</v>
      </c>
      <c r="C300">
        <v>5</v>
      </c>
      <c r="D300">
        <v>58</v>
      </c>
      <c r="E300">
        <v>28</v>
      </c>
      <c r="F300" s="2">
        <v>1.757709999999999</v>
      </c>
      <c r="G300" s="2">
        <v>0.11234720000000001</v>
      </c>
      <c r="H300" s="1">
        <v>0.19916904000000002</v>
      </c>
      <c r="I300" s="2">
        <v>16.054650000000002</v>
      </c>
      <c r="J300" s="2">
        <v>14.184592800000003</v>
      </c>
      <c r="K300" s="2">
        <v>187.58217708113415</v>
      </c>
      <c r="L300" s="2">
        <f t="shared" si="8"/>
        <v>13.224361088542077</v>
      </c>
      <c r="M300" s="1">
        <f t="shared" si="9"/>
        <v>0.13183721424840611</v>
      </c>
    </row>
    <row r="301" spans="1:13" x14ac:dyDescent="0.2">
      <c r="A301" t="s">
        <v>322</v>
      </c>
      <c r="B301" t="s">
        <v>12</v>
      </c>
      <c r="C301">
        <v>6</v>
      </c>
      <c r="D301">
        <v>70</v>
      </c>
      <c r="E301">
        <v>28</v>
      </c>
      <c r="F301" s="2">
        <v>34.328070000000004</v>
      </c>
      <c r="G301" s="2">
        <v>0.11536</v>
      </c>
      <c r="H301" s="1">
        <v>0.12918024</v>
      </c>
      <c r="I301" s="2">
        <v>49.543349999999997</v>
      </c>
      <c r="J301" s="2">
        <v>15.09991999999999</v>
      </c>
      <c r="K301" s="2">
        <v>127.1940548520928</v>
      </c>
      <c r="L301" s="2">
        <f t="shared" si="8"/>
        <v>8.4234919689702252</v>
      </c>
      <c r="M301" s="1">
        <f t="shared" si="9"/>
        <v>2.2810339392526604</v>
      </c>
    </row>
    <row r="302" spans="1:13" x14ac:dyDescent="0.2">
      <c r="A302" t="s">
        <v>323</v>
      </c>
      <c r="B302" t="s">
        <v>13</v>
      </c>
      <c r="C302">
        <v>1</v>
      </c>
      <c r="D302">
        <v>10</v>
      </c>
      <c r="E302">
        <v>28</v>
      </c>
      <c r="F302" s="2">
        <v>22.735230000000001</v>
      </c>
      <c r="G302" s="2">
        <v>0.11460680000000001</v>
      </c>
      <c r="H302" s="1">
        <v>0.15479184000000001</v>
      </c>
      <c r="I302" s="2">
        <v>26.613849999999999</v>
      </c>
      <c r="J302" s="2">
        <v>3.7640131999999973</v>
      </c>
      <c r="K302" s="2">
        <v>188.69840000000005</v>
      </c>
      <c r="L302" s="2">
        <f t="shared" si="8"/>
        <v>50.132236518192919</v>
      </c>
      <c r="M302" s="1">
        <f t="shared" si="9"/>
        <v>6.0706048533517416</v>
      </c>
    </row>
    <row r="303" spans="1:13" x14ac:dyDescent="0.2">
      <c r="A303" t="s">
        <v>324</v>
      </c>
      <c r="B303" t="s">
        <v>13</v>
      </c>
      <c r="C303">
        <v>2</v>
      </c>
      <c r="D303">
        <v>15</v>
      </c>
      <c r="E303">
        <v>28</v>
      </c>
      <c r="F303" s="2">
        <v>46.748970000000007</v>
      </c>
      <c r="G303" s="2">
        <v>0.1131004</v>
      </c>
      <c r="H303" s="1">
        <v>0.11869703999999999</v>
      </c>
      <c r="I303" s="2">
        <v>47.371450000000003</v>
      </c>
      <c r="J303" s="2">
        <v>0.50937959999999549</v>
      </c>
      <c r="K303" s="2">
        <v>131.3424</v>
      </c>
      <c r="L303" s="2">
        <f t="shared" si="8"/>
        <v>257.84778188997194</v>
      </c>
      <c r="M303" s="1">
        <f t="shared" si="9"/>
        <v>91.998325806530971</v>
      </c>
    </row>
    <row r="304" spans="1:13" x14ac:dyDescent="0.2">
      <c r="A304" t="s">
        <v>325</v>
      </c>
      <c r="B304" t="s">
        <v>13</v>
      </c>
      <c r="C304">
        <v>3</v>
      </c>
      <c r="D304">
        <v>32</v>
      </c>
      <c r="E304">
        <v>28</v>
      </c>
      <c r="F304" s="2">
        <v>29.635730000000002</v>
      </c>
      <c r="G304" s="2">
        <v>0.1131004</v>
      </c>
      <c r="H304" s="1">
        <v>9.9326639999999994E-2</v>
      </c>
      <c r="I304" s="2">
        <v>27.478750000000002</v>
      </c>
      <c r="J304" s="2">
        <v>9.9326639999999994E-2</v>
      </c>
      <c r="K304" s="2">
        <v>104.87039999999999</v>
      </c>
      <c r="L304" s="2">
        <f t="shared" si="8"/>
        <v>1055.8134252804684</v>
      </c>
      <c r="M304" s="1">
        <f t="shared" si="9"/>
        <v>299.50505121284687</v>
      </c>
    </row>
    <row r="305" spans="1:13" x14ac:dyDescent="0.2">
      <c r="A305" t="s">
        <v>326</v>
      </c>
      <c r="B305" t="s">
        <v>13</v>
      </c>
      <c r="C305">
        <v>4</v>
      </c>
      <c r="D305">
        <v>40</v>
      </c>
      <c r="E305">
        <v>28</v>
      </c>
      <c r="F305" s="2">
        <v>15.144679999999999</v>
      </c>
      <c r="G305" s="2">
        <v>0.1138536</v>
      </c>
      <c r="H305" s="1">
        <v>0.17080224000000002</v>
      </c>
      <c r="I305" s="2">
        <v>30.0837</v>
      </c>
      <c r="J305" s="2">
        <v>14.825166400000002</v>
      </c>
      <c r="K305" s="2">
        <v>194.96838339511478</v>
      </c>
      <c r="L305" s="2">
        <f t="shared" si="8"/>
        <v>13.151176731150535</v>
      </c>
      <c r="M305" s="1">
        <f t="shared" si="9"/>
        <v>1.029231860763465</v>
      </c>
    </row>
    <row r="306" spans="1:13" x14ac:dyDescent="0.2">
      <c r="A306" t="s">
        <v>327</v>
      </c>
      <c r="B306" t="s">
        <v>13</v>
      </c>
      <c r="C306">
        <v>5</v>
      </c>
      <c r="D306">
        <v>55</v>
      </c>
      <c r="E306">
        <v>28</v>
      </c>
      <c r="F306" s="2">
        <v>2.7237800000000001</v>
      </c>
      <c r="G306" s="2">
        <v>0.1119706</v>
      </c>
      <c r="H306" s="1">
        <v>0.10071263999999999</v>
      </c>
      <c r="I306" s="2">
        <v>10.1715</v>
      </c>
      <c r="J306" s="2">
        <v>7.335749400000001</v>
      </c>
      <c r="K306" s="2">
        <v>93.519243144715858</v>
      </c>
      <c r="L306" s="2">
        <f t="shared" si="8"/>
        <v>12.748423923084919</v>
      </c>
      <c r="M306" s="1">
        <f t="shared" si="9"/>
        <v>0.38656590422786247</v>
      </c>
    </row>
    <row r="307" spans="1:13" x14ac:dyDescent="0.2">
      <c r="A307" t="s">
        <v>328</v>
      </c>
      <c r="B307" t="s">
        <v>13</v>
      </c>
      <c r="C307">
        <v>6</v>
      </c>
      <c r="D307">
        <v>64</v>
      </c>
      <c r="E307">
        <v>28</v>
      </c>
      <c r="F307" s="2">
        <v>14.040599999999998</v>
      </c>
      <c r="G307" s="2">
        <v>0.11347699999999999</v>
      </c>
      <c r="H307" s="1">
        <v>8.9742240000000015E-2</v>
      </c>
      <c r="I307" s="2">
        <v>20.580150000000003</v>
      </c>
      <c r="J307" s="2">
        <v>6.4260730000000059</v>
      </c>
      <c r="K307" s="2">
        <v>95.577557550018398</v>
      </c>
      <c r="L307" s="2">
        <f t="shared" si="8"/>
        <v>14.873400527821316</v>
      </c>
      <c r="M307" s="1">
        <f t="shared" si="9"/>
        <v>2.2026013398851809</v>
      </c>
    </row>
    <row r="308" spans="1:13" x14ac:dyDescent="0.2">
      <c r="A308" t="s">
        <v>329</v>
      </c>
      <c r="B308" t="s">
        <v>14</v>
      </c>
      <c r="C308">
        <v>1</v>
      </c>
      <c r="D308">
        <v>6</v>
      </c>
      <c r="E308">
        <v>28</v>
      </c>
      <c r="F308" s="2">
        <v>28.807670000000002</v>
      </c>
      <c r="G308" s="2">
        <v>0.11272380000000001</v>
      </c>
      <c r="H308" s="1">
        <v>8.3274239999999999E-2</v>
      </c>
      <c r="I308" s="2">
        <v>27.911200000000001</v>
      </c>
      <c r="J308" s="2">
        <v>8.3274239999999999E-2</v>
      </c>
      <c r="K308" s="2">
        <v>88.987200000000001</v>
      </c>
      <c r="L308" s="2">
        <f t="shared" si="8"/>
        <v>1068.6041685880291</v>
      </c>
      <c r="M308" s="1">
        <f t="shared" si="9"/>
        <v>347.29099659150302</v>
      </c>
    </row>
    <row r="309" spans="1:13" x14ac:dyDescent="0.2">
      <c r="A309" t="s">
        <v>330</v>
      </c>
      <c r="B309" t="s">
        <v>14</v>
      </c>
      <c r="C309">
        <v>2</v>
      </c>
      <c r="D309">
        <v>22</v>
      </c>
      <c r="E309">
        <v>28</v>
      </c>
      <c r="F309" s="2">
        <v>91.995288000000016</v>
      </c>
      <c r="G309" s="2">
        <v>0.11347699999999999</v>
      </c>
      <c r="H309" s="1">
        <v>0.14058744000000001</v>
      </c>
      <c r="I309" s="2">
        <v>94.508499999999998</v>
      </c>
      <c r="J309" s="2">
        <v>2.3997349999999784</v>
      </c>
      <c r="K309" s="2">
        <v>194.54519999999999</v>
      </c>
      <c r="L309" s="2">
        <f t="shared" si="8"/>
        <v>81.069451418594866</v>
      </c>
      <c r="M309" s="1">
        <f t="shared" si="9"/>
        <v>38.382890194125956</v>
      </c>
    </row>
    <row r="310" spans="1:13" x14ac:dyDescent="0.2">
      <c r="A310" t="s">
        <v>331</v>
      </c>
      <c r="B310" t="s">
        <v>14</v>
      </c>
      <c r="C310">
        <v>3</v>
      </c>
      <c r="D310">
        <v>26</v>
      </c>
      <c r="E310">
        <v>28</v>
      </c>
      <c r="F310" s="2">
        <v>47.577030000000001</v>
      </c>
      <c r="G310" s="2">
        <v>0.11912600000000001</v>
      </c>
      <c r="H310" s="1">
        <v>0.11495063999999998</v>
      </c>
      <c r="I310" s="2">
        <v>51.263500000000008</v>
      </c>
      <c r="J310" s="2">
        <v>3.5673440000000056</v>
      </c>
      <c r="K310" s="2">
        <v>121.636</v>
      </c>
      <c r="L310" s="2">
        <f t="shared" si="8"/>
        <v>34.097076144044365</v>
      </c>
      <c r="M310" s="1">
        <f t="shared" si="9"/>
        <v>13.370214927408158</v>
      </c>
    </row>
    <row r="311" spans="1:13" x14ac:dyDescent="0.2">
      <c r="A311" t="s">
        <v>332</v>
      </c>
      <c r="B311" t="s">
        <v>14</v>
      </c>
      <c r="C311">
        <v>4</v>
      </c>
      <c r="D311">
        <v>43</v>
      </c>
      <c r="E311">
        <v>28</v>
      </c>
      <c r="F311" s="2">
        <v>18.870950000000001</v>
      </c>
      <c r="G311" s="2">
        <v>0.11573660000000001</v>
      </c>
      <c r="H311" s="1">
        <v>9.3345839999999999E-2</v>
      </c>
      <c r="I311" s="2">
        <v>23.295449999999999</v>
      </c>
      <c r="J311" s="2">
        <v>4.3087633999999966</v>
      </c>
      <c r="K311" s="2">
        <v>94.813935532097716</v>
      </c>
      <c r="L311" s="2">
        <f t="shared" si="8"/>
        <v>22.004906449980009</v>
      </c>
      <c r="M311" s="1">
        <f t="shared" si="9"/>
        <v>4.4065280075485269</v>
      </c>
    </row>
    <row r="312" spans="1:13" x14ac:dyDescent="0.2">
      <c r="A312" t="s">
        <v>333</v>
      </c>
      <c r="B312" t="s">
        <v>14</v>
      </c>
      <c r="C312">
        <v>5</v>
      </c>
      <c r="D312">
        <v>56</v>
      </c>
      <c r="E312">
        <v>28</v>
      </c>
      <c r="F312" s="2">
        <v>186.90132800000001</v>
      </c>
      <c r="G312" s="2">
        <v>0.1131004</v>
      </c>
      <c r="H312" s="1">
        <v>0.16250303999999999</v>
      </c>
      <c r="I312" s="2">
        <v>193.45425</v>
      </c>
      <c r="J312" s="2">
        <v>6.4398215999999877</v>
      </c>
      <c r="K312" s="2">
        <v>133.65793251994597</v>
      </c>
      <c r="L312" s="2">
        <f t="shared" si="8"/>
        <v>20.754912297562129</v>
      </c>
      <c r="M312" s="1">
        <f t="shared" si="9"/>
        <v>29.040311986282411</v>
      </c>
    </row>
    <row r="313" spans="1:13" x14ac:dyDescent="0.2">
      <c r="A313" t="s">
        <v>334</v>
      </c>
      <c r="B313" t="s">
        <v>14</v>
      </c>
      <c r="C313">
        <v>6</v>
      </c>
      <c r="D313">
        <v>62</v>
      </c>
      <c r="E313">
        <v>28</v>
      </c>
      <c r="F313" s="2">
        <v>19.146970000000003</v>
      </c>
      <c r="G313" s="2">
        <v>0.11234720000000001</v>
      </c>
      <c r="H313" s="1">
        <v>9.2111040000000005E-2</v>
      </c>
      <c r="I313" s="2">
        <v>27.368400000000005</v>
      </c>
      <c r="J313" s="2">
        <v>8.109082800000003</v>
      </c>
      <c r="K313" s="2">
        <v>85.508978053271136</v>
      </c>
      <c r="L313" s="2">
        <f t="shared" si="8"/>
        <v>10.544839676969522</v>
      </c>
      <c r="M313" s="1">
        <f t="shared" si="9"/>
        <v>2.3750302808598764</v>
      </c>
    </row>
    <row r="314" spans="1:13" x14ac:dyDescent="0.2">
      <c r="A314" t="s">
        <v>335</v>
      </c>
      <c r="B314" t="s">
        <v>15</v>
      </c>
      <c r="C314">
        <v>1</v>
      </c>
      <c r="D314">
        <v>2</v>
      </c>
      <c r="E314">
        <v>28</v>
      </c>
      <c r="F314" s="2">
        <v>94.860376000000016</v>
      </c>
      <c r="G314" s="2">
        <v>0.1142302</v>
      </c>
      <c r="H314" s="1">
        <v>0.14293944000000003</v>
      </c>
      <c r="I314" s="2">
        <v>94.076049999999995</v>
      </c>
      <c r="J314" s="2">
        <v>0.14293944000000003</v>
      </c>
      <c r="K314" s="2">
        <v>161.34399999999999</v>
      </c>
      <c r="L314" s="2">
        <f t="shared" si="8"/>
        <v>1128.7577452381229</v>
      </c>
      <c r="M314" s="1">
        <f t="shared" si="9"/>
        <v>664.43947310833164</v>
      </c>
    </row>
    <row r="315" spans="1:13" x14ac:dyDescent="0.2">
      <c r="A315" t="s">
        <v>336</v>
      </c>
      <c r="B315" t="s">
        <v>15</v>
      </c>
      <c r="C315">
        <v>2</v>
      </c>
      <c r="D315">
        <v>17</v>
      </c>
      <c r="E315">
        <v>28</v>
      </c>
      <c r="F315" s="2">
        <v>24.253340000000001</v>
      </c>
      <c r="G315" s="2">
        <v>0.1161132</v>
      </c>
      <c r="H315" s="1">
        <v>0.16496424000000001</v>
      </c>
      <c r="I315" s="2">
        <v>31.803249999999998</v>
      </c>
      <c r="J315" s="2">
        <v>7.4337967999999961</v>
      </c>
      <c r="K315" s="2">
        <v>196.37560000000002</v>
      </c>
      <c r="L315" s="2">
        <f t="shared" si="8"/>
        <v>26.41659508368592</v>
      </c>
      <c r="M315" s="1">
        <f t="shared" si="9"/>
        <v>3.2781973809130771</v>
      </c>
    </row>
    <row r="316" spans="1:13" x14ac:dyDescent="0.2">
      <c r="A316" t="s">
        <v>337</v>
      </c>
      <c r="B316" t="s">
        <v>15</v>
      </c>
      <c r="C316">
        <v>3</v>
      </c>
      <c r="D316">
        <v>35</v>
      </c>
      <c r="E316">
        <v>28</v>
      </c>
      <c r="F316" s="2">
        <v>0.51561999999999997</v>
      </c>
      <c r="G316" s="2">
        <v>0.1138536</v>
      </c>
      <c r="H316" s="1">
        <v>0.11711784</v>
      </c>
      <c r="I316" s="2">
        <v>7.5860499999999984</v>
      </c>
      <c r="J316" s="2">
        <v>6.9565763999999986</v>
      </c>
      <c r="K316" s="2">
        <v>139.41842121762613</v>
      </c>
      <c r="L316" s="2">
        <f t="shared" si="8"/>
        <v>20.041240575985935</v>
      </c>
      <c r="M316" s="1">
        <f t="shared" si="9"/>
        <v>9.0486119005319929E-2</v>
      </c>
    </row>
    <row r="317" spans="1:13" x14ac:dyDescent="0.2">
      <c r="A317" t="s">
        <v>338</v>
      </c>
      <c r="B317" t="s">
        <v>15</v>
      </c>
      <c r="C317">
        <v>4</v>
      </c>
      <c r="D317">
        <v>41</v>
      </c>
      <c r="E317">
        <v>28</v>
      </c>
      <c r="F317" s="2">
        <v>2.1717399999999998</v>
      </c>
      <c r="G317" s="2">
        <v>0.11536</v>
      </c>
      <c r="H317" s="1">
        <v>0.16230984000000001</v>
      </c>
      <c r="I317" s="2">
        <v>17.412300000000002</v>
      </c>
      <c r="J317" s="2">
        <v>15.125200000000003</v>
      </c>
      <c r="K317" s="2">
        <v>223.83160000000001</v>
      </c>
      <c r="L317" s="2">
        <f t="shared" si="8"/>
        <v>14.798587787268927</v>
      </c>
      <c r="M317" s="1">
        <f t="shared" si="9"/>
        <v>0.15121122365324088</v>
      </c>
    </row>
    <row r="318" spans="1:13" x14ac:dyDescent="0.2">
      <c r="A318" t="s">
        <v>339</v>
      </c>
      <c r="B318" t="s">
        <v>15</v>
      </c>
      <c r="C318">
        <v>5</v>
      </c>
      <c r="D318">
        <v>57</v>
      </c>
      <c r="E318">
        <v>28</v>
      </c>
      <c r="F318" s="2">
        <v>228.44510399999996</v>
      </c>
      <c r="G318" s="2">
        <v>0.1119706</v>
      </c>
      <c r="H318" s="1">
        <v>0.16022664</v>
      </c>
      <c r="I318" s="2">
        <v>241.42454999999998</v>
      </c>
      <c r="J318" s="2">
        <v>12.867475400000018</v>
      </c>
      <c r="K318" s="2">
        <v>195.22114408493925</v>
      </c>
      <c r="L318" s="2">
        <f t="shared" si="8"/>
        <v>15.171674164221754</v>
      </c>
      <c r="M318" s="1">
        <f t="shared" si="9"/>
        <v>17.762386753814944</v>
      </c>
    </row>
    <row r="319" spans="1:13" x14ac:dyDescent="0.2">
      <c r="A319" t="s">
        <v>340</v>
      </c>
      <c r="B319" t="s">
        <v>15</v>
      </c>
      <c r="C319">
        <v>6</v>
      </c>
      <c r="D319">
        <v>71</v>
      </c>
      <c r="E319">
        <v>28</v>
      </c>
      <c r="F319" s="2">
        <v>45.23086</v>
      </c>
      <c r="G319" s="2">
        <v>0.1164898</v>
      </c>
      <c r="H319" s="1">
        <v>0.10709663999999998</v>
      </c>
      <c r="I319" s="2">
        <v>51.806100000000001</v>
      </c>
      <c r="J319" s="2">
        <v>6.4587502000000043</v>
      </c>
      <c r="K319" s="2">
        <v>116.94509138333129</v>
      </c>
      <c r="L319" s="2">
        <f t="shared" si="8"/>
        <v>18.106458333584602</v>
      </c>
      <c r="M319" s="1">
        <f t="shared" si="9"/>
        <v>7.0210719405125728</v>
      </c>
    </row>
    <row r="320" spans="1:13" x14ac:dyDescent="0.2">
      <c r="A320" t="s">
        <v>341</v>
      </c>
      <c r="B320" t="s">
        <v>16</v>
      </c>
      <c r="C320">
        <v>1</v>
      </c>
      <c r="D320">
        <v>1</v>
      </c>
      <c r="E320">
        <v>28</v>
      </c>
      <c r="F320" s="2">
        <v>3.5699440000000005</v>
      </c>
      <c r="G320" s="2">
        <v>0.11460680000000001</v>
      </c>
      <c r="H320" s="1">
        <v>0.11598384000000002</v>
      </c>
      <c r="I320" s="2">
        <v>3.2615500000000006</v>
      </c>
      <c r="J320" s="2">
        <v>0.11598384000000002</v>
      </c>
      <c r="K320" s="2">
        <v>120.75360000000001</v>
      </c>
      <c r="L320" s="2">
        <f t="shared" si="8"/>
        <v>1041.1243497369978</v>
      </c>
      <c r="M320" s="1">
        <f t="shared" si="9"/>
        <v>31.767794547930123</v>
      </c>
    </row>
    <row r="321" spans="1:13" x14ac:dyDescent="0.2">
      <c r="A321" t="s">
        <v>342</v>
      </c>
      <c r="B321" t="s">
        <v>16</v>
      </c>
      <c r="C321">
        <v>2</v>
      </c>
      <c r="D321">
        <v>14</v>
      </c>
      <c r="E321">
        <v>28</v>
      </c>
      <c r="F321" s="2">
        <v>131.03211200000001</v>
      </c>
      <c r="G321" s="2">
        <v>0.11121739999999999</v>
      </c>
      <c r="H321" s="1">
        <v>0.18551904000000002</v>
      </c>
      <c r="I321" s="2">
        <v>125.21244999999999</v>
      </c>
      <c r="J321" s="2">
        <v>0.18551904000000002</v>
      </c>
      <c r="K321" s="2">
        <v>212.8492</v>
      </c>
      <c r="L321" s="2">
        <f t="shared" si="8"/>
        <v>1147.3172780540476</v>
      </c>
      <c r="M321" s="1">
        <f t="shared" si="9"/>
        <v>706.89956890678161</v>
      </c>
    </row>
    <row r="322" spans="1:13" x14ac:dyDescent="0.2">
      <c r="A322" t="s">
        <v>343</v>
      </c>
      <c r="B322" t="s">
        <v>16</v>
      </c>
      <c r="C322">
        <v>3</v>
      </c>
      <c r="D322">
        <v>27</v>
      </c>
      <c r="E322">
        <v>28</v>
      </c>
      <c r="F322" s="2">
        <v>24.115330000000004</v>
      </c>
      <c r="G322" s="2">
        <v>0.11573660000000001</v>
      </c>
      <c r="H322" s="1">
        <v>0.10035983999999999</v>
      </c>
      <c r="I322" s="2">
        <v>24.451600000000006</v>
      </c>
      <c r="J322" s="2">
        <v>0.22053340000000077</v>
      </c>
      <c r="K322" s="2">
        <v>113.69439999999999</v>
      </c>
      <c r="L322" s="2">
        <f t="shared" si="8"/>
        <v>515.54277039214742</v>
      </c>
      <c r="M322" s="1">
        <f t="shared" si="9"/>
        <v>109.87481533409417</v>
      </c>
    </row>
    <row r="323" spans="1:13" x14ac:dyDescent="0.2">
      <c r="A323" t="s">
        <v>344</v>
      </c>
      <c r="B323" t="s">
        <v>16</v>
      </c>
      <c r="C323">
        <v>4</v>
      </c>
      <c r="D323">
        <v>44</v>
      </c>
      <c r="E323">
        <v>28</v>
      </c>
      <c r="F323" s="2">
        <v>14.592640000000001</v>
      </c>
      <c r="G323" s="2">
        <v>0.11347699999999999</v>
      </c>
      <c r="H323" s="1">
        <v>7.3505039999999994E-2</v>
      </c>
      <c r="I323" s="2">
        <v>14.244450000000001</v>
      </c>
      <c r="J323" s="2">
        <v>7.3505039999999994E-2</v>
      </c>
      <c r="K323" s="2">
        <v>81.077498848655921</v>
      </c>
      <c r="L323" s="2">
        <f t="shared" ref="L323:L386" si="10">K323/J323</f>
        <v>1103.0195868018836</v>
      </c>
      <c r="M323" s="1">
        <f t="shared" ref="M323:M386" si="11">SUM(F323:G323)/J323</f>
        <v>200.06950543799448</v>
      </c>
    </row>
    <row r="324" spans="1:13" x14ac:dyDescent="0.2">
      <c r="A324" t="s">
        <v>345</v>
      </c>
      <c r="B324" t="s">
        <v>16</v>
      </c>
      <c r="C324">
        <v>5</v>
      </c>
      <c r="D324">
        <v>54</v>
      </c>
      <c r="E324">
        <v>28</v>
      </c>
      <c r="F324" s="2">
        <v>3.6898500000000012</v>
      </c>
      <c r="G324" s="2">
        <v>0.11460680000000001</v>
      </c>
      <c r="H324" s="1">
        <v>0.14511504000000003</v>
      </c>
      <c r="I324" s="2">
        <v>11.076600000000001</v>
      </c>
      <c r="J324" s="2">
        <v>7.2721431999999986</v>
      </c>
      <c r="K324" s="2">
        <v>89.069099182521171</v>
      </c>
      <c r="L324" s="2">
        <f t="shared" si="10"/>
        <v>12.247984773253803</v>
      </c>
      <c r="M324" s="1">
        <f t="shared" si="11"/>
        <v>0.52315482456396101</v>
      </c>
    </row>
    <row r="325" spans="1:13" x14ac:dyDescent="0.2">
      <c r="A325" t="s">
        <v>346</v>
      </c>
      <c r="B325" t="s">
        <v>16</v>
      </c>
      <c r="C325">
        <v>6</v>
      </c>
      <c r="D325">
        <v>63</v>
      </c>
      <c r="E325">
        <v>28</v>
      </c>
      <c r="F325" s="2">
        <v>24.391349999999999</v>
      </c>
      <c r="G325" s="2">
        <v>0.1142302</v>
      </c>
      <c r="H325" s="1">
        <v>0.14330903999999997</v>
      </c>
      <c r="I325" s="2">
        <v>37.324500000000008</v>
      </c>
      <c r="J325" s="2">
        <v>12.818919800000007</v>
      </c>
      <c r="K325" s="2">
        <v>176.54216414140177</v>
      </c>
      <c r="L325" s="2">
        <f t="shared" si="10"/>
        <v>13.772000051158887</v>
      </c>
      <c r="M325" s="1">
        <f t="shared" si="11"/>
        <v>1.9116727916497291</v>
      </c>
    </row>
    <row r="326" spans="1:13" x14ac:dyDescent="0.2">
      <c r="A326" t="s">
        <v>347</v>
      </c>
      <c r="B326" t="s">
        <v>17</v>
      </c>
      <c r="C326">
        <v>1</v>
      </c>
      <c r="D326">
        <v>7</v>
      </c>
      <c r="E326">
        <v>28</v>
      </c>
      <c r="F326" s="2">
        <v>103.45563999999999</v>
      </c>
      <c r="G326" s="2">
        <v>0.11347699999999999</v>
      </c>
      <c r="H326" s="1">
        <v>0.15219623999999998</v>
      </c>
      <c r="I326" s="2">
        <v>101.86015000000002</v>
      </c>
      <c r="J326" s="2">
        <v>0.15219623999999998</v>
      </c>
      <c r="K326" s="2">
        <v>176.34479999999996</v>
      </c>
      <c r="L326" s="2">
        <f t="shared" si="10"/>
        <v>1158.6672574828392</v>
      </c>
      <c r="M326" s="1">
        <f t="shared" si="11"/>
        <v>680.4972120204809</v>
      </c>
    </row>
    <row r="327" spans="1:13" x14ac:dyDescent="0.2">
      <c r="A327" t="s">
        <v>348</v>
      </c>
      <c r="B327" t="s">
        <v>17</v>
      </c>
      <c r="C327">
        <v>2</v>
      </c>
      <c r="D327">
        <v>23</v>
      </c>
      <c r="E327">
        <v>28</v>
      </c>
      <c r="F327" s="2">
        <v>98.083600000000004</v>
      </c>
      <c r="G327" s="2">
        <v>0.1138536</v>
      </c>
      <c r="H327" s="1">
        <v>0.12611423999999999</v>
      </c>
      <c r="I327" s="2">
        <v>96.670749999999998</v>
      </c>
      <c r="J327" s="2">
        <v>0.12611423999999999</v>
      </c>
      <c r="K327" s="2">
        <v>143.696</v>
      </c>
      <c r="L327" s="2">
        <f t="shared" si="10"/>
        <v>1139.4113781282749</v>
      </c>
      <c r="M327" s="1">
        <f t="shared" si="11"/>
        <v>778.63890390173242</v>
      </c>
    </row>
    <row r="328" spans="1:13" x14ac:dyDescent="0.2">
      <c r="A328" t="s">
        <v>349</v>
      </c>
      <c r="B328" t="s">
        <v>17</v>
      </c>
      <c r="C328">
        <v>3</v>
      </c>
      <c r="D328">
        <v>31</v>
      </c>
      <c r="E328">
        <v>28</v>
      </c>
      <c r="F328" s="2">
        <v>8.7962199999999982</v>
      </c>
      <c r="G328" s="2">
        <v>0.1119706</v>
      </c>
      <c r="H328" s="1">
        <v>8.404703999999999E-2</v>
      </c>
      <c r="I328" s="2">
        <v>7.1536000000000017</v>
      </c>
      <c r="J328" s="2">
        <v>8.404703999999999E-2</v>
      </c>
      <c r="K328" s="2">
        <v>92.516799999999989</v>
      </c>
      <c r="L328" s="2">
        <f t="shared" si="10"/>
        <v>1100.7740427265494</v>
      </c>
      <c r="M328" s="1">
        <f t="shared" si="11"/>
        <v>105.99053339653602</v>
      </c>
    </row>
    <row r="329" spans="1:13" x14ac:dyDescent="0.2">
      <c r="A329" t="s">
        <v>350</v>
      </c>
      <c r="B329" t="s">
        <v>17</v>
      </c>
      <c r="C329">
        <v>4</v>
      </c>
      <c r="D329">
        <v>39</v>
      </c>
      <c r="E329">
        <v>28</v>
      </c>
      <c r="F329" s="2">
        <v>233.81714399999998</v>
      </c>
      <c r="G329" s="2">
        <v>0.1119706</v>
      </c>
      <c r="H329" s="1">
        <v>0.16446024000000001</v>
      </c>
      <c r="I329" s="2">
        <v>231.59514999999996</v>
      </c>
      <c r="J329" s="2">
        <v>0.16446024000000001</v>
      </c>
      <c r="K329" s="2">
        <v>197.61740000000003</v>
      </c>
      <c r="L329" s="2">
        <f t="shared" si="10"/>
        <v>1201.61201272721</v>
      </c>
      <c r="M329" s="1">
        <f t="shared" si="11"/>
        <v>1422.4052853139456</v>
      </c>
    </row>
    <row r="330" spans="1:13" x14ac:dyDescent="0.2">
      <c r="A330" t="s">
        <v>351</v>
      </c>
      <c r="B330" t="s">
        <v>17</v>
      </c>
      <c r="C330">
        <v>5</v>
      </c>
      <c r="D330">
        <v>51</v>
      </c>
      <c r="E330">
        <v>28</v>
      </c>
      <c r="F330" s="2">
        <v>10.17632</v>
      </c>
      <c r="G330" s="2">
        <v>0.12138560000000001</v>
      </c>
      <c r="H330" s="1">
        <v>8.8591440000000007E-2</v>
      </c>
      <c r="I330" s="2">
        <v>16.95975</v>
      </c>
      <c r="J330" s="2">
        <v>6.6620443999999992</v>
      </c>
      <c r="K330" s="2">
        <v>91.181723419663683</v>
      </c>
      <c r="L330" s="2">
        <f t="shared" si="10"/>
        <v>13.686748082865329</v>
      </c>
      <c r="M330" s="1">
        <f t="shared" si="11"/>
        <v>1.5457275547428055</v>
      </c>
    </row>
    <row r="331" spans="1:13" x14ac:dyDescent="0.2">
      <c r="A331" t="s">
        <v>352</v>
      </c>
      <c r="B331" t="s">
        <v>17</v>
      </c>
      <c r="C331">
        <v>6</v>
      </c>
      <c r="D331">
        <v>61</v>
      </c>
      <c r="E331">
        <v>28</v>
      </c>
      <c r="F331" s="2">
        <v>48.660831999999999</v>
      </c>
      <c r="G331" s="2">
        <v>0.11987920000000001</v>
      </c>
      <c r="H331" s="1">
        <v>0.17217984</v>
      </c>
      <c r="I331" s="2">
        <v>64.477499999999992</v>
      </c>
      <c r="J331" s="2">
        <v>15.696788799999993</v>
      </c>
      <c r="K331" s="2">
        <v>229.32279999999997</v>
      </c>
      <c r="L331" s="2">
        <f t="shared" si="10"/>
        <v>14.609535932597888</v>
      </c>
      <c r="M331" s="1">
        <f t="shared" si="11"/>
        <v>3.1076872997106273</v>
      </c>
    </row>
    <row r="332" spans="1:13" x14ac:dyDescent="0.2">
      <c r="A332" t="s">
        <v>353</v>
      </c>
      <c r="B332" t="s">
        <v>18</v>
      </c>
      <c r="C332">
        <v>1</v>
      </c>
      <c r="D332">
        <v>8</v>
      </c>
      <c r="E332">
        <v>28</v>
      </c>
      <c r="F332" s="2">
        <v>47.024990000000003</v>
      </c>
      <c r="G332" s="2">
        <v>0.11234720000000001</v>
      </c>
      <c r="H332" s="1">
        <v>0.16041984000000004</v>
      </c>
      <c r="I332" s="2">
        <v>53.425750000000008</v>
      </c>
      <c r="J332" s="2">
        <v>6.2884128000000032</v>
      </c>
      <c r="K332" s="2">
        <v>171.93280000000001</v>
      </c>
      <c r="L332" s="2">
        <f t="shared" si="10"/>
        <v>27.341207625555359</v>
      </c>
      <c r="M332" s="1">
        <f t="shared" si="11"/>
        <v>7.4959037676406961</v>
      </c>
    </row>
    <row r="333" spans="1:13" x14ac:dyDescent="0.2">
      <c r="A333" t="s">
        <v>354</v>
      </c>
      <c r="B333" t="s">
        <v>18</v>
      </c>
      <c r="C333">
        <v>2</v>
      </c>
      <c r="D333">
        <v>19</v>
      </c>
      <c r="E333">
        <v>28</v>
      </c>
      <c r="F333" s="2">
        <v>39.296430000000001</v>
      </c>
      <c r="G333" s="2">
        <v>0.1142302</v>
      </c>
      <c r="H333" s="1">
        <v>0.14168784000000001</v>
      </c>
      <c r="I333" s="2">
        <v>40.884700000000002</v>
      </c>
      <c r="J333" s="2">
        <v>1.4740397999999999</v>
      </c>
      <c r="K333" s="2">
        <v>165.75600000000003</v>
      </c>
      <c r="L333" s="2">
        <f t="shared" si="10"/>
        <v>112.45015229575215</v>
      </c>
      <c r="M333" s="1">
        <f t="shared" si="11"/>
        <v>26.73649666718633</v>
      </c>
    </row>
    <row r="334" spans="1:13" x14ac:dyDescent="0.2">
      <c r="A334" t="s">
        <v>355</v>
      </c>
      <c r="B334" t="s">
        <v>18</v>
      </c>
      <c r="C334">
        <v>3</v>
      </c>
      <c r="D334">
        <v>29</v>
      </c>
      <c r="E334">
        <v>28</v>
      </c>
      <c r="F334" s="2">
        <v>15.696719999999997</v>
      </c>
      <c r="G334" s="2">
        <v>0.11498340000000001</v>
      </c>
      <c r="H334" s="1">
        <v>0.17975664000000002</v>
      </c>
      <c r="I334" s="2">
        <v>22.289350000000002</v>
      </c>
      <c r="J334" s="2">
        <v>6.4776466000000053</v>
      </c>
      <c r="K334" s="2">
        <v>214.67959999999999</v>
      </c>
      <c r="L334" s="2">
        <f t="shared" si="10"/>
        <v>33.141604236328639</v>
      </c>
      <c r="M334" s="1">
        <f t="shared" si="11"/>
        <v>2.440964192149659</v>
      </c>
    </row>
    <row r="335" spans="1:13" x14ac:dyDescent="0.2">
      <c r="A335" t="s">
        <v>356</v>
      </c>
      <c r="B335" t="s">
        <v>18</v>
      </c>
      <c r="C335">
        <v>4</v>
      </c>
      <c r="D335">
        <v>47</v>
      </c>
      <c r="E335">
        <v>28</v>
      </c>
      <c r="F335" s="2">
        <v>6.72607</v>
      </c>
      <c r="G335" s="2">
        <v>0.22570380000000001</v>
      </c>
      <c r="H335" s="1">
        <v>0.12892824</v>
      </c>
      <c r="I335" s="2">
        <v>12.886800000000001</v>
      </c>
      <c r="J335" s="2">
        <v>5.9350262000000011</v>
      </c>
      <c r="K335" s="2">
        <v>85.452477444458069</v>
      </c>
      <c r="L335" s="2">
        <f t="shared" si="10"/>
        <v>14.3979949818011</v>
      </c>
      <c r="M335" s="1">
        <f t="shared" si="11"/>
        <v>1.1713130769330047</v>
      </c>
    </row>
    <row r="336" spans="1:13" x14ac:dyDescent="0.2">
      <c r="A336" t="s">
        <v>357</v>
      </c>
      <c r="B336" t="s">
        <v>18</v>
      </c>
      <c r="C336">
        <v>5</v>
      </c>
      <c r="D336">
        <v>59</v>
      </c>
      <c r="E336">
        <v>28</v>
      </c>
      <c r="F336" s="2">
        <v>2.033729999999998</v>
      </c>
      <c r="G336" s="2">
        <v>0.1161132</v>
      </c>
      <c r="H336" s="1">
        <v>0.16176384000000002</v>
      </c>
      <c r="I336" s="2">
        <v>16.507200000000001</v>
      </c>
      <c r="J336" s="2">
        <v>14.357356800000002</v>
      </c>
      <c r="K336" s="2">
        <v>203.69720000000001</v>
      </c>
      <c r="L336" s="2">
        <f t="shared" si="10"/>
        <v>14.187653259407748</v>
      </c>
      <c r="M336" s="1">
        <f t="shared" si="11"/>
        <v>0.14973809106701297</v>
      </c>
    </row>
    <row r="337" spans="1:13" x14ac:dyDescent="0.2">
      <c r="A337" t="s">
        <v>358</v>
      </c>
      <c r="B337" t="s">
        <v>18</v>
      </c>
      <c r="C337">
        <v>6</v>
      </c>
      <c r="D337">
        <v>65</v>
      </c>
      <c r="E337">
        <v>28</v>
      </c>
      <c r="F337" s="2">
        <v>182.60369599999996</v>
      </c>
      <c r="G337" s="2">
        <v>0.1142302</v>
      </c>
      <c r="H337" s="1">
        <v>0.14710584000000002</v>
      </c>
      <c r="I337" s="2">
        <v>178.52009999999999</v>
      </c>
      <c r="J337" s="2">
        <v>0.14710584000000002</v>
      </c>
      <c r="K337" s="2">
        <v>125.89968913956058</v>
      </c>
      <c r="L337" s="2">
        <f t="shared" si="10"/>
        <v>855.84426246816963</v>
      </c>
      <c r="M337" s="1">
        <f t="shared" si="11"/>
        <v>1242.0847887480195</v>
      </c>
    </row>
    <row r="338" spans="1:13" x14ac:dyDescent="0.2">
      <c r="A338" t="s">
        <v>359</v>
      </c>
      <c r="B338" t="s">
        <v>19</v>
      </c>
      <c r="C338">
        <v>1</v>
      </c>
      <c r="D338">
        <v>3</v>
      </c>
      <c r="E338">
        <v>28</v>
      </c>
      <c r="F338" s="2">
        <v>15.144679999999999</v>
      </c>
      <c r="G338" s="2">
        <v>0.11460680000000001</v>
      </c>
      <c r="H338" s="1">
        <v>0.11050703999999999</v>
      </c>
      <c r="I338" s="2">
        <v>14.937700000000003</v>
      </c>
      <c r="J338" s="2">
        <v>0.11050703999999999</v>
      </c>
      <c r="K338" s="2">
        <v>127.81279999999998</v>
      </c>
      <c r="L338" s="2">
        <f t="shared" si="10"/>
        <v>1156.6032354137799</v>
      </c>
      <c r="M338" s="1">
        <f t="shared" si="11"/>
        <v>138.08429580595049</v>
      </c>
    </row>
    <row r="339" spans="1:13" x14ac:dyDescent="0.2">
      <c r="A339" t="s">
        <v>360</v>
      </c>
      <c r="B339" t="s">
        <v>19</v>
      </c>
      <c r="C339">
        <v>2</v>
      </c>
      <c r="D339">
        <v>20</v>
      </c>
      <c r="E339">
        <v>28</v>
      </c>
      <c r="F339" s="2">
        <v>13.626570000000001</v>
      </c>
      <c r="G339" s="2">
        <v>0.1138536</v>
      </c>
      <c r="H339" s="1">
        <v>0.12212424</v>
      </c>
      <c r="I339" s="2">
        <v>17.099950000000003</v>
      </c>
      <c r="J339" s="2">
        <v>3.3595264000000036</v>
      </c>
      <c r="K339" s="2">
        <v>160.4616</v>
      </c>
      <c r="L339" s="2">
        <f t="shared" si="10"/>
        <v>47.763160902679566</v>
      </c>
      <c r="M339" s="1">
        <f t="shared" si="11"/>
        <v>4.0899882793003162</v>
      </c>
    </row>
    <row r="340" spans="1:13" x14ac:dyDescent="0.2">
      <c r="A340" t="s">
        <v>361</v>
      </c>
      <c r="B340" t="s">
        <v>19</v>
      </c>
      <c r="C340">
        <v>3</v>
      </c>
      <c r="D340">
        <v>25</v>
      </c>
      <c r="E340">
        <v>28</v>
      </c>
      <c r="F340" s="2">
        <v>91.637152</v>
      </c>
      <c r="G340" s="2">
        <v>0.12100900000000001</v>
      </c>
      <c r="H340" s="1">
        <v>0.14304864</v>
      </c>
      <c r="I340" s="2">
        <v>91.913800000000009</v>
      </c>
      <c r="J340" s="2">
        <v>0.15563900000000785</v>
      </c>
      <c r="K340" s="2">
        <v>154.28479999999999</v>
      </c>
      <c r="L340" s="2">
        <f t="shared" si="10"/>
        <v>991.29909598488939</v>
      </c>
      <c r="M340" s="1">
        <f t="shared" si="11"/>
        <v>589.55763658206081</v>
      </c>
    </row>
    <row r="341" spans="1:13" x14ac:dyDescent="0.2">
      <c r="A341" t="s">
        <v>362</v>
      </c>
      <c r="B341" t="s">
        <v>19</v>
      </c>
      <c r="C341">
        <v>4</v>
      </c>
      <c r="D341">
        <v>48</v>
      </c>
      <c r="E341">
        <v>28</v>
      </c>
      <c r="F341" s="2">
        <v>73.014080000000021</v>
      </c>
      <c r="G341" s="2">
        <v>0.124775</v>
      </c>
      <c r="H341" s="1">
        <v>0.12423263999999999</v>
      </c>
      <c r="I341" s="2">
        <v>76.243799999999993</v>
      </c>
      <c r="J341" s="2">
        <v>3.1049449999999723</v>
      </c>
      <c r="K341" s="2">
        <v>131.04166071928316</v>
      </c>
      <c r="L341" s="2">
        <f t="shared" si="10"/>
        <v>42.204180982041336</v>
      </c>
      <c r="M341" s="1">
        <f t="shared" si="11"/>
        <v>23.555604044516304</v>
      </c>
    </row>
    <row r="342" spans="1:13" x14ac:dyDescent="0.2">
      <c r="A342" t="s">
        <v>363</v>
      </c>
      <c r="B342" t="s">
        <v>19</v>
      </c>
      <c r="C342">
        <v>5</v>
      </c>
      <c r="D342">
        <v>50</v>
      </c>
      <c r="E342">
        <v>28</v>
      </c>
      <c r="F342" s="2">
        <v>50.199220000000004</v>
      </c>
      <c r="G342" s="2">
        <v>0.12176220000000001</v>
      </c>
      <c r="H342" s="1">
        <v>0.11777304</v>
      </c>
      <c r="I342" s="2">
        <v>65.382599999999996</v>
      </c>
      <c r="J342" s="2">
        <v>15.061617799999986</v>
      </c>
      <c r="K342" s="2">
        <v>125.16572450227076</v>
      </c>
      <c r="L342" s="2">
        <f t="shared" si="10"/>
        <v>8.3102443684549527</v>
      </c>
      <c r="M342" s="1">
        <f t="shared" si="11"/>
        <v>3.3410077767343194</v>
      </c>
    </row>
    <row r="343" spans="1:13" x14ac:dyDescent="0.2">
      <c r="A343" t="s">
        <v>364</v>
      </c>
      <c r="B343" t="s">
        <v>19</v>
      </c>
      <c r="C343">
        <v>6</v>
      </c>
      <c r="D343">
        <v>72</v>
      </c>
      <c r="E343">
        <v>28</v>
      </c>
      <c r="F343" s="2">
        <v>43.860244000000002</v>
      </c>
      <c r="G343" s="2">
        <v>0.117243</v>
      </c>
      <c r="H343" s="1">
        <v>0.13102823999999999</v>
      </c>
      <c r="I343" s="2">
        <v>175.35225</v>
      </c>
      <c r="J343" s="2">
        <v>131.374763</v>
      </c>
      <c r="K343" s="2">
        <v>119.60458135264514</v>
      </c>
      <c r="L343" s="2">
        <f t="shared" si="10"/>
        <v>0.91040758987055326</v>
      </c>
      <c r="M343" s="1">
        <f t="shared" si="11"/>
        <v>0.3347483641131288</v>
      </c>
    </row>
    <row r="344" spans="1:13" x14ac:dyDescent="0.2">
      <c r="A344" t="s">
        <v>365</v>
      </c>
      <c r="B344" t="s">
        <v>20</v>
      </c>
      <c r="C344">
        <v>1</v>
      </c>
      <c r="D344">
        <v>12</v>
      </c>
      <c r="E344">
        <v>28</v>
      </c>
      <c r="F344" s="2">
        <v>93.785967999999997</v>
      </c>
      <c r="G344" s="2">
        <v>0.1142302</v>
      </c>
      <c r="H344" s="1">
        <v>0.11226263999999998</v>
      </c>
      <c r="I344" s="2">
        <v>90.184000000000012</v>
      </c>
      <c r="J344" s="2">
        <v>0.11226263999999998</v>
      </c>
      <c r="K344" s="2">
        <v>133.10720000000001</v>
      </c>
      <c r="L344" s="2">
        <f t="shared" si="10"/>
        <v>1185.6767309231284</v>
      </c>
      <c r="M344" s="1">
        <f t="shared" si="11"/>
        <v>836.43319095292975</v>
      </c>
    </row>
    <row r="345" spans="1:13" x14ac:dyDescent="0.2">
      <c r="A345" t="s">
        <v>366</v>
      </c>
      <c r="B345" t="s">
        <v>20</v>
      </c>
      <c r="C345">
        <v>2</v>
      </c>
      <c r="D345">
        <v>18</v>
      </c>
      <c r="E345">
        <v>28</v>
      </c>
      <c r="F345" s="2">
        <v>46.334940000000003</v>
      </c>
      <c r="G345" s="2">
        <v>0.1131004</v>
      </c>
      <c r="H345" s="1">
        <v>9.059064E-2</v>
      </c>
      <c r="I345" s="2">
        <v>46.506550000000004</v>
      </c>
      <c r="J345" s="2">
        <v>9.059064E-2</v>
      </c>
      <c r="K345" s="2">
        <v>87.222399999999993</v>
      </c>
      <c r="L345" s="2">
        <f t="shared" si="10"/>
        <v>962.81911685357329</v>
      </c>
      <c r="M345" s="1">
        <f t="shared" si="11"/>
        <v>512.72449780683746</v>
      </c>
    </row>
    <row r="346" spans="1:13" x14ac:dyDescent="0.2">
      <c r="A346" t="s">
        <v>367</v>
      </c>
      <c r="B346" t="s">
        <v>20</v>
      </c>
      <c r="C346">
        <v>3</v>
      </c>
      <c r="D346">
        <v>36</v>
      </c>
      <c r="E346">
        <v>28</v>
      </c>
      <c r="F346" s="2">
        <v>44.126779999999997</v>
      </c>
      <c r="G346" s="2">
        <v>0.11536</v>
      </c>
      <c r="H346" s="1">
        <v>9.5840639999999991E-2</v>
      </c>
      <c r="I346" s="2">
        <v>46.506550000000004</v>
      </c>
      <c r="J346" s="2">
        <v>2.2644100000000051</v>
      </c>
      <c r="K346" s="2">
        <v>107.79250316435497</v>
      </c>
      <c r="L346" s="2">
        <f t="shared" si="10"/>
        <v>47.602908998085475</v>
      </c>
      <c r="M346" s="1">
        <f t="shared" si="11"/>
        <v>19.53804302224416</v>
      </c>
    </row>
    <row r="347" spans="1:13" x14ac:dyDescent="0.2">
      <c r="A347" t="s">
        <v>368</v>
      </c>
      <c r="B347" t="s">
        <v>20</v>
      </c>
      <c r="C347">
        <v>4</v>
      </c>
      <c r="D347">
        <v>46</v>
      </c>
      <c r="E347">
        <v>28</v>
      </c>
      <c r="F347" s="2">
        <v>3.6898500000000012</v>
      </c>
      <c r="G347" s="2">
        <v>0.1187494</v>
      </c>
      <c r="H347" s="1">
        <v>7.7226240000000002E-2</v>
      </c>
      <c r="I347" s="2">
        <v>11.076600000000001</v>
      </c>
      <c r="J347" s="2">
        <v>7.2680005999999988</v>
      </c>
      <c r="K347" s="2">
        <v>94.409344161040877</v>
      </c>
      <c r="L347" s="2">
        <f t="shared" si="10"/>
        <v>12.989727073088147</v>
      </c>
      <c r="M347" s="1">
        <f t="shared" si="11"/>
        <v>0.52402298921109081</v>
      </c>
    </row>
    <row r="348" spans="1:13" x14ac:dyDescent="0.2">
      <c r="A348" t="s">
        <v>369</v>
      </c>
      <c r="B348" t="s">
        <v>20</v>
      </c>
      <c r="C348">
        <v>5</v>
      </c>
      <c r="D348">
        <v>60</v>
      </c>
      <c r="E348">
        <v>28</v>
      </c>
      <c r="F348" s="2">
        <v>39.710459999999998</v>
      </c>
      <c r="G348" s="2">
        <v>0.11686640000000001</v>
      </c>
      <c r="H348" s="1">
        <v>0.12041903999999999</v>
      </c>
      <c r="I348" s="2">
        <v>53.616299999999995</v>
      </c>
      <c r="J348" s="2">
        <v>13.788973599999998</v>
      </c>
      <c r="K348" s="2">
        <v>143.4480338775009</v>
      </c>
      <c r="L348" s="2">
        <f t="shared" si="10"/>
        <v>10.403097289090532</v>
      </c>
      <c r="M348" s="1">
        <f t="shared" si="11"/>
        <v>2.8883459752218252</v>
      </c>
    </row>
    <row r="349" spans="1:13" x14ac:dyDescent="0.2">
      <c r="A349" t="s">
        <v>370</v>
      </c>
      <c r="B349" t="s">
        <v>20</v>
      </c>
      <c r="C349">
        <v>6</v>
      </c>
      <c r="D349">
        <v>69</v>
      </c>
      <c r="E349">
        <v>28</v>
      </c>
      <c r="F349" s="2">
        <v>67.864500000000007</v>
      </c>
      <c r="G349" s="2">
        <v>0.11686640000000001</v>
      </c>
      <c r="H349" s="1">
        <v>0.14715624000000002</v>
      </c>
      <c r="I349" s="2">
        <v>76.243799999999993</v>
      </c>
      <c r="J349" s="2">
        <v>8.2624335999999801</v>
      </c>
      <c r="K349" s="2">
        <v>109.76515215171229</v>
      </c>
      <c r="L349" s="2">
        <f t="shared" si="10"/>
        <v>13.284845296876281</v>
      </c>
      <c r="M349" s="1">
        <f t="shared" si="11"/>
        <v>8.2277655338737219</v>
      </c>
    </row>
    <row r="350" spans="1:13" x14ac:dyDescent="0.2">
      <c r="A350" t="s">
        <v>371</v>
      </c>
      <c r="B350" t="s">
        <v>21</v>
      </c>
      <c r="C350">
        <v>1</v>
      </c>
      <c r="D350">
        <v>5</v>
      </c>
      <c r="E350">
        <v>28</v>
      </c>
      <c r="F350" s="2">
        <v>34.052049999999994</v>
      </c>
      <c r="G350" s="2">
        <v>0.11498340000000001</v>
      </c>
      <c r="H350" s="1">
        <v>0.13869744000000001</v>
      </c>
      <c r="I350" s="2">
        <v>39.587350000000008</v>
      </c>
      <c r="J350" s="2">
        <v>5.4203166000000138</v>
      </c>
      <c r="K350" s="2">
        <v>174.57999999999998</v>
      </c>
      <c r="L350" s="2">
        <f t="shared" si="10"/>
        <v>32.208450701938617</v>
      </c>
      <c r="M350" s="1">
        <f t="shared" si="11"/>
        <v>6.3035124922407499</v>
      </c>
    </row>
    <row r="351" spans="1:13" x14ac:dyDescent="0.2">
      <c r="A351" t="s">
        <v>372</v>
      </c>
      <c r="B351" t="s">
        <v>21</v>
      </c>
      <c r="C351">
        <v>2</v>
      </c>
      <c r="D351">
        <v>21</v>
      </c>
      <c r="E351">
        <v>28</v>
      </c>
      <c r="F351" s="2">
        <v>73.936939999999993</v>
      </c>
      <c r="G351" s="2">
        <v>0.11536</v>
      </c>
      <c r="H351" s="1">
        <v>0.11876424000000001</v>
      </c>
      <c r="I351" s="2">
        <v>79.372749999999996</v>
      </c>
      <c r="J351" s="2">
        <v>5.3204500000000081</v>
      </c>
      <c r="K351" s="2">
        <v>133.9896</v>
      </c>
      <c r="L351" s="2">
        <f t="shared" si="10"/>
        <v>25.183884821772555</v>
      </c>
      <c r="M351" s="1">
        <f t="shared" si="11"/>
        <v>13.918427952522789</v>
      </c>
    </row>
    <row r="352" spans="1:13" x14ac:dyDescent="0.2">
      <c r="A352" t="s">
        <v>373</v>
      </c>
      <c r="B352" t="s">
        <v>21</v>
      </c>
      <c r="C352">
        <v>3</v>
      </c>
      <c r="D352">
        <v>33</v>
      </c>
      <c r="E352">
        <v>28</v>
      </c>
      <c r="F352" s="2">
        <v>121.36243999999999</v>
      </c>
      <c r="G352" s="2">
        <v>0.11347699999999999</v>
      </c>
      <c r="H352" s="1">
        <v>0.12527423999999998</v>
      </c>
      <c r="I352" s="2">
        <v>111.80650000000001</v>
      </c>
      <c r="J352" s="2">
        <v>0.12527423999999998</v>
      </c>
      <c r="K352" s="2">
        <v>107.51759999999999</v>
      </c>
      <c r="L352" s="2">
        <f t="shared" si="10"/>
        <v>858.25785093567526</v>
      </c>
      <c r="M352" s="1">
        <f t="shared" si="11"/>
        <v>969.67993579526012</v>
      </c>
    </row>
    <row r="353" spans="1:13" x14ac:dyDescent="0.2">
      <c r="A353" t="s">
        <v>374</v>
      </c>
      <c r="B353" t="s">
        <v>21</v>
      </c>
      <c r="C353">
        <v>4</v>
      </c>
      <c r="D353">
        <v>37</v>
      </c>
      <c r="E353">
        <v>28</v>
      </c>
      <c r="F353" s="2">
        <v>37.558616000000001</v>
      </c>
      <c r="G353" s="2">
        <v>0.11573660000000001</v>
      </c>
      <c r="H353" s="1">
        <v>0.10487064</v>
      </c>
      <c r="I353" s="2">
        <v>37.4251</v>
      </c>
      <c r="J353" s="2">
        <v>0.10487064</v>
      </c>
      <c r="K353" s="2">
        <v>107.70105474653246</v>
      </c>
      <c r="L353" s="2">
        <f t="shared" si="10"/>
        <v>1026.9895820844849</v>
      </c>
      <c r="M353" s="1">
        <f t="shared" si="11"/>
        <v>359.24594910453487</v>
      </c>
    </row>
    <row r="354" spans="1:13" x14ac:dyDescent="0.2">
      <c r="A354" t="s">
        <v>375</v>
      </c>
      <c r="B354" t="s">
        <v>21</v>
      </c>
      <c r="C354">
        <v>5</v>
      </c>
      <c r="D354">
        <v>52</v>
      </c>
      <c r="E354">
        <v>28</v>
      </c>
      <c r="F354" s="2">
        <v>55.029570000000007</v>
      </c>
      <c r="G354" s="2">
        <v>0.1206324</v>
      </c>
      <c r="H354" s="1">
        <v>0.14202384000000001</v>
      </c>
      <c r="I354" s="2">
        <v>71.718299999999985</v>
      </c>
      <c r="J354" s="2">
        <v>16.568097599999973</v>
      </c>
      <c r="K354" s="2">
        <v>155.97701993371791</v>
      </c>
      <c r="L354" s="2">
        <f t="shared" si="10"/>
        <v>9.4142987142783472</v>
      </c>
      <c r="M354" s="1">
        <f t="shared" si="11"/>
        <v>3.3286985465368151</v>
      </c>
    </row>
    <row r="355" spans="1:13" x14ac:dyDescent="0.2">
      <c r="A355" t="s">
        <v>376</v>
      </c>
      <c r="B355" t="s">
        <v>21</v>
      </c>
      <c r="C355">
        <v>6</v>
      </c>
      <c r="D355">
        <v>66</v>
      </c>
      <c r="E355">
        <v>28</v>
      </c>
      <c r="F355" s="2">
        <v>18.04289</v>
      </c>
      <c r="G355" s="2">
        <v>0.11573660000000001</v>
      </c>
      <c r="H355" s="1">
        <v>0.14781984000000004</v>
      </c>
      <c r="I355" s="2">
        <v>30.0837</v>
      </c>
      <c r="J355" s="2">
        <v>11.925073399999999</v>
      </c>
      <c r="K355" s="2">
        <v>159.11191535534556</v>
      </c>
      <c r="L355" s="2">
        <f t="shared" si="10"/>
        <v>13.342636143048443</v>
      </c>
      <c r="M355" s="1">
        <f t="shared" si="11"/>
        <v>1.5227266106387238</v>
      </c>
    </row>
    <row r="356" spans="1:13" x14ac:dyDescent="0.2">
      <c r="A356" t="s">
        <v>377</v>
      </c>
      <c r="B356" t="s">
        <v>22</v>
      </c>
      <c r="C356">
        <v>1</v>
      </c>
      <c r="D356">
        <v>4</v>
      </c>
      <c r="E356">
        <v>28</v>
      </c>
      <c r="F356" s="2">
        <v>4.2418899999999997</v>
      </c>
      <c r="G356" s="2">
        <v>0.11536</v>
      </c>
      <c r="H356" s="1">
        <v>0.12177984</v>
      </c>
      <c r="I356" s="2">
        <v>6.7211500000000006</v>
      </c>
      <c r="J356" s="2">
        <v>2.363900000000001</v>
      </c>
      <c r="K356" s="2">
        <v>163.10879999999997</v>
      </c>
      <c r="L356" s="2">
        <f t="shared" si="10"/>
        <v>68.999873091078257</v>
      </c>
      <c r="M356" s="1">
        <f t="shared" si="11"/>
        <v>1.8432463302170132</v>
      </c>
    </row>
    <row r="357" spans="1:13" x14ac:dyDescent="0.2">
      <c r="A357" t="s">
        <v>378</v>
      </c>
      <c r="B357" t="s">
        <v>22</v>
      </c>
      <c r="C357">
        <v>2</v>
      </c>
      <c r="D357">
        <v>16</v>
      </c>
      <c r="E357">
        <v>28</v>
      </c>
      <c r="F357" s="2">
        <v>63.448180000000001</v>
      </c>
      <c r="G357" s="2">
        <v>0.1119706</v>
      </c>
      <c r="H357" s="1">
        <v>0.10232543999999999</v>
      </c>
      <c r="I357" s="2">
        <v>65.534350000000003</v>
      </c>
      <c r="J357" s="2">
        <v>1.9741993999999963</v>
      </c>
      <c r="K357" s="2">
        <v>114.57679999999998</v>
      </c>
      <c r="L357" s="2">
        <f t="shared" si="10"/>
        <v>58.037095948869293</v>
      </c>
      <c r="M357" s="1">
        <f t="shared" si="11"/>
        <v>32.195405692049199</v>
      </c>
    </row>
    <row r="358" spans="1:13" x14ac:dyDescent="0.2">
      <c r="A358" t="s">
        <v>379</v>
      </c>
      <c r="B358" t="s">
        <v>22</v>
      </c>
      <c r="C358">
        <v>3</v>
      </c>
      <c r="D358">
        <v>34</v>
      </c>
      <c r="E358">
        <v>28</v>
      </c>
      <c r="F358" s="2">
        <v>2.8617899999999996</v>
      </c>
      <c r="G358" s="2">
        <v>0.11272380000000001</v>
      </c>
      <c r="H358" s="1">
        <v>9.8091839999999986E-2</v>
      </c>
      <c r="I358" s="2">
        <v>5.8562500000000002</v>
      </c>
      <c r="J358" s="2">
        <v>2.8817362000000002</v>
      </c>
      <c r="K358" s="2">
        <v>156.04959999999997</v>
      </c>
      <c r="L358" s="2">
        <f t="shared" si="10"/>
        <v>54.151243961886571</v>
      </c>
      <c r="M358" s="1">
        <f t="shared" si="11"/>
        <v>1.032195035756569</v>
      </c>
    </row>
    <row r="359" spans="1:13" x14ac:dyDescent="0.2">
      <c r="A359" t="s">
        <v>380</v>
      </c>
      <c r="B359" t="s">
        <v>22</v>
      </c>
      <c r="C359">
        <v>4</v>
      </c>
      <c r="D359">
        <v>45</v>
      </c>
      <c r="E359">
        <v>28</v>
      </c>
      <c r="F359" s="2">
        <v>7.6921400000000002</v>
      </c>
      <c r="G359" s="2">
        <v>0.117243</v>
      </c>
      <c r="H359" s="1">
        <v>0.10635744</v>
      </c>
      <c r="I359" s="2">
        <v>19.675050000000002</v>
      </c>
      <c r="J359" s="2">
        <v>11.865667000000004</v>
      </c>
      <c r="K359" s="2">
        <v>177.72680979747147</v>
      </c>
      <c r="L359" s="2">
        <f t="shared" si="10"/>
        <v>14.978240144230528</v>
      </c>
      <c r="M359" s="1">
        <f t="shared" si="11"/>
        <v>0.65814951658427612</v>
      </c>
    </row>
    <row r="360" spans="1:13" x14ac:dyDescent="0.2">
      <c r="A360" t="s">
        <v>381</v>
      </c>
      <c r="B360" t="s">
        <v>22</v>
      </c>
      <c r="C360">
        <v>5</v>
      </c>
      <c r="D360">
        <v>49</v>
      </c>
      <c r="E360">
        <v>28</v>
      </c>
      <c r="F360" s="2">
        <v>0</v>
      </c>
      <c r="G360" s="2">
        <v>0.12439840000000001</v>
      </c>
      <c r="H360" s="1">
        <v>6.8893439999999986E-2</v>
      </c>
      <c r="I360" s="2">
        <v>5.1934500000000012</v>
      </c>
      <c r="J360" s="2">
        <v>5.0690516000000017</v>
      </c>
      <c r="K360" s="2">
        <v>69.941003164845966</v>
      </c>
      <c r="L360" s="2">
        <f t="shared" si="10"/>
        <v>13.797650662077684</v>
      </c>
      <c r="M360" s="1">
        <f t="shared" si="11"/>
        <v>2.454076419344399E-2</v>
      </c>
    </row>
    <row r="361" spans="1:13" x14ac:dyDescent="0.2">
      <c r="A361" t="s">
        <v>382</v>
      </c>
      <c r="B361" t="s">
        <v>22</v>
      </c>
      <c r="C361">
        <v>6</v>
      </c>
      <c r="D361">
        <v>67</v>
      </c>
      <c r="E361">
        <v>28</v>
      </c>
      <c r="F361" s="2">
        <v>15.144679999999999</v>
      </c>
      <c r="G361" s="2">
        <v>0.11573660000000001</v>
      </c>
      <c r="H361" s="1">
        <v>9.3933840000000005E-2</v>
      </c>
      <c r="I361" s="2">
        <v>20.580150000000003</v>
      </c>
      <c r="J361" s="2">
        <v>5.3197334000000023</v>
      </c>
      <c r="K361" s="2">
        <v>110.88257868908801</v>
      </c>
      <c r="L361" s="2">
        <f t="shared" si="10"/>
        <v>20.843634511663303</v>
      </c>
      <c r="M361" s="1">
        <f t="shared" si="11"/>
        <v>2.8686431165892623</v>
      </c>
    </row>
    <row r="362" spans="1:13" x14ac:dyDescent="0.2">
      <c r="A362" t="s">
        <v>383</v>
      </c>
      <c r="B362" t="s">
        <v>11</v>
      </c>
      <c r="C362">
        <v>1</v>
      </c>
      <c r="D362">
        <v>11</v>
      </c>
      <c r="E362">
        <v>35</v>
      </c>
      <c r="F362" s="2">
        <v>0.7770940000000004</v>
      </c>
      <c r="G362" s="2">
        <v>0.1071</v>
      </c>
      <c r="H362" s="1">
        <v>0.21334151999999998</v>
      </c>
      <c r="I362" s="2">
        <v>37.454250000000002</v>
      </c>
      <c r="J362" s="2">
        <v>36.570056000000001</v>
      </c>
      <c r="K362" s="2">
        <v>486.36299999999994</v>
      </c>
      <c r="L362" s="2">
        <f t="shared" si="10"/>
        <v>13.299487427637517</v>
      </c>
      <c r="M362" s="1">
        <f t="shared" si="11"/>
        <v>2.4178087121332282E-2</v>
      </c>
    </row>
    <row r="363" spans="1:13" x14ac:dyDescent="0.2">
      <c r="A363" t="s">
        <v>384</v>
      </c>
      <c r="B363" t="s">
        <v>11</v>
      </c>
      <c r="C363">
        <v>2</v>
      </c>
      <c r="D363">
        <v>24</v>
      </c>
      <c r="E363">
        <v>35</v>
      </c>
      <c r="F363" s="2">
        <v>0.30167799999999989</v>
      </c>
      <c r="G363" s="2">
        <v>0.104433</v>
      </c>
      <c r="H363" s="1">
        <v>0.10709832</v>
      </c>
      <c r="I363" s="2">
        <v>9.7447499999999998</v>
      </c>
      <c r="J363" s="2">
        <v>9.3386390000000006</v>
      </c>
      <c r="K363" s="2">
        <v>142.31300000000002</v>
      </c>
      <c r="L363" s="2">
        <f t="shared" si="10"/>
        <v>15.239158511213466</v>
      </c>
      <c r="M363" s="1">
        <f t="shared" si="11"/>
        <v>4.3487171953000843E-2</v>
      </c>
    </row>
    <row r="364" spans="1:13" x14ac:dyDescent="0.2">
      <c r="A364" t="s">
        <v>385</v>
      </c>
      <c r="B364" t="s">
        <v>11</v>
      </c>
      <c r="C364">
        <v>3</v>
      </c>
      <c r="D364">
        <v>30</v>
      </c>
      <c r="E364">
        <v>35</v>
      </c>
      <c r="F364" s="2">
        <v>0.14320600000000017</v>
      </c>
      <c r="G364" s="2">
        <v>0.10252800000000001</v>
      </c>
      <c r="H364" s="1">
        <v>8.729112E-2</v>
      </c>
      <c r="I364" s="2">
        <v>4.9672500000000008</v>
      </c>
      <c r="J364" s="2">
        <v>4.7215160000000003</v>
      </c>
      <c r="K364" s="2">
        <v>102.67299999999999</v>
      </c>
      <c r="L364" s="2">
        <f t="shared" si="10"/>
        <v>21.745769790889195</v>
      </c>
      <c r="M364" s="1">
        <f t="shared" si="11"/>
        <v>5.2045571803632597E-2</v>
      </c>
    </row>
    <row r="365" spans="1:13" x14ac:dyDescent="0.2">
      <c r="A365" t="s">
        <v>386</v>
      </c>
      <c r="B365" t="s">
        <v>11</v>
      </c>
      <c r="C365">
        <v>4</v>
      </c>
      <c r="D365">
        <v>42</v>
      </c>
      <c r="E365">
        <v>35</v>
      </c>
      <c r="F365" s="2">
        <v>0.38091399999999975</v>
      </c>
      <c r="G365" s="2">
        <v>0.102909</v>
      </c>
      <c r="H365" s="1">
        <v>0.10394832</v>
      </c>
      <c r="I365" s="2">
        <v>10.2225</v>
      </c>
      <c r="J365" s="2">
        <v>9.7386769999999991</v>
      </c>
      <c r="K365" s="2">
        <v>156.18699999999995</v>
      </c>
      <c r="L365" s="2">
        <f t="shared" si="10"/>
        <v>16.037804724399418</v>
      </c>
      <c r="M365" s="1">
        <f t="shared" si="11"/>
        <v>4.9680567493921385E-2</v>
      </c>
    </row>
    <row r="366" spans="1:13" x14ac:dyDescent="0.2">
      <c r="A366" t="s">
        <v>387</v>
      </c>
      <c r="B366" t="s">
        <v>11</v>
      </c>
      <c r="C366">
        <v>5</v>
      </c>
      <c r="D366">
        <v>53</v>
      </c>
      <c r="E366">
        <v>35</v>
      </c>
      <c r="F366" s="2">
        <v>0.30167799999999989</v>
      </c>
      <c r="G366" s="2">
        <v>0.104433</v>
      </c>
      <c r="H366" s="1">
        <v>0.13438152</v>
      </c>
      <c r="I366" s="2">
        <v>13.566749999999999</v>
      </c>
      <c r="J366" s="2">
        <v>13.160639</v>
      </c>
      <c r="K366" s="2">
        <v>201.86679999999998</v>
      </c>
      <c r="L366" s="2">
        <f t="shared" si="10"/>
        <v>15.338677704023338</v>
      </c>
      <c r="M366" s="1">
        <f t="shared" si="11"/>
        <v>3.0858000132060449E-2</v>
      </c>
    </row>
    <row r="367" spans="1:13" x14ac:dyDescent="0.2">
      <c r="A367" t="s">
        <v>388</v>
      </c>
      <c r="B367" t="s">
        <v>11</v>
      </c>
      <c r="C367">
        <v>6</v>
      </c>
      <c r="D367">
        <v>68</v>
      </c>
      <c r="E367">
        <v>35</v>
      </c>
      <c r="F367" s="2">
        <v>0.65824000000000016</v>
      </c>
      <c r="G367" s="2">
        <v>0.10252800000000001</v>
      </c>
      <c r="H367" s="1">
        <v>0.13660079999999999</v>
      </c>
      <c r="I367" s="2">
        <v>8.161999999999999</v>
      </c>
      <c r="J367" s="2">
        <v>7.4012319999999994</v>
      </c>
      <c r="K367" s="2">
        <v>126.87820000000002</v>
      </c>
      <c r="L367" s="2">
        <f t="shared" si="10"/>
        <v>17.142848650062589</v>
      </c>
      <c r="M367" s="1">
        <f t="shared" si="11"/>
        <v>0.10278937344485353</v>
      </c>
    </row>
    <row r="368" spans="1:13" x14ac:dyDescent="0.2">
      <c r="A368" t="s">
        <v>389</v>
      </c>
      <c r="B368" t="s">
        <v>12</v>
      </c>
      <c r="C368">
        <v>1</v>
      </c>
      <c r="D368">
        <v>9</v>
      </c>
      <c r="E368">
        <v>35</v>
      </c>
      <c r="F368" s="2">
        <v>0.97518400000000005</v>
      </c>
      <c r="G368" s="2">
        <v>0.10519500000000001</v>
      </c>
      <c r="H368" s="1">
        <v>0.15741431999999997</v>
      </c>
      <c r="I368" s="2">
        <v>17.866500000000002</v>
      </c>
      <c r="J368" s="2">
        <v>16.786121000000005</v>
      </c>
      <c r="K368" s="2">
        <v>245.79639999999998</v>
      </c>
      <c r="L368" s="2">
        <f t="shared" si="10"/>
        <v>14.642834994457617</v>
      </c>
      <c r="M368" s="1">
        <f t="shared" si="11"/>
        <v>6.4361444791205757E-2</v>
      </c>
    </row>
    <row r="369" spans="1:13" x14ac:dyDescent="0.2">
      <c r="A369" t="s">
        <v>390</v>
      </c>
      <c r="B369" t="s">
        <v>12</v>
      </c>
      <c r="C369">
        <v>2</v>
      </c>
      <c r="D369">
        <v>13</v>
      </c>
      <c r="E369">
        <v>35</v>
      </c>
      <c r="F369" s="2">
        <v>0.57900399999999985</v>
      </c>
      <c r="G369" s="2">
        <v>0.101766</v>
      </c>
      <c r="H369" s="1">
        <v>0.19802831999999998</v>
      </c>
      <c r="I369" s="2">
        <v>26.466000000000001</v>
      </c>
      <c r="J369" s="2">
        <v>25.785229999999999</v>
      </c>
      <c r="K369" s="2">
        <v>298.74700000000001</v>
      </c>
      <c r="L369" s="2">
        <f t="shared" si="10"/>
        <v>11.58597383075505</v>
      </c>
      <c r="M369" s="1">
        <f t="shared" si="11"/>
        <v>2.6401548483375944E-2</v>
      </c>
    </row>
    <row r="370" spans="1:13" x14ac:dyDescent="0.2">
      <c r="A370" t="s">
        <v>391</v>
      </c>
      <c r="B370" t="s">
        <v>12</v>
      </c>
      <c r="C370">
        <v>3</v>
      </c>
      <c r="D370">
        <v>28</v>
      </c>
      <c r="E370">
        <v>35</v>
      </c>
      <c r="F370" s="2">
        <v>0.34129599999999982</v>
      </c>
      <c r="G370" s="2">
        <v>0.102909</v>
      </c>
      <c r="H370" s="1">
        <v>0.10667831999999998</v>
      </c>
      <c r="I370" s="2">
        <v>8.7892500000000009</v>
      </c>
      <c r="J370" s="2">
        <v>8.3450450000000007</v>
      </c>
      <c r="K370" s="2">
        <v>137.358</v>
      </c>
      <c r="L370" s="2">
        <f t="shared" si="10"/>
        <v>16.459827358630179</v>
      </c>
      <c r="M370" s="1">
        <f t="shared" si="11"/>
        <v>5.3229790851936666E-2</v>
      </c>
    </row>
    <row r="371" spans="1:13" x14ac:dyDescent="0.2">
      <c r="A371" t="s">
        <v>392</v>
      </c>
      <c r="B371" t="s">
        <v>12</v>
      </c>
      <c r="C371">
        <v>4</v>
      </c>
      <c r="D371">
        <v>38</v>
      </c>
      <c r="E371">
        <v>35</v>
      </c>
      <c r="F371" s="2">
        <v>0.22244200000000047</v>
      </c>
      <c r="G371" s="2">
        <v>0.10329000000000001</v>
      </c>
      <c r="H371" s="1">
        <v>0.13093752</v>
      </c>
      <c r="I371" s="2">
        <v>12.133500000000003</v>
      </c>
      <c r="J371" s="2">
        <v>11.807768000000003</v>
      </c>
      <c r="K371" s="2">
        <v>192.85399999999998</v>
      </c>
      <c r="L371" s="2">
        <f t="shared" si="10"/>
        <v>16.332807351905959</v>
      </c>
      <c r="M371" s="1">
        <f t="shared" si="11"/>
        <v>2.75862466132465E-2</v>
      </c>
    </row>
    <row r="372" spans="1:13" x14ac:dyDescent="0.2">
      <c r="A372" t="s">
        <v>393</v>
      </c>
      <c r="B372" t="s">
        <v>12</v>
      </c>
      <c r="C372">
        <v>5</v>
      </c>
      <c r="D372">
        <v>58</v>
      </c>
      <c r="E372">
        <v>35</v>
      </c>
      <c r="F372" s="2">
        <v>0.49976799999999999</v>
      </c>
      <c r="G372" s="2">
        <v>0.10100400000000001</v>
      </c>
      <c r="H372" s="1">
        <v>0.17078712000000001</v>
      </c>
      <c r="I372" s="2">
        <v>19.7775</v>
      </c>
      <c r="J372" s="2">
        <v>19.176728000000001</v>
      </c>
      <c r="K372" s="2">
        <v>275.49962803197826</v>
      </c>
      <c r="L372" s="2">
        <f t="shared" si="10"/>
        <v>14.366352176032233</v>
      </c>
      <c r="M372" s="1">
        <f t="shared" si="11"/>
        <v>3.1328180699022268E-2</v>
      </c>
    </row>
    <row r="373" spans="1:13" x14ac:dyDescent="0.2">
      <c r="A373" t="s">
        <v>394</v>
      </c>
      <c r="B373" t="s">
        <v>12</v>
      </c>
      <c r="C373">
        <v>6</v>
      </c>
      <c r="D373">
        <v>70</v>
      </c>
      <c r="E373">
        <v>35</v>
      </c>
      <c r="F373" s="2">
        <v>0.61862200000000023</v>
      </c>
      <c r="G373" s="2">
        <v>0.10595700000000001</v>
      </c>
      <c r="H373" s="1">
        <v>0.12296591999999999</v>
      </c>
      <c r="I373" s="2">
        <v>15.538250000000003</v>
      </c>
      <c r="J373" s="2">
        <v>14.813671000000003</v>
      </c>
      <c r="K373" s="2">
        <v>232.76067358394283</v>
      </c>
      <c r="L373" s="2">
        <f t="shared" si="10"/>
        <v>15.712558594283806</v>
      </c>
      <c r="M373" s="1">
        <f t="shared" si="11"/>
        <v>4.8912858939556582E-2</v>
      </c>
    </row>
    <row r="374" spans="1:13" x14ac:dyDescent="0.2">
      <c r="A374" t="s">
        <v>395</v>
      </c>
      <c r="B374" t="s">
        <v>13</v>
      </c>
      <c r="C374">
        <v>1</v>
      </c>
      <c r="D374">
        <v>10</v>
      </c>
      <c r="E374">
        <v>35</v>
      </c>
      <c r="F374" s="2">
        <v>0.34129599999999982</v>
      </c>
      <c r="G374" s="2">
        <v>0.10519500000000001</v>
      </c>
      <c r="H374" s="1">
        <v>0.16336992</v>
      </c>
      <c r="I374" s="2">
        <v>18.821999999999999</v>
      </c>
      <c r="J374" s="2">
        <v>18.375509000000001</v>
      </c>
      <c r="K374" s="2">
        <v>254.94839999999999</v>
      </c>
      <c r="L374" s="2">
        <f t="shared" si="10"/>
        <v>13.874358527973293</v>
      </c>
      <c r="M374" s="1">
        <f t="shared" si="11"/>
        <v>2.4298156856498498E-2</v>
      </c>
    </row>
    <row r="375" spans="1:13" x14ac:dyDescent="0.2">
      <c r="A375" t="s">
        <v>396</v>
      </c>
      <c r="B375" t="s">
        <v>13</v>
      </c>
      <c r="C375">
        <v>2</v>
      </c>
      <c r="D375">
        <v>15</v>
      </c>
      <c r="E375">
        <v>35</v>
      </c>
      <c r="F375" s="2">
        <v>0.73747600000000002</v>
      </c>
      <c r="G375" s="2">
        <v>0.44885700000000001</v>
      </c>
      <c r="H375" s="1">
        <v>8.5854719999999995E-2</v>
      </c>
      <c r="I375" s="2">
        <v>7.3559999999999999</v>
      </c>
      <c r="J375" s="2">
        <v>6.1696669999999996</v>
      </c>
      <c r="K375" s="2">
        <v>104.65499999999999</v>
      </c>
      <c r="L375" s="2">
        <f t="shared" si="10"/>
        <v>16.962827977587768</v>
      </c>
      <c r="M375" s="1">
        <f t="shared" si="11"/>
        <v>0.19228476998839647</v>
      </c>
    </row>
    <row r="376" spans="1:13" x14ac:dyDescent="0.2">
      <c r="A376" t="s">
        <v>397</v>
      </c>
      <c r="B376" t="s">
        <v>13</v>
      </c>
      <c r="C376">
        <v>3</v>
      </c>
      <c r="D376">
        <v>32</v>
      </c>
      <c r="E376">
        <v>35</v>
      </c>
      <c r="F376" s="2">
        <v>0.61862200000000023</v>
      </c>
      <c r="G376" s="2">
        <v>0.101766</v>
      </c>
      <c r="H376" s="1">
        <v>0.19357632</v>
      </c>
      <c r="I376" s="2">
        <v>28.854749999999996</v>
      </c>
      <c r="J376" s="2">
        <v>28.134361999999996</v>
      </c>
      <c r="K376" s="2">
        <v>403.53739999999999</v>
      </c>
      <c r="L376" s="2">
        <f t="shared" si="10"/>
        <v>14.343222000200326</v>
      </c>
      <c r="M376" s="1">
        <f t="shared" si="11"/>
        <v>2.5605272300114727E-2</v>
      </c>
    </row>
    <row r="377" spans="1:13" x14ac:dyDescent="0.2">
      <c r="A377" t="s">
        <v>398</v>
      </c>
      <c r="B377" t="s">
        <v>13</v>
      </c>
      <c r="C377">
        <v>4</v>
      </c>
      <c r="D377">
        <v>40</v>
      </c>
      <c r="E377">
        <v>35</v>
      </c>
      <c r="F377" s="2">
        <v>1.014802</v>
      </c>
      <c r="G377" s="2">
        <v>0.109005</v>
      </c>
      <c r="H377" s="1">
        <v>0.19465151999999999</v>
      </c>
      <c r="I377" s="2">
        <v>15.000000000000002</v>
      </c>
      <c r="J377" s="2">
        <v>13.876193000000002</v>
      </c>
      <c r="K377" s="2">
        <v>203.69720000000001</v>
      </c>
      <c r="L377" s="2">
        <f t="shared" si="10"/>
        <v>14.679617096706567</v>
      </c>
      <c r="M377" s="1">
        <f t="shared" si="11"/>
        <v>8.0988135578685005E-2</v>
      </c>
    </row>
    <row r="378" spans="1:13" x14ac:dyDescent="0.2">
      <c r="A378" t="s">
        <v>399</v>
      </c>
      <c r="B378" t="s">
        <v>13</v>
      </c>
      <c r="C378">
        <v>5</v>
      </c>
      <c r="D378">
        <v>55</v>
      </c>
      <c r="E378">
        <v>35</v>
      </c>
      <c r="F378" s="2">
        <v>0.14320600000000017</v>
      </c>
      <c r="G378" s="2">
        <v>0.102147</v>
      </c>
      <c r="H378" s="1">
        <v>8.0445120000000009E-2</v>
      </c>
      <c r="I378" s="2">
        <v>5.4450000000000012</v>
      </c>
      <c r="J378" s="2">
        <v>5.1996470000000006</v>
      </c>
      <c r="K378" s="2">
        <v>113.57399999999998</v>
      </c>
      <c r="L378" s="2">
        <f t="shared" si="10"/>
        <v>21.842636625140123</v>
      </c>
      <c r="M378" s="1">
        <f t="shared" si="11"/>
        <v>4.7186472466303989E-2</v>
      </c>
    </row>
    <row r="379" spans="1:13" x14ac:dyDescent="0.2">
      <c r="A379" t="s">
        <v>400</v>
      </c>
      <c r="B379" t="s">
        <v>13</v>
      </c>
      <c r="C379">
        <v>6</v>
      </c>
      <c r="D379">
        <v>64</v>
      </c>
      <c r="E379">
        <v>35</v>
      </c>
      <c r="F379" s="2">
        <v>0.42053200000000013</v>
      </c>
      <c r="G379" s="2">
        <v>0.102147</v>
      </c>
      <c r="H379" s="1">
        <v>7.4363519999999989E-2</v>
      </c>
      <c r="I379" s="2">
        <v>4.2279999999999998</v>
      </c>
      <c r="J379" s="2">
        <v>3.7053209999999992</v>
      </c>
      <c r="K379" s="2">
        <v>73.40916</v>
      </c>
      <c r="L379" s="2">
        <f t="shared" si="10"/>
        <v>19.811821971699622</v>
      </c>
      <c r="M379" s="1">
        <f t="shared" si="11"/>
        <v>0.14106173257323731</v>
      </c>
    </row>
    <row r="380" spans="1:13" x14ac:dyDescent="0.2">
      <c r="A380" t="s">
        <v>401</v>
      </c>
      <c r="B380" t="s">
        <v>14</v>
      </c>
      <c r="C380">
        <v>1</v>
      </c>
      <c r="D380">
        <v>6</v>
      </c>
      <c r="E380">
        <v>35</v>
      </c>
      <c r="F380" s="2">
        <v>0.42053200000000013</v>
      </c>
      <c r="G380" s="2">
        <v>0.10367100000000001</v>
      </c>
      <c r="H380" s="1">
        <v>0.15247511999999999</v>
      </c>
      <c r="I380" s="2">
        <v>16.911000000000001</v>
      </c>
      <c r="J380" s="2">
        <v>16.386797000000001</v>
      </c>
      <c r="K380" s="2">
        <v>246.13646028236093</v>
      </c>
      <c r="L380" s="2">
        <f t="shared" si="10"/>
        <v>15.020413097346657</v>
      </c>
      <c r="M380" s="1">
        <f t="shared" si="11"/>
        <v>3.1989350939051732E-2</v>
      </c>
    </row>
    <row r="381" spans="1:13" x14ac:dyDescent="0.2">
      <c r="A381" t="s">
        <v>402</v>
      </c>
      <c r="B381" t="s">
        <v>14</v>
      </c>
      <c r="C381">
        <v>2</v>
      </c>
      <c r="D381">
        <v>22</v>
      </c>
      <c r="E381">
        <v>35</v>
      </c>
      <c r="F381" s="2">
        <v>0.65824000000000016</v>
      </c>
      <c r="G381" s="2">
        <v>0.101766</v>
      </c>
      <c r="H381" s="1">
        <v>8.1579119999999991E-2</v>
      </c>
      <c r="I381" s="2">
        <v>5.4450000000000012</v>
      </c>
      <c r="J381" s="2">
        <v>4.6849940000000014</v>
      </c>
      <c r="K381" s="2">
        <v>90.780999999999992</v>
      </c>
      <c r="L381" s="2">
        <f t="shared" si="10"/>
        <v>19.376972521202795</v>
      </c>
      <c r="M381" s="1">
        <f t="shared" si="11"/>
        <v>0.1622213390241268</v>
      </c>
    </row>
    <row r="382" spans="1:13" x14ac:dyDescent="0.2">
      <c r="A382" t="s">
        <v>403</v>
      </c>
      <c r="B382" t="s">
        <v>14</v>
      </c>
      <c r="C382">
        <v>3</v>
      </c>
      <c r="D382">
        <v>26</v>
      </c>
      <c r="E382">
        <v>35</v>
      </c>
      <c r="F382" s="2">
        <v>0.34129599999999982</v>
      </c>
      <c r="G382" s="2">
        <v>0.101766</v>
      </c>
      <c r="H382" s="1">
        <v>6.6408719999999991E-2</v>
      </c>
      <c r="I382" s="2">
        <v>4.4895000000000005</v>
      </c>
      <c r="J382" s="2">
        <v>4.0464380000000011</v>
      </c>
      <c r="K382" s="2">
        <v>79.186300000000017</v>
      </c>
      <c r="L382" s="2">
        <f t="shared" si="10"/>
        <v>19.569384233738411</v>
      </c>
      <c r="M382" s="1">
        <f t="shared" si="11"/>
        <v>0.10949432562663748</v>
      </c>
    </row>
    <row r="383" spans="1:13" x14ac:dyDescent="0.2">
      <c r="A383" t="s">
        <v>404</v>
      </c>
      <c r="B383" t="s">
        <v>14</v>
      </c>
      <c r="C383">
        <v>4</v>
      </c>
      <c r="D383">
        <v>43</v>
      </c>
      <c r="E383">
        <v>35</v>
      </c>
      <c r="F383" s="2">
        <v>0.61862200000000023</v>
      </c>
      <c r="G383" s="2">
        <v>0.102147</v>
      </c>
      <c r="H383" s="1">
        <v>7.7614320000000001E-2</v>
      </c>
      <c r="I383" s="2">
        <v>4.5829000000000004</v>
      </c>
      <c r="J383" s="2">
        <v>3.8621309999999998</v>
      </c>
      <c r="K383" s="2">
        <v>60.654600000000002</v>
      </c>
      <c r="L383" s="2">
        <f t="shared" si="10"/>
        <v>15.704956667704955</v>
      </c>
      <c r="M383" s="1">
        <f t="shared" si="11"/>
        <v>0.18662468984091951</v>
      </c>
    </row>
    <row r="384" spans="1:13" x14ac:dyDescent="0.2">
      <c r="A384" t="s">
        <v>405</v>
      </c>
      <c r="B384" t="s">
        <v>14</v>
      </c>
      <c r="C384">
        <v>5</v>
      </c>
      <c r="D384">
        <v>56</v>
      </c>
      <c r="E384">
        <v>35</v>
      </c>
      <c r="F384" s="2">
        <v>10.721212000000001</v>
      </c>
      <c r="G384" s="2">
        <v>0.101385</v>
      </c>
      <c r="H384" s="1">
        <v>0.13389432000000001</v>
      </c>
      <c r="I384" s="2">
        <v>22.166250000000002</v>
      </c>
      <c r="J384" s="2">
        <v>11.343653</v>
      </c>
      <c r="K384" s="2">
        <v>177.989</v>
      </c>
      <c r="L384" s="2">
        <f t="shared" si="10"/>
        <v>15.690624528095139</v>
      </c>
      <c r="M384" s="1">
        <f t="shared" si="11"/>
        <v>0.95406629592777581</v>
      </c>
    </row>
    <row r="385" spans="1:13" x14ac:dyDescent="0.2">
      <c r="A385" t="s">
        <v>406</v>
      </c>
      <c r="B385" t="s">
        <v>14</v>
      </c>
      <c r="C385">
        <v>6</v>
      </c>
      <c r="D385">
        <v>62</v>
      </c>
      <c r="E385">
        <v>35</v>
      </c>
      <c r="F385" s="2">
        <v>0.85633000000000026</v>
      </c>
      <c r="G385" s="2">
        <v>0.10252800000000001</v>
      </c>
      <c r="H385" s="1">
        <v>6.6366720000000004E-2</v>
      </c>
      <c r="I385" s="2">
        <v>5.2114999999999991</v>
      </c>
      <c r="J385" s="2">
        <v>4.252641999999998</v>
      </c>
      <c r="K385" s="2">
        <v>89.226680000000016</v>
      </c>
      <c r="L385" s="2">
        <f t="shared" si="10"/>
        <v>20.981469872140675</v>
      </c>
      <c r="M385" s="1">
        <f t="shared" si="11"/>
        <v>0.22547348213181373</v>
      </c>
    </row>
    <row r="386" spans="1:13" x14ac:dyDescent="0.2">
      <c r="A386" t="s">
        <v>407</v>
      </c>
      <c r="B386" t="s">
        <v>15</v>
      </c>
      <c r="C386">
        <v>1</v>
      </c>
      <c r="D386">
        <v>2</v>
      </c>
      <c r="E386">
        <v>35</v>
      </c>
      <c r="F386" s="2">
        <v>1.6486899999999998</v>
      </c>
      <c r="G386" s="2">
        <v>0.10100400000000001</v>
      </c>
      <c r="H386" s="1">
        <v>0.16123632000000002</v>
      </c>
      <c r="I386" s="2">
        <v>21.210750000000004</v>
      </c>
      <c r="J386" s="2">
        <v>19.461056000000006</v>
      </c>
      <c r="K386" s="2">
        <v>272.52212168736185</v>
      </c>
      <c r="L386" s="2">
        <f t="shared" si="10"/>
        <v>14.003460125049831</v>
      </c>
      <c r="M386" s="1">
        <f t="shared" si="11"/>
        <v>8.9907454148428503E-2</v>
      </c>
    </row>
    <row r="387" spans="1:13" x14ac:dyDescent="0.2">
      <c r="A387" t="s">
        <v>408</v>
      </c>
      <c r="B387" t="s">
        <v>15</v>
      </c>
      <c r="C387">
        <v>2</v>
      </c>
      <c r="D387">
        <v>17</v>
      </c>
      <c r="E387">
        <v>35</v>
      </c>
      <c r="F387" s="2">
        <v>0.49976799999999999</v>
      </c>
      <c r="G387" s="2">
        <v>0.10252800000000001</v>
      </c>
      <c r="H387" s="1">
        <v>9.7085520000000008E-2</v>
      </c>
      <c r="I387" s="2">
        <v>7.8337500000000002</v>
      </c>
      <c r="J387" s="2">
        <v>7.2314539999999994</v>
      </c>
      <c r="K387" s="2">
        <v>129.42999999999998</v>
      </c>
      <c r="L387" s="2">
        <f t="shared" ref="L387:L450" si="12">K387/J387</f>
        <v>17.898198619530731</v>
      </c>
      <c r="M387" s="1">
        <f t="shared" ref="M387:M450" si="13">SUM(F387:G387)/J387</f>
        <v>8.3288367733515278E-2</v>
      </c>
    </row>
    <row r="388" spans="1:13" x14ac:dyDescent="0.2">
      <c r="A388" t="s">
        <v>409</v>
      </c>
      <c r="B388" t="s">
        <v>15</v>
      </c>
      <c r="C388">
        <v>3</v>
      </c>
      <c r="D388">
        <v>35</v>
      </c>
      <c r="E388">
        <v>35</v>
      </c>
      <c r="F388" s="2">
        <v>0.22244200000000047</v>
      </c>
      <c r="G388" s="2">
        <v>0.10329000000000001</v>
      </c>
      <c r="H388" s="1">
        <v>0.10436831999999999</v>
      </c>
      <c r="I388" s="2">
        <v>8.7892500000000009</v>
      </c>
      <c r="J388" s="2">
        <v>8.4635180000000005</v>
      </c>
      <c r="K388" s="2">
        <v>139.33999999999997</v>
      </c>
      <c r="L388" s="2">
        <f t="shared" si="12"/>
        <v>16.463602960376519</v>
      </c>
      <c r="M388" s="1">
        <f t="shared" si="13"/>
        <v>3.8486596235749772E-2</v>
      </c>
    </row>
    <row r="389" spans="1:13" x14ac:dyDescent="0.2">
      <c r="A389" t="s">
        <v>410</v>
      </c>
      <c r="B389" t="s">
        <v>15</v>
      </c>
      <c r="C389">
        <v>4</v>
      </c>
      <c r="D389">
        <v>41</v>
      </c>
      <c r="E389">
        <v>35</v>
      </c>
      <c r="F389" s="2">
        <v>0.30167799999999989</v>
      </c>
      <c r="G389" s="2">
        <v>0.10252800000000001</v>
      </c>
      <c r="H389" s="1">
        <v>8.289792E-2</v>
      </c>
      <c r="I389" s="2">
        <v>6.8782500000000013</v>
      </c>
      <c r="J389" s="2">
        <v>6.474044000000001</v>
      </c>
      <c r="K389" s="2">
        <v>130.42100000000002</v>
      </c>
      <c r="L389" s="2">
        <f t="shared" si="12"/>
        <v>20.145213718040843</v>
      </c>
      <c r="M389" s="1">
        <f t="shared" si="13"/>
        <v>6.2434855246581558E-2</v>
      </c>
    </row>
    <row r="390" spans="1:13" x14ac:dyDescent="0.2">
      <c r="A390" t="s">
        <v>411</v>
      </c>
      <c r="B390" t="s">
        <v>15</v>
      </c>
      <c r="C390">
        <v>5</v>
      </c>
      <c r="D390">
        <v>57</v>
      </c>
      <c r="E390">
        <v>35</v>
      </c>
      <c r="F390" s="2">
        <v>4.8577480000000008</v>
      </c>
      <c r="G390" s="2">
        <v>0.10405200000000001</v>
      </c>
      <c r="H390" s="1">
        <v>0.17150112000000001</v>
      </c>
      <c r="I390" s="2">
        <v>21.210750000000004</v>
      </c>
      <c r="J390" s="2">
        <v>16.248950000000004</v>
      </c>
      <c r="K390" s="2">
        <v>214.67959999999999</v>
      </c>
      <c r="L390" s="2">
        <f t="shared" si="12"/>
        <v>13.211906000080001</v>
      </c>
      <c r="M390" s="1">
        <f t="shared" si="13"/>
        <v>0.30536126949741366</v>
      </c>
    </row>
    <row r="391" spans="1:13" x14ac:dyDescent="0.2">
      <c r="A391" t="s">
        <v>412</v>
      </c>
      <c r="B391" t="s">
        <v>15</v>
      </c>
      <c r="C391">
        <v>6</v>
      </c>
      <c r="D391">
        <v>71</v>
      </c>
      <c r="E391">
        <v>35</v>
      </c>
      <c r="F391" s="2">
        <v>0.81671200000000033</v>
      </c>
      <c r="G391" s="2">
        <v>0.104814</v>
      </c>
      <c r="H391" s="1">
        <v>8.8030320000000009E-2</v>
      </c>
      <c r="I391" s="2">
        <v>7.6702500000000011</v>
      </c>
      <c r="J391" s="2">
        <v>6.7487240000000011</v>
      </c>
      <c r="K391" s="2">
        <v>122.99660000000002</v>
      </c>
      <c r="L391" s="2">
        <f t="shared" si="12"/>
        <v>18.225163749473232</v>
      </c>
      <c r="M391" s="1">
        <f t="shared" si="13"/>
        <v>0.13654818303430399</v>
      </c>
    </row>
    <row r="392" spans="1:13" x14ac:dyDescent="0.2">
      <c r="A392" t="s">
        <v>413</v>
      </c>
      <c r="B392" t="s">
        <v>16</v>
      </c>
      <c r="C392">
        <v>1</v>
      </c>
      <c r="D392">
        <v>1</v>
      </c>
      <c r="E392">
        <v>35</v>
      </c>
      <c r="F392" s="2">
        <v>0.30167799999999989</v>
      </c>
      <c r="G392" s="2">
        <v>0.102909</v>
      </c>
      <c r="H392" s="1">
        <v>0.10973592</v>
      </c>
      <c r="I392" s="2">
        <v>10.2225</v>
      </c>
      <c r="J392" s="2">
        <v>9.8179130000000008</v>
      </c>
      <c r="K392" s="2">
        <v>154.20499999999998</v>
      </c>
      <c r="L392" s="2">
        <f t="shared" si="12"/>
        <v>15.706494852826662</v>
      </c>
      <c r="M392" s="1">
        <f t="shared" si="13"/>
        <v>4.120906347408048E-2</v>
      </c>
    </row>
    <row r="393" spans="1:13" x14ac:dyDescent="0.2">
      <c r="A393" t="s">
        <v>414</v>
      </c>
      <c r="B393" t="s">
        <v>16</v>
      </c>
      <c r="C393">
        <v>2</v>
      </c>
      <c r="D393">
        <v>14</v>
      </c>
      <c r="E393">
        <v>35</v>
      </c>
      <c r="F393" s="2">
        <v>2.4410500000000002</v>
      </c>
      <c r="G393" s="2">
        <v>0.102147</v>
      </c>
      <c r="H393" s="1">
        <v>0.24572352</v>
      </c>
      <c r="I393" s="2">
        <v>30.288000000000004</v>
      </c>
      <c r="J393" s="2">
        <v>27.744803000000005</v>
      </c>
      <c r="K393" s="2">
        <v>354.90775448205477</v>
      </c>
      <c r="L393" s="2">
        <f t="shared" si="12"/>
        <v>12.791864281107157</v>
      </c>
      <c r="M393" s="1">
        <f t="shared" si="13"/>
        <v>9.1663905488894609E-2</v>
      </c>
    </row>
    <row r="394" spans="1:13" x14ac:dyDescent="0.2">
      <c r="A394" t="s">
        <v>415</v>
      </c>
      <c r="B394" t="s">
        <v>16</v>
      </c>
      <c r="C394">
        <v>3</v>
      </c>
      <c r="D394">
        <v>27</v>
      </c>
      <c r="E394">
        <v>35</v>
      </c>
      <c r="F394" s="2">
        <v>0.30167799999999989</v>
      </c>
      <c r="G394" s="2">
        <v>0.10367100000000001</v>
      </c>
      <c r="H394" s="1">
        <v>0.11989992000000001</v>
      </c>
      <c r="I394" s="2">
        <v>10.70025</v>
      </c>
      <c r="J394" s="2">
        <v>10.294900999999999</v>
      </c>
      <c r="K394" s="2">
        <v>158.16900000000001</v>
      </c>
      <c r="L394" s="2">
        <f t="shared" si="12"/>
        <v>15.363819428666678</v>
      </c>
      <c r="M394" s="1">
        <f t="shared" si="13"/>
        <v>3.9373763769073637E-2</v>
      </c>
    </row>
    <row r="395" spans="1:13" x14ac:dyDescent="0.2">
      <c r="A395" t="s">
        <v>416</v>
      </c>
      <c r="B395" t="s">
        <v>16</v>
      </c>
      <c r="C395">
        <v>4</v>
      </c>
      <c r="D395">
        <v>44</v>
      </c>
      <c r="E395">
        <v>35</v>
      </c>
      <c r="F395" s="2">
        <v>0.2620600000000004</v>
      </c>
      <c r="G395" s="2">
        <v>0.101766</v>
      </c>
      <c r="H395" s="1">
        <v>5.1624719999999999E-2</v>
      </c>
      <c r="I395" s="2">
        <v>2.5785000000000018</v>
      </c>
      <c r="J395" s="2">
        <v>2.2146740000000014</v>
      </c>
      <c r="K395" s="2">
        <v>59.564500000000002</v>
      </c>
      <c r="L395" s="2">
        <f t="shared" si="12"/>
        <v>26.895380539077067</v>
      </c>
      <c r="M395" s="1">
        <f t="shared" si="13"/>
        <v>0.16427970888717716</v>
      </c>
    </row>
    <row r="396" spans="1:13" x14ac:dyDescent="0.2">
      <c r="A396" t="s">
        <v>417</v>
      </c>
      <c r="B396" t="s">
        <v>16</v>
      </c>
      <c r="C396">
        <v>5</v>
      </c>
      <c r="D396">
        <v>54</v>
      </c>
      <c r="E396">
        <v>35</v>
      </c>
      <c r="F396" s="2">
        <v>0.22244200000000047</v>
      </c>
      <c r="G396" s="2">
        <v>0.101766</v>
      </c>
      <c r="H396" s="1">
        <v>6.2376720000000004E-2</v>
      </c>
      <c r="I396" s="2">
        <v>3.5340000000000011</v>
      </c>
      <c r="J396" s="2">
        <v>3.2097920000000006</v>
      </c>
      <c r="K396" s="2">
        <v>62.240200000000002</v>
      </c>
      <c r="L396" s="2">
        <f t="shared" si="12"/>
        <v>19.390726875760169</v>
      </c>
      <c r="M396" s="1">
        <f t="shared" si="13"/>
        <v>0.10100592187905025</v>
      </c>
    </row>
    <row r="397" spans="1:13" x14ac:dyDescent="0.2">
      <c r="A397" t="s">
        <v>418</v>
      </c>
      <c r="B397" t="s">
        <v>16</v>
      </c>
      <c r="C397">
        <v>6</v>
      </c>
      <c r="D397">
        <v>63</v>
      </c>
      <c r="E397">
        <v>35</v>
      </c>
      <c r="F397" s="2">
        <v>1.529836</v>
      </c>
      <c r="G397" s="2">
        <v>0.104433</v>
      </c>
      <c r="H397" s="1">
        <v>0.10703111999999999</v>
      </c>
      <c r="I397" s="2">
        <v>9.1455000000000002</v>
      </c>
      <c r="J397" s="2">
        <v>7.5112310000000004</v>
      </c>
      <c r="K397" s="2">
        <v>133.67099999999999</v>
      </c>
      <c r="L397" s="2">
        <f t="shared" si="12"/>
        <v>17.796150857296226</v>
      </c>
      <c r="M397" s="1">
        <f t="shared" si="13"/>
        <v>0.21757671944851648</v>
      </c>
    </row>
    <row r="398" spans="1:13" x14ac:dyDescent="0.2">
      <c r="A398" t="s">
        <v>419</v>
      </c>
      <c r="B398" t="s">
        <v>17</v>
      </c>
      <c r="C398">
        <v>1</v>
      </c>
      <c r="D398">
        <v>7</v>
      </c>
      <c r="E398">
        <v>35</v>
      </c>
      <c r="F398" s="2">
        <v>0.97518400000000005</v>
      </c>
      <c r="G398" s="2">
        <v>0.10367100000000001</v>
      </c>
      <c r="H398" s="1">
        <v>0.17102232000000001</v>
      </c>
      <c r="I398" s="2">
        <v>19.7775</v>
      </c>
      <c r="J398" s="2">
        <v>18.698645000000003</v>
      </c>
      <c r="K398" s="2">
        <v>271.96595288314336</v>
      </c>
      <c r="L398" s="2">
        <f t="shared" si="12"/>
        <v>14.544687750537182</v>
      </c>
      <c r="M398" s="1">
        <f t="shared" si="13"/>
        <v>5.7696961464320004E-2</v>
      </c>
    </row>
    <row r="399" spans="1:13" x14ac:dyDescent="0.2">
      <c r="A399" t="s">
        <v>420</v>
      </c>
      <c r="B399" t="s">
        <v>17</v>
      </c>
      <c r="C399">
        <v>2</v>
      </c>
      <c r="D399">
        <v>23</v>
      </c>
      <c r="E399">
        <v>35</v>
      </c>
      <c r="F399" s="2">
        <v>1.25251</v>
      </c>
      <c r="G399" s="2">
        <v>0.102147</v>
      </c>
      <c r="H399" s="1">
        <v>7.0264319999999991E-2</v>
      </c>
      <c r="I399" s="2">
        <v>6.400500000000001</v>
      </c>
      <c r="J399" s="2">
        <v>5.0458430000000005</v>
      </c>
      <c r="K399" s="2">
        <v>90.780999999999992</v>
      </c>
      <c r="L399" s="2">
        <f t="shared" si="12"/>
        <v>17.991245466812973</v>
      </c>
      <c r="M399" s="1">
        <f t="shared" si="13"/>
        <v>0.26846990681239979</v>
      </c>
    </row>
    <row r="400" spans="1:13" x14ac:dyDescent="0.2">
      <c r="A400" t="s">
        <v>421</v>
      </c>
      <c r="B400" t="s">
        <v>17</v>
      </c>
      <c r="C400">
        <v>3</v>
      </c>
      <c r="D400">
        <v>31</v>
      </c>
      <c r="E400">
        <v>35</v>
      </c>
      <c r="F400" s="2">
        <v>0.49976799999999999</v>
      </c>
      <c r="G400" s="2">
        <v>0.10252800000000001</v>
      </c>
      <c r="H400" s="1">
        <v>6.9861119999999999E-2</v>
      </c>
      <c r="I400" s="2">
        <v>5.4450000000000012</v>
      </c>
      <c r="J400" s="2">
        <v>4.8427040000000012</v>
      </c>
      <c r="K400" s="2">
        <v>86.1233</v>
      </c>
      <c r="L400" s="2">
        <f t="shared" si="12"/>
        <v>17.784134648741691</v>
      </c>
      <c r="M400" s="1">
        <f t="shared" si="13"/>
        <v>0.12437183854309489</v>
      </c>
    </row>
    <row r="401" spans="1:13" x14ac:dyDescent="0.2">
      <c r="A401" t="s">
        <v>422</v>
      </c>
      <c r="B401" t="s">
        <v>17</v>
      </c>
      <c r="C401">
        <v>4</v>
      </c>
      <c r="D401">
        <v>39</v>
      </c>
      <c r="E401">
        <v>35</v>
      </c>
      <c r="F401" s="2">
        <v>12.147460000000001</v>
      </c>
      <c r="G401" s="2">
        <v>0.10405200000000001</v>
      </c>
      <c r="H401" s="1">
        <v>0.11128992</v>
      </c>
      <c r="I401" s="2">
        <v>21.210750000000004</v>
      </c>
      <c r="J401" s="2">
        <v>8.9592380000000045</v>
      </c>
      <c r="K401" s="2">
        <v>165.10599999999999</v>
      </c>
      <c r="L401" s="2">
        <f t="shared" si="12"/>
        <v>18.428576180251035</v>
      </c>
      <c r="M401" s="1">
        <f t="shared" si="13"/>
        <v>1.3674725462143091</v>
      </c>
    </row>
    <row r="402" spans="1:13" x14ac:dyDescent="0.2">
      <c r="A402" t="s">
        <v>423</v>
      </c>
      <c r="B402" t="s">
        <v>17</v>
      </c>
      <c r="C402">
        <v>5</v>
      </c>
      <c r="D402">
        <v>51</v>
      </c>
      <c r="E402">
        <v>35</v>
      </c>
      <c r="F402" s="2">
        <v>0.38091399999999975</v>
      </c>
      <c r="G402" s="2">
        <v>0.102147</v>
      </c>
      <c r="H402" s="1">
        <v>8.9886720000000017E-2</v>
      </c>
      <c r="I402" s="2">
        <v>7.3559999999999999</v>
      </c>
      <c r="J402" s="2">
        <v>6.8729389999999997</v>
      </c>
      <c r="K402" s="2">
        <v>120.51100000000002</v>
      </c>
      <c r="L402" s="2">
        <f t="shared" si="12"/>
        <v>17.534129140386671</v>
      </c>
      <c r="M402" s="1">
        <f t="shared" si="13"/>
        <v>7.0284488193478767E-2</v>
      </c>
    </row>
    <row r="403" spans="1:13" x14ac:dyDescent="0.2">
      <c r="A403" t="s">
        <v>424</v>
      </c>
      <c r="B403" t="s">
        <v>17</v>
      </c>
      <c r="C403">
        <v>6</v>
      </c>
      <c r="D403">
        <v>61</v>
      </c>
      <c r="E403">
        <v>35</v>
      </c>
      <c r="F403" s="2">
        <v>0.93556599999999968</v>
      </c>
      <c r="G403" s="2">
        <v>0.102909</v>
      </c>
      <c r="H403" s="1">
        <v>0.22851191999999998</v>
      </c>
      <c r="I403" s="2">
        <v>34.22475</v>
      </c>
      <c r="J403" s="2">
        <v>33.186275000000002</v>
      </c>
      <c r="K403" s="2">
        <v>528.93999999999994</v>
      </c>
      <c r="L403" s="2">
        <f t="shared" si="12"/>
        <v>15.938516751277445</v>
      </c>
      <c r="M403" s="1">
        <f t="shared" si="13"/>
        <v>3.1292303821383975E-2</v>
      </c>
    </row>
    <row r="404" spans="1:13" x14ac:dyDescent="0.2">
      <c r="A404" t="s">
        <v>425</v>
      </c>
      <c r="B404" t="s">
        <v>18</v>
      </c>
      <c r="C404">
        <v>1</v>
      </c>
      <c r="D404">
        <v>8</v>
      </c>
      <c r="E404">
        <v>35</v>
      </c>
      <c r="F404" s="2">
        <v>1.7279259999999996</v>
      </c>
      <c r="G404" s="2">
        <v>0.10405200000000001</v>
      </c>
      <c r="H404" s="1">
        <v>0.14331072</v>
      </c>
      <c r="I404" s="2">
        <v>7.8337500000000002</v>
      </c>
      <c r="J404" s="2">
        <v>6.0017720000000008</v>
      </c>
      <c r="K404" s="2">
        <v>96.72699999999999</v>
      </c>
      <c r="L404" s="2">
        <f t="shared" si="12"/>
        <v>16.116406954479441</v>
      </c>
      <c r="M404" s="1">
        <f t="shared" si="13"/>
        <v>0.30523951926197784</v>
      </c>
    </row>
    <row r="405" spans="1:13" x14ac:dyDescent="0.2">
      <c r="A405" t="s">
        <v>426</v>
      </c>
      <c r="B405" t="s">
        <v>18</v>
      </c>
      <c r="C405">
        <v>2</v>
      </c>
      <c r="D405">
        <v>19</v>
      </c>
      <c r="E405">
        <v>35</v>
      </c>
      <c r="F405" s="2">
        <v>0.57900399999999985</v>
      </c>
      <c r="G405" s="2">
        <v>0.10405200000000001</v>
      </c>
      <c r="H405" s="1">
        <v>0.16839312000000001</v>
      </c>
      <c r="I405" s="2">
        <v>14.52225</v>
      </c>
      <c r="J405" s="2">
        <v>13.839194000000001</v>
      </c>
      <c r="K405" s="2">
        <v>224.24578890967854</v>
      </c>
      <c r="L405" s="2">
        <f t="shared" si="12"/>
        <v>16.203674065821936</v>
      </c>
      <c r="M405" s="1">
        <f t="shared" si="13"/>
        <v>4.9356631607303129E-2</v>
      </c>
    </row>
    <row r="406" spans="1:13" x14ac:dyDescent="0.2">
      <c r="A406" t="s">
        <v>427</v>
      </c>
      <c r="B406" t="s">
        <v>18</v>
      </c>
      <c r="C406">
        <v>3</v>
      </c>
      <c r="D406">
        <v>29</v>
      </c>
      <c r="E406">
        <v>35</v>
      </c>
      <c r="F406" s="2">
        <v>0.61862200000000023</v>
      </c>
      <c r="G406" s="2">
        <v>0.104433</v>
      </c>
      <c r="H406" s="1">
        <v>9.2641920000000003E-2</v>
      </c>
      <c r="I406" s="2">
        <v>4.9672500000000008</v>
      </c>
      <c r="J406" s="2">
        <v>4.2441950000000004</v>
      </c>
      <c r="K406" s="2">
        <v>96.72699999999999</v>
      </c>
      <c r="L406" s="2">
        <f t="shared" si="12"/>
        <v>22.79042315444978</v>
      </c>
      <c r="M406" s="1">
        <f t="shared" si="13"/>
        <v>0.17036328443909862</v>
      </c>
    </row>
    <row r="407" spans="1:13" x14ac:dyDescent="0.2">
      <c r="A407" t="s">
        <v>428</v>
      </c>
      <c r="B407" t="s">
        <v>18</v>
      </c>
      <c r="C407">
        <v>4</v>
      </c>
      <c r="D407">
        <v>47</v>
      </c>
      <c r="E407">
        <v>35</v>
      </c>
      <c r="F407" s="2">
        <v>0.34129599999999982</v>
      </c>
      <c r="G407" s="2">
        <v>0.10367100000000001</v>
      </c>
      <c r="H407" s="1">
        <v>0.11438111999999998</v>
      </c>
      <c r="I407" s="2">
        <v>5.4450000000000012</v>
      </c>
      <c r="J407" s="2">
        <v>5.0000330000000011</v>
      </c>
      <c r="K407" s="2">
        <v>116.54700000000003</v>
      </c>
      <c r="L407" s="2">
        <f t="shared" si="12"/>
        <v>23.309246158975352</v>
      </c>
      <c r="M407" s="1">
        <f t="shared" si="13"/>
        <v>8.899281264743647E-2</v>
      </c>
    </row>
    <row r="408" spans="1:13" x14ac:dyDescent="0.2">
      <c r="A408" t="s">
        <v>429</v>
      </c>
      <c r="B408" t="s">
        <v>18</v>
      </c>
      <c r="C408">
        <v>5</v>
      </c>
      <c r="D408">
        <v>59</v>
      </c>
      <c r="E408">
        <v>35</v>
      </c>
      <c r="F408" s="2">
        <v>0.57900399999999985</v>
      </c>
      <c r="G408" s="2">
        <v>0.1071</v>
      </c>
      <c r="H408" s="1">
        <v>0.14678832</v>
      </c>
      <c r="I408" s="2">
        <v>12.133500000000003</v>
      </c>
      <c r="J408" s="2">
        <v>11.447396000000003</v>
      </c>
      <c r="K408" s="2">
        <v>212.22832580370809</v>
      </c>
      <c r="L408" s="2">
        <f t="shared" si="12"/>
        <v>18.539441267141282</v>
      </c>
      <c r="M408" s="1">
        <f t="shared" si="13"/>
        <v>5.9935377443044655E-2</v>
      </c>
    </row>
    <row r="409" spans="1:13" x14ac:dyDescent="0.2">
      <c r="A409" t="s">
        <v>430</v>
      </c>
      <c r="B409" t="s">
        <v>18</v>
      </c>
      <c r="C409">
        <v>6</v>
      </c>
      <c r="D409">
        <v>65</v>
      </c>
      <c r="E409">
        <v>35</v>
      </c>
      <c r="F409" s="2">
        <v>1.2303540000000002</v>
      </c>
      <c r="G409" s="2">
        <v>0.104814</v>
      </c>
      <c r="H409" s="1">
        <v>0.12955992</v>
      </c>
      <c r="I409" s="2">
        <v>35.20825</v>
      </c>
      <c r="J409" s="2">
        <v>33.873082000000004</v>
      </c>
      <c r="K409" s="2">
        <v>137.55260000000001</v>
      </c>
      <c r="L409" s="2">
        <f t="shared" si="12"/>
        <v>4.0608232814480827</v>
      </c>
      <c r="M409" s="1">
        <f t="shared" si="13"/>
        <v>3.9416785281008677E-2</v>
      </c>
    </row>
    <row r="410" spans="1:13" x14ac:dyDescent="0.2">
      <c r="A410" t="s">
        <v>431</v>
      </c>
      <c r="B410" t="s">
        <v>19</v>
      </c>
      <c r="C410">
        <v>1</v>
      </c>
      <c r="D410">
        <v>3</v>
      </c>
      <c r="E410">
        <v>35</v>
      </c>
      <c r="F410" s="2">
        <v>0.65824000000000016</v>
      </c>
      <c r="G410" s="2">
        <v>0.102909</v>
      </c>
      <c r="H410" s="1">
        <v>0.10530072</v>
      </c>
      <c r="I410" s="2">
        <v>8.7892500000000009</v>
      </c>
      <c r="J410" s="2">
        <v>8.0281009999999995</v>
      </c>
      <c r="K410" s="2">
        <v>140.33100000000002</v>
      </c>
      <c r="L410" s="2">
        <f t="shared" si="12"/>
        <v>17.47997440490597</v>
      </c>
      <c r="M410" s="1">
        <f t="shared" si="13"/>
        <v>9.481059094797141E-2</v>
      </c>
    </row>
    <row r="411" spans="1:13" x14ac:dyDescent="0.2">
      <c r="A411" t="s">
        <v>432</v>
      </c>
      <c r="B411" t="s">
        <v>19</v>
      </c>
      <c r="C411">
        <v>2</v>
      </c>
      <c r="D411">
        <v>20</v>
      </c>
      <c r="E411">
        <v>35</v>
      </c>
      <c r="F411" s="2">
        <v>0.42053200000000013</v>
      </c>
      <c r="G411" s="2">
        <v>0.102147</v>
      </c>
      <c r="H411" s="1">
        <v>7.2901920000000009E-2</v>
      </c>
      <c r="I411" s="2">
        <v>4.4895000000000005</v>
      </c>
      <c r="J411" s="2">
        <v>3.9668209999999999</v>
      </c>
      <c r="K411" s="2">
        <v>86.222400000000022</v>
      </c>
      <c r="L411" s="2">
        <f t="shared" si="12"/>
        <v>21.735893805140194</v>
      </c>
      <c r="M411" s="1">
        <f t="shared" si="13"/>
        <v>0.13176268856094089</v>
      </c>
    </row>
    <row r="412" spans="1:13" x14ac:dyDescent="0.2">
      <c r="A412" t="s">
        <v>433</v>
      </c>
      <c r="B412" t="s">
        <v>19</v>
      </c>
      <c r="C412">
        <v>3</v>
      </c>
      <c r="D412">
        <v>25</v>
      </c>
      <c r="E412">
        <v>35</v>
      </c>
      <c r="F412" s="2">
        <v>2.04487</v>
      </c>
      <c r="G412" s="2">
        <v>0.10252800000000001</v>
      </c>
      <c r="H412" s="1">
        <v>9.4347119999999993E-2</v>
      </c>
      <c r="I412" s="2">
        <v>8.8119500000000013</v>
      </c>
      <c r="J412" s="2">
        <v>6.6645520000000023</v>
      </c>
      <c r="K412" s="2">
        <v>109.60999999999999</v>
      </c>
      <c r="L412" s="2">
        <f t="shared" si="12"/>
        <v>16.446716898600229</v>
      </c>
      <c r="M412" s="1">
        <f t="shared" si="13"/>
        <v>0.3222119056164614</v>
      </c>
    </row>
    <row r="413" spans="1:13" x14ac:dyDescent="0.2">
      <c r="A413" t="s">
        <v>434</v>
      </c>
      <c r="B413" t="s">
        <v>19</v>
      </c>
      <c r="C413">
        <v>4</v>
      </c>
      <c r="D413">
        <v>48</v>
      </c>
      <c r="E413">
        <v>35</v>
      </c>
      <c r="F413" s="2">
        <v>2.4410500000000002</v>
      </c>
      <c r="G413" s="2">
        <v>0.10367100000000001</v>
      </c>
      <c r="H413" s="1">
        <v>6.5661120000000003E-2</v>
      </c>
      <c r="I413" s="2">
        <v>5.4450000000000012</v>
      </c>
      <c r="J413" s="2">
        <v>2.9002790000000007</v>
      </c>
      <c r="K413" s="2">
        <v>77.89800000000001</v>
      </c>
      <c r="L413" s="2">
        <f t="shared" si="12"/>
        <v>26.858795309003028</v>
      </c>
      <c r="M413" s="1">
        <f t="shared" si="13"/>
        <v>0.87740558753140629</v>
      </c>
    </row>
    <row r="414" spans="1:13" x14ac:dyDescent="0.2">
      <c r="A414" t="s">
        <v>435</v>
      </c>
      <c r="B414" t="s">
        <v>19</v>
      </c>
      <c r="C414">
        <v>5</v>
      </c>
      <c r="D414">
        <v>50</v>
      </c>
      <c r="E414">
        <v>35</v>
      </c>
      <c r="F414" s="2">
        <v>0.93556599999999968</v>
      </c>
      <c r="G414" s="2">
        <v>0.101766</v>
      </c>
      <c r="H414" s="1">
        <v>0.15346631999999999</v>
      </c>
      <c r="I414" s="2">
        <v>10.70025</v>
      </c>
      <c r="J414" s="2">
        <v>9.6629180000000012</v>
      </c>
      <c r="K414" s="2">
        <v>177.989</v>
      </c>
      <c r="L414" s="2">
        <f t="shared" si="12"/>
        <v>18.41979824313939</v>
      </c>
      <c r="M414" s="1">
        <f t="shared" si="13"/>
        <v>0.10735183719865982</v>
      </c>
    </row>
    <row r="415" spans="1:13" x14ac:dyDescent="0.2">
      <c r="A415" t="s">
        <v>436</v>
      </c>
      <c r="B415" t="s">
        <v>19</v>
      </c>
      <c r="C415">
        <v>6</v>
      </c>
      <c r="D415">
        <v>72</v>
      </c>
      <c r="E415">
        <v>35</v>
      </c>
      <c r="F415" s="2">
        <v>0.93556599999999968</v>
      </c>
      <c r="G415" s="2">
        <v>0.105576</v>
      </c>
      <c r="H415" s="1">
        <v>0.11105472000000001</v>
      </c>
      <c r="I415" s="2">
        <v>9.6372500000000016</v>
      </c>
      <c r="J415" s="2">
        <v>8.5961080000000027</v>
      </c>
      <c r="K415" s="2">
        <v>144.34540000000001</v>
      </c>
      <c r="L415" s="2">
        <f t="shared" si="12"/>
        <v>16.791948170032295</v>
      </c>
      <c r="M415" s="1">
        <f t="shared" si="13"/>
        <v>0.12111783611839212</v>
      </c>
    </row>
    <row r="416" spans="1:13" x14ac:dyDescent="0.2">
      <c r="A416" t="s">
        <v>437</v>
      </c>
      <c r="B416" t="s">
        <v>20</v>
      </c>
      <c r="C416">
        <v>1</v>
      </c>
      <c r="D416">
        <v>12</v>
      </c>
      <c r="E416">
        <v>35</v>
      </c>
      <c r="F416" s="2">
        <v>1.014802</v>
      </c>
      <c r="G416" s="2">
        <v>0.104814</v>
      </c>
      <c r="H416" s="1">
        <v>0.10463711999999999</v>
      </c>
      <c r="I416" s="2">
        <v>9.267000000000003</v>
      </c>
      <c r="J416" s="2">
        <v>8.1473840000000042</v>
      </c>
      <c r="K416" s="2">
        <v>129.42999999999998</v>
      </c>
      <c r="L416" s="2">
        <f t="shared" si="12"/>
        <v>15.886080734625974</v>
      </c>
      <c r="M416" s="1">
        <f t="shared" si="13"/>
        <v>0.1374203057079425</v>
      </c>
    </row>
    <row r="417" spans="1:13" x14ac:dyDescent="0.2">
      <c r="A417" t="s">
        <v>438</v>
      </c>
      <c r="B417" t="s">
        <v>20</v>
      </c>
      <c r="C417">
        <v>2</v>
      </c>
      <c r="D417">
        <v>18</v>
      </c>
      <c r="E417">
        <v>35</v>
      </c>
      <c r="F417" s="2">
        <v>0.81671200000000033</v>
      </c>
      <c r="G417" s="2">
        <v>0.10252800000000001</v>
      </c>
      <c r="H417" s="1">
        <v>9.1675920000000008E-2</v>
      </c>
      <c r="I417" s="2">
        <v>9.267000000000003</v>
      </c>
      <c r="J417" s="2">
        <v>8.3477600000000027</v>
      </c>
      <c r="K417" s="2">
        <v>129.42999999999998</v>
      </c>
      <c r="L417" s="2">
        <f t="shared" si="12"/>
        <v>15.50475816266878</v>
      </c>
      <c r="M417" s="1">
        <f t="shared" si="13"/>
        <v>0.11011816343546053</v>
      </c>
    </row>
    <row r="418" spans="1:13" x14ac:dyDescent="0.2">
      <c r="A418" t="s">
        <v>439</v>
      </c>
      <c r="B418" t="s">
        <v>20</v>
      </c>
      <c r="C418">
        <v>3</v>
      </c>
      <c r="D418">
        <v>36</v>
      </c>
      <c r="E418">
        <v>35</v>
      </c>
      <c r="F418" s="2">
        <v>0.93556599999999968</v>
      </c>
      <c r="G418" s="2">
        <v>0.10367100000000001</v>
      </c>
      <c r="H418" s="1">
        <v>8.4477120000000003E-2</v>
      </c>
      <c r="I418" s="2">
        <v>7.3559999999999999</v>
      </c>
      <c r="J418" s="2">
        <v>6.3167629999999999</v>
      </c>
      <c r="K418" s="2">
        <v>107.62799999999999</v>
      </c>
      <c r="L418" s="2">
        <f t="shared" si="12"/>
        <v>17.038473661272395</v>
      </c>
      <c r="M418" s="1">
        <f t="shared" si="13"/>
        <v>0.16452049886943673</v>
      </c>
    </row>
    <row r="419" spans="1:13" x14ac:dyDescent="0.2">
      <c r="A419" t="s">
        <v>440</v>
      </c>
      <c r="B419" t="s">
        <v>20</v>
      </c>
      <c r="C419">
        <v>4</v>
      </c>
      <c r="D419">
        <v>46</v>
      </c>
      <c r="E419">
        <v>35</v>
      </c>
      <c r="F419" s="2">
        <v>0.22244200000000047</v>
      </c>
      <c r="G419" s="2">
        <v>0.102147</v>
      </c>
      <c r="H419" s="1">
        <v>4.9415520000000004E-2</v>
      </c>
      <c r="I419" s="2">
        <v>3.0562500000000008</v>
      </c>
      <c r="J419" s="2">
        <v>2.7316610000000003</v>
      </c>
      <c r="K419" s="2">
        <v>76.708800000000011</v>
      </c>
      <c r="L419" s="2">
        <f t="shared" si="12"/>
        <v>28.081376129761342</v>
      </c>
      <c r="M419" s="1">
        <f t="shared" si="13"/>
        <v>0.11882477364504615</v>
      </c>
    </row>
    <row r="420" spans="1:13" x14ac:dyDescent="0.2">
      <c r="A420" t="s">
        <v>441</v>
      </c>
      <c r="B420" t="s">
        <v>20</v>
      </c>
      <c r="C420">
        <v>5</v>
      </c>
      <c r="D420">
        <v>60</v>
      </c>
      <c r="E420">
        <v>35</v>
      </c>
      <c r="F420" s="2">
        <v>0.7770940000000004</v>
      </c>
      <c r="G420" s="2">
        <v>0.10405200000000001</v>
      </c>
      <c r="H420" s="1">
        <v>0.10495631999999999</v>
      </c>
      <c r="I420" s="2">
        <v>11.2707</v>
      </c>
      <c r="J420" s="2">
        <v>10.389554</v>
      </c>
      <c r="K420" s="2">
        <v>149.19740000000002</v>
      </c>
      <c r="L420" s="2">
        <f t="shared" si="12"/>
        <v>14.360327690678542</v>
      </c>
      <c r="M420" s="1">
        <f t="shared" si="13"/>
        <v>8.4810762810415191E-2</v>
      </c>
    </row>
    <row r="421" spans="1:13" x14ac:dyDescent="0.2">
      <c r="A421" t="s">
        <v>442</v>
      </c>
      <c r="B421" t="s">
        <v>20</v>
      </c>
      <c r="C421">
        <v>6</v>
      </c>
      <c r="D421">
        <v>69</v>
      </c>
      <c r="E421">
        <v>35</v>
      </c>
      <c r="F421" s="2">
        <v>1.8863980000000002</v>
      </c>
      <c r="G421" s="2">
        <v>0.102147</v>
      </c>
      <c r="H421" s="1">
        <v>0.13274352000000003</v>
      </c>
      <c r="I421" s="2">
        <v>12.587750000000003</v>
      </c>
      <c r="J421" s="2">
        <v>10.599205000000003</v>
      </c>
      <c r="K421" s="2">
        <v>152.1086</v>
      </c>
      <c r="L421" s="2">
        <f t="shared" si="12"/>
        <v>14.350944245346698</v>
      </c>
      <c r="M421" s="1">
        <f t="shared" si="13"/>
        <v>0.18761265585484946</v>
      </c>
    </row>
    <row r="422" spans="1:13" x14ac:dyDescent="0.2">
      <c r="A422" t="s">
        <v>443</v>
      </c>
      <c r="B422" t="s">
        <v>21</v>
      </c>
      <c r="C422">
        <v>1</v>
      </c>
      <c r="D422">
        <v>5</v>
      </c>
      <c r="E422">
        <v>35</v>
      </c>
      <c r="F422" s="2">
        <v>0.93556599999999968</v>
      </c>
      <c r="G422" s="2">
        <v>0.10405200000000001</v>
      </c>
      <c r="H422" s="1">
        <v>0.12443591999999999</v>
      </c>
      <c r="I422" s="2">
        <v>13.089</v>
      </c>
      <c r="J422" s="2">
        <v>12.049382000000001</v>
      </c>
      <c r="K422" s="2">
        <v>180.96199999999996</v>
      </c>
      <c r="L422" s="2">
        <f t="shared" si="12"/>
        <v>15.01836359740275</v>
      </c>
      <c r="M422" s="1">
        <f t="shared" si="13"/>
        <v>8.6279777668265445E-2</v>
      </c>
    </row>
    <row r="423" spans="1:13" x14ac:dyDescent="0.2">
      <c r="A423" t="s">
        <v>444</v>
      </c>
      <c r="B423" t="s">
        <v>21</v>
      </c>
      <c r="C423">
        <v>2</v>
      </c>
      <c r="D423">
        <v>21</v>
      </c>
      <c r="E423">
        <v>35</v>
      </c>
      <c r="F423" s="2">
        <v>3.1541739999999998</v>
      </c>
      <c r="G423" s="2">
        <v>0.10748100000000001</v>
      </c>
      <c r="H423" s="1">
        <v>0.13494432000000001</v>
      </c>
      <c r="I423" s="2">
        <v>15.477749999999999</v>
      </c>
      <c r="J423" s="2">
        <v>12.216094999999999</v>
      </c>
      <c r="K423" s="2">
        <v>176.99799999999999</v>
      </c>
      <c r="L423" s="2">
        <f t="shared" si="12"/>
        <v>14.488918103534722</v>
      </c>
      <c r="M423" s="1">
        <f t="shared" si="13"/>
        <v>0.26699653203417295</v>
      </c>
    </row>
    <row r="424" spans="1:13" x14ac:dyDescent="0.2">
      <c r="A424" t="s">
        <v>445</v>
      </c>
      <c r="B424" t="s">
        <v>21</v>
      </c>
      <c r="C424">
        <v>3</v>
      </c>
      <c r="D424">
        <v>33</v>
      </c>
      <c r="E424">
        <v>35</v>
      </c>
      <c r="F424" s="2">
        <v>0.89594799999999974</v>
      </c>
      <c r="G424" s="2">
        <v>0.102909</v>
      </c>
      <c r="H424" s="1">
        <v>0.10775351999999999</v>
      </c>
      <c r="I424" s="2">
        <v>11.178000000000003</v>
      </c>
      <c r="J424" s="2">
        <v>10.179143000000003</v>
      </c>
      <c r="K424" s="2">
        <v>163.124</v>
      </c>
      <c r="L424" s="2">
        <f t="shared" si="12"/>
        <v>16.025317651987002</v>
      </c>
      <c r="M424" s="1">
        <f t="shared" si="13"/>
        <v>9.8127808991385568E-2</v>
      </c>
    </row>
    <row r="425" spans="1:13" x14ac:dyDescent="0.2">
      <c r="A425" t="s">
        <v>446</v>
      </c>
      <c r="B425" t="s">
        <v>21</v>
      </c>
      <c r="C425">
        <v>4</v>
      </c>
      <c r="D425">
        <v>37</v>
      </c>
      <c r="E425">
        <v>35</v>
      </c>
      <c r="F425" s="2">
        <v>1.0544199999999999</v>
      </c>
      <c r="G425" s="2">
        <v>0.10100400000000001</v>
      </c>
      <c r="H425" s="1">
        <v>4.9549919999999997E-2</v>
      </c>
      <c r="I425" s="2">
        <v>3.697750000000001</v>
      </c>
      <c r="J425" s="2">
        <v>2.542326000000001</v>
      </c>
      <c r="K425" s="2">
        <v>49.059899999999999</v>
      </c>
      <c r="L425" s="2">
        <f t="shared" si="12"/>
        <v>19.297249841287066</v>
      </c>
      <c r="M425" s="1">
        <f t="shared" si="13"/>
        <v>0.45447515385517023</v>
      </c>
    </row>
    <row r="426" spans="1:13" x14ac:dyDescent="0.2">
      <c r="A426" t="s">
        <v>447</v>
      </c>
      <c r="B426" t="s">
        <v>21</v>
      </c>
      <c r="C426">
        <v>5</v>
      </c>
      <c r="D426">
        <v>52</v>
      </c>
      <c r="E426">
        <v>35</v>
      </c>
      <c r="F426" s="2">
        <v>9.8892340000000001</v>
      </c>
      <c r="G426" s="2">
        <v>0.101385</v>
      </c>
      <c r="H426" s="1">
        <v>0.14680511999999998</v>
      </c>
      <c r="I426" s="2">
        <v>17.388750000000002</v>
      </c>
      <c r="J426" s="2">
        <v>7.3981310000000011</v>
      </c>
      <c r="K426" s="2">
        <v>114.56499999999998</v>
      </c>
      <c r="L426" s="2">
        <f t="shared" si="12"/>
        <v>15.485667934239062</v>
      </c>
      <c r="M426" s="1">
        <f t="shared" si="13"/>
        <v>1.3504247221359016</v>
      </c>
    </row>
    <row r="427" spans="1:13" x14ac:dyDescent="0.2">
      <c r="A427" t="s">
        <v>448</v>
      </c>
      <c r="B427" t="s">
        <v>21</v>
      </c>
      <c r="C427">
        <v>6</v>
      </c>
      <c r="D427">
        <v>66</v>
      </c>
      <c r="E427">
        <v>35</v>
      </c>
      <c r="F427" s="2">
        <v>0.73747600000000002</v>
      </c>
      <c r="G427" s="2">
        <v>0.10748100000000001</v>
      </c>
      <c r="H427" s="1">
        <v>6.5451120000000002E-2</v>
      </c>
      <c r="I427" s="2">
        <v>4.2279999999999998</v>
      </c>
      <c r="J427" s="2">
        <v>3.3830429999999998</v>
      </c>
      <c r="K427" s="2">
        <v>74.573639999999997</v>
      </c>
      <c r="L427" s="2">
        <f t="shared" si="12"/>
        <v>22.043361553488975</v>
      </c>
      <c r="M427" s="1">
        <f t="shared" si="13"/>
        <v>0.24976241803606994</v>
      </c>
    </row>
    <row r="428" spans="1:13" x14ac:dyDescent="0.2">
      <c r="A428" t="s">
        <v>449</v>
      </c>
      <c r="B428" t="s">
        <v>22</v>
      </c>
      <c r="C428">
        <v>1</v>
      </c>
      <c r="D428">
        <v>4</v>
      </c>
      <c r="E428">
        <v>35</v>
      </c>
      <c r="F428" s="2">
        <v>0.38091399999999975</v>
      </c>
      <c r="G428" s="2">
        <v>0.10329000000000001</v>
      </c>
      <c r="H428" s="1">
        <v>0.16017791999999997</v>
      </c>
      <c r="I428" s="2">
        <v>21.210750000000004</v>
      </c>
      <c r="J428" s="2">
        <v>20.726546000000003</v>
      </c>
      <c r="K428" s="2">
        <v>330.45563156999492</v>
      </c>
      <c r="L428" s="2">
        <f t="shared" si="12"/>
        <v>15.943593861224869</v>
      </c>
      <c r="M428" s="1">
        <f t="shared" si="13"/>
        <v>2.3361538386569555E-2</v>
      </c>
    </row>
    <row r="429" spans="1:13" x14ac:dyDescent="0.2">
      <c r="A429" t="s">
        <v>450</v>
      </c>
      <c r="B429" t="s">
        <v>22</v>
      </c>
      <c r="C429">
        <v>2</v>
      </c>
      <c r="D429">
        <v>16</v>
      </c>
      <c r="E429">
        <v>35</v>
      </c>
      <c r="F429" s="2">
        <v>0.57900399999999985</v>
      </c>
      <c r="G429" s="2">
        <v>0.101766</v>
      </c>
      <c r="H429" s="1">
        <v>9.6035519999999999E-2</v>
      </c>
      <c r="I429" s="2">
        <v>7.8337500000000002</v>
      </c>
      <c r="J429" s="2">
        <v>7.1529800000000012</v>
      </c>
      <c r="K429" s="2">
        <v>126.45700000000002</v>
      </c>
      <c r="L429" s="2">
        <f t="shared" si="12"/>
        <v>17.678925426885019</v>
      </c>
      <c r="M429" s="1">
        <f t="shared" si="13"/>
        <v>9.5172920936448829E-2</v>
      </c>
    </row>
    <row r="430" spans="1:13" x14ac:dyDescent="0.2">
      <c r="A430" t="s">
        <v>451</v>
      </c>
      <c r="B430" t="s">
        <v>22</v>
      </c>
      <c r="C430">
        <v>3</v>
      </c>
      <c r="D430">
        <v>34</v>
      </c>
      <c r="E430">
        <v>35</v>
      </c>
      <c r="F430" s="2">
        <v>0.22244200000000047</v>
      </c>
      <c r="G430" s="2">
        <v>0.102909</v>
      </c>
      <c r="H430" s="1">
        <v>7.3078319999999988E-2</v>
      </c>
      <c r="I430" s="2">
        <v>6.7466000000000008</v>
      </c>
      <c r="J430" s="2">
        <v>6.4212489999999995</v>
      </c>
      <c r="K430" s="2">
        <v>113.57399999999998</v>
      </c>
      <c r="L430" s="2">
        <f t="shared" si="12"/>
        <v>17.687213188586831</v>
      </c>
      <c r="M430" s="1">
        <f t="shared" si="13"/>
        <v>5.0667868509693445E-2</v>
      </c>
    </row>
    <row r="431" spans="1:13" x14ac:dyDescent="0.2">
      <c r="A431" t="s">
        <v>452</v>
      </c>
      <c r="B431" t="s">
        <v>22</v>
      </c>
      <c r="C431">
        <v>4</v>
      </c>
      <c r="D431">
        <v>45</v>
      </c>
      <c r="E431">
        <v>35</v>
      </c>
      <c r="F431" s="2">
        <v>0.42053200000000013</v>
      </c>
      <c r="G431" s="2">
        <v>0.10405200000000001</v>
      </c>
      <c r="H431" s="1">
        <v>8.5627919999999982E-2</v>
      </c>
      <c r="I431" s="2">
        <v>7.8337500000000002</v>
      </c>
      <c r="J431" s="2">
        <v>7.3091659999999994</v>
      </c>
      <c r="K431" s="2">
        <v>167.08799999999999</v>
      </c>
      <c r="L431" s="2">
        <f t="shared" si="12"/>
        <v>22.860063651584873</v>
      </c>
      <c r="M431" s="1">
        <f t="shared" si="13"/>
        <v>7.1770705440265037E-2</v>
      </c>
    </row>
    <row r="432" spans="1:13" x14ac:dyDescent="0.2">
      <c r="A432" t="s">
        <v>453</v>
      </c>
      <c r="B432" t="s">
        <v>22</v>
      </c>
      <c r="C432">
        <v>5</v>
      </c>
      <c r="D432">
        <v>49</v>
      </c>
      <c r="E432">
        <v>35</v>
      </c>
      <c r="F432" s="2">
        <v>0.22244200000000047</v>
      </c>
      <c r="G432" s="2">
        <v>0.10062300000000002</v>
      </c>
      <c r="H432" s="1">
        <v>4.5543119999999999E-2</v>
      </c>
      <c r="I432" s="2">
        <v>1.1452500000000003</v>
      </c>
      <c r="J432" s="2">
        <v>0.82218499999999972</v>
      </c>
      <c r="K432" s="2">
        <v>45.5914</v>
      </c>
      <c r="L432" s="2">
        <f t="shared" si="12"/>
        <v>55.451510304858417</v>
      </c>
      <c r="M432" s="1">
        <f t="shared" si="13"/>
        <v>0.39293468015106164</v>
      </c>
    </row>
    <row r="433" spans="1:13" x14ac:dyDescent="0.2">
      <c r="A433" t="s">
        <v>454</v>
      </c>
      <c r="B433" t="s">
        <v>22</v>
      </c>
      <c r="C433">
        <v>6</v>
      </c>
      <c r="D433">
        <v>67</v>
      </c>
      <c r="E433">
        <v>35</v>
      </c>
      <c r="F433" s="2">
        <v>0.42053200000000013</v>
      </c>
      <c r="G433" s="2">
        <v>0.10252800000000001</v>
      </c>
      <c r="H433" s="1">
        <v>8.1537119999999991E-2</v>
      </c>
      <c r="I433" s="2">
        <v>6.68675</v>
      </c>
      <c r="J433" s="2">
        <v>6.163689999999999</v>
      </c>
      <c r="K433" s="2">
        <v>118.14460000000003</v>
      </c>
      <c r="L433" s="2">
        <f t="shared" si="12"/>
        <v>19.167836150098406</v>
      </c>
      <c r="M433" s="1">
        <f t="shared" si="13"/>
        <v>8.4861503417595657E-2</v>
      </c>
    </row>
    <row r="434" spans="1:13" x14ac:dyDescent="0.2">
      <c r="A434" t="s">
        <v>455</v>
      </c>
      <c r="B434" t="s">
        <v>11</v>
      </c>
      <c r="C434">
        <v>1</v>
      </c>
      <c r="D434">
        <v>11</v>
      </c>
      <c r="E434">
        <v>42</v>
      </c>
      <c r="F434" s="2">
        <v>8.2437999999999997E-2</v>
      </c>
      <c r="G434" s="2">
        <v>0.12726400000000002</v>
      </c>
      <c r="H434" s="1">
        <v>8.7076079999999986E-2</v>
      </c>
      <c r="I434" s="2">
        <v>9.8938000000000024</v>
      </c>
      <c r="J434" s="2">
        <v>9.6840980000000023</v>
      </c>
      <c r="K434" s="2">
        <v>133.69493378163591</v>
      </c>
      <c r="L434" s="2">
        <f t="shared" si="12"/>
        <v>13.805615534005943</v>
      </c>
      <c r="M434" s="1">
        <f t="shared" si="13"/>
        <v>2.1654262482680365E-2</v>
      </c>
    </row>
    <row r="435" spans="1:13" x14ac:dyDescent="0.2">
      <c r="A435" t="s">
        <v>456</v>
      </c>
      <c r="B435" t="s">
        <v>11</v>
      </c>
      <c r="C435">
        <v>2</v>
      </c>
      <c r="D435">
        <v>24</v>
      </c>
      <c r="E435">
        <v>42</v>
      </c>
      <c r="F435" s="2">
        <v>8.120949999999999E-2</v>
      </c>
      <c r="G435" s="2">
        <v>0.12526000000000001</v>
      </c>
      <c r="H435" s="1">
        <v>6.9520079999999998E-2</v>
      </c>
      <c r="I435" s="2">
        <v>3.5994000000000002</v>
      </c>
      <c r="J435" s="2">
        <v>3.3929305000000003</v>
      </c>
      <c r="K435" s="2">
        <v>61.32359566401761</v>
      </c>
      <c r="L435" s="2">
        <f t="shared" si="12"/>
        <v>18.073932155114171</v>
      </c>
      <c r="M435" s="1">
        <f t="shared" si="13"/>
        <v>6.0852852718321221E-2</v>
      </c>
    </row>
    <row r="436" spans="1:13" x14ac:dyDescent="0.2">
      <c r="A436" t="s">
        <v>457</v>
      </c>
      <c r="B436" t="s">
        <v>11</v>
      </c>
      <c r="C436">
        <v>3</v>
      </c>
      <c r="D436">
        <v>30</v>
      </c>
      <c r="E436">
        <v>42</v>
      </c>
      <c r="F436" s="2">
        <v>8.1492999999999996E-2</v>
      </c>
      <c r="G436" s="2">
        <v>0.12392400000000001</v>
      </c>
      <c r="H436" s="1">
        <v>3.9406079999999996E-2</v>
      </c>
      <c r="I436" s="2">
        <v>2.9109499999999997</v>
      </c>
      <c r="J436" s="2">
        <v>2.7055329999999995</v>
      </c>
      <c r="K436" s="2">
        <v>59.236908297346865</v>
      </c>
      <c r="L436" s="2">
        <f t="shared" si="12"/>
        <v>21.894727692231761</v>
      </c>
      <c r="M436" s="1">
        <f t="shared" si="13"/>
        <v>7.5924780810287681E-2</v>
      </c>
    </row>
    <row r="437" spans="1:13" x14ac:dyDescent="0.2">
      <c r="A437" t="s">
        <v>458</v>
      </c>
      <c r="B437" t="s">
        <v>11</v>
      </c>
      <c r="C437">
        <v>4</v>
      </c>
      <c r="D437">
        <v>42</v>
      </c>
      <c r="E437">
        <v>42</v>
      </c>
      <c r="F437" s="2">
        <v>8.2626999999999992E-2</v>
      </c>
      <c r="G437" s="2">
        <v>0.12559400000000001</v>
      </c>
      <c r="H437" s="1">
        <v>9.2057279999999991E-2</v>
      </c>
      <c r="I437" s="2">
        <v>7.9268000000000001</v>
      </c>
      <c r="J437" s="2">
        <v>7.7185790000000001</v>
      </c>
      <c r="K437" s="2">
        <v>121.73715578310309</v>
      </c>
      <c r="L437" s="2">
        <f t="shared" si="12"/>
        <v>15.771964733806973</v>
      </c>
      <c r="M437" s="1">
        <f t="shared" si="13"/>
        <v>2.6976597635393767E-2</v>
      </c>
    </row>
    <row r="438" spans="1:13" x14ac:dyDescent="0.2">
      <c r="A438" t="s">
        <v>459</v>
      </c>
      <c r="B438" t="s">
        <v>11</v>
      </c>
      <c r="C438">
        <v>5</v>
      </c>
      <c r="D438">
        <v>53</v>
      </c>
      <c r="E438">
        <v>42</v>
      </c>
      <c r="F438" s="2">
        <v>8.1114999999999993E-2</v>
      </c>
      <c r="G438" s="2">
        <v>0.12459200000000001</v>
      </c>
      <c r="H438" s="1">
        <v>5.6340479999999991E-2</v>
      </c>
      <c r="I438" s="2">
        <v>4.9789600000000007</v>
      </c>
      <c r="J438" s="2">
        <v>4.7732530000000013</v>
      </c>
      <c r="K438" s="2">
        <v>65.691839999999999</v>
      </c>
      <c r="L438" s="2">
        <f t="shared" si="12"/>
        <v>13.762488600541388</v>
      </c>
      <c r="M438" s="1">
        <f t="shared" si="13"/>
        <v>4.3095767184349945E-2</v>
      </c>
    </row>
    <row r="439" spans="1:13" x14ac:dyDescent="0.2">
      <c r="A439" t="s">
        <v>460</v>
      </c>
      <c r="B439" t="s">
        <v>11</v>
      </c>
      <c r="C439">
        <v>6</v>
      </c>
      <c r="D439">
        <v>68</v>
      </c>
      <c r="E439">
        <v>42</v>
      </c>
      <c r="F439" s="2">
        <v>8.1870999999999999E-2</v>
      </c>
      <c r="G439" s="2">
        <v>0.12459200000000001</v>
      </c>
      <c r="H439" s="1">
        <v>5.3341679999999995E-2</v>
      </c>
      <c r="I439" s="2">
        <v>4.5933200000000003</v>
      </c>
      <c r="J439" s="2">
        <v>4.3868570000000009</v>
      </c>
      <c r="K439" s="2">
        <v>75.221760000000003</v>
      </c>
      <c r="L439" s="2">
        <f t="shared" si="12"/>
        <v>17.147073633811175</v>
      </c>
      <c r="M439" s="1">
        <f t="shared" si="13"/>
        <v>4.706399137241081E-2</v>
      </c>
    </row>
    <row r="440" spans="1:13" x14ac:dyDescent="0.2">
      <c r="A440" t="s">
        <v>461</v>
      </c>
      <c r="B440" t="s">
        <v>12</v>
      </c>
      <c r="C440">
        <v>1</v>
      </c>
      <c r="D440">
        <v>9</v>
      </c>
      <c r="E440">
        <v>42</v>
      </c>
      <c r="F440" s="2">
        <v>8.1965499999999997E-2</v>
      </c>
      <c r="G440" s="2">
        <v>0.12726400000000002</v>
      </c>
      <c r="H440" s="1">
        <v>0.11963448</v>
      </c>
      <c r="I440" s="2">
        <v>12.745950000000001</v>
      </c>
      <c r="J440" s="2">
        <v>12.536720499999999</v>
      </c>
      <c r="K440" s="2">
        <v>179.90382105880914</v>
      </c>
      <c r="L440" s="2">
        <f t="shared" si="12"/>
        <v>14.350150109736367</v>
      </c>
      <c r="M440" s="1">
        <f t="shared" si="13"/>
        <v>1.6689332748544568E-2</v>
      </c>
    </row>
    <row r="441" spans="1:13" x14ac:dyDescent="0.2">
      <c r="A441" t="s">
        <v>462</v>
      </c>
      <c r="B441" t="s">
        <v>12</v>
      </c>
      <c r="C441">
        <v>2</v>
      </c>
      <c r="D441">
        <v>13</v>
      </c>
      <c r="E441">
        <v>42</v>
      </c>
      <c r="F441" s="2">
        <v>8.2437999999999997E-2</v>
      </c>
      <c r="G441" s="2">
        <v>0.12058400000000001</v>
      </c>
      <c r="H441" s="1">
        <v>0.31096127999999995</v>
      </c>
      <c r="I441" s="2">
        <v>60.249000000000009</v>
      </c>
      <c r="J441" s="2">
        <v>60.045978000000005</v>
      </c>
      <c r="K441" s="2">
        <v>742.61899999999991</v>
      </c>
      <c r="L441" s="2">
        <f t="shared" si="12"/>
        <v>12.367506113398633</v>
      </c>
      <c r="M441" s="1">
        <f t="shared" si="13"/>
        <v>3.3811090561302872E-3</v>
      </c>
    </row>
    <row r="442" spans="1:13" x14ac:dyDescent="0.2">
      <c r="A442" t="s">
        <v>463</v>
      </c>
      <c r="B442" t="s">
        <v>12</v>
      </c>
      <c r="C442">
        <v>3</v>
      </c>
      <c r="D442">
        <v>28</v>
      </c>
      <c r="E442">
        <v>42</v>
      </c>
      <c r="F442" s="2">
        <v>8.1681999999999991E-2</v>
      </c>
      <c r="G442" s="2">
        <v>0.12559400000000001</v>
      </c>
      <c r="H442" s="1">
        <v>0.10511088</v>
      </c>
      <c r="I442" s="2">
        <v>11.2707</v>
      </c>
      <c r="J442" s="2">
        <v>11.063423999999999</v>
      </c>
      <c r="K442" s="2">
        <v>156.72084527692874</v>
      </c>
      <c r="L442" s="2">
        <f t="shared" si="12"/>
        <v>14.165672876401443</v>
      </c>
      <c r="M442" s="1">
        <f t="shared" si="13"/>
        <v>1.8735248689736562E-2</v>
      </c>
    </row>
    <row r="443" spans="1:13" x14ac:dyDescent="0.2">
      <c r="A443" t="s">
        <v>464</v>
      </c>
      <c r="B443" t="s">
        <v>12</v>
      </c>
      <c r="C443">
        <v>4</v>
      </c>
      <c r="D443">
        <v>38</v>
      </c>
      <c r="E443">
        <v>42</v>
      </c>
      <c r="F443" s="2">
        <v>8.1776500000000002E-2</v>
      </c>
      <c r="G443" s="2">
        <v>0.12626200000000001</v>
      </c>
      <c r="H443" s="1">
        <v>0.11876927999999998</v>
      </c>
      <c r="I443" s="2">
        <v>11.664100000000001</v>
      </c>
      <c r="J443" s="2">
        <v>11.456061500000001</v>
      </c>
      <c r="K443" s="2">
        <v>160.92603288910621</v>
      </c>
      <c r="L443" s="2">
        <f t="shared" si="12"/>
        <v>14.047238912701909</v>
      </c>
      <c r="M443" s="1">
        <f t="shared" si="13"/>
        <v>1.8159687777514113E-2</v>
      </c>
    </row>
    <row r="444" spans="1:13" x14ac:dyDescent="0.2">
      <c r="A444" t="s">
        <v>465</v>
      </c>
      <c r="B444" t="s">
        <v>12</v>
      </c>
      <c r="C444">
        <v>5</v>
      </c>
      <c r="D444">
        <v>58</v>
      </c>
      <c r="E444">
        <v>42</v>
      </c>
      <c r="F444" s="2">
        <v>8.1965499999999997E-2</v>
      </c>
      <c r="G444" s="2">
        <v>0.12592800000000001</v>
      </c>
      <c r="H444" s="1">
        <v>0.14940408000000002</v>
      </c>
      <c r="I444" s="2">
        <v>17.126619999999999</v>
      </c>
      <c r="J444" s="2">
        <v>16.918726500000002</v>
      </c>
      <c r="K444" s="2">
        <v>211.01879999999997</v>
      </c>
      <c r="L444" s="2">
        <f t="shared" si="12"/>
        <v>12.47249903826981</v>
      </c>
      <c r="M444" s="1">
        <f t="shared" si="13"/>
        <v>1.2287774732926854E-2</v>
      </c>
    </row>
    <row r="445" spans="1:13" x14ac:dyDescent="0.2">
      <c r="A445" t="s">
        <v>466</v>
      </c>
      <c r="B445" t="s">
        <v>12</v>
      </c>
      <c r="C445">
        <v>6</v>
      </c>
      <c r="D445">
        <v>70</v>
      </c>
      <c r="E445">
        <v>42</v>
      </c>
      <c r="F445" s="2">
        <v>8.1776500000000002E-2</v>
      </c>
      <c r="G445" s="2">
        <v>0.12659600000000001</v>
      </c>
      <c r="H445" s="1">
        <v>5.118288E-2</v>
      </c>
      <c r="I445" s="2">
        <v>5.2681899999999988</v>
      </c>
      <c r="J445" s="2">
        <v>5.0598174999999985</v>
      </c>
      <c r="K445" s="2">
        <v>64.015280000000004</v>
      </c>
      <c r="L445" s="2">
        <f t="shared" si="12"/>
        <v>12.651697417940474</v>
      </c>
      <c r="M445" s="1">
        <f t="shared" si="13"/>
        <v>4.1181821281103537E-2</v>
      </c>
    </row>
    <row r="446" spans="1:13" x14ac:dyDescent="0.2">
      <c r="A446" t="s">
        <v>467</v>
      </c>
      <c r="B446" t="s">
        <v>13</v>
      </c>
      <c r="C446">
        <v>1</v>
      </c>
      <c r="D446">
        <v>10</v>
      </c>
      <c r="E446">
        <v>42</v>
      </c>
      <c r="F446" s="2">
        <v>8.1398499999999999E-2</v>
      </c>
      <c r="G446" s="2">
        <v>0.12559400000000001</v>
      </c>
      <c r="H446" s="1">
        <v>0.10900007999999999</v>
      </c>
      <c r="I446" s="2">
        <v>10.58225</v>
      </c>
      <c r="J446" s="2">
        <v>10.3752575</v>
      </c>
      <c r="K446" s="2">
        <v>155.0274572074826</v>
      </c>
      <c r="L446" s="2">
        <f t="shared" si="12"/>
        <v>14.942034663475349</v>
      </c>
      <c r="M446" s="1">
        <f t="shared" si="13"/>
        <v>1.9950589178148112E-2</v>
      </c>
    </row>
    <row r="447" spans="1:13" x14ac:dyDescent="0.2">
      <c r="A447" t="s">
        <v>468</v>
      </c>
      <c r="B447" t="s">
        <v>13</v>
      </c>
      <c r="C447">
        <v>2</v>
      </c>
      <c r="D447">
        <v>15</v>
      </c>
      <c r="E447">
        <v>42</v>
      </c>
      <c r="F447" s="2">
        <v>8.1965499999999997E-2</v>
      </c>
      <c r="G447" s="2">
        <v>0.123256</v>
      </c>
      <c r="H447" s="1">
        <v>6.1682879999999995E-2</v>
      </c>
      <c r="I447" s="2">
        <v>5.0746500000000001</v>
      </c>
      <c r="J447" s="2">
        <v>4.8694285000000006</v>
      </c>
      <c r="K447" s="2">
        <v>76.130219368810373</v>
      </c>
      <c r="L447" s="2">
        <f t="shared" si="12"/>
        <v>15.634323282251779</v>
      </c>
      <c r="M447" s="1">
        <f t="shared" si="13"/>
        <v>4.2144884148108956E-2</v>
      </c>
    </row>
    <row r="448" spans="1:13" x14ac:dyDescent="0.2">
      <c r="A448" t="s">
        <v>469</v>
      </c>
      <c r="B448" t="s">
        <v>13</v>
      </c>
      <c r="C448">
        <v>3</v>
      </c>
      <c r="D448">
        <v>32</v>
      </c>
      <c r="E448">
        <v>42</v>
      </c>
      <c r="F448" s="2">
        <v>8.1870999999999999E-2</v>
      </c>
      <c r="G448" s="2">
        <v>0.12726400000000002</v>
      </c>
      <c r="H448" s="1">
        <v>0.16092048</v>
      </c>
      <c r="I448" s="2">
        <v>24.15455</v>
      </c>
      <c r="J448" s="2">
        <v>23.945415000000001</v>
      </c>
      <c r="K448" s="2">
        <v>309.86039999999997</v>
      </c>
      <c r="L448" s="2">
        <f t="shared" si="12"/>
        <v>12.940281051716997</v>
      </c>
      <c r="M448" s="1">
        <f t="shared" si="13"/>
        <v>8.7338223204734607E-3</v>
      </c>
    </row>
    <row r="449" spans="1:13" x14ac:dyDescent="0.2">
      <c r="A449" t="s">
        <v>470</v>
      </c>
      <c r="B449" t="s">
        <v>13</v>
      </c>
      <c r="C449">
        <v>4</v>
      </c>
      <c r="D449">
        <v>40</v>
      </c>
      <c r="E449">
        <v>42</v>
      </c>
      <c r="F449" s="2">
        <v>8.1776500000000002E-2</v>
      </c>
      <c r="G449" s="2">
        <v>0.12592800000000001</v>
      </c>
      <c r="H449" s="1">
        <v>6.611808000000001E-2</v>
      </c>
      <c r="I449" s="2">
        <v>5.6647500000000006</v>
      </c>
      <c r="J449" s="2">
        <v>5.4570455000000004</v>
      </c>
      <c r="K449" s="2">
        <v>83.170739980437702</v>
      </c>
      <c r="L449" s="2">
        <f t="shared" si="12"/>
        <v>15.240983418671824</v>
      </c>
      <c r="M449" s="1">
        <f t="shared" si="13"/>
        <v>3.8061713064331239E-2</v>
      </c>
    </row>
    <row r="450" spans="1:13" x14ac:dyDescent="0.2">
      <c r="A450" t="s">
        <v>471</v>
      </c>
      <c r="B450" t="s">
        <v>13</v>
      </c>
      <c r="C450">
        <v>5</v>
      </c>
      <c r="D450">
        <v>55</v>
      </c>
      <c r="E450">
        <v>42</v>
      </c>
      <c r="F450" s="2">
        <v>8.1776500000000002E-2</v>
      </c>
      <c r="G450" s="2">
        <v>0.12492600000000001</v>
      </c>
      <c r="H450" s="1">
        <v>8.3968080000000014E-2</v>
      </c>
      <c r="I450" s="2">
        <v>5.6538299999999992</v>
      </c>
      <c r="J450" s="2">
        <v>5.4471274999999988</v>
      </c>
      <c r="K450" s="2">
        <v>85.457599999999999</v>
      </c>
      <c r="L450" s="2">
        <f t="shared" si="12"/>
        <v>15.688562457919337</v>
      </c>
      <c r="M450" s="1">
        <f t="shared" si="13"/>
        <v>3.7947064760279627E-2</v>
      </c>
    </row>
    <row r="451" spans="1:13" x14ac:dyDescent="0.2">
      <c r="A451" t="s">
        <v>472</v>
      </c>
      <c r="B451" t="s">
        <v>13</v>
      </c>
      <c r="C451">
        <v>6</v>
      </c>
      <c r="D451">
        <v>64</v>
      </c>
      <c r="E451">
        <v>42</v>
      </c>
      <c r="F451" s="2">
        <v>8.3666500000000005E-2</v>
      </c>
      <c r="G451" s="2">
        <v>0.12559400000000001</v>
      </c>
      <c r="H451" s="1">
        <v>0.18402047999999999</v>
      </c>
      <c r="I451" s="2">
        <v>6.1358800000000002</v>
      </c>
      <c r="J451" s="2">
        <v>5.9266195000000002</v>
      </c>
      <c r="K451" s="2">
        <v>81.927999999999997</v>
      </c>
      <c r="L451" s="2">
        <f t="shared" ref="L451:L514" si="14">K451/J451</f>
        <v>13.823732061759658</v>
      </c>
      <c r="M451" s="1">
        <f t="shared" ref="M451:M514" si="15">SUM(F451:G451)/J451</f>
        <v>3.5308576837099127E-2</v>
      </c>
    </row>
    <row r="452" spans="1:13" x14ac:dyDescent="0.2">
      <c r="A452" t="s">
        <v>473</v>
      </c>
      <c r="B452" t="s">
        <v>14</v>
      </c>
      <c r="C452">
        <v>1</v>
      </c>
      <c r="D452">
        <v>6</v>
      </c>
      <c r="E452">
        <v>42</v>
      </c>
      <c r="F452" s="2">
        <v>8.2154499999999991E-2</v>
      </c>
      <c r="G452" s="2">
        <v>0.12559400000000001</v>
      </c>
      <c r="H452" s="1">
        <v>6.2531279999999995E-2</v>
      </c>
      <c r="I452" s="2">
        <v>5.8614500000000014</v>
      </c>
      <c r="J452" s="2">
        <v>5.6537015000000013</v>
      </c>
      <c r="K452" s="2">
        <v>89.000960733585998</v>
      </c>
      <c r="L452" s="2">
        <f t="shared" si="14"/>
        <v>15.742069285685844</v>
      </c>
      <c r="M452" s="1">
        <f t="shared" si="15"/>
        <v>3.674557278979089E-2</v>
      </c>
    </row>
    <row r="453" spans="1:13" x14ac:dyDescent="0.2">
      <c r="A453" t="s">
        <v>474</v>
      </c>
      <c r="B453" t="s">
        <v>14</v>
      </c>
      <c r="C453">
        <v>2</v>
      </c>
      <c r="D453">
        <v>22</v>
      </c>
      <c r="E453">
        <v>42</v>
      </c>
      <c r="F453" s="2">
        <v>8.1587499999999993E-2</v>
      </c>
      <c r="G453" s="2">
        <v>0.12459200000000001</v>
      </c>
      <c r="H453" s="1">
        <v>6.8436480000000022E-2</v>
      </c>
      <c r="I453" s="2">
        <v>5.27135</v>
      </c>
      <c r="J453" s="2">
        <v>5.0651704999999998</v>
      </c>
      <c r="K453" s="2">
        <v>84.946235061254441</v>
      </c>
      <c r="L453" s="2">
        <f t="shared" si="14"/>
        <v>16.770656597098647</v>
      </c>
      <c r="M453" s="1">
        <f t="shared" si="15"/>
        <v>4.0705342495380957E-2</v>
      </c>
    </row>
    <row r="454" spans="1:13" x14ac:dyDescent="0.2">
      <c r="A454" t="s">
        <v>475</v>
      </c>
      <c r="B454" t="s">
        <v>14</v>
      </c>
      <c r="C454">
        <v>3</v>
      </c>
      <c r="D454">
        <v>26</v>
      </c>
      <c r="E454">
        <v>42</v>
      </c>
      <c r="F454" s="2">
        <v>8.2910499999999998E-2</v>
      </c>
      <c r="G454" s="2">
        <v>0.12392400000000001</v>
      </c>
      <c r="H454" s="1">
        <v>3.7835279999999999E-2</v>
      </c>
      <c r="I454" s="2">
        <v>3.3043500000000003</v>
      </c>
      <c r="J454" s="2">
        <v>3.0975155000000001</v>
      </c>
      <c r="K454" s="2">
        <v>48.753572060154063</v>
      </c>
      <c r="L454" s="2">
        <f t="shared" si="14"/>
        <v>15.739573235437906</v>
      </c>
      <c r="M454" s="1">
        <f t="shared" si="15"/>
        <v>6.6774322840353825E-2</v>
      </c>
    </row>
    <row r="455" spans="1:13" x14ac:dyDescent="0.2">
      <c r="A455" t="s">
        <v>476</v>
      </c>
      <c r="B455" t="s">
        <v>14</v>
      </c>
      <c r="C455">
        <v>4</v>
      </c>
      <c r="D455">
        <v>43</v>
      </c>
      <c r="E455">
        <v>42</v>
      </c>
      <c r="F455" s="2">
        <v>8.1965499999999997E-2</v>
      </c>
      <c r="G455" s="2">
        <v>0.123256</v>
      </c>
      <c r="H455" s="1">
        <v>5.7970079999999993E-2</v>
      </c>
      <c r="I455" s="2">
        <v>4.5829000000000004</v>
      </c>
      <c r="J455" s="2">
        <v>4.3776785000000009</v>
      </c>
      <c r="K455" s="2">
        <v>65.848306438806702</v>
      </c>
      <c r="L455" s="2">
        <f t="shared" si="14"/>
        <v>15.041832432145643</v>
      </c>
      <c r="M455" s="1">
        <f t="shared" si="15"/>
        <v>4.6879070722073347E-2</v>
      </c>
    </row>
    <row r="456" spans="1:13" x14ac:dyDescent="0.2">
      <c r="A456" t="s">
        <v>477</v>
      </c>
      <c r="B456" t="s">
        <v>14</v>
      </c>
      <c r="C456">
        <v>5</v>
      </c>
      <c r="D456">
        <v>56</v>
      </c>
      <c r="E456">
        <v>42</v>
      </c>
      <c r="F456" s="2">
        <v>8.63125E-2</v>
      </c>
      <c r="G456" s="2">
        <v>0.12626200000000001</v>
      </c>
      <c r="H456" s="1">
        <v>0.10552248</v>
      </c>
      <c r="I456" s="2">
        <v>11.534839999999999</v>
      </c>
      <c r="J456" s="2">
        <v>11.322265499999999</v>
      </c>
      <c r="K456" s="2">
        <v>139.28399999999999</v>
      </c>
      <c r="L456" s="2">
        <f t="shared" si="14"/>
        <v>12.301778296931829</v>
      </c>
      <c r="M456" s="1">
        <f t="shared" si="15"/>
        <v>1.8774908608175638E-2</v>
      </c>
    </row>
    <row r="457" spans="1:13" x14ac:dyDescent="0.2">
      <c r="A457" t="s">
        <v>478</v>
      </c>
      <c r="B457" t="s">
        <v>14</v>
      </c>
      <c r="C457">
        <v>6</v>
      </c>
      <c r="D457">
        <v>62</v>
      </c>
      <c r="E457">
        <v>42</v>
      </c>
      <c r="F457" s="2">
        <v>8.3571999999999994E-2</v>
      </c>
      <c r="G457" s="2">
        <v>0.12526000000000001</v>
      </c>
      <c r="H457" s="1">
        <v>8.7185280000000004E-2</v>
      </c>
      <c r="I457" s="2">
        <v>9.2210000000000001</v>
      </c>
      <c r="J457" s="2">
        <v>9.0121679999999991</v>
      </c>
      <c r="K457" s="2">
        <v>126.04799999999999</v>
      </c>
      <c r="L457" s="2">
        <f t="shared" si="14"/>
        <v>13.986423688506473</v>
      </c>
      <c r="M457" s="1">
        <f t="shared" si="15"/>
        <v>2.3172226705050331E-2</v>
      </c>
    </row>
    <row r="458" spans="1:13" x14ac:dyDescent="0.2">
      <c r="A458" t="s">
        <v>479</v>
      </c>
      <c r="B458" t="s">
        <v>15</v>
      </c>
      <c r="C458">
        <v>1</v>
      </c>
      <c r="D458">
        <v>2</v>
      </c>
      <c r="E458">
        <v>42</v>
      </c>
      <c r="F458" s="2">
        <v>8.2721500000000003E-2</v>
      </c>
      <c r="G458" s="2">
        <v>0.123256</v>
      </c>
      <c r="H458" s="1">
        <v>7.1510880000000013E-2</v>
      </c>
      <c r="I458" s="2">
        <v>7.9268000000000001</v>
      </c>
      <c r="J458" s="2">
        <v>7.7208225000000006</v>
      </c>
      <c r="K458" s="2">
        <v>108.55297487223378</v>
      </c>
      <c r="L458" s="2">
        <f t="shared" si="14"/>
        <v>14.059768227055313</v>
      </c>
      <c r="M458" s="1">
        <f t="shared" si="15"/>
        <v>2.6678180983956048E-2</v>
      </c>
    </row>
    <row r="459" spans="1:13" x14ac:dyDescent="0.2">
      <c r="A459" t="s">
        <v>480</v>
      </c>
      <c r="B459" t="s">
        <v>15</v>
      </c>
      <c r="C459">
        <v>2</v>
      </c>
      <c r="D459">
        <v>17</v>
      </c>
      <c r="E459">
        <v>42</v>
      </c>
      <c r="F459" s="2">
        <v>8.1870999999999999E-2</v>
      </c>
      <c r="G459" s="2">
        <v>0.12526000000000001</v>
      </c>
      <c r="H459" s="1">
        <v>6.1078079999999993E-2</v>
      </c>
      <c r="I459" s="2">
        <v>5.8614500000000014</v>
      </c>
      <c r="J459" s="2">
        <v>5.6543190000000019</v>
      </c>
      <c r="K459" s="2">
        <v>85.819240426702521</v>
      </c>
      <c r="L459" s="2">
        <f t="shared" si="14"/>
        <v>15.177643926121341</v>
      </c>
      <c r="M459" s="1">
        <f t="shared" si="15"/>
        <v>3.6632351305258853E-2</v>
      </c>
    </row>
    <row r="460" spans="1:13" x14ac:dyDescent="0.2">
      <c r="A460" t="s">
        <v>481</v>
      </c>
      <c r="B460" t="s">
        <v>15</v>
      </c>
      <c r="C460">
        <v>3</v>
      </c>
      <c r="D460">
        <v>35</v>
      </c>
      <c r="E460">
        <v>42</v>
      </c>
      <c r="F460" s="2">
        <v>8.1114999999999993E-2</v>
      </c>
      <c r="G460" s="2">
        <v>0.12192</v>
      </c>
      <c r="H460" s="1">
        <v>3.1342080000000001E-2</v>
      </c>
      <c r="I460" s="2">
        <v>1.8290999999999999</v>
      </c>
      <c r="J460" s="2">
        <v>1.6260649999999999</v>
      </c>
      <c r="K460" s="2">
        <v>29.269752018217382</v>
      </c>
      <c r="L460" s="2">
        <f t="shared" si="14"/>
        <v>18.000357930474724</v>
      </c>
      <c r="M460" s="1">
        <f t="shared" si="15"/>
        <v>0.12486278223810242</v>
      </c>
    </row>
    <row r="461" spans="1:13" x14ac:dyDescent="0.2">
      <c r="A461" t="s">
        <v>482</v>
      </c>
      <c r="B461" t="s">
        <v>15</v>
      </c>
      <c r="C461">
        <v>4</v>
      </c>
      <c r="D461">
        <v>41</v>
      </c>
      <c r="E461">
        <v>42</v>
      </c>
      <c r="F461" s="2">
        <v>8.1492999999999996E-2</v>
      </c>
      <c r="G461" s="2">
        <v>0.12592800000000001</v>
      </c>
      <c r="H461" s="1">
        <v>5.5836480000000001E-2</v>
      </c>
      <c r="I461" s="2">
        <v>4.0911499999999998</v>
      </c>
      <c r="J461" s="2">
        <v>3.8837289999999998</v>
      </c>
      <c r="K461" s="2">
        <v>72.444905085279373</v>
      </c>
      <c r="L461" s="2">
        <f t="shared" si="14"/>
        <v>18.653439795948529</v>
      </c>
      <c r="M461" s="1">
        <f t="shared" si="15"/>
        <v>5.3407691422341787E-2</v>
      </c>
    </row>
    <row r="462" spans="1:13" x14ac:dyDescent="0.2">
      <c r="A462" t="s">
        <v>483</v>
      </c>
      <c r="B462" t="s">
        <v>15</v>
      </c>
      <c r="C462">
        <v>5</v>
      </c>
      <c r="D462">
        <v>57</v>
      </c>
      <c r="E462">
        <v>42</v>
      </c>
      <c r="F462" s="2">
        <v>8.1870999999999999E-2</v>
      </c>
      <c r="G462" s="2">
        <v>0.12459200000000001</v>
      </c>
      <c r="H462" s="1">
        <v>6.4698480000000003E-2</v>
      </c>
      <c r="I462" s="2">
        <v>6.4251099999999992</v>
      </c>
      <c r="J462" s="2">
        <v>6.2186469999999998</v>
      </c>
      <c r="K462" s="2">
        <v>82.810399999999987</v>
      </c>
      <c r="L462" s="2">
        <f t="shared" si="14"/>
        <v>13.316465784277511</v>
      </c>
      <c r="M462" s="1">
        <f t="shared" si="15"/>
        <v>3.3200630297876697E-2</v>
      </c>
    </row>
    <row r="463" spans="1:13" x14ac:dyDescent="0.2">
      <c r="A463" t="s">
        <v>484</v>
      </c>
      <c r="B463" t="s">
        <v>15</v>
      </c>
      <c r="C463">
        <v>6</v>
      </c>
      <c r="D463">
        <v>71</v>
      </c>
      <c r="E463">
        <v>42</v>
      </c>
      <c r="F463" s="2">
        <v>8.1398499999999999E-2</v>
      </c>
      <c r="G463" s="2">
        <v>0.12592800000000001</v>
      </c>
      <c r="H463" s="1">
        <v>6.4127279999999995E-2</v>
      </c>
      <c r="I463" s="2">
        <v>6.6179299999999994</v>
      </c>
      <c r="J463" s="2">
        <v>6.4106034999999997</v>
      </c>
      <c r="K463" s="2">
        <v>90.751999999999981</v>
      </c>
      <c r="L463" s="2">
        <f t="shared" si="14"/>
        <v>14.156545479688454</v>
      </c>
      <c r="M463" s="1">
        <f t="shared" si="15"/>
        <v>3.2341182854313179E-2</v>
      </c>
    </row>
    <row r="464" spans="1:13" x14ac:dyDescent="0.2">
      <c r="A464" t="s">
        <v>485</v>
      </c>
      <c r="B464" t="s">
        <v>16</v>
      </c>
      <c r="C464">
        <v>1</v>
      </c>
      <c r="D464">
        <v>1</v>
      </c>
      <c r="E464">
        <v>42</v>
      </c>
      <c r="F464" s="2">
        <v>8.2249000000000003E-2</v>
      </c>
      <c r="G464" s="2">
        <v>0.12526000000000001</v>
      </c>
      <c r="H464" s="1">
        <v>8.0221680000000004E-2</v>
      </c>
      <c r="I464" s="2">
        <v>7.4350499999999995</v>
      </c>
      <c r="J464" s="2">
        <v>7.2275409999999995</v>
      </c>
      <c r="K464" s="2">
        <v>113.46781926458002</v>
      </c>
      <c r="L464" s="2">
        <f t="shared" si="14"/>
        <v>15.699367082743636</v>
      </c>
      <c r="M464" s="1">
        <f t="shared" si="15"/>
        <v>2.8710871373818565E-2</v>
      </c>
    </row>
    <row r="465" spans="1:13" x14ac:dyDescent="0.2">
      <c r="A465" t="s">
        <v>486</v>
      </c>
      <c r="B465" t="s">
        <v>16</v>
      </c>
      <c r="C465">
        <v>2</v>
      </c>
      <c r="D465">
        <v>14</v>
      </c>
      <c r="E465">
        <v>42</v>
      </c>
      <c r="F465" s="2">
        <v>8.3571999999999994E-2</v>
      </c>
      <c r="G465" s="2">
        <v>0.12425800000000001</v>
      </c>
      <c r="H465" s="1">
        <v>0.10305288</v>
      </c>
      <c r="I465" s="2">
        <v>10.2872</v>
      </c>
      <c r="J465" s="2">
        <v>10.079370000000001</v>
      </c>
      <c r="K465" s="2">
        <v>127.58447970167504</v>
      </c>
      <c r="L465" s="2">
        <f t="shared" si="14"/>
        <v>12.657981570442898</v>
      </c>
      <c r="M465" s="1">
        <f t="shared" si="15"/>
        <v>2.0619344264572091E-2</v>
      </c>
    </row>
    <row r="466" spans="1:13" x14ac:dyDescent="0.2">
      <c r="A466" t="s">
        <v>487</v>
      </c>
      <c r="B466" t="s">
        <v>16</v>
      </c>
      <c r="C466">
        <v>3</v>
      </c>
      <c r="D466">
        <v>27</v>
      </c>
      <c r="E466">
        <v>42</v>
      </c>
      <c r="F466" s="2">
        <v>8.2532499999999995E-2</v>
      </c>
      <c r="G466" s="2">
        <v>0.12559400000000001</v>
      </c>
      <c r="H466" s="1">
        <v>6.2875679999999989E-2</v>
      </c>
      <c r="I466" s="2">
        <v>5.0746500000000001</v>
      </c>
      <c r="J466" s="2">
        <v>4.8665234999999996</v>
      </c>
      <c r="K466" s="2">
        <v>80.843818037718549</v>
      </c>
      <c r="L466" s="2">
        <f t="shared" si="14"/>
        <v>16.612232127866754</v>
      </c>
      <c r="M466" s="1">
        <f t="shared" si="15"/>
        <v>4.2766977288818189E-2</v>
      </c>
    </row>
    <row r="467" spans="1:13" x14ac:dyDescent="0.2">
      <c r="A467" t="s">
        <v>488</v>
      </c>
      <c r="B467" t="s">
        <v>16</v>
      </c>
      <c r="C467">
        <v>4</v>
      </c>
      <c r="D467">
        <v>44</v>
      </c>
      <c r="E467">
        <v>42</v>
      </c>
      <c r="F467" s="2">
        <v>8.1114999999999993E-2</v>
      </c>
      <c r="G467" s="2">
        <v>0.12459200000000001</v>
      </c>
      <c r="H467" s="1">
        <v>3.6550079999999999E-2</v>
      </c>
      <c r="I467" s="2">
        <v>2.9109499999999997</v>
      </c>
      <c r="J467" s="2">
        <v>2.7052429999999998</v>
      </c>
      <c r="K467" s="2">
        <v>50.133214850715248</v>
      </c>
      <c r="L467" s="2">
        <f t="shared" si="14"/>
        <v>18.53187120370157</v>
      </c>
      <c r="M467" s="1">
        <f t="shared" si="15"/>
        <v>7.6040119131627004E-2</v>
      </c>
    </row>
    <row r="468" spans="1:13" x14ac:dyDescent="0.2">
      <c r="A468" t="s">
        <v>489</v>
      </c>
      <c r="B468" t="s">
        <v>16</v>
      </c>
      <c r="C468">
        <v>5</v>
      </c>
      <c r="D468">
        <v>54</v>
      </c>
      <c r="E468">
        <v>42</v>
      </c>
      <c r="F468" s="2">
        <v>8.3571999999999994E-2</v>
      </c>
      <c r="G468" s="2">
        <v>0.123256</v>
      </c>
      <c r="H468" s="1">
        <v>4.3379279999999999E-2</v>
      </c>
      <c r="I468" s="2">
        <v>3.91845</v>
      </c>
      <c r="J468" s="2">
        <v>3.7116219999999998</v>
      </c>
      <c r="K468" s="2">
        <v>49.102719999999998</v>
      </c>
      <c r="L468" s="2">
        <f t="shared" si="14"/>
        <v>13.229450628323683</v>
      </c>
      <c r="M468" s="1">
        <f t="shared" si="15"/>
        <v>5.572442452383352E-2</v>
      </c>
    </row>
    <row r="469" spans="1:13" x14ac:dyDescent="0.2">
      <c r="A469" t="s">
        <v>490</v>
      </c>
      <c r="B469" t="s">
        <v>16</v>
      </c>
      <c r="C469">
        <v>6</v>
      </c>
      <c r="D469">
        <v>63</v>
      </c>
      <c r="E469">
        <v>42</v>
      </c>
      <c r="F469" s="2">
        <v>8.2532499999999995E-2</v>
      </c>
      <c r="G469" s="2">
        <v>0.12526000000000001</v>
      </c>
      <c r="H469" s="1">
        <v>6.3094079999999997E-2</v>
      </c>
      <c r="I469" s="2">
        <v>5.4610099999999999</v>
      </c>
      <c r="J469" s="2">
        <v>5.2532174999999999</v>
      </c>
      <c r="K469" s="2">
        <v>81.927999999999997</v>
      </c>
      <c r="L469" s="2">
        <f t="shared" si="14"/>
        <v>15.595775351011071</v>
      </c>
      <c r="M469" s="1">
        <f t="shared" si="15"/>
        <v>3.9555282072368032E-2</v>
      </c>
    </row>
    <row r="470" spans="1:13" x14ac:dyDescent="0.2">
      <c r="A470" t="s">
        <v>491</v>
      </c>
      <c r="B470" t="s">
        <v>17</v>
      </c>
      <c r="C470">
        <v>1</v>
      </c>
      <c r="D470">
        <v>7</v>
      </c>
      <c r="E470">
        <v>42</v>
      </c>
      <c r="F470" s="2">
        <v>8.1965499999999997E-2</v>
      </c>
      <c r="G470" s="2">
        <v>0.12559400000000001</v>
      </c>
      <c r="H470" s="1">
        <v>6.3698879999999999E-2</v>
      </c>
      <c r="I470" s="2">
        <v>5.3697000000000008</v>
      </c>
      <c r="J470" s="2">
        <v>5.1621405000000005</v>
      </c>
      <c r="K470" s="2">
        <v>76.141447753881891</v>
      </c>
      <c r="L470" s="2">
        <f t="shared" si="14"/>
        <v>14.749975858634976</v>
      </c>
      <c r="M470" s="1">
        <f t="shared" si="15"/>
        <v>4.0208029982911155E-2</v>
      </c>
    </row>
    <row r="471" spans="1:13" x14ac:dyDescent="0.2">
      <c r="A471" t="s">
        <v>492</v>
      </c>
      <c r="B471" t="s">
        <v>17</v>
      </c>
      <c r="C471">
        <v>2</v>
      </c>
      <c r="D471">
        <v>23</v>
      </c>
      <c r="E471">
        <v>42</v>
      </c>
      <c r="F471" s="2">
        <v>8.1398499999999999E-2</v>
      </c>
      <c r="G471" s="2">
        <v>0.12425800000000001</v>
      </c>
      <c r="H471" s="1">
        <v>5.8541280000000001E-2</v>
      </c>
      <c r="I471" s="2">
        <v>4.5829000000000004</v>
      </c>
      <c r="J471" s="2">
        <v>4.3772435000000005</v>
      </c>
      <c r="K471" s="2">
        <v>71.073821448221068</v>
      </c>
      <c r="L471" s="2">
        <f t="shared" si="14"/>
        <v>16.237118508079586</v>
      </c>
      <c r="M471" s="1">
        <f t="shared" si="15"/>
        <v>4.6983107062698246E-2</v>
      </c>
    </row>
    <row r="472" spans="1:13" x14ac:dyDescent="0.2">
      <c r="A472" t="s">
        <v>493</v>
      </c>
      <c r="B472" t="s">
        <v>17</v>
      </c>
      <c r="C472">
        <v>3</v>
      </c>
      <c r="D472">
        <v>31</v>
      </c>
      <c r="E472">
        <v>42</v>
      </c>
      <c r="F472" s="2">
        <v>8.2249000000000003E-2</v>
      </c>
      <c r="G472" s="2">
        <v>0.12592800000000001</v>
      </c>
      <c r="H472" s="1">
        <v>7.2527279999999986E-2</v>
      </c>
      <c r="I472" s="2">
        <v>6.7466000000000008</v>
      </c>
      <c r="J472" s="2">
        <v>6.5384230000000008</v>
      </c>
      <c r="K472" s="2">
        <v>90.49340217691649</v>
      </c>
      <c r="L472" s="2">
        <f t="shared" si="14"/>
        <v>13.840248967819377</v>
      </c>
      <c r="M472" s="1">
        <f t="shared" si="15"/>
        <v>3.1839022957064721E-2</v>
      </c>
    </row>
    <row r="473" spans="1:13" x14ac:dyDescent="0.2">
      <c r="A473" t="s">
        <v>494</v>
      </c>
      <c r="B473" t="s">
        <v>17</v>
      </c>
      <c r="C473">
        <v>4</v>
      </c>
      <c r="D473">
        <v>39</v>
      </c>
      <c r="E473">
        <v>42</v>
      </c>
      <c r="F473" s="2">
        <v>8.2154499999999991E-2</v>
      </c>
      <c r="G473" s="2">
        <v>0.12492600000000001</v>
      </c>
      <c r="H473" s="1">
        <v>8.7487679999999984E-2</v>
      </c>
      <c r="I473" s="2">
        <v>6.8449500000000008</v>
      </c>
      <c r="J473" s="2">
        <v>6.6378695000000008</v>
      </c>
      <c r="K473" s="2">
        <v>103.31933462525981</v>
      </c>
      <c r="L473" s="2">
        <f t="shared" si="14"/>
        <v>15.565134961640901</v>
      </c>
      <c r="M473" s="1">
        <f t="shared" si="15"/>
        <v>3.1196832055827548E-2</v>
      </c>
    </row>
    <row r="474" spans="1:13" x14ac:dyDescent="0.2">
      <c r="A474" t="s">
        <v>495</v>
      </c>
      <c r="B474" t="s">
        <v>17</v>
      </c>
      <c r="C474">
        <v>5</v>
      </c>
      <c r="D474">
        <v>51</v>
      </c>
      <c r="E474">
        <v>42</v>
      </c>
      <c r="F474" s="2">
        <v>8.1681999999999991E-2</v>
      </c>
      <c r="G474" s="2">
        <v>0.12592800000000001</v>
      </c>
      <c r="H474" s="1">
        <v>5.2846080000000004E-2</v>
      </c>
      <c r="I474" s="2">
        <v>4.4969099999999997</v>
      </c>
      <c r="J474" s="2">
        <v>4.2892999999999999</v>
      </c>
      <c r="K474" s="2">
        <v>54.48536</v>
      </c>
      <c r="L474" s="2">
        <f t="shared" si="14"/>
        <v>12.702622805585994</v>
      </c>
      <c r="M474" s="1">
        <f t="shared" si="15"/>
        <v>4.8401837129601569E-2</v>
      </c>
    </row>
    <row r="475" spans="1:13" x14ac:dyDescent="0.2">
      <c r="A475" t="s">
        <v>496</v>
      </c>
      <c r="B475" t="s">
        <v>17</v>
      </c>
      <c r="C475">
        <v>6</v>
      </c>
      <c r="D475">
        <v>61</v>
      </c>
      <c r="E475">
        <v>42</v>
      </c>
      <c r="F475" s="2">
        <v>8.1776500000000002E-2</v>
      </c>
      <c r="G475" s="2">
        <v>0.12526000000000001</v>
      </c>
      <c r="H475" s="1">
        <v>7.343448000000001E-2</v>
      </c>
      <c r="I475" s="2">
        <v>5.7502399999999998</v>
      </c>
      <c r="J475" s="2">
        <v>5.5432034999999997</v>
      </c>
      <c r="K475" s="2">
        <v>75.751199999999997</v>
      </c>
      <c r="L475" s="2">
        <f t="shared" si="14"/>
        <v>13.665599684370239</v>
      </c>
      <c r="M475" s="1">
        <f t="shared" si="15"/>
        <v>3.7349612006847666E-2</v>
      </c>
    </row>
    <row r="476" spans="1:13" x14ac:dyDescent="0.2">
      <c r="A476" t="s">
        <v>497</v>
      </c>
      <c r="B476" t="s">
        <v>18</v>
      </c>
      <c r="C476">
        <v>1</v>
      </c>
      <c r="D476">
        <v>8</v>
      </c>
      <c r="E476">
        <v>42</v>
      </c>
      <c r="F476" s="2">
        <v>8.319399999999999E-2</v>
      </c>
      <c r="G476" s="2">
        <v>0.12960199999999999</v>
      </c>
      <c r="H476" s="1">
        <v>0.14989127999999999</v>
      </c>
      <c r="I476" s="2">
        <v>16.286550000000002</v>
      </c>
      <c r="J476" s="2">
        <v>16.073754000000005</v>
      </c>
      <c r="K476" s="2">
        <v>223.83160000000001</v>
      </c>
      <c r="L476" s="2">
        <f t="shared" si="14"/>
        <v>13.925284659700525</v>
      </c>
      <c r="M476" s="1">
        <f t="shared" si="15"/>
        <v>1.3238724444830992E-2</v>
      </c>
    </row>
    <row r="477" spans="1:13" x14ac:dyDescent="0.2">
      <c r="A477" t="s">
        <v>498</v>
      </c>
      <c r="B477" t="s">
        <v>18</v>
      </c>
      <c r="C477">
        <v>2</v>
      </c>
      <c r="D477">
        <v>19</v>
      </c>
      <c r="E477">
        <v>42</v>
      </c>
      <c r="F477" s="2">
        <v>8.2721500000000003E-2</v>
      </c>
      <c r="G477" s="2">
        <v>0.12759800000000002</v>
      </c>
      <c r="H477" s="1">
        <v>0.12944567999999998</v>
      </c>
      <c r="I477" s="2">
        <v>11.2707</v>
      </c>
      <c r="J477" s="2">
        <v>11.060380499999999</v>
      </c>
      <c r="K477" s="2">
        <v>169.02973268798141</v>
      </c>
      <c r="L477" s="2">
        <f t="shared" si="14"/>
        <v>15.282451872969599</v>
      </c>
      <c r="M477" s="1">
        <f t="shared" si="15"/>
        <v>1.9015575458728572E-2</v>
      </c>
    </row>
    <row r="478" spans="1:13" x14ac:dyDescent="0.2">
      <c r="A478" t="s">
        <v>499</v>
      </c>
      <c r="B478" t="s">
        <v>18</v>
      </c>
      <c r="C478">
        <v>3</v>
      </c>
      <c r="D478">
        <v>29</v>
      </c>
      <c r="E478">
        <v>42</v>
      </c>
      <c r="F478" s="2">
        <v>8.2437999999999997E-2</v>
      </c>
      <c r="G478" s="2">
        <v>0.12559400000000001</v>
      </c>
      <c r="H478" s="1">
        <v>8.8042080000000009E-2</v>
      </c>
      <c r="I478" s="2">
        <v>6.5499000000000009</v>
      </c>
      <c r="J478" s="2">
        <v>6.3418680000000007</v>
      </c>
      <c r="K478" s="2">
        <v>103.8556153240005</v>
      </c>
      <c r="L478" s="2">
        <f t="shared" si="14"/>
        <v>16.376186846525421</v>
      </c>
      <c r="M478" s="1">
        <f t="shared" si="15"/>
        <v>3.2802953325423989E-2</v>
      </c>
    </row>
    <row r="479" spans="1:13" x14ac:dyDescent="0.2">
      <c r="A479" t="s">
        <v>500</v>
      </c>
      <c r="B479" t="s">
        <v>18</v>
      </c>
      <c r="C479">
        <v>4</v>
      </c>
      <c r="D479">
        <v>47</v>
      </c>
      <c r="E479">
        <v>42</v>
      </c>
      <c r="F479" s="2">
        <v>8.1776500000000002E-2</v>
      </c>
      <c r="G479" s="2">
        <v>0.12559400000000001</v>
      </c>
      <c r="H479" s="1">
        <v>8.4648480000000012E-2</v>
      </c>
      <c r="I479" s="2">
        <v>6.4515500000000001</v>
      </c>
      <c r="J479" s="2">
        <v>6.2441794999999995</v>
      </c>
      <c r="K479" s="2">
        <v>94.897008081672581</v>
      </c>
      <c r="L479" s="2">
        <f t="shared" si="14"/>
        <v>15.197674583453693</v>
      </c>
      <c r="M479" s="1">
        <f t="shared" si="15"/>
        <v>3.3210208002508582E-2</v>
      </c>
    </row>
    <row r="480" spans="1:13" x14ac:dyDescent="0.2">
      <c r="A480" t="s">
        <v>501</v>
      </c>
      <c r="B480" t="s">
        <v>18</v>
      </c>
      <c r="C480">
        <v>5</v>
      </c>
      <c r="D480">
        <v>59</v>
      </c>
      <c r="E480">
        <v>42</v>
      </c>
      <c r="F480" s="2">
        <v>8.2059999999999994E-2</v>
      </c>
      <c r="G480" s="2">
        <v>0.12492600000000001</v>
      </c>
      <c r="H480" s="1">
        <v>7.9045680000000007E-2</v>
      </c>
      <c r="I480" s="2">
        <v>5.94306</v>
      </c>
      <c r="J480" s="2">
        <v>5.7360739999999995</v>
      </c>
      <c r="K480" s="2">
        <v>89.869599999999991</v>
      </c>
      <c r="L480" s="2">
        <f t="shared" si="14"/>
        <v>15.667440831481603</v>
      </c>
      <c r="M480" s="1">
        <f t="shared" si="15"/>
        <v>3.608495985233106E-2</v>
      </c>
    </row>
    <row r="481" spans="1:13" x14ac:dyDescent="0.2">
      <c r="A481" t="s">
        <v>502</v>
      </c>
      <c r="B481" t="s">
        <v>18</v>
      </c>
      <c r="C481">
        <v>6</v>
      </c>
      <c r="D481">
        <v>65</v>
      </c>
      <c r="E481">
        <v>42</v>
      </c>
      <c r="F481" s="2">
        <v>8.0169999999999991E-2</v>
      </c>
      <c r="G481" s="2">
        <v>0.12626200000000001</v>
      </c>
      <c r="H481" s="1">
        <v>0.10226328</v>
      </c>
      <c r="I481" s="2">
        <v>7.003569999999999</v>
      </c>
      <c r="J481" s="2">
        <v>6.7971379999999995</v>
      </c>
      <c r="K481" s="2">
        <v>112.812</v>
      </c>
      <c r="L481" s="2">
        <f t="shared" si="14"/>
        <v>16.596985378257731</v>
      </c>
      <c r="M481" s="1">
        <f t="shared" si="15"/>
        <v>3.0370429436624654E-2</v>
      </c>
    </row>
    <row r="482" spans="1:13" x14ac:dyDescent="0.2">
      <c r="A482" t="s">
        <v>503</v>
      </c>
      <c r="B482" t="s">
        <v>19</v>
      </c>
      <c r="C482">
        <v>1</v>
      </c>
      <c r="D482">
        <v>3</v>
      </c>
      <c r="E482">
        <v>42</v>
      </c>
      <c r="F482" s="2">
        <v>8.23435E-2</v>
      </c>
      <c r="G482" s="2">
        <v>0.12626200000000001</v>
      </c>
      <c r="H482" s="1">
        <v>7.6374480000000022E-2</v>
      </c>
      <c r="I482" s="2">
        <v>7.7301000000000011</v>
      </c>
      <c r="J482" s="2">
        <v>7.5214945000000011</v>
      </c>
      <c r="K482" s="2">
        <v>106.5183041141949</v>
      </c>
      <c r="L482" s="2">
        <f t="shared" si="14"/>
        <v>14.161853620207379</v>
      </c>
      <c r="M482" s="1">
        <f t="shared" si="15"/>
        <v>2.7734581205902626E-2</v>
      </c>
    </row>
    <row r="483" spans="1:13" x14ac:dyDescent="0.2">
      <c r="A483" t="s">
        <v>504</v>
      </c>
      <c r="B483" t="s">
        <v>19</v>
      </c>
      <c r="C483">
        <v>2</v>
      </c>
      <c r="D483">
        <v>20</v>
      </c>
      <c r="E483">
        <v>42</v>
      </c>
      <c r="F483" s="2">
        <v>8.2154499999999991E-2</v>
      </c>
      <c r="G483" s="2">
        <v>0.12592800000000001</v>
      </c>
      <c r="H483" s="1">
        <v>8.9352479999999998E-2</v>
      </c>
      <c r="I483" s="2">
        <v>10.483899999999998</v>
      </c>
      <c r="J483" s="2">
        <v>10.275817499999999</v>
      </c>
      <c r="K483" s="2">
        <v>147.30624558503487</v>
      </c>
      <c r="L483" s="2">
        <f t="shared" si="14"/>
        <v>14.335233725689941</v>
      </c>
      <c r="M483" s="1">
        <f t="shared" si="15"/>
        <v>2.0249727089839815E-2</v>
      </c>
    </row>
    <row r="484" spans="1:13" x14ac:dyDescent="0.2">
      <c r="A484" t="s">
        <v>505</v>
      </c>
      <c r="B484" t="s">
        <v>19</v>
      </c>
      <c r="C484">
        <v>3</v>
      </c>
      <c r="D484">
        <v>25</v>
      </c>
      <c r="E484">
        <v>42</v>
      </c>
      <c r="F484" s="2">
        <v>8.2532499999999995E-2</v>
      </c>
      <c r="G484" s="2">
        <v>0.12826600000000002</v>
      </c>
      <c r="H484" s="1">
        <v>8.8184879999999993E-2</v>
      </c>
      <c r="I484" s="2">
        <v>8.02515</v>
      </c>
      <c r="J484" s="2">
        <v>7.8143514999999999</v>
      </c>
      <c r="K484" s="2">
        <v>115.48094630333783</v>
      </c>
      <c r="L484" s="2">
        <f t="shared" si="14"/>
        <v>14.778058845105424</v>
      </c>
      <c r="M484" s="1">
        <f t="shared" si="15"/>
        <v>2.6975814947663924E-2</v>
      </c>
    </row>
    <row r="485" spans="1:13" x14ac:dyDescent="0.2">
      <c r="A485" t="s">
        <v>506</v>
      </c>
      <c r="B485" t="s">
        <v>19</v>
      </c>
      <c r="C485">
        <v>4</v>
      </c>
      <c r="D485">
        <v>48</v>
      </c>
      <c r="E485">
        <v>42</v>
      </c>
      <c r="F485" s="2">
        <v>8.23435E-2</v>
      </c>
      <c r="G485" s="2">
        <v>0.12626200000000001</v>
      </c>
      <c r="H485" s="1">
        <v>6.3270480000000004E-2</v>
      </c>
      <c r="I485" s="2">
        <v>4.9763000000000002</v>
      </c>
      <c r="J485" s="2">
        <v>4.7676945000000002</v>
      </c>
      <c r="K485" s="2">
        <v>68.696166707421455</v>
      </c>
      <c r="L485" s="2">
        <f t="shared" si="14"/>
        <v>14.408676291532826</v>
      </c>
      <c r="M485" s="1">
        <f t="shared" si="15"/>
        <v>4.375395697018758E-2</v>
      </c>
    </row>
    <row r="486" spans="1:13" x14ac:dyDescent="0.2">
      <c r="A486" t="s">
        <v>507</v>
      </c>
      <c r="B486" t="s">
        <v>19</v>
      </c>
      <c r="C486">
        <v>5</v>
      </c>
      <c r="D486">
        <v>50</v>
      </c>
      <c r="E486">
        <v>42</v>
      </c>
      <c r="F486" s="2">
        <v>8.1114999999999993E-2</v>
      </c>
      <c r="G486" s="2">
        <v>0.12459200000000001</v>
      </c>
      <c r="H486" s="1">
        <v>5.9372880000000003E-2</v>
      </c>
      <c r="I486" s="2">
        <v>4.7861400000000005</v>
      </c>
      <c r="J486" s="2">
        <v>4.5804330000000011</v>
      </c>
      <c r="K486" s="2">
        <v>68.891162202469729</v>
      </c>
      <c r="L486" s="2">
        <f t="shared" si="14"/>
        <v>15.040316538298827</v>
      </c>
      <c r="M486" s="1">
        <f t="shared" si="15"/>
        <v>4.4909946286737508E-2</v>
      </c>
    </row>
    <row r="487" spans="1:13" x14ac:dyDescent="0.2">
      <c r="A487" t="s">
        <v>508</v>
      </c>
      <c r="B487" t="s">
        <v>19</v>
      </c>
      <c r="C487">
        <v>6</v>
      </c>
      <c r="D487">
        <v>72</v>
      </c>
      <c r="E487">
        <v>42</v>
      </c>
      <c r="F487" s="2">
        <v>8.1776500000000002E-2</v>
      </c>
      <c r="G487" s="2">
        <v>0.12726400000000002</v>
      </c>
      <c r="H487" s="1">
        <v>6.420287999999999E-2</v>
      </c>
      <c r="I487" s="2">
        <v>5.6538299999999992</v>
      </c>
      <c r="J487" s="2">
        <v>5.4447894999999988</v>
      </c>
      <c r="K487" s="2">
        <v>69.574399999999997</v>
      </c>
      <c r="L487" s="2">
        <f t="shared" si="14"/>
        <v>12.778161579983948</v>
      </c>
      <c r="M487" s="1">
        <f t="shared" si="15"/>
        <v>3.8392760638404855E-2</v>
      </c>
    </row>
    <row r="488" spans="1:13" x14ac:dyDescent="0.2">
      <c r="A488" t="s">
        <v>509</v>
      </c>
      <c r="B488" t="s">
        <v>20</v>
      </c>
      <c r="C488">
        <v>1</v>
      </c>
      <c r="D488">
        <v>12</v>
      </c>
      <c r="E488">
        <v>42</v>
      </c>
      <c r="F488" s="2">
        <v>8.1398499999999999E-2</v>
      </c>
      <c r="G488" s="2">
        <v>0.12626200000000001</v>
      </c>
      <c r="H488" s="1">
        <v>7.8860880000000008E-2</v>
      </c>
      <c r="I488" s="2">
        <v>7.0416500000000006</v>
      </c>
      <c r="J488" s="2">
        <v>6.8339895000000013</v>
      </c>
      <c r="K488" s="2">
        <v>101.42440938745568</v>
      </c>
      <c r="L488" s="2">
        <f t="shared" si="14"/>
        <v>14.841171381292826</v>
      </c>
      <c r="M488" s="1">
        <f t="shared" si="15"/>
        <v>3.0386423625614289E-2</v>
      </c>
    </row>
    <row r="489" spans="1:13" x14ac:dyDescent="0.2">
      <c r="A489" t="s">
        <v>510</v>
      </c>
      <c r="B489" t="s">
        <v>20</v>
      </c>
      <c r="C489">
        <v>2</v>
      </c>
      <c r="D489">
        <v>18</v>
      </c>
      <c r="E489">
        <v>42</v>
      </c>
      <c r="F489" s="2">
        <v>8.1870999999999999E-2</v>
      </c>
      <c r="G489" s="2">
        <v>0.12392400000000001</v>
      </c>
      <c r="H489" s="1">
        <v>4.9637280000000006E-2</v>
      </c>
      <c r="I489" s="2">
        <v>4.8779500000000002</v>
      </c>
      <c r="J489" s="2">
        <v>4.6721550000000009</v>
      </c>
      <c r="K489" s="2">
        <v>66.393665152219114</v>
      </c>
      <c r="L489" s="2">
        <f t="shared" si="14"/>
        <v>14.210501396511695</v>
      </c>
      <c r="M489" s="1">
        <f t="shared" si="15"/>
        <v>4.404712600502337E-2</v>
      </c>
    </row>
    <row r="490" spans="1:13" x14ac:dyDescent="0.2">
      <c r="A490" t="s">
        <v>511</v>
      </c>
      <c r="B490" t="s">
        <v>20</v>
      </c>
      <c r="C490">
        <v>3</v>
      </c>
      <c r="D490">
        <v>36</v>
      </c>
      <c r="E490">
        <v>42</v>
      </c>
      <c r="F490" s="2">
        <v>8.1492999999999996E-2</v>
      </c>
      <c r="G490" s="2">
        <v>0.12392400000000001</v>
      </c>
      <c r="H490" s="1">
        <v>6.4127279999999995E-2</v>
      </c>
      <c r="I490" s="2">
        <v>3.9927999999999999</v>
      </c>
      <c r="J490" s="2">
        <v>3.7873829999999997</v>
      </c>
      <c r="K490" s="2">
        <v>64.539277347842031</v>
      </c>
      <c r="L490" s="2">
        <f t="shared" si="14"/>
        <v>17.040599629834649</v>
      </c>
      <c r="M490" s="1">
        <f t="shared" si="15"/>
        <v>5.4237186996931662E-2</v>
      </c>
    </row>
    <row r="491" spans="1:13" x14ac:dyDescent="0.2">
      <c r="A491" t="s">
        <v>512</v>
      </c>
      <c r="B491" t="s">
        <v>20</v>
      </c>
      <c r="C491">
        <v>4</v>
      </c>
      <c r="D491">
        <v>46</v>
      </c>
      <c r="E491">
        <v>42</v>
      </c>
      <c r="F491" s="2">
        <v>8.1587499999999993E-2</v>
      </c>
      <c r="G491" s="2">
        <v>0.12526000000000001</v>
      </c>
      <c r="H491" s="1">
        <v>6.6521280000000002E-2</v>
      </c>
      <c r="I491" s="2">
        <v>7.3367000000000004</v>
      </c>
      <c r="J491" s="2">
        <v>7.1298525000000001</v>
      </c>
      <c r="K491" s="2">
        <v>107.63426403472307</v>
      </c>
      <c r="L491" s="2">
        <f t="shared" si="14"/>
        <v>15.096282010704018</v>
      </c>
      <c r="M491" s="1">
        <f t="shared" si="15"/>
        <v>2.9011469732368237E-2</v>
      </c>
    </row>
    <row r="492" spans="1:13" x14ac:dyDescent="0.2">
      <c r="A492" t="s">
        <v>513</v>
      </c>
      <c r="B492" t="s">
        <v>20</v>
      </c>
      <c r="C492">
        <v>5</v>
      </c>
      <c r="D492">
        <v>60</v>
      </c>
      <c r="E492">
        <v>42</v>
      </c>
      <c r="F492" s="2">
        <v>8.2154499999999991E-2</v>
      </c>
      <c r="G492" s="2">
        <v>0.12425800000000001</v>
      </c>
      <c r="H492" s="1">
        <v>8.3783279999999988E-2</v>
      </c>
      <c r="I492" s="2">
        <v>6.6179299999999994</v>
      </c>
      <c r="J492" s="2">
        <v>6.4115174999999995</v>
      </c>
      <c r="K492" s="2">
        <v>78.398399999999981</v>
      </c>
      <c r="L492" s="2">
        <f t="shared" si="14"/>
        <v>12.227744835758459</v>
      </c>
      <c r="M492" s="1">
        <f t="shared" si="15"/>
        <v>3.2194016471139633E-2</v>
      </c>
    </row>
    <row r="493" spans="1:13" x14ac:dyDescent="0.2">
      <c r="A493" t="s">
        <v>514</v>
      </c>
      <c r="B493" t="s">
        <v>20</v>
      </c>
      <c r="C493">
        <v>6</v>
      </c>
      <c r="D493">
        <v>69</v>
      </c>
      <c r="E493">
        <v>42</v>
      </c>
      <c r="F493" s="2">
        <v>8.319399999999999E-2</v>
      </c>
      <c r="G493" s="2">
        <v>0.12526000000000001</v>
      </c>
      <c r="H493" s="1">
        <v>6.6798479999999993E-2</v>
      </c>
      <c r="I493" s="2">
        <v>6.5215199999999998</v>
      </c>
      <c r="J493" s="2">
        <v>6.3130660000000001</v>
      </c>
      <c r="K493" s="2">
        <v>81.045599999999993</v>
      </c>
      <c r="L493" s="2">
        <f t="shared" si="14"/>
        <v>12.837755854286964</v>
      </c>
      <c r="M493" s="1">
        <f t="shared" si="15"/>
        <v>3.3019455206075778E-2</v>
      </c>
    </row>
    <row r="494" spans="1:13" x14ac:dyDescent="0.2">
      <c r="A494" t="s">
        <v>515</v>
      </c>
      <c r="B494" t="s">
        <v>21</v>
      </c>
      <c r="C494">
        <v>1</v>
      </c>
      <c r="D494">
        <v>5</v>
      </c>
      <c r="E494">
        <v>42</v>
      </c>
      <c r="F494" s="2">
        <v>8.1870999999999999E-2</v>
      </c>
      <c r="G494" s="2">
        <v>0.12726400000000002</v>
      </c>
      <c r="H494" s="1">
        <v>6.9158879999999992E-2</v>
      </c>
      <c r="I494" s="2">
        <v>6.0581499999999995</v>
      </c>
      <c r="J494" s="2">
        <v>5.8490149999999996</v>
      </c>
      <c r="K494" s="2">
        <v>89.101200611321673</v>
      </c>
      <c r="L494" s="2">
        <f t="shared" si="14"/>
        <v>15.233539426949953</v>
      </c>
      <c r="M494" s="1">
        <f t="shared" si="15"/>
        <v>3.5755593035750467E-2</v>
      </c>
    </row>
    <row r="495" spans="1:13" x14ac:dyDescent="0.2">
      <c r="A495" t="s">
        <v>516</v>
      </c>
      <c r="B495" t="s">
        <v>21</v>
      </c>
      <c r="C495">
        <v>2</v>
      </c>
      <c r="D495">
        <v>21</v>
      </c>
      <c r="E495">
        <v>42</v>
      </c>
      <c r="F495" s="2">
        <v>8.3382999999999999E-2</v>
      </c>
      <c r="G495" s="2">
        <v>0.12626200000000001</v>
      </c>
      <c r="H495" s="1">
        <v>9.3712080000000017E-2</v>
      </c>
      <c r="I495" s="2">
        <v>9.7954500000000007</v>
      </c>
      <c r="J495" s="2">
        <v>9.5858050000000006</v>
      </c>
      <c r="K495" s="2">
        <v>123.47790960692016</v>
      </c>
      <c r="L495" s="2">
        <f t="shared" si="14"/>
        <v>12.88132917443242</v>
      </c>
      <c r="M495" s="1">
        <f t="shared" si="15"/>
        <v>2.1870359349058323E-2</v>
      </c>
    </row>
    <row r="496" spans="1:13" x14ac:dyDescent="0.2">
      <c r="A496" t="s">
        <v>517</v>
      </c>
      <c r="B496" t="s">
        <v>21</v>
      </c>
      <c r="C496">
        <v>3</v>
      </c>
      <c r="D496">
        <v>33</v>
      </c>
      <c r="E496">
        <v>42</v>
      </c>
      <c r="F496" s="2">
        <v>8.2059999999999994E-2</v>
      </c>
      <c r="G496" s="2">
        <v>0.12492600000000001</v>
      </c>
      <c r="H496" s="1">
        <v>6.9024480000000013E-2</v>
      </c>
      <c r="I496" s="2">
        <v>6.0581499999999995</v>
      </c>
      <c r="J496" s="2">
        <v>5.8511639999999989</v>
      </c>
      <c r="K496" s="2">
        <v>85.693044768309079</v>
      </c>
      <c r="L496" s="2">
        <f t="shared" si="14"/>
        <v>14.64546964814336</v>
      </c>
      <c r="M496" s="1">
        <f t="shared" si="15"/>
        <v>3.5375183467768127E-2</v>
      </c>
    </row>
    <row r="497" spans="1:13" x14ac:dyDescent="0.2">
      <c r="A497" t="s">
        <v>518</v>
      </c>
      <c r="B497" t="s">
        <v>21</v>
      </c>
      <c r="C497">
        <v>4</v>
      </c>
      <c r="D497">
        <v>37</v>
      </c>
      <c r="E497">
        <v>42</v>
      </c>
      <c r="F497" s="2">
        <v>8.1965499999999997E-2</v>
      </c>
      <c r="G497" s="2">
        <v>0.12425800000000001</v>
      </c>
      <c r="H497" s="1">
        <v>4.577328E-2</v>
      </c>
      <c r="I497" s="2">
        <v>3.1076500000000005</v>
      </c>
      <c r="J497" s="2">
        <v>2.9014265000000004</v>
      </c>
      <c r="K497" s="2">
        <v>46.010135091698245</v>
      </c>
      <c r="L497" s="2">
        <f t="shared" si="14"/>
        <v>15.857763445566599</v>
      </c>
      <c r="M497" s="1">
        <f t="shared" si="15"/>
        <v>7.1076589394906256E-2</v>
      </c>
    </row>
    <row r="498" spans="1:13" x14ac:dyDescent="0.2">
      <c r="A498" t="s">
        <v>519</v>
      </c>
      <c r="B498" t="s">
        <v>21</v>
      </c>
      <c r="C498">
        <v>5</v>
      </c>
      <c r="D498">
        <v>52</v>
      </c>
      <c r="E498">
        <v>42</v>
      </c>
      <c r="F498" s="2">
        <v>8.1870999999999999E-2</v>
      </c>
      <c r="G498" s="2">
        <v>0.12492600000000001</v>
      </c>
      <c r="H498" s="1">
        <v>6.5269679999999997E-2</v>
      </c>
      <c r="I498" s="2">
        <v>6.71434</v>
      </c>
      <c r="J498" s="2">
        <v>6.5075430000000001</v>
      </c>
      <c r="K498" s="2">
        <v>79.280799999999999</v>
      </c>
      <c r="L498" s="2">
        <f t="shared" si="14"/>
        <v>12.182908357270939</v>
      </c>
      <c r="M498" s="1">
        <f t="shared" si="15"/>
        <v>3.1778045876915448E-2</v>
      </c>
    </row>
    <row r="499" spans="1:13" x14ac:dyDescent="0.2">
      <c r="A499" t="s">
        <v>520</v>
      </c>
      <c r="B499" t="s">
        <v>21</v>
      </c>
      <c r="C499">
        <v>6</v>
      </c>
      <c r="D499">
        <v>66</v>
      </c>
      <c r="E499">
        <v>42</v>
      </c>
      <c r="F499" s="2">
        <v>8.1304000000000001E-2</v>
      </c>
      <c r="G499" s="2">
        <v>0.12559400000000001</v>
      </c>
      <c r="H499" s="1">
        <v>6.6050879999999992E-2</v>
      </c>
      <c r="I499" s="2">
        <v>6.232289999999999</v>
      </c>
      <c r="J499" s="2">
        <v>6.0253919999999983</v>
      </c>
      <c r="K499" s="2">
        <v>89.869599999999991</v>
      </c>
      <c r="L499" s="2">
        <f t="shared" si="14"/>
        <v>14.915145769769007</v>
      </c>
      <c r="M499" s="1">
        <f t="shared" si="15"/>
        <v>3.4337682925857781E-2</v>
      </c>
    </row>
    <row r="500" spans="1:13" x14ac:dyDescent="0.2">
      <c r="A500" t="s">
        <v>521</v>
      </c>
      <c r="B500" t="s">
        <v>22</v>
      </c>
      <c r="C500">
        <v>1</v>
      </c>
      <c r="D500">
        <v>4</v>
      </c>
      <c r="E500">
        <v>42</v>
      </c>
      <c r="F500" s="2">
        <v>8.1965499999999997E-2</v>
      </c>
      <c r="G500" s="2">
        <v>0.12726400000000002</v>
      </c>
      <c r="H500" s="1">
        <v>8.5597680000000009E-2</v>
      </c>
      <c r="I500" s="2">
        <v>8.3202000000000016</v>
      </c>
      <c r="J500" s="2">
        <v>8.1109705000000005</v>
      </c>
      <c r="K500" s="2">
        <v>116.90819890940213</v>
      </c>
      <c r="L500" s="2">
        <f t="shared" si="14"/>
        <v>14.413589460028504</v>
      </c>
      <c r="M500" s="1">
        <f t="shared" si="15"/>
        <v>2.5795864995440433E-2</v>
      </c>
    </row>
    <row r="501" spans="1:13" x14ac:dyDescent="0.2">
      <c r="A501" t="s">
        <v>522</v>
      </c>
      <c r="B501" t="s">
        <v>22</v>
      </c>
      <c r="C501">
        <v>2</v>
      </c>
      <c r="D501">
        <v>16</v>
      </c>
      <c r="E501">
        <v>42</v>
      </c>
      <c r="F501" s="2">
        <v>8.1492999999999996E-2</v>
      </c>
      <c r="G501" s="2">
        <v>0.12526000000000001</v>
      </c>
      <c r="H501" s="1">
        <v>5.0233680000000003E-2</v>
      </c>
      <c r="I501" s="2">
        <v>3.697750000000001</v>
      </c>
      <c r="J501" s="2">
        <v>3.490997000000001</v>
      </c>
      <c r="K501" s="2">
        <v>60.715294225699957</v>
      </c>
      <c r="L501" s="2">
        <f t="shared" si="14"/>
        <v>17.391964022226297</v>
      </c>
      <c r="M501" s="1">
        <f t="shared" si="15"/>
        <v>5.9224628379800942E-2</v>
      </c>
    </row>
    <row r="502" spans="1:13" x14ac:dyDescent="0.2">
      <c r="A502" t="s">
        <v>523</v>
      </c>
      <c r="B502" t="s">
        <v>22</v>
      </c>
      <c r="C502">
        <v>3</v>
      </c>
      <c r="D502">
        <v>34</v>
      </c>
      <c r="E502">
        <v>42</v>
      </c>
      <c r="F502" s="2">
        <v>8.23435E-2</v>
      </c>
      <c r="G502" s="2">
        <v>0.122922</v>
      </c>
      <c r="H502" s="1">
        <v>4.2480479999999994E-2</v>
      </c>
      <c r="I502" s="2">
        <v>3.206</v>
      </c>
      <c r="J502" s="2">
        <v>3.0007345000000001</v>
      </c>
      <c r="K502" s="2">
        <v>51.764559128255279</v>
      </c>
      <c r="L502" s="2">
        <f t="shared" si="14"/>
        <v>17.250629513625839</v>
      </c>
      <c r="M502" s="1">
        <f t="shared" si="15"/>
        <v>6.8405085488236289E-2</v>
      </c>
    </row>
    <row r="503" spans="1:13" x14ac:dyDescent="0.2">
      <c r="A503" t="s">
        <v>524</v>
      </c>
      <c r="B503" t="s">
        <v>22</v>
      </c>
      <c r="C503">
        <v>4</v>
      </c>
      <c r="D503">
        <v>45</v>
      </c>
      <c r="E503">
        <v>42</v>
      </c>
      <c r="F503" s="2">
        <v>8.1776500000000002E-2</v>
      </c>
      <c r="G503" s="2">
        <v>0.12526000000000001</v>
      </c>
      <c r="H503" s="1">
        <v>6.5479679999999998E-2</v>
      </c>
      <c r="I503" s="2">
        <v>5.173</v>
      </c>
      <c r="J503" s="2">
        <v>4.9659635</v>
      </c>
      <c r="K503" s="2">
        <v>79.053461666096084</v>
      </c>
      <c r="L503" s="2">
        <f t="shared" si="14"/>
        <v>15.919058137679844</v>
      </c>
      <c r="M503" s="1">
        <f t="shared" si="15"/>
        <v>4.1691103851246594E-2</v>
      </c>
    </row>
    <row r="504" spans="1:13" x14ac:dyDescent="0.2">
      <c r="A504" t="s">
        <v>525</v>
      </c>
      <c r="B504" t="s">
        <v>22</v>
      </c>
      <c r="C504">
        <v>5</v>
      </c>
      <c r="D504">
        <v>49</v>
      </c>
      <c r="E504">
        <v>42</v>
      </c>
      <c r="F504" s="2">
        <v>8.1114999999999993E-2</v>
      </c>
      <c r="G504" s="2">
        <v>0.12626200000000001</v>
      </c>
      <c r="H504" s="1">
        <v>2.4924479999999999E-2</v>
      </c>
      <c r="I504" s="2">
        <v>1.3373499999999998</v>
      </c>
      <c r="J504" s="2">
        <v>1.1299729999999997</v>
      </c>
      <c r="K504" s="2">
        <v>23.060084397787016</v>
      </c>
      <c r="L504" s="2">
        <f t="shared" si="14"/>
        <v>20.407641950548395</v>
      </c>
      <c r="M504" s="1">
        <f t="shared" si="15"/>
        <v>0.18352385410978853</v>
      </c>
    </row>
    <row r="505" spans="1:13" x14ac:dyDescent="0.2">
      <c r="A505" t="s">
        <v>526</v>
      </c>
      <c r="B505" t="s">
        <v>22</v>
      </c>
      <c r="C505">
        <v>6</v>
      </c>
      <c r="D505">
        <v>67</v>
      </c>
      <c r="E505">
        <v>42</v>
      </c>
      <c r="F505" s="2">
        <v>8.1398499999999999E-2</v>
      </c>
      <c r="G505" s="2">
        <v>0.12459200000000001</v>
      </c>
      <c r="H505" s="1">
        <v>5.1376080000000005E-2</v>
      </c>
      <c r="I505" s="2">
        <v>4.3040899999999995</v>
      </c>
      <c r="J505" s="2">
        <v>4.0980995</v>
      </c>
      <c r="K505" s="2">
        <v>62.956399999999995</v>
      </c>
      <c r="L505" s="2">
        <f t="shared" si="14"/>
        <v>15.362340519062554</v>
      </c>
      <c r="M505" s="1">
        <f t="shared" si="15"/>
        <v>5.026488497900064E-2</v>
      </c>
    </row>
    <row r="506" spans="1:13" x14ac:dyDescent="0.2">
      <c r="A506" t="s">
        <v>527</v>
      </c>
      <c r="B506" t="s">
        <v>11</v>
      </c>
      <c r="C506">
        <v>1</v>
      </c>
      <c r="D506">
        <v>11</v>
      </c>
      <c r="E506">
        <v>48</v>
      </c>
      <c r="F506" s="2">
        <v>9.2775200000000002E-2</v>
      </c>
      <c r="G506" s="2">
        <v>0.1081695</v>
      </c>
      <c r="H506" s="1">
        <v>0.11730264</v>
      </c>
      <c r="I506" s="2">
        <v>15.198419999999999</v>
      </c>
      <c r="J506" s="2">
        <v>14.997475299999998</v>
      </c>
      <c r="K506" s="2">
        <v>203.69720000000001</v>
      </c>
      <c r="L506" s="2">
        <f t="shared" si="14"/>
        <v>13.582099381753943</v>
      </c>
      <c r="M506" s="1">
        <f t="shared" si="15"/>
        <v>1.3398568491057961E-2</v>
      </c>
    </row>
    <row r="507" spans="1:13" x14ac:dyDescent="0.2">
      <c r="A507" t="s">
        <v>528</v>
      </c>
      <c r="B507" t="s">
        <v>11</v>
      </c>
      <c r="C507">
        <v>2</v>
      </c>
      <c r="D507">
        <v>24</v>
      </c>
      <c r="E507">
        <v>48</v>
      </c>
      <c r="F507" s="2">
        <v>9.0288800000000002E-2</v>
      </c>
      <c r="G507" s="2">
        <v>0.10512549999999998</v>
      </c>
      <c r="H507" s="1">
        <v>3.8930639999999996E-2</v>
      </c>
      <c r="I507" s="2">
        <v>3.91845</v>
      </c>
      <c r="J507" s="2">
        <v>3.7230357000000001</v>
      </c>
      <c r="K507" s="2">
        <v>60.062960000000004</v>
      </c>
      <c r="L507" s="2">
        <f t="shared" si="14"/>
        <v>16.132791850478363</v>
      </c>
      <c r="M507" s="1">
        <f t="shared" si="15"/>
        <v>5.248789314590778E-2</v>
      </c>
    </row>
    <row r="508" spans="1:13" x14ac:dyDescent="0.2">
      <c r="A508" t="s">
        <v>529</v>
      </c>
      <c r="B508" t="s">
        <v>11</v>
      </c>
      <c r="C508">
        <v>3</v>
      </c>
      <c r="D508">
        <v>30</v>
      </c>
      <c r="E508">
        <v>48</v>
      </c>
      <c r="F508" s="2">
        <v>8.9822600000000002E-2</v>
      </c>
      <c r="G508" s="2">
        <v>0.10322299999999998</v>
      </c>
      <c r="H508" s="1">
        <v>5.5932240000000008E-2</v>
      </c>
      <c r="I508" s="2">
        <v>3.3399899999999998</v>
      </c>
      <c r="J508" s="2">
        <v>3.1469443999999998</v>
      </c>
      <c r="K508" s="2">
        <v>70.858319999999992</v>
      </c>
      <c r="L508" s="2">
        <f t="shared" si="14"/>
        <v>22.516546526846803</v>
      </c>
      <c r="M508" s="1">
        <f t="shared" si="15"/>
        <v>6.1343822915968897E-2</v>
      </c>
    </row>
    <row r="509" spans="1:13" x14ac:dyDescent="0.2">
      <c r="A509" t="s">
        <v>530</v>
      </c>
      <c r="B509" t="s">
        <v>11</v>
      </c>
      <c r="C509">
        <v>4</v>
      </c>
      <c r="D509">
        <v>42</v>
      </c>
      <c r="E509">
        <v>48</v>
      </c>
      <c r="F509" s="2">
        <v>9.2930600000000002E-2</v>
      </c>
      <c r="G509" s="2">
        <v>0.1043645</v>
      </c>
      <c r="H509" s="1">
        <v>6.7709039999999998E-2</v>
      </c>
      <c r="I509" s="2">
        <v>6.3286999999999995</v>
      </c>
      <c r="J509" s="2">
        <v>6.1314048999999997</v>
      </c>
      <c r="K509" s="2">
        <v>90.864399999999989</v>
      </c>
      <c r="L509" s="2">
        <f t="shared" si="14"/>
        <v>14.819507353037473</v>
      </c>
      <c r="M509" s="1">
        <f t="shared" si="15"/>
        <v>3.2177796641679954E-2</v>
      </c>
    </row>
    <row r="510" spans="1:13" x14ac:dyDescent="0.2">
      <c r="A510" t="s">
        <v>531</v>
      </c>
      <c r="B510" t="s">
        <v>11</v>
      </c>
      <c r="C510">
        <v>5</v>
      </c>
      <c r="D510">
        <v>53</v>
      </c>
      <c r="E510">
        <v>48</v>
      </c>
      <c r="F510" s="2">
        <v>9.0133400000000002E-2</v>
      </c>
      <c r="G510" s="2">
        <v>0.1134965</v>
      </c>
      <c r="H510" s="1">
        <v>6.3962640000000001E-2</v>
      </c>
      <c r="I510" s="2">
        <v>5.2164799999999998</v>
      </c>
      <c r="J510" s="2">
        <v>5.0128500999999996</v>
      </c>
      <c r="K510" s="2">
        <v>76.899760000000001</v>
      </c>
      <c r="L510" s="2">
        <f t="shared" si="14"/>
        <v>15.340526539981717</v>
      </c>
      <c r="M510" s="1">
        <f t="shared" si="15"/>
        <v>4.062158172254144E-2</v>
      </c>
    </row>
    <row r="511" spans="1:13" x14ac:dyDescent="0.2">
      <c r="A511" t="s">
        <v>532</v>
      </c>
      <c r="B511" t="s">
        <v>11</v>
      </c>
      <c r="C511">
        <v>6</v>
      </c>
      <c r="D511">
        <v>68</v>
      </c>
      <c r="E511">
        <v>48</v>
      </c>
      <c r="F511" s="2">
        <v>9.2153600000000002E-2</v>
      </c>
      <c r="G511" s="2">
        <v>0.11463799999999999</v>
      </c>
      <c r="H511" s="1">
        <v>5.4621839999999998E-2</v>
      </c>
      <c r="I511" s="2">
        <v>4.8261599999999998</v>
      </c>
      <c r="J511" s="2">
        <v>4.6193683999999999</v>
      </c>
      <c r="K511" s="2">
        <v>68.085200000000015</v>
      </c>
      <c r="L511" s="2">
        <f t="shared" si="14"/>
        <v>14.739071254849476</v>
      </c>
      <c r="M511" s="1">
        <f t="shared" si="15"/>
        <v>4.4766206566248322E-2</v>
      </c>
    </row>
    <row r="512" spans="1:13" x14ac:dyDescent="0.2">
      <c r="A512" t="s">
        <v>533</v>
      </c>
      <c r="B512" t="s">
        <v>12</v>
      </c>
      <c r="C512">
        <v>1</v>
      </c>
      <c r="D512">
        <v>9</v>
      </c>
      <c r="E512">
        <v>48</v>
      </c>
      <c r="F512" s="2">
        <v>9.1532000000000002E-2</v>
      </c>
      <c r="G512" s="2">
        <v>0.10588649999999999</v>
      </c>
      <c r="H512" s="1">
        <v>0.16320864000000002</v>
      </c>
      <c r="I512" s="2">
        <v>16.644569999999998</v>
      </c>
      <c r="J512" s="2">
        <v>16.447151499999997</v>
      </c>
      <c r="K512" s="2">
        <v>229.32279999999997</v>
      </c>
      <c r="L512" s="2">
        <f t="shared" si="14"/>
        <v>13.943010131572024</v>
      </c>
      <c r="M512" s="1">
        <f t="shared" si="15"/>
        <v>1.2003203107845152E-2</v>
      </c>
    </row>
    <row r="513" spans="1:13" x14ac:dyDescent="0.2">
      <c r="A513" t="s">
        <v>534</v>
      </c>
      <c r="B513" t="s">
        <v>12</v>
      </c>
      <c r="C513">
        <v>2</v>
      </c>
      <c r="D513">
        <v>13</v>
      </c>
      <c r="E513">
        <v>48</v>
      </c>
      <c r="F513" s="2">
        <v>9.2775200000000002E-2</v>
      </c>
      <c r="G513" s="2">
        <v>9.8656999999999995E-2</v>
      </c>
      <c r="H513" s="1">
        <v>0.34583303999999998</v>
      </c>
      <c r="I513" s="2">
        <v>72.08032</v>
      </c>
      <c r="J513" s="2">
        <v>71.888887799999992</v>
      </c>
      <c r="K513" s="2">
        <v>921.08300000000008</v>
      </c>
      <c r="L513" s="2">
        <f t="shared" si="14"/>
        <v>12.812592156975896</v>
      </c>
      <c r="M513" s="1">
        <f t="shared" si="15"/>
        <v>2.6628899939664949E-3</v>
      </c>
    </row>
    <row r="514" spans="1:13" x14ac:dyDescent="0.2">
      <c r="A514" t="s">
        <v>535</v>
      </c>
      <c r="B514" t="s">
        <v>12</v>
      </c>
      <c r="C514">
        <v>3</v>
      </c>
      <c r="D514">
        <v>28</v>
      </c>
      <c r="E514">
        <v>48</v>
      </c>
      <c r="F514" s="2">
        <v>9.1376600000000002E-2</v>
      </c>
      <c r="G514" s="2">
        <v>0.10931099999999999</v>
      </c>
      <c r="H514" s="1">
        <v>0.13518623999999996</v>
      </c>
      <c r="I514" s="2">
        <v>15.005599999999999</v>
      </c>
      <c r="J514" s="2">
        <v>14.804912399999999</v>
      </c>
      <c r="K514" s="2">
        <v>201.86679999999998</v>
      </c>
      <c r="L514" s="2">
        <f t="shared" si="14"/>
        <v>13.635122893398545</v>
      </c>
      <c r="M514" s="1">
        <f t="shared" si="15"/>
        <v>1.3555473654812035E-2</v>
      </c>
    </row>
    <row r="515" spans="1:13" x14ac:dyDescent="0.2">
      <c r="A515" t="s">
        <v>536</v>
      </c>
      <c r="B515" t="s">
        <v>12</v>
      </c>
      <c r="C515">
        <v>4</v>
      </c>
      <c r="D515">
        <v>38</v>
      </c>
      <c r="E515">
        <v>48</v>
      </c>
      <c r="F515" s="2">
        <v>9.1532000000000002E-2</v>
      </c>
      <c r="G515" s="2">
        <v>0.1081695</v>
      </c>
      <c r="H515" s="1">
        <v>0.20895503999999998</v>
      </c>
      <c r="I515" s="2">
        <v>33.51632</v>
      </c>
      <c r="J515" s="2">
        <v>33.316618499999997</v>
      </c>
      <c r="K515" s="2">
        <v>408.57099999999997</v>
      </c>
      <c r="L515" s="2">
        <f t="shared" ref="L515:L577" si="16">K515/J515</f>
        <v>12.263279360118736</v>
      </c>
      <c r="M515" s="1">
        <f t="shared" ref="M515:M577" si="17">SUM(F515:G515)/J515</f>
        <v>5.9940506867466161E-3</v>
      </c>
    </row>
    <row r="516" spans="1:13" x14ac:dyDescent="0.2">
      <c r="A516" t="s">
        <v>537</v>
      </c>
      <c r="B516" t="s">
        <v>12</v>
      </c>
      <c r="C516">
        <v>5</v>
      </c>
      <c r="D516">
        <v>58</v>
      </c>
      <c r="E516">
        <v>48</v>
      </c>
      <c r="F516" s="2">
        <v>9.1221200000000002E-2</v>
      </c>
      <c r="G516" s="2">
        <v>0.1043645</v>
      </c>
      <c r="H516" s="1">
        <v>0.16241064</v>
      </c>
      <c r="I516" s="2">
        <v>17.218820000000001</v>
      </c>
      <c r="J516" s="2">
        <v>17.023234300000002</v>
      </c>
      <c r="K516" s="2">
        <v>222.00120000000001</v>
      </c>
      <c r="L516" s="2">
        <f t="shared" si="16"/>
        <v>13.041070579637148</v>
      </c>
      <c r="M516" s="1">
        <f t="shared" si="17"/>
        <v>1.1489338427304615E-2</v>
      </c>
    </row>
    <row r="517" spans="1:13" x14ac:dyDescent="0.2">
      <c r="A517" t="s">
        <v>538</v>
      </c>
      <c r="B517" t="s">
        <v>12</v>
      </c>
      <c r="C517">
        <v>6</v>
      </c>
      <c r="D517">
        <v>70</v>
      </c>
      <c r="E517">
        <v>48</v>
      </c>
      <c r="F517" s="2">
        <v>9.1376600000000002E-2</v>
      </c>
      <c r="G517" s="2">
        <v>0.11806249999999999</v>
      </c>
      <c r="H517" s="1">
        <v>0.10203983999999999</v>
      </c>
      <c r="I517" s="2">
        <v>12.827720000000003</v>
      </c>
      <c r="J517" s="2">
        <v>12.618280900000002</v>
      </c>
      <c r="K517" s="2">
        <v>180.99079999999998</v>
      </c>
      <c r="L517" s="2">
        <f t="shared" si="16"/>
        <v>14.343538666982754</v>
      </c>
      <c r="M517" s="1">
        <f t="shared" si="17"/>
        <v>1.6598069234613405E-2</v>
      </c>
    </row>
    <row r="518" spans="1:13" x14ac:dyDescent="0.2">
      <c r="A518" t="s">
        <v>539</v>
      </c>
      <c r="B518" t="s">
        <v>13</v>
      </c>
      <c r="C518">
        <v>1</v>
      </c>
      <c r="D518">
        <v>10</v>
      </c>
      <c r="E518">
        <v>48</v>
      </c>
      <c r="F518" s="2">
        <v>9.0755000000000002E-2</v>
      </c>
      <c r="G518" s="2">
        <v>0.10588649999999999</v>
      </c>
      <c r="H518" s="1">
        <v>9.988944000000001E-2</v>
      </c>
      <c r="I518" s="2">
        <v>10.1851</v>
      </c>
      <c r="J518" s="2">
        <v>9.9884585000000001</v>
      </c>
      <c r="K518" s="2">
        <v>148.40625767030809</v>
      </c>
      <c r="L518" s="2">
        <f t="shared" si="16"/>
        <v>14.857773866739105</v>
      </c>
      <c r="M518" s="1">
        <f t="shared" si="17"/>
        <v>1.968687160286044E-2</v>
      </c>
    </row>
    <row r="519" spans="1:13" x14ac:dyDescent="0.2">
      <c r="A519" t="s">
        <v>540</v>
      </c>
      <c r="B519" t="s">
        <v>13</v>
      </c>
      <c r="C519">
        <v>2</v>
      </c>
      <c r="D519">
        <v>15</v>
      </c>
      <c r="E519">
        <v>48</v>
      </c>
      <c r="F519" s="2">
        <v>9.1376600000000002E-2</v>
      </c>
      <c r="G519" s="2">
        <v>0.10208149999999999</v>
      </c>
      <c r="H519" s="1">
        <v>5.2883039999999992E-2</v>
      </c>
      <c r="I519" s="2">
        <v>4.5933200000000003</v>
      </c>
      <c r="J519" s="2">
        <v>4.3998619000000003</v>
      </c>
      <c r="K519" s="2">
        <v>81.300118753897138</v>
      </c>
      <c r="L519" s="2">
        <f t="shared" si="16"/>
        <v>18.477879670245361</v>
      </c>
      <c r="M519" s="1">
        <f t="shared" si="17"/>
        <v>4.3969130031103927E-2</v>
      </c>
    </row>
    <row r="520" spans="1:13" x14ac:dyDescent="0.2">
      <c r="A520" t="s">
        <v>541</v>
      </c>
      <c r="B520" t="s">
        <v>13</v>
      </c>
      <c r="C520">
        <v>3</v>
      </c>
      <c r="D520">
        <v>32</v>
      </c>
      <c r="E520">
        <v>48</v>
      </c>
      <c r="F520" s="2">
        <v>9.2309000000000002E-2</v>
      </c>
      <c r="G520" s="2">
        <v>0.10360349999999999</v>
      </c>
      <c r="H520" s="1">
        <v>0.19676663999999996</v>
      </c>
      <c r="I520" s="2">
        <v>29.467099999999999</v>
      </c>
      <c r="J520" s="2">
        <v>29.2711875</v>
      </c>
      <c r="K520" s="2">
        <v>408.57099999999997</v>
      </c>
      <c r="L520" s="2">
        <f t="shared" si="16"/>
        <v>13.958128620507793</v>
      </c>
      <c r="M520" s="1">
        <f t="shared" si="17"/>
        <v>6.6930151023083702E-3</v>
      </c>
    </row>
    <row r="521" spans="1:13" x14ac:dyDescent="0.2">
      <c r="A521" t="s">
        <v>542</v>
      </c>
      <c r="B521" t="s">
        <v>13</v>
      </c>
      <c r="C521">
        <v>4</v>
      </c>
      <c r="D521">
        <v>40</v>
      </c>
      <c r="E521">
        <v>48</v>
      </c>
      <c r="F521" s="2">
        <v>9.1221200000000002E-2</v>
      </c>
      <c r="G521" s="2">
        <v>0.102462</v>
      </c>
      <c r="H521" s="1">
        <v>6.2677440000000001E-2</v>
      </c>
      <c r="I521" s="2">
        <v>5.6538299999999992</v>
      </c>
      <c r="J521" s="2">
        <v>5.4601467999999995</v>
      </c>
      <c r="K521" s="2">
        <v>88.883600000000001</v>
      </c>
      <c r="L521" s="2">
        <f t="shared" si="16"/>
        <v>16.278609945065948</v>
      </c>
      <c r="M521" s="1">
        <f t="shared" si="17"/>
        <v>3.5472159832772264E-2</v>
      </c>
    </row>
    <row r="522" spans="1:13" x14ac:dyDescent="0.2">
      <c r="A522" t="s">
        <v>543</v>
      </c>
      <c r="B522" t="s">
        <v>13</v>
      </c>
      <c r="C522">
        <v>5</v>
      </c>
      <c r="D522">
        <v>55</v>
      </c>
      <c r="E522">
        <v>48</v>
      </c>
      <c r="F522" s="2">
        <v>9.0599600000000002E-2</v>
      </c>
      <c r="G522" s="2">
        <v>0.10702799999999998</v>
      </c>
      <c r="H522" s="1">
        <v>4.9019040000000007E-2</v>
      </c>
      <c r="I522" s="2">
        <v>4.0455199999999998</v>
      </c>
      <c r="J522" s="2">
        <v>3.8478923999999997</v>
      </c>
      <c r="K522" s="2">
        <v>65.510159999999985</v>
      </c>
      <c r="L522" s="2">
        <f t="shared" si="16"/>
        <v>17.024945915847333</v>
      </c>
      <c r="M522" s="1">
        <f t="shared" si="17"/>
        <v>5.1359960065411395E-2</v>
      </c>
    </row>
    <row r="523" spans="1:13" x14ac:dyDescent="0.2">
      <c r="A523" t="s">
        <v>544</v>
      </c>
      <c r="B523" t="s">
        <v>13</v>
      </c>
      <c r="C523">
        <v>6</v>
      </c>
      <c r="D523">
        <v>64</v>
      </c>
      <c r="E523">
        <v>48</v>
      </c>
      <c r="F523" s="2">
        <v>9.1376600000000002E-2</v>
      </c>
      <c r="G523" s="2">
        <v>0.10931099999999999</v>
      </c>
      <c r="H523" s="1">
        <v>3.4545840000000008E-2</v>
      </c>
      <c r="I523" s="2">
        <v>2.9721400000000004</v>
      </c>
      <c r="J523" s="2">
        <v>2.7714524000000007</v>
      </c>
      <c r="K523" s="2">
        <v>41.64152</v>
      </c>
      <c r="L523" s="2">
        <f t="shared" si="16"/>
        <v>15.025161536239983</v>
      </c>
      <c r="M523" s="1">
        <f t="shared" si="17"/>
        <v>7.2412428948806756E-2</v>
      </c>
    </row>
    <row r="524" spans="1:13" x14ac:dyDescent="0.2">
      <c r="A524" t="s">
        <v>545</v>
      </c>
      <c r="B524" t="s">
        <v>14</v>
      </c>
      <c r="C524">
        <v>1</v>
      </c>
      <c r="D524">
        <v>6</v>
      </c>
      <c r="E524">
        <v>48</v>
      </c>
      <c r="F524" s="2">
        <v>9.0755000000000002E-2</v>
      </c>
      <c r="G524" s="2">
        <v>0.10740849999999999</v>
      </c>
      <c r="H524" s="1">
        <v>8.9297040000000008E-2</v>
      </c>
      <c r="I524" s="2">
        <v>9.3174099999999989</v>
      </c>
      <c r="J524" s="2">
        <v>9.1192464999999991</v>
      </c>
      <c r="K524" s="2">
        <v>133.39130331655826</v>
      </c>
      <c r="L524" s="2">
        <f t="shared" si="16"/>
        <v>14.627447927474959</v>
      </c>
      <c r="M524" s="1">
        <f t="shared" si="17"/>
        <v>2.1730249313909874E-2</v>
      </c>
    </row>
    <row r="525" spans="1:13" x14ac:dyDescent="0.2">
      <c r="A525" t="s">
        <v>546</v>
      </c>
      <c r="B525" t="s">
        <v>14</v>
      </c>
      <c r="C525">
        <v>2</v>
      </c>
      <c r="D525">
        <v>22</v>
      </c>
      <c r="E525">
        <v>48</v>
      </c>
      <c r="F525" s="2">
        <v>9.0133400000000002E-2</v>
      </c>
      <c r="G525" s="2">
        <v>0.10208149999999999</v>
      </c>
      <c r="H525" s="1">
        <v>3.6679440000000001E-2</v>
      </c>
      <c r="I525" s="2">
        <v>2.8579400000000006</v>
      </c>
      <c r="J525" s="2">
        <v>2.6657251000000004</v>
      </c>
      <c r="K525" s="2">
        <v>51.545519999999989</v>
      </c>
      <c r="L525" s="2">
        <f t="shared" si="16"/>
        <v>19.33639744023117</v>
      </c>
      <c r="M525" s="1">
        <f t="shared" si="17"/>
        <v>7.2106047243956237E-2</v>
      </c>
    </row>
    <row r="526" spans="1:13" x14ac:dyDescent="0.2">
      <c r="A526" t="s">
        <v>547</v>
      </c>
      <c r="B526" t="s">
        <v>14</v>
      </c>
      <c r="C526">
        <v>3</v>
      </c>
      <c r="D526">
        <v>26</v>
      </c>
      <c r="E526">
        <v>48</v>
      </c>
      <c r="F526" s="2">
        <v>9.0288800000000002E-2</v>
      </c>
      <c r="G526" s="2">
        <v>0.11083299999999999</v>
      </c>
      <c r="H526" s="1">
        <v>2.727984E-2</v>
      </c>
      <c r="I526" s="2">
        <v>2.1830699999999998</v>
      </c>
      <c r="J526" s="2">
        <v>1.9819481999999999</v>
      </c>
      <c r="K526" s="2">
        <v>31.73752</v>
      </c>
      <c r="L526" s="2">
        <f t="shared" si="16"/>
        <v>16.013294393869629</v>
      </c>
      <c r="M526" s="1">
        <f t="shared" si="17"/>
        <v>0.1014768196262647</v>
      </c>
    </row>
    <row r="527" spans="1:13" x14ac:dyDescent="0.2">
      <c r="A527" t="s">
        <v>548</v>
      </c>
      <c r="B527" t="s">
        <v>14</v>
      </c>
      <c r="C527">
        <v>4</v>
      </c>
      <c r="D527">
        <v>43</v>
      </c>
      <c r="E527">
        <v>48</v>
      </c>
      <c r="F527" s="2">
        <v>9.1221200000000002E-2</v>
      </c>
      <c r="G527" s="2">
        <v>0.10360349999999999</v>
      </c>
      <c r="H527" s="1">
        <v>4.4088240000000001E-2</v>
      </c>
      <c r="I527" s="2">
        <v>3.8503599999999998</v>
      </c>
      <c r="J527" s="2">
        <v>3.6555352999999995</v>
      </c>
      <c r="K527" s="2">
        <v>48.277199999999993</v>
      </c>
      <c r="L527" s="2">
        <f t="shared" si="16"/>
        <v>13.206602053603476</v>
      </c>
      <c r="M527" s="1">
        <f t="shared" si="17"/>
        <v>5.3295805952140583E-2</v>
      </c>
    </row>
    <row r="528" spans="1:13" x14ac:dyDescent="0.2">
      <c r="A528" t="s">
        <v>549</v>
      </c>
      <c r="B528" t="s">
        <v>14</v>
      </c>
      <c r="C528">
        <v>5</v>
      </c>
      <c r="D528">
        <v>56</v>
      </c>
      <c r="E528">
        <v>48</v>
      </c>
      <c r="F528" s="2">
        <v>9.2153600000000002E-2</v>
      </c>
      <c r="G528" s="2">
        <v>0.111594</v>
      </c>
      <c r="H528" s="1">
        <v>0.12356063999999997</v>
      </c>
      <c r="I528" s="2">
        <v>13.803520000000001</v>
      </c>
      <c r="J528" s="2">
        <v>13.599772400000001</v>
      </c>
      <c r="K528" s="2">
        <v>177.0292</v>
      </c>
      <c r="L528" s="2">
        <f t="shared" si="16"/>
        <v>13.017070785684618</v>
      </c>
      <c r="M528" s="1">
        <f t="shared" si="17"/>
        <v>1.4981691899490905E-2</v>
      </c>
    </row>
    <row r="529" spans="1:13" x14ac:dyDescent="0.2">
      <c r="A529" t="s">
        <v>550</v>
      </c>
      <c r="B529" t="s">
        <v>14</v>
      </c>
      <c r="C529">
        <v>6</v>
      </c>
      <c r="D529">
        <v>62</v>
      </c>
      <c r="E529">
        <v>48</v>
      </c>
      <c r="F529" s="2">
        <v>9.1221200000000002E-2</v>
      </c>
      <c r="G529" s="2">
        <v>0.115399</v>
      </c>
      <c r="H529" s="1">
        <v>8.2753439999999998E-2</v>
      </c>
      <c r="I529" s="2">
        <v>9.3148400000000002</v>
      </c>
      <c r="J529" s="2">
        <v>9.1082198000000005</v>
      </c>
      <c r="K529" s="2">
        <v>133.45159999999998</v>
      </c>
      <c r="L529" s="2">
        <f t="shared" si="16"/>
        <v>14.651776409699728</v>
      </c>
      <c r="M529" s="1">
        <f t="shared" si="17"/>
        <v>2.2685025673183687E-2</v>
      </c>
    </row>
    <row r="530" spans="1:13" x14ac:dyDescent="0.2">
      <c r="A530" t="s">
        <v>551</v>
      </c>
      <c r="B530" t="s">
        <v>15</v>
      </c>
      <c r="C530">
        <v>1</v>
      </c>
      <c r="D530">
        <v>2</v>
      </c>
      <c r="E530">
        <v>48</v>
      </c>
      <c r="F530" s="2">
        <v>9.2619800000000002E-2</v>
      </c>
      <c r="G530" s="2">
        <v>0.10474499999999999</v>
      </c>
      <c r="H530" s="1">
        <v>9.988944000000001E-2</v>
      </c>
      <c r="I530" s="2">
        <v>10.37792</v>
      </c>
      <c r="J530" s="2">
        <v>10.180555200000001</v>
      </c>
      <c r="K530" s="2">
        <v>133.18123651896403</v>
      </c>
      <c r="L530" s="2">
        <f t="shared" si="16"/>
        <v>13.081922734328282</v>
      </c>
      <c r="M530" s="1">
        <f t="shared" si="17"/>
        <v>1.9386447607493942E-2</v>
      </c>
    </row>
    <row r="531" spans="1:13" x14ac:dyDescent="0.2">
      <c r="A531" t="s">
        <v>552</v>
      </c>
      <c r="B531" t="s">
        <v>15</v>
      </c>
      <c r="C531">
        <v>2</v>
      </c>
      <c r="D531">
        <v>17</v>
      </c>
      <c r="E531">
        <v>48</v>
      </c>
      <c r="F531" s="2">
        <v>9.1065800000000002E-2</v>
      </c>
      <c r="G531" s="2">
        <v>0.1028425</v>
      </c>
      <c r="H531" s="1">
        <v>0.10386263999999998</v>
      </c>
      <c r="I531" s="2">
        <v>5.2681899999999988</v>
      </c>
      <c r="J531" s="2">
        <v>5.0742816999999985</v>
      </c>
      <c r="K531" s="2">
        <v>81.154644428624039</v>
      </c>
      <c r="L531" s="2">
        <f t="shared" si="16"/>
        <v>15.993326588199482</v>
      </c>
      <c r="M531" s="1">
        <f t="shared" si="17"/>
        <v>3.8213940704159184E-2</v>
      </c>
    </row>
    <row r="532" spans="1:13" x14ac:dyDescent="0.2">
      <c r="A532" t="s">
        <v>553</v>
      </c>
      <c r="B532" t="s">
        <v>15</v>
      </c>
      <c r="C532">
        <v>3</v>
      </c>
      <c r="D532">
        <v>35</v>
      </c>
      <c r="E532">
        <v>48</v>
      </c>
      <c r="F532" s="2">
        <v>9.4640000000000002E-2</v>
      </c>
      <c r="G532" s="2">
        <v>0.10132049999999999</v>
      </c>
      <c r="H532" s="1">
        <v>4.6683839999999997E-2</v>
      </c>
      <c r="I532" s="2">
        <v>4.0148600000000005</v>
      </c>
      <c r="J532" s="2">
        <v>3.8188995000000006</v>
      </c>
      <c r="K532" s="2">
        <v>62.241839999999996</v>
      </c>
      <c r="L532" s="2">
        <f t="shared" si="16"/>
        <v>16.298370774093424</v>
      </c>
      <c r="M532" s="1">
        <f t="shared" si="17"/>
        <v>5.1313343019369836E-2</v>
      </c>
    </row>
    <row r="533" spans="1:13" x14ac:dyDescent="0.2">
      <c r="A533" t="s">
        <v>554</v>
      </c>
      <c r="B533" t="s">
        <v>15</v>
      </c>
      <c r="C533">
        <v>4</v>
      </c>
      <c r="D533">
        <v>41</v>
      </c>
      <c r="E533">
        <v>48</v>
      </c>
      <c r="F533" s="2">
        <v>9.0133400000000002E-2</v>
      </c>
      <c r="G533" s="2">
        <v>0.10550599999999999</v>
      </c>
      <c r="H533" s="1">
        <v>5.411784E-2</v>
      </c>
      <c r="I533" s="2">
        <v>2.6651200000000004</v>
      </c>
      <c r="J533" s="2">
        <v>2.4694806000000002</v>
      </c>
      <c r="K533" s="2">
        <v>45.999279999999999</v>
      </c>
      <c r="L533" s="2">
        <f t="shared" si="16"/>
        <v>18.627107254861606</v>
      </c>
      <c r="M533" s="1">
        <f t="shared" si="17"/>
        <v>7.9222894077402337E-2</v>
      </c>
    </row>
    <row r="534" spans="1:13" x14ac:dyDescent="0.2">
      <c r="A534" t="s">
        <v>555</v>
      </c>
      <c r="B534" t="s">
        <v>15</v>
      </c>
      <c r="C534">
        <v>5</v>
      </c>
      <c r="D534">
        <v>57</v>
      </c>
      <c r="E534">
        <v>48</v>
      </c>
      <c r="F534" s="2">
        <v>9.0133400000000002E-2</v>
      </c>
      <c r="G534" s="2">
        <v>0.10322299999999998</v>
      </c>
      <c r="H534" s="1">
        <v>5.5520640000000003E-2</v>
      </c>
      <c r="I534" s="2">
        <v>4.4358399999999998</v>
      </c>
      <c r="J534" s="2">
        <v>4.2424835999999999</v>
      </c>
      <c r="K534" s="2">
        <v>63.925520000000006</v>
      </c>
      <c r="L534" s="2">
        <f t="shared" si="16"/>
        <v>15.067947463603632</v>
      </c>
      <c r="M534" s="1">
        <f t="shared" si="17"/>
        <v>4.5576228037746566E-2</v>
      </c>
    </row>
    <row r="535" spans="1:13" x14ac:dyDescent="0.2">
      <c r="A535" t="s">
        <v>556</v>
      </c>
      <c r="B535" t="s">
        <v>15</v>
      </c>
      <c r="C535">
        <v>6</v>
      </c>
      <c r="D535">
        <v>71</v>
      </c>
      <c r="E535">
        <v>48</v>
      </c>
      <c r="F535" s="2">
        <v>9.0133400000000002E-2</v>
      </c>
      <c r="G535" s="2">
        <v>0.11768199999999999</v>
      </c>
      <c r="H535" s="1">
        <v>4.8229439999999998E-2</v>
      </c>
      <c r="I535" s="2">
        <v>4.72858</v>
      </c>
      <c r="J535" s="2">
        <v>4.5207645999999997</v>
      </c>
      <c r="K535" s="2">
        <v>72.343919999999997</v>
      </c>
      <c r="L535" s="2">
        <f t="shared" si="16"/>
        <v>16.00258504944053</v>
      </c>
      <c r="M535" s="1">
        <f t="shared" si="17"/>
        <v>4.5969082309660625E-2</v>
      </c>
    </row>
    <row r="536" spans="1:13" x14ac:dyDescent="0.2">
      <c r="A536" t="s">
        <v>557</v>
      </c>
      <c r="B536" t="s">
        <v>16</v>
      </c>
      <c r="C536">
        <v>1</v>
      </c>
      <c r="D536">
        <v>1</v>
      </c>
      <c r="E536">
        <v>48</v>
      </c>
      <c r="F536" s="2">
        <v>9.2619800000000002E-2</v>
      </c>
      <c r="G536" s="2">
        <v>0.11007199999999999</v>
      </c>
      <c r="H536" s="1">
        <v>5.8956239999999993E-2</v>
      </c>
      <c r="I536" s="2">
        <v>5.8466500000000003</v>
      </c>
      <c r="J536" s="2">
        <v>5.643958200000001</v>
      </c>
      <c r="K536" s="2">
        <v>83.437342233951142</v>
      </c>
      <c r="L536" s="2">
        <f t="shared" si="16"/>
        <v>14.783479834055314</v>
      </c>
      <c r="M536" s="1">
        <f t="shared" si="17"/>
        <v>3.5913058321374515E-2</v>
      </c>
    </row>
    <row r="537" spans="1:13" x14ac:dyDescent="0.2">
      <c r="A537" t="s">
        <v>558</v>
      </c>
      <c r="B537" t="s">
        <v>16</v>
      </c>
      <c r="C537">
        <v>2</v>
      </c>
      <c r="D537">
        <v>14</v>
      </c>
      <c r="E537">
        <v>48</v>
      </c>
      <c r="F537" s="2">
        <v>9.2153600000000002E-2</v>
      </c>
      <c r="G537" s="2">
        <v>0.1043645</v>
      </c>
      <c r="H537" s="1">
        <v>0.21568344000000003</v>
      </c>
      <c r="I537" s="2">
        <v>31.202479999999998</v>
      </c>
      <c r="J537" s="2">
        <v>31.005961899999999</v>
      </c>
      <c r="K537" s="2">
        <v>403.21080000000001</v>
      </c>
      <c r="L537" s="2">
        <f t="shared" si="16"/>
        <v>13.004299021602037</v>
      </c>
      <c r="M537" s="1">
        <f t="shared" si="17"/>
        <v>6.3380746139664193E-3</v>
      </c>
    </row>
    <row r="538" spans="1:13" x14ac:dyDescent="0.2">
      <c r="A538" t="s">
        <v>559</v>
      </c>
      <c r="B538" t="s">
        <v>16</v>
      </c>
      <c r="C538">
        <v>3</v>
      </c>
      <c r="D538">
        <v>27</v>
      </c>
      <c r="E538">
        <v>48</v>
      </c>
      <c r="F538" s="2">
        <v>9.0755000000000002E-2</v>
      </c>
      <c r="G538" s="2">
        <v>0.11311599999999999</v>
      </c>
      <c r="H538" s="1">
        <v>6.7448639999999976E-2</v>
      </c>
      <c r="I538" s="2">
        <v>6.0394699999999997</v>
      </c>
      <c r="J538" s="2">
        <v>5.8355990000000002</v>
      </c>
      <c r="K538" s="2">
        <v>88.883600000000001</v>
      </c>
      <c r="L538" s="2">
        <f t="shared" si="16"/>
        <v>15.231272745094376</v>
      </c>
      <c r="M538" s="1">
        <f t="shared" si="17"/>
        <v>3.4935745242262187E-2</v>
      </c>
    </row>
    <row r="539" spans="1:13" x14ac:dyDescent="0.2">
      <c r="A539" t="s">
        <v>560</v>
      </c>
      <c r="B539" t="s">
        <v>16</v>
      </c>
      <c r="C539">
        <v>4</v>
      </c>
      <c r="D539">
        <v>44</v>
      </c>
      <c r="E539">
        <v>48</v>
      </c>
      <c r="F539" s="2">
        <v>8.9978000000000002E-2</v>
      </c>
      <c r="G539" s="2">
        <v>0.10360349999999999</v>
      </c>
      <c r="H539" s="1">
        <v>2.475144E-2</v>
      </c>
      <c r="I539" s="2">
        <v>1.9963400000000004</v>
      </c>
      <c r="J539" s="2">
        <v>1.8027585000000004</v>
      </c>
      <c r="K539" s="2">
        <v>30.648079999999997</v>
      </c>
      <c r="L539" s="2">
        <f t="shared" si="16"/>
        <v>17.000657603333995</v>
      </c>
      <c r="M539" s="1">
        <f t="shared" si="17"/>
        <v>0.10738071682923694</v>
      </c>
    </row>
    <row r="540" spans="1:13" x14ac:dyDescent="0.2">
      <c r="A540" t="s">
        <v>561</v>
      </c>
      <c r="B540" t="s">
        <v>16</v>
      </c>
      <c r="C540">
        <v>5</v>
      </c>
      <c r="D540">
        <v>54</v>
      </c>
      <c r="E540">
        <v>48</v>
      </c>
      <c r="F540" s="2">
        <v>9.1687400000000002E-2</v>
      </c>
      <c r="G540" s="2">
        <v>0.1089305</v>
      </c>
      <c r="H540" s="1">
        <v>2.7893039999999994E-2</v>
      </c>
      <c r="I540" s="2">
        <v>2.0939199999999998</v>
      </c>
      <c r="J540" s="2">
        <v>1.8933020999999997</v>
      </c>
      <c r="K540" s="2">
        <v>25.29992</v>
      </c>
      <c r="L540" s="2">
        <f t="shared" si="16"/>
        <v>13.362854242859607</v>
      </c>
      <c r="M540" s="1">
        <f t="shared" si="17"/>
        <v>0.10596190644905536</v>
      </c>
    </row>
    <row r="541" spans="1:13" x14ac:dyDescent="0.2">
      <c r="A541" t="s">
        <v>562</v>
      </c>
      <c r="B541" t="s">
        <v>16</v>
      </c>
      <c r="C541">
        <v>6</v>
      </c>
      <c r="D541">
        <v>63</v>
      </c>
      <c r="E541">
        <v>48</v>
      </c>
      <c r="F541" s="2">
        <v>9.4173800000000002E-2</v>
      </c>
      <c r="G541" s="2">
        <v>0.10854999999999999</v>
      </c>
      <c r="H541" s="1">
        <v>4.711224E-2</v>
      </c>
      <c r="I541" s="2">
        <v>3.2648799999999998</v>
      </c>
      <c r="J541" s="2">
        <v>3.0621561999999996</v>
      </c>
      <c r="K541" s="2">
        <v>62.439920000000001</v>
      </c>
      <c r="L541" s="2">
        <f t="shared" si="16"/>
        <v>20.390834406161257</v>
      </c>
      <c r="M541" s="1">
        <f t="shared" si="17"/>
        <v>6.6202958555804575E-2</v>
      </c>
    </row>
    <row r="542" spans="1:13" x14ac:dyDescent="0.2">
      <c r="A542" t="s">
        <v>563</v>
      </c>
      <c r="B542" t="s">
        <v>17</v>
      </c>
      <c r="C542">
        <v>1</v>
      </c>
      <c r="D542">
        <v>7</v>
      </c>
      <c r="E542">
        <v>48</v>
      </c>
      <c r="F542" s="2">
        <v>9.2464400000000002E-2</v>
      </c>
      <c r="G542" s="2">
        <v>0.106267</v>
      </c>
      <c r="H542" s="1">
        <v>4.8918239999999995E-2</v>
      </c>
      <c r="I542" s="2">
        <v>4.2076799999999999</v>
      </c>
      <c r="J542" s="2">
        <v>4.0089486000000001</v>
      </c>
      <c r="K542" s="2">
        <v>59.556142783355845</v>
      </c>
      <c r="L542" s="2">
        <f t="shared" si="16"/>
        <v>14.855801040541115</v>
      </c>
      <c r="M542" s="1">
        <f t="shared" si="17"/>
        <v>4.9571950111807372E-2</v>
      </c>
    </row>
    <row r="543" spans="1:13" x14ac:dyDescent="0.2">
      <c r="A543" t="s">
        <v>564</v>
      </c>
      <c r="B543" t="s">
        <v>17</v>
      </c>
      <c r="C543">
        <v>2</v>
      </c>
      <c r="D543">
        <v>23</v>
      </c>
      <c r="E543">
        <v>48</v>
      </c>
      <c r="F543" s="2">
        <v>9.0599600000000002E-2</v>
      </c>
      <c r="G543" s="2">
        <v>0.10322299999999998</v>
      </c>
      <c r="H543" s="1">
        <v>2.7195840000000002E-2</v>
      </c>
      <c r="I543" s="2">
        <v>2.1830699999999998</v>
      </c>
      <c r="J543" s="2">
        <v>1.9892474</v>
      </c>
      <c r="K543" s="2">
        <v>37.184719999999999</v>
      </c>
      <c r="L543" s="2">
        <f t="shared" si="16"/>
        <v>18.692858414694925</v>
      </c>
      <c r="M543" s="1">
        <f t="shared" si="17"/>
        <v>9.7435140546118085E-2</v>
      </c>
    </row>
    <row r="544" spans="1:13" x14ac:dyDescent="0.2">
      <c r="A544" t="s">
        <v>565</v>
      </c>
      <c r="B544" t="s">
        <v>17</v>
      </c>
      <c r="C544">
        <v>3</v>
      </c>
      <c r="D544">
        <v>31</v>
      </c>
      <c r="E544">
        <v>48</v>
      </c>
      <c r="F544" s="2">
        <v>9.0444200000000002E-2</v>
      </c>
      <c r="G544" s="2">
        <v>0.10322299999999998</v>
      </c>
      <c r="H544" s="1">
        <v>5.4000239999999998E-2</v>
      </c>
      <c r="I544" s="2">
        <v>4.3040899999999995</v>
      </c>
      <c r="J544" s="2">
        <v>4.1104227999999994</v>
      </c>
      <c r="K544" s="2">
        <v>63.925520000000006</v>
      </c>
      <c r="L544" s="2">
        <f t="shared" si="16"/>
        <v>15.552054645084203</v>
      </c>
      <c r="M544" s="1">
        <f t="shared" si="17"/>
        <v>4.7116126350797788E-2</v>
      </c>
    </row>
    <row r="545" spans="1:13" x14ac:dyDescent="0.2">
      <c r="A545" t="s">
        <v>566</v>
      </c>
      <c r="B545" t="s">
        <v>17</v>
      </c>
      <c r="C545">
        <v>4</v>
      </c>
      <c r="D545">
        <v>39</v>
      </c>
      <c r="E545">
        <v>48</v>
      </c>
      <c r="F545" s="2">
        <v>9.0444200000000002E-2</v>
      </c>
      <c r="G545" s="2">
        <v>0.10588649999999999</v>
      </c>
      <c r="H545" s="1">
        <v>5.5940639999999993E-2</v>
      </c>
      <c r="I545" s="2">
        <v>3.3399899999999998</v>
      </c>
      <c r="J545" s="2">
        <v>3.1436592999999999</v>
      </c>
      <c r="K545" s="2">
        <v>61.251440000000002</v>
      </c>
      <c r="L545" s="2">
        <f t="shared" si="16"/>
        <v>19.4841215776786</v>
      </c>
      <c r="M545" s="1">
        <f t="shared" si="17"/>
        <v>6.2452919118811637E-2</v>
      </c>
    </row>
    <row r="546" spans="1:13" x14ac:dyDescent="0.2">
      <c r="A546" t="s">
        <v>567</v>
      </c>
      <c r="B546" t="s">
        <v>17</v>
      </c>
      <c r="C546">
        <v>5</v>
      </c>
      <c r="D546">
        <v>51</v>
      </c>
      <c r="E546">
        <v>48</v>
      </c>
      <c r="F546" s="2">
        <v>9.0755000000000002E-2</v>
      </c>
      <c r="G546" s="2">
        <v>0.11615999999999999</v>
      </c>
      <c r="H546" s="1">
        <v>4.5835439999999998E-2</v>
      </c>
      <c r="I546" s="2">
        <v>3.75278</v>
      </c>
      <c r="J546" s="2">
        <v>3.545865</v>
      </c>
      <c r="K546" s="2">
        <v>58.478320000000004</v>
      </c>
      <c r="L546" s="2">
        <f t="shared" si="16"/>
        <v>16.49197586484539</v>
      </c>
      <c r="M546" s="1">
        <f t="shared" si="17"/>
        <v>5.8353885441211097E-2</v>
      </c>
    </row>
    <row r="547" spans="1:13" x14ac:dyDescent="0.2">
      <c r="A547" t="s">
        <v>568</v>
      </c>
      <c r="B547" t="s">
        <v>17</v>
      </c>
      <c r="C547">
        <v>6</v>
      </c>
      <c r="D547">
        <v>61</v>
      </c>
      <c r="E547">
        <v>48</v>
      </c>
      <c r="F547" s="2">
        <v>9.0599600000000002E-2</v>
      </c>
      <c r="G547" s="2">
        <v>0.111594</v>
      </c>
      <c r="H547" s="1">
        <v>5.380704E-2</v>
      </c>
      <c r="I547" s="2">
        <v>4.8261599999999998</v>
      </c>
      <c r="J547" s="2">
        <v>4.6239663999999996</v>
      </c>
      <c r="K547" s="2">
        <v>69.76888000000001</v>
      </c>
      <c r="L547" s="2">
        <f t="shared" si="16"/>
        <v>15.088535245411821</v>
      </c>
      <c r="M547" s="1">
        <f t="shared" si="17"/>
        <v>4.3727307361056955E-2</v>
      </c>
    </row>
    <row r="548" spans="1:13" x14ac:dyDescent="0.2">
      <c r="A548" t="s">
        <v>569</v>
      </c>
      <c r="B548" t="s">
        <v>18</v>
      </c>
      <c r="C548">
        <v>1</v>
      </c>
      <c r="D548">
        <v>8</v>
      </c>
      <c r="E548">
        <v>48</v>
      </c>
      <c r="F548" s="2">
        <v>9.2930600000000002E-2</v>
      </c>
      <c r="G548" s="2">
        <v>0.10664749999999999</v>
      </c>
      <c r="H548" s="1">
        <v>0.13096943999999999</v>
      </c>
      <c r="I548" s="2">
        <v>10.763559999999998</v>
      </c>
      <c r="J548" s="2">
        <v>10.563981899999998</v>
      </c>
      <c r="K548" s="2">
        <v>162.3600466625752</v>
      </c>
      <c r="L548" s="2">
        <f t="shared" si="16"/>
        <v>15.369209091751211</v>
      </c>
      <c r="M548" s="1">
        <f t="shared" si="17"/>
        <v>1.889231748873027E-2</v>
      </c>
    </row>
    <row r="549" spans="1:13" x14ac:dyDescent="0.2">
      <c r="A549" t="s">
        <v>570</v>
      </c>
      <c r="B549" t="s">
        <v>18</v>
      </c>
      <c r="C549">
        <v>2</v>
      </c>
      <c r="D549">
        <v>19</v>
      </c>
      <c r="E549">
        <v>48</v>
      </c>
      <c r="F549" s="2">
        <v>9.2309000000000002E-2</v>
      </c>
      <c r="G549" s="2">
        <v>0.10664749999999999</v>
      </c>
      <c r="H549" s="1">
        <v>0.10915464000000001</v>
      </c>
      <c r="I549" s="2">
        <v>9.028179999999999</v>
      </c>
      <c r="J549" s="2">
        <v>8.8292234999999994</v>
      </c>
      <c r="K549" s="2">
        <v>145.33640000000003</v>
      </c>
      <c r="L549" s="2">
        <f t="shared" si="16"/>
        <v>16.460835995373778</v>
      </c>
      <c r="M549" s="1">
        <f t="shared" si="17"/>
        <v>2.2533861556455106E-2</v>
      </c>
    </row>
    <row r="550" spans="1:13" x14ac:dyDescent="0.2">
      <c r="A550" t="s">
        <v>571</v>
      </c>
      <c r="B550" t="s">
        <v>18</v>
      </c>
      <c r="C550">
        <v>3</v>
      </c>
      <c r="D550">
        <v>29</v>
      </c>
      <c r="E550">
        <v>48</v>
      </c>
      <c r="F550" s="2">
        <v>9.1532000000000002E-2</v>
      </c>
      <c r="G550" s="2">
        <v>0.106267</v>
      </c>
      <c r="H550" s="1">
        <v>8.0275440000000003E-2</v>
      </c>
      <c r="I550" s="2">
        <v>5.7502399999999998</v>
      </c>
      <c r="J550" s="2">
        <v>5.552441</v>
      </c>
      <c r="K550" s="2">
        <v>95.816400000000002</v>
      </c>
      <c r="L550" s="2">
        <f t="shared" si="16"/>
        <v>17.256626409897919</v>
      </c>
      <c r="M550" s="1">
        <f t="shared" si="17"/>
        <v>3.5623791409940243E-2</v>
      </c>
    </row>
    <row r="551" spans="1:13" x14ac:dyDescent="0.2">
      <c r="A551" t="s">
        <v>572</v>
      </c>
      <c r="B551" t="s">
        <v>18</v>
      </c>
      <c r="C551">
        <v>4</v>
      </c>
      <c r="D551">
        <v>47</v>
      </c>
      <c r="E551">
        <v>48</v>
      </c>
      <c r="F551" s="2">
        <v>9.0755000000000002E-2</v>
      </c>
      <c r="G551" s="2">
        <v>0.11197449999999999</v>
      </c>
      <c r="H551" s="1">
        <v>5.1732239999999992E-2</v>
      </c>
      <c r="I551" s="2">
        <v>3.8503599999999998</v>
      </c>
      <c r="J551" s="2">
        <v>3.6476304999999996</v>
      </c>
      <c r="K551" s="2">
        <v>57.388879999999993</v>
      </c>
      <c r="L551" s="2">
        <f t="shared" si="16"/>
        <v>15.7331944669286</v>
      </c>
      <c r="M551" s="1">
        <f t="shared" si="17"/>
        <v>5.5578409052123023E-2</v>
      </c>
    </row>
    <row r="552" spans="1:13" x14ac:dyDescent="0.2">
      <c r="A552" t="s">
        <v>573</v>
      </c>
      <c r="B552" t="s">
        <v>18</v>
      </c>
      <c r="C552">
        <v>5</v>
      </c>
      <c r="D552">
        <v>59</v>
      </c>
      <c r="E552">
        <v>48</v>
      </c>
      <c r="F552" s="2">
        <v>9.1221200000000002E-2</v>
      </c>
      <c r="G552" s="2">
        <v>0.10398399999999999</v>
      </c>
      <c r="H552" s="1">
        <v>7.0674239999999999E-2</v>
      </c>
      <c r="I552" s="2">
        <v>4.8261599999999998</v>
      </c>
      <c r="J552" s="2">
        <v>4.6309548000000005</v>
      </c>
      <c r="K552" s="2">
        <v>80.861359999999991</v>
      </c>
      <c r="L552" s="2">
        <f t="shared" si="16"/>
        <v>17.461055763273695</v>
      </c>
      <c r="M552" s="1">
        <f t="shared" si="17"/>
        <v>4.2152257672651003E-2</v>
      </c>
    </row>
    <row r="553" spans="1:13" x14ac:dyDescent="0.2">
      <c r="A553" t="s">
        <v>574</v>
      </c>
      <c r="B553" t="s">
        <v>18</v>
      </c>
      <c r="C553">
        <v>6</v>
      </c>
      <c r="D553">
        <v>65</v>
      </c>
      <c r="E553">
        <v>48</v>
      </c>
      <c r="F553" s="2">
        <v>9.2464400000000002E-2</v>
      </c>
      <c r="G553" s="2">
        <v>0.112355</v>
      </c>
      <c r="H553" s="1">
        <v>6.8918640000000003E-2</v>
      </c>
      <c r="I553" s="2">
        <v>4.0455199999999998</v>
      </c>
      <c r="J553" s="2">
        <v>3.8407005999999999</v>
      </c>
      <c r="K553" s="2">
        <v>71.353520000000003</v>
      </c>
      <c r="L553" s="2">
        <f t="shared" si="16"/>
        <v>18.578256269181722</v>
      </c>
      <c r="M553" s="1">
        <f t="shared" si="17"/>
        <v>5.3328655714532915E-2</v>
      </c>
    </row>
    <row r="554" spans="1:13" x14ac:dyDescent="0.2">
      <c r="A554" t="s">
        <v>575</v>
      </c>
      <c r="B554" t="s">
        <v>19</v>
      </c>
      <c r="C554">
        <v>1</v>
      </c>
      <c r="D554">
        <v>3</v>
      </c>
      <c r="E554">
        <v>48</v>
      </c>
      <c r="F554" s="2"/>
      <c r="G554" s="2"/>
      <c r="H554" s="1"/>
      <c r="I554" s="2">
        <v>0</v>
      </c>
      <c r="J554" s="2"/>
      <c r="K554" s="2"/>
      <c r="L554" s="2"/>
      <c r="M554" s="1"/>
    </row>
    <row r="555" spans="1:13" x14ac:dyDescent="0.2">
      <c r="A555" t="s">
        <v>576</v>
      </c>
      <c r="B555" t="s">
        <v>19</v>
      </c>
      <c r="C555">
        <v>2</v>
      </c>
      <c r="D555">
        <v>20</v>
      </c>
      <c r="E555">
        <v>48</v>
      </c>
      <c r="F555" s="2">
        <v>9.2153600000000002E-2</v>
      </c>
      <c r="G555" s="2">
        <v>0.10398399999999999</v>
      </c>
      <c r="H555" s="1">
        <v>5.7276239999999999E-2</v>
      </c>
      <c r="I555" s="2">
        <v>4.8825500000000002</v>
      </c>
      <c r="J555" s="2">
        <v>4.6864124000000009</v>
      </c>
      <c r="K555" s="2">
        <v>75.612240000000014</v>
      </c>
      <c r="L555" s="2">
        <f t="shared" si="16"/>
        <v>16.13435471449333</v>
      </c>
      <c r="M555" s="1">
        <f t="shared" si="17"/>
        <v>4.1852398649337812E-2</v>
      </c>
    </row>
    <row r="556" spans="1:13" x14ac:dyDescent="0.2">
      <c r="A556" t="s">
        <v>577</v>
      </c>
      <c r="B556" t="s">
        <v>19</v>
      </c>
      <c r="C556">
        <v>3</v>
      </c>
      <c r="D556">
        <v>25</v>
      </c>
      <c r="E556">
        <v>48</v>
      </c>
      <c r="F556" s="2">
        <v>9.0599600000000002E-2</v>
      </c>
      <c r="G556" s="2">
        <v>0.106267</v>
      </c>
      <c r="H556" s="1">
        <v>4.5591839999999995E-2</v>
      </c>
      <c r="I556" s="2">
        <v>4.0148600000000005</v>
      </c>
      <c r="J556" s="2">
        <v>3.8179934000000006</v>
      </c>
      <c r="K556" s="2">
        <v>62.340879999999999</v>
      </c>
      <c r="L556" s="2">
        <f t="shared" si="16"/>
        <v>16.32817909009481</v>
      </c>
      <c r="M556" s="1">
        <f t="shared" si="17"/>
        <v>5.1562844503607569E-2</v>
      </c>
    </row>
    <row r="557" spans="1:13" x14ac:dyDescent="0.2">
      <c r="A557" t="s">
        <v>578</v>
      </c>
      <c r="B557" t="s">
        <v>19</v>
      </c>
      <c r="C557">
        <v>4</v>
      </c>
      <c r="D557">
        <v>48</v>
      </c>
      <c r="E557">
        <v>48</v>
      </c>
      <c r="F557" s="2">
        <v>9.0599600000000002E-2</v>
      </c>
      <c r="G557" s="2">
        <v>0.11273549999999999</v>
      </c>
      <c r="H557" s="1">
        <v>2.960664E-2</v>
      </c>
      <c r="I557" s="2">
        <v>2.5818199999999996</v>
      </c>
      <c r="J557" s="2">
        <v>2.3784848999999997</v>
      </c>
      <c r="K557" s="2">
        <v>48.277199999999993</v>
      </c>
      <c r="L557" s="2">
        <f t="shared" si="16"/>
        <v>20.297459109368322</v>
      </c>
      <c r="M557" s="1">
        <f t="shared" si="17"/>
        <v>8.548933819172029E-2</v>
      </c>
    </row>
    <row r="558" spans="1:13" x14ac:dyDescent="0.2">
      <c r="A558" t="s">
        <v>579</v>
      </c>
      <c r="B558" t="s">
        <v>19</v>
      </c>
      <c r="C558">
        <v>5</v>
      </c>
      <c r="D558">
        <v>50</v>
      </c>
      <c r="E558">
        <v>48</v>
      </c>
      <c r="F558" s="2">
        <v>8.9667200000000002E-2</v>
      </c>
      <c r="G558" s="2">
        <v>0.11844299999999999</v>
      </c>
      <c r="H558" s="1">
        <v>3.8577840000000002E-2</v>
      </c>
      <c r="I558" s="2">
        <v>3.1673</v>
      </c>
      <c r="J558" s="2">
        <v>2.9591897999999999</v>
      </c>
      <c r="K558" s="2">
        <v>49.663760000000003</v>
      </c>
      <c r="L558" s="2">
        <f t="shared" si="16"/>
        <v>16.78289104673178</v>
      </c>
      <c r="M558" s="1">
        <f t="shared" si="17"/>
        <v>7.032674957179158E-2</v>
      </c>
    </row>
    <row r="559" spans="1:13" x14ac:dyDescent="0.2">
      <c r="A559" t="s">
        <v>580</v>
      </c>
      <c r="B559" t="s">
        <v>19</v>
      </c>
      <c r="C559">
        <v>6</v>
      </c>
      <c r="D559">
        <v>72</v>
      </c>
      <c r="E559">
        <v>48</v>
      </c>
      <c r="F559" s="2">
        <v>9.1998200000000002E-2</v>
      </c>
      <c r="G559" s="2">
        <v>0.119204</v>
      </c>
      <c r="H559" s="1">
        <v>5.0699040000000001E-2</v>
      </c>
      <c r="I559" s="2">
        <v>5.0213200000000002</v>
      </c>
      <c r="J559" s="2">
        <v>4.8101178000000004</v>
      </c>
      <c r="K559" s="2">
        <v>65.609200000000016</v>
      </c>
      <c r="L559" s="2">
        <f t="shared" si="16"/>
        <v>13.63983227188324</v>
      </c>
      <c r="M559" s="1">
        <f t="shared" si="17"/>
        <v>4.3907905956066189E-2</v>
      </c>
    </row>
    <row r="560" spans="1:13" x14ac:dyDescent="0.2">
      <c r="A560" t="s">
        <v>581</v>
      </c>
      <c r="B560" t="s">
        <v>20</v>
      </c>
      <c r="C560">
        <v>1</v>
      </c>
      <c r="D560">
        <v>12</v>
      </c>
      <c r="E560">
        <v>48</v>
      </c>
      <c r="F560" s="2">
        <v>9.1065800000000002E-2</v>
      </c>
      <c r="G560" s="2">
        <v>0.10702799999999998</v>
      </c>
      <c r="H560" s="1">
        <v>7.0195440000000012E-2</v>
      </c>
      <c r="I560" s="2">
        <v>7.4856199999999982</v>
      </c>
      <c r="J560" s="2">
        <v>7.2875261999999985</v>
      </c>
      <c r="K560" s="2">
        <v>102.67139176629433</v>
      </c>
      <c r="L560" s="2">
        <f t="shared" si="16"/>
        <v>14.08864804716508</v>
      </c>
      <c r="M560" s="1">
        <f t="shared" si="17"/>
        <v>2.7182584949059948E-2</v>
      </c>
    </row>
    <row r="561" spans="1:13" x14ac:dyDescent="0.2">
      <c r="A561" t="s">
        <v>582</v>
      </c>
      <c r="B561" t="s">
        <v>20</v>
      </c>
      <c r="C561">
        <v>2</v>
      </c>
      <c r="D561">
        <v>18</v>
      </c>
      <c r="E561">
        <v>48</v>
      </c>
      <c r="F561" s="2">
        <v>9.0910400000000002E-2</v>
      </c>
      <c r="G561" s="2">
        <v>0.10398399999999999</v>
      </c>
      <c r="H561" s="1">
        <v>6.6104640000000006E-2</v>
      </c>
      <c r="I561" s="2">
        <v>6.8107499999999987</v>
      </c>
      <c r="J561" s="2">
        <v>6.6158555999999988</v>
      </c>
      <c r="K561" s="2">
        <v>92.910411714741613</v>
      </c>
      <c r="L561" s="2">
        <f t="shared" si="16"/>
        <v>14.043597280862906</v>
      </c>
      <c r="M561" s="1">
        <f t="shared" si="17"/>
        <v>2.9458684074059903E-2</v>
      </c>
    </row>
    <row r="562" spans="1:13" x14ac:dyDescent="0.2">
      <c r="A562" t="s">
        <v>583</v>
      </c>
      <c r="B562" t="s">
        <v>20</v>
      </c>
      <c r="C562">
        <v>3</v>
      </c>
      <c r="D562">
        <v>36</v>
      </c>
      <c r="E562">
        <v>48</v>
      </c>
      <c r="F562" s="2">
        <v>9.0599600000000002E-2</v>
      </c>
      <c r="G562" s="2">
        <v>0.10322299999999998</v>
      </c>
      <c r="H562" s="1">
        <v>3.9753840000000006E-2</v>
      </c>
      <c r="I562" s="2">
        <v>3.3399899999999998</v>
      </c>
      <c r="J562" s="2">
        <v>3.1461673999999999</v>
      </c>
      <c r="K562" s="2">
        <v>54.714799999999997</v>
      </c>
      <c r="L562" s="2">
        <f t="shared" si="16"/>
        <v>17.390937303590395</v>
      </c>
      <c r="M562" s="1">
        <f t="shared" si="17"/>
        <v>6.160593997636616E-2</v>
      </c>
    </row>
    <row r="563" spans="1:13" x14ac:dyDescent="0.2">
      <c r="A563" t="s">
        <v>584</v>
      </c>
      <c r="B563" t="s">
        <v>20</v>
      </c>
      <c r="C563">
        <v>4</v>
      </c>
      <c r="D563">
        <v>46</v>
      </c>
      <c r="E563">
        <v>48</v>
      </c>
      <c r="F563" s="2">
        <v>9.0133400000000002E-2</v>
      </c>
      <c r="G563" s="2">
        <v>0.1096915</v>
      </c>
      <c r="H563" s="1">
        <v>4.0652639999999997E-2</v>
      </c>
      <c r="I563" s="2">
        <v>4.33826</v>
      </c>
      <c r="J563" s="2">
        <v>4.1384350999999997</v>
      </c>
      <c r="K563" s="2">
        <v>50.158959999999993</v>
      </c>
      <c r="L563" s="2">
        <f t="shared" si="16"/>
        <v>12.120272225605277</v>
      </c>
      <c r="M563" s="1">
        <f t="shared" si="17"/>
        <v>4.8285135605968546E-2</v>
      </c>
    </row>
    <row r="564" spans="1:13" x14ac:dyDescent="0.2">
      <c r="A564" t="s">
        <v>585</v>
      </c>
      <c r="B564" t="s">
        <v>20</v>
      </c>
      <c r="C564">
        <v>5</v>
      </c>
      <c r="D564">
        <v>60</v>
      </c>
      <c r="E564">
        <v>48</v>
      </c>
      <c r="F564" s="2">
        <v>9.0599600000000002E-2</v>
      </c>
      <c r="G564" s="2">
        <v>0.10474499999999999</v>
      </c>
      <c r="H564" s="1">
        <v>6.4567440000000004E-2</v>
      </c>
      <c r="I564" s="2">
        <v>6.6801799999999991</v>
      </c>
      <c r="J564" s="2">
        <v>6.4848353999999988</v>
      </c>
      <c r="K564" s="2">
        <v>97.797200000000004</v>
      </c>
      <c r="L564" s="2">
        <f t="shared" si="16"/>
        <v>15.080907065119961</v>
      </c>
      <c r="M564" s="1">
        <f t="shared" si="17"/>
        <v>3.0123293491766963E-2</v>
      </c>
    </row>
    <row r="565" spans="1:13" x14ac:dyDescent="0.2">
      <c r="A565" t="s">
        <v>586</v>
      </c>
      <c r="B565" t="s">
        <v>20</v>
      </c>
      <c r="C565">
        <v>6</v>
      </c>
      <c r="D565">
        <v>69</v>
      </c>
      <c r="E565">
        <v>48</v>
      </c>
      <c r="F565" s="2">
        <v>9.3086000000000002E-2</v>
      </c>
      <c r="G565" s="2">
        <v>0.116921</v>
      </c>
      <c r="H565" s="1">
        <v>7.6226639999999984E-2</v>
      </c>
      <c r="I565" s="2">
        <v>6.1922800000000002</v>
      </c>
      <c r="J565" s="2">
        <v>5.9822730000000011</v>
      </c>
      <c r="K565" s="2">
        <v>80.267120000000006</v>
      </c>
      <c r="L565" s="2">
        <f t="shared" si="16"/>
        <v>13.417495323265921</v>
      </c>
      <c r="M565" s="1">
        <f t="shared" si="17"/>
        <v>3.510488404658229E-2</v>
      </c>
    </row>
    <row r="566" spans="1:13" x14ac:dyDescent="0.2">
      <c r="A566" t="s">
        <v>587</v>
      </c>
      <c r="B566" t="s">
        <v>21</v>
      </c>
      <c r="C566">
        <v>1</v>
      </c>
      <c r="D566">
        <v>5</v>
      </c>
      <c r="E566">
        <v>48</v>
      </c>
      <c r="F566" s="2">
        <v>9.0288800000000002E-2</v>
      </c>
      <c r="G566" s="2">
        <v>0.10740849999999999</v>
      </c>
      <c r="H566" s="1">
        <v>5.0052240000000005E-2</v>
      </c>
      <c r="I566" s="2">
        <v>4.1112699999999993</v>
      </c>
      <c r="J566" s="2">
        <v>3.9135726999999991</v>
      </c>
      <c r="K566" s="2">
        <v>67.073989001595692</v>
      </c>
      <c r="L566" s="2">
        <f t="shared" si="16"/>
        <v>17.138812574401825</v>
      </c>
      <c r="M566" s="1">
        <f t="shared" si="17"/>
        <v>5.0515811294370494E-2</v>
      </c>
    </row>
    <row r="567" spans="1:13" x14ac:dyDescent="0.2">
      <c r="A567" t="s">
        <v>588</v>
      </c>
      <c r="B567" t="s">
        <v>21</v>
      </c>
      <c r="C567">
        <v>2</v>
      </c>
      <c r="D567">
        <v>21</v>
      </c>
      <c r="E567">
        <v>48</v>
      </c>
      <c r="F567" s="2"/>
      <c r="G567" s="2">
        <v>0.107789</v>
      </c>
      <c r="H567" s="1"/>
      <c r="I567" s="2">
        <v>12.113300000000001</v>
      </c>
      <c r="J567" s="2"/>
      <c r="K567" s="2">
        <v>162.17320000000001</v>
      </c>
      <c r="L567" s="2"/>
      <c r="M567" s="1"/>
    </row>
    <row r="568" spans="1:13" x14ac:dyDescent="0.2">
      <c r="A568" t="s">
        <v>589</v>
      </c>
      <c r="B568" t="s">
        <v>21</v>
      </c>
      <c r="C568">
        <v>3</v>
      </c>
      <c r="D568">
        <v>33</v>
      </c>
      <c r="E568">
        <v>48</v>
      </c>
      <c r="F568" s="2">
        <v>9.5261600000000002E-2</v>
      </c>
      <c r="G568" s="2">
        <v>0.10360349999999999</v>
      </c>
      <c r="H568" s="1">
        <v>5.473944E-2</v>
      </c>
      <c r="I568" s="2">
        <v>4.4969099999999997</v>
      </c>
      <c r="J568" s="2">
        <v>4.2980448999999998</v>
      </c>
      <c r="K568" s="2">
        <v>59.666800000000002</v>
      </c>
      <c r="L568" s="2">
        <f t="shared" si="16"/>
        <v>13.882311932106621</v>
      </c>
      <c r="M568" s="1">
        <f t="shared" si="17"/>
        <v>4.6268734884551813E-2</v>
      </c>
    </row>
    <row r="569" spans="1:13" x14ac:dyDescent="0.2">
      <c r="A569" t="s">
        <v>590</v>
      </c>
      <c r="B569" t="s">
        <v>21</v>
      </c>
      <c r="C569">
        <v>4</v>
      </c>
      <c r="D569">
        <v>37</v>
      </c>
      <c r="E569">
        <v>48</v>
      </c>
      <c r="F569" s="2">
        <v>9.0910400000000002E-2</v>
      </c>
      <c r="G569" s="2">
        <v>0.10208149999999999</v>
      </c>
      <c r="H569" s="1">
        <v>2.3273039999999998E-2</v>
      </c>
      <c r="I569" s="2">
        <v>1.9902499999999999</v>
      </c>
      <c r="J569" s="2">
        <v>1.7972580999999999</v>
      </c>
      <c r="K569" s="2">
        <v>22.823919999999998</v>
      </c>
      <c r="L569" s="2">
        <f t="shared" si="16"/>
        <v>12.699300117217444</v>
      </c>
      <c r="M569" s="1">
        <f t="shared" si="17"/>
        <v>0.10738129376075702</v>
      </c>
    </row>
    <row r="570" spans="1:13" x14ac:dyDescent="0.2">
      <c r="A570" t="s">
        <v>591</v>
      </c>
      <c r="B570" t="s">
        <v>21</v>
      </c>
      <c r="C570">
        <v>5</v>
      </c>
      <c r="D570">
        <v>52</v>
      </c>
      <c r="E570">
        <v>48</v>
      </c>
      <c r="F570" s="2">
        <v>9.0910400000000002E-2</v>
      </c>
      <c r="G570" s="2">
        <v>0.11615999999999999</v>
      </c>
      <c r="H570" s="1">
        <v>7.9595039999999992E-2</v>
      </c>
      <c r="I570" s="2">
        <v>7.7535599999999993</v>
      </c>
      <c r="J570" s="2">
        <v>7.5464895999999992</v>
      </c>
      <c r="K570" s="2">
        <v>104.72999999999999</v>
      </c>
      <c r="L570" s="2">
        <f t="shared" si="16"/>
        <v>13.87797579420238</v>
      </c>
      <c r="M570" s="1">
        <f t="shared" si="17"/>
        <v>2.7439301049324974E-2</v>
      </c>
    </row>
    <row r="571" spans="1:13" x14ac:dyDescent="0.2">
      <c r="A571" t="s">
        <v>592</v>
      </c>
      <c r="B571" t="s">
        <v>21</v>
      </c>
      <c r="C571">
        <v>6</v>
      </c>
      <c r="D571">
        <v>66</v>
      </c>
      <c r="E571">
        <v>48</v>
      </c>
      <c r="F571" s="2">
        <v>9.0133400000000002E-2</v>
      </c>
      <c r="G571" s="2">
        <v>0.1104525</v>
      </c>
      <c r="H571" s="1">
        <v>3.4747440000000004E-2</v>
      </c>
      <c r="I571" s="2">
        <v>2.3866600000000004</v>
      </c>
      <c r="J571" s="2">
        <v>2.1860741000000004</v>
      </c>
      <c r="K571" s="2">
        <v>28.370159999999998</v>
      </c>
      <c r="L571" s="2">
        <f t="shared" si="16"/>
        <v>12.977675367911816</v>
      </c>
      <c r="M571" s="1">
        <f t="shared" si="17"/>
        <v>9.1756221804192253E-2</v>
      </c>
    </row>
    <row r="572" spans="1:13" x14ac:dyDescent="0.2">
      <c r="A572" t="s">
        <v>593</v>
      </c>
      <c r="B572" t="s">
        <v>22</v>
      </c>
      <c r="C572">
        <v>1</v>
      </c>
      <c r="D572">
        <v>4</v>
      </c>
      <c r="E572">
        <v>48</v>
      </c>
      <c r="F572" s="2">
        <v>9.3241400000000002E-2</v>
      </c>
      <c r="G572" s="2">
        <v>0.10512549999999998</v>
      </c>
      <c r="H572" s="1">
        <v>7.541183999999998E-2</v>
      </c>
      <c r="I572" s="2">
        <v>6.8107499999999987</v>
      </c>
      <c r="J572" s="2">
        <v>6.6123830999999988</v>
      </c>
      <c r="K572" s="2">
        <v>100.65528076592612</v>
      </c>
      <c r="L572" s="2">
        <f t="shared" si="16"/>
        <v>15.222239734707165</v>
      </c>
      <c r="M572" s="1">
        <f t="shared" si="17"/>
        <v>2.9999305394147538E-2</v>
      </c>
    </row>
    <row r="573" spans="1:13" x14ac:dyDescent="0.2">
      <c r="A573" t="s">
        <v>594</v>
      </c>
      <c r="B573" t="s">
        <v>22</v>
      </c>
      <c r="C573">
        <v>2</v>
      </c>
      <c r="D573">
        <v>16</v>
      </c>
      <c r="E573">
        <v>48</v>
      </c>
      <c r="F573" s="2">
        <v>9.0444200000000002E-2</v>
      </c>
      <c r="G573" s="2">
        <v>0.10132049999999999</v>
      </c>
      <c r="H573" s="1">
        <v>4.0745039999999996E-2</v>
      </c>
      <c r="I573" s="2">
        <v>2.8579400000000006</v>
      </c>
      <c r="J573" s="2">
        <v>2.6661753000000008</v>
      </c>
      <c r="K573" s="2">
        <v>44.230906507917027</v>
      </c>
      <c r="L573" s="2">
        <f t="shared" si="16"/>
        <v>16.58964679026057</v>
      </c>
      <c r="M573" s="1">
        <f t="shared" si="17"/>
        <v>7.1925015583183885E-2</v>
      </c>
    </row>
    <row r="574" spans="1:13" x14ac:dyDescent="0.2">
      <c r="A574" t="s">
        <v>595</v>
      </c>
      <c r="B574" t="s">
        <v>22</v>
      </c>
      <c r="C574">
        <v>3</v>
      </c>
      <c r="D574">
        <v>34</v>
      </c>
      <c r="E574">
        <v>48</v>
      </c>
      <c r="F574" s="2">
        <v>9.0755000000000002E-2</v>
      </c>
      <c r="G574" s="2">
        <v>0.102462</v>
      </c>
      <c r="H574" s="1">
        <v>4.5129840000000004E-2</v>
      </c>
      <c r="I574" s="2">
        <v>3.91845</v>
      </c>
      <c r="J574" s="2">
        <v>3.7252329999999998</v>
      </c>
      <c r="K574" s="2">
        <v>62.241839999999996</v>
      </c>
      <c r="L574" s="2">
        <f t="shared" si="16"/>
        <v>16.708173690075224</v>
      </c>
      <c r="M574" s="1">
        <f t="shared" si="17"/>
        <v>5.1867091266506016E-2</v>
      </c>
    </row>
    <row r="575" spans="1:13" x14ac:dyDescent="0.2">
      <c r="A575" t="s">
        <v>596</v>
      </c>
      <c r="B575" t="s">
        <v>22</v>
      </c>
      <c r="C575">
        <v>4</v>
      </c>
      <c r="D575">
        <v>45</v>
      </c>
      <c r="E575">
        <v>48</v>
      </c>
      <c r="F575" s="2">
        <v>9.1376600000000002E-2</v>
      </c>
      <c r="G575" s="2">
        <v>0.1089305</v>
      </c>
      <c r="H575" s="1">
        <v>6.5684640000000002E-2</v>
      </c>
      <c r="I575" s="2">
        <v>6.4850199999999987</v>
      </c>
      <c r="J575" s="2">
        <v>6.2847128999999988</v>
      </c>
      <c r="K575" s="2">
        <v>94.825999999999993</v>
      </c>
      <c r="L575" s="2">
        <f t="shared" si="16"/>
        <v>15.088358292389142</v>
      </c>
      <c r="M575" s="1">
        <f t="shared" si="17"/>
        <v>3.1872116226661688E-2</v>
      </c>
    </row>
    <row r="576" spans="1:13" x14ac:dyDescent="0.2">
      <c r="A576" t="s">
        <v>597</v>
      </c>
      <c r="B576" t="s">
        <v>22</v>
      </c>
      <c r="C576">
        <v>5</v>
      </c>
      <c r="D576">
        <v>49</v>
      </c>
      <c r="E576">
        <v>48</v>
      </c>
      <c r="F576" s="2">
        <v>9.0133400000000002E-2</v>
      </c>
      <c r="G576" s="2">
        <v>0.1150185</v>
      </c>
      <c r="H576" s="1">
        <v>2.7313439999999998E-2</v>
      </c>
      <c r="I576" s="2">
        <v>2.0939199999999998</v>
      </c>
      <c r="J576" s="2">
        <v>1.8887680999999998</v>
      </c>
      <c r="K576" s="2">
        <v>27.577839999999995</v>
      </c>
      <c r="L576" s="2">
        <f t="shared" si="16"/>
        <v>14.600966630048442</v>
      </c>
      <c r="M576" s="1">
        <f t="shared" si="17"/>
        <v>0.10861677513507349</v>
      </c>
    </row>
    <row r="577" spans="1:13" x14ac:dyDescent="0.2">
      <c r="A577" t="s">
        <v>598</v>
      </c>
      <c r="B577" t="s">
        <v>22</v>
      </c>
      <c r="C577">
        <v>6</v>
      </c>
      <c r="D577">
        <v>67</v>
      </c>
      <c r="E577">
        <v>48</v>
      </c>
      <c r="F577" s="2">
        <v>9.0755000000000002E-2</v>
      </c>
      <c r="G577" s="2">
        <v>0.1134965</v>
      </c>
      <c r="H577" s="1">
        <v>4.5583440000000003E-2</v>
      </c>
      <c r="I577" s="2">
        <v>4.1431000000000004</v>
      </c>
      <c r="J577" s="2">
        <v>3.9388485000000002</v>
      </c>
      <c r="K577" s="2">
        <v>56.794639999999994</v>
      </c>
      <c r="L577" s="2">
        <f t="shared" si="16"/>
        <v>14.419097358022272</v>
      </c>
      <c r="M577" s="1">
        <f t="shared" si="17"/>
        <v>5.185563750420967E-2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workbookViewId="0">
      <selection activeCell="AP2" sqref="AP2:AQ68"/>
    </sheetView>
  </sheetViews>
  <sheetFormatPr baseColWidth="10" defaultRowHeight="16" x14ac:dyDescent="0.2"/>
  <cols>
    <col min="5" max="5" width="10.83203125" style="13"/>
    <col min="6" max="6" width="10.83203125" style="15"/>
    <col min="8" max="8" width="10.83203125" style="13"/>
    <col min="9" max="9" width="10.83203125" style="15"/>
    <col min="12" max="12" width="10.83203125" style="13"/>
    <col min="13" max="13" width="10.83203125" style="15"/>
    <col min="15" max="15" width="10.83203125" style="13"/>
    <col min="16" max="16" width="10.83203125" style="15"/>
    <col min="18" max="18" width="10.83203125" style="13"/>
    <col min="19" max="19" width="10.83203125" style="15"/>
    <col min="21" max="21" width="10.83203125" style="13"/>
    <col min="22" max="22" width="10.83203125" style="15"/>
    <col min="24" max="24" width="10.83203125" style="13"/>
    <col min="25" max="25" width="10.83203125" style="15"/>
    <col min="27" max="27" width="10.83203125" style="13"/>
    <col min="28" max="28" width="10.83203125" style="15"/>
    <col min="30" max="30" width="10.83203125" style="13"/>
    <col min="31" max="31" width="10.83203125" style="15"/>
    <col min="33" max="33" width="10.83203125" style="13"/>
    <col min="34" max="34" width="10.83203125" style="15"/>
    <col min="36" max="36" width="10.83203125" style="13"/>
    <col min="37" max="37" width="10.83203125" style="15"/>
    <col min="39" max="39" width="10.83203125" style="13"/>
    <col min="40" max="40" width="10.83203125" style="15"/>
    <col min="42" max="42" width="10.83203125" style="13"/>
    <col min="43" max="43" width="10.83203125" style="15"/>
  </cols>
  <sheetData>
    <row r="1" spans="1:43" x14ac:dyDescent="0.2">
      <c r="A1" t="s">
        <v>0</v>
      </c>
      <c r="B1" t="s">
        <v>1</v>
      </c>
      <c r="C1" t="s">
        <v>600</v>
      </c>
      <c r="D1" t="s">
        <v>601</v>
      </c>
      <c r="E1" s="13" t="s">
        <v>689</v>
      </c>
      <c r="F1" s="15" t="s">
        <v>690</v>
      </c>
      <c r="G1" t="s">
        <v>602</v>
      </c>
      <c r="H1" s="13" t="s">
        <v>689</v>
      </c>
      <c r="I1" s="15" t="s">
        <v>690</v>
      </c>
      <c r="J1" t="s">
        <v>651</v>
      </c>
      <c r="K1" t="s">
        <v>603</v>
      </c>
      <c r="L1" s="13" t="s">
        <v>689</v>
      </c>
      <c r="M1" s="15" t="s">
        <v>690</v>
      </c>
      <c r="N1" t="s">
        <v>604</v>
      </c>
      <c r="O1" s="13" t="s">
        <v>689</v>
      </c>
      <c r="P1" s="15" t="s">
        <v>690</v>
      </c>
      <c r="Q1" t="s">
        <v>605</v>
      </c>
      <c r="R1" s="13" t="s">
        <v>689</v>
      </c>
      <c r="S1" s="15" t="s">
        <v>690</v>
      </c>
      <c r="T1" t="s">
        <v>5</v>
      </c>
      <c r="U1" s="13" t="s">
        <v>689</v>
      </c>
      <c r="V1" s="15" t="s">
        <v>690</v>
      </c>
      <c r="W1" t="s">
        <v>6</v>
      </c>
      <c r="X1" s="13" t="s">
        <v>689</v>
      </c>
      <c r="Y1" s="15" t="s">
        <v>690</v>
      </c>
      <c r="Z1" t="s">
        <v>7</v>
      </c>
      <c r="AA1" s="13" t="s">
        <v>689</v>
      </c>
      <c r="AB1" s="15" t="s">
        <v>690</v>
      </c>
      <c r="AC1" t="s">
        <v>9</v>
      </c>
      <c r="AD1" s="13" t="s">
        <v>689</v>
      </c>
      <c r="AE1" s="15" t="s">
        <v>690</v>
      </c>
      <c r="AF1" t="s">
        <v>8</v>
      </c>
      <c r="AG1" s="13" t="s">
        <v>689</v>
      </c>
      <c r="AH1" s="15" t="s">
        <v>690</v>
      </c>
      <c r="AI1" t="s">
        <v>606</v>
      </c>
      <c r="AJ1" s="13" t="s">
        <v>689</v>
      </c>
      <c r="AK1" s="15" t="s">
        <v>690</v>
      </c>
      <c r="AL1" t="s">
        <v>10</v>
      </c>
      <c r="AM1" s="13" t="s">
        <v>689</v>
      </c>
      <c r="AN1" s="15" t="s">
        <v>690</v>
      </c>
      <c r="AO1" t="s">
        <v>607</v>
      </c>
      <c r="AP1" s="13" t="s">
        <v>689</v>
      </c>
      <c r="AQ1" s="15" t="s">
        <v>690</v>
      </c>
    </row>
    <row r="2" spans="1:43" x14ac:dyDescent="0.2">
      <c r="A2" t="s">
        <v>11</v>
      </c>
      <c r="B2">
        <v>1</v>
      </c>
      <c r="C2">
        <v>11</v>
      </c>
      <c r="D2" s="1">
        <v>11.455545951940675</v>
      </c>
      <c r="E2" s="14">
        <f>AVERAGE(D2:D7)</f>
        <v>11.932529996834203</v>
      </c>
      <c r="F2" s="16">
        <f>STDEV(D2:D7)/SQRT(COUNT(D2:D7))</f>
        <v>0.13196613709802962</v>
      </c>
      <c r="G2" s="1">
        <v>0.97340873679577944</v>
      </c>
      <c r="H2" s="14">
        <f>AVERAGE(G2:G7)</f>
        <v>0.9951798129697812</v>
      </c>
      <c r="I2" s="16">
        <f>STDEV(G2:G7)/SQRT(COUNT(G2:G7))</f>
        <v>5.8032349526481808E-3</v>
      </c>
      <c r="J2" s="3">
        <f>G2*2782</f>
        <v>2708.0231057658584</v>
      </c>
      <c r="K2" s="1">
        <v>11.768484829558338</v>
      </c>
      <c r="L2" s="14">
        <f>AVERAGE(K2:K7)</f>
        <v>11.989164750675309</v>
      </c>
      <c r="M2" s="16">
        <f>STDEV(K2:K7)/SQRT(COUNT(K2:K7))</f>
        <v>8.5243822906844791E-2</v>
      </c>
      <c r="N2">
        <v>56.3</v>
      </c>
      <c r="O2" s="14">
        <f>AVERAGE(N2:N7)</f>
        <v>55.766666666666659</v>
      </c>
      <c r="P2" s="16">
        <f>STDEV(N2:N7)/SQRT(COUNT(N2:N7))</f>
        <v>3.3282294258526255</v>
      </c>
      <c r="Q2">
        <v>6.6</v>
      </c>
      <c r="R2" s="14">
        <f>AVERAGE(Q2:Q7)</f>
        <v>6.5683333333333325</v>
      </c>
      <c r="S2" s="16">
        <f>STDEV(Q2:Q7)/SQRT(COUNT(Q2:Q7))</f>
        <v>1.7966017304282541E-2</v>
      </c>
      <c r="T2" s="2">
        <v>3.5889898682042838</v>
      </c>
      <c r="U2" s="14">
        <f>AVERAGE(T2:T7)</f>
        <v>2.0005936236458477</v>
      </c>
      <c r="V2" s="16">
        <f>STDEV(T2:T7)/SQRT(COUNT(T2:T7))</f>
        <v>0.47993890916444798</v>
      </c>
      <c r="W2" s="2">
        <v>1.7885370867303683</v>
      </c>
      <c r="X2" s="14">
        <f>AVERAGE(W2:W7)</f>
        <v>1.3097201056318299</v>
      </c>
      <c r="Y2" s="16">
        <f>STDEV(W2:W7)/SQRT(COUNT(W2:W7))</f>
        <v>0.16198449849460908</v>
      </c>
      <c r="Z2" s="1">
        <v>0.3928831462932455</v>
      </c>
      <c r="AA2" s="14">
        <f>AVERAGE(Z2:Z7)</f>
        <v>0.39077478149909833</v>
      </c>
      <c r="AB2" s="16">
        <f>STDEV(Z2:Z7)/SQRT(COUNT(Z2:Z7))</f>
        <v>4.620042486590261E-2</v>
      </c>
      <c r="AC2" s="2">
        <f>AF2-W2-T2</f>
        <v>5.9420437534673294</v>
      </c>
      <c r="AD2" s="14">
        <f>AVERAGE(AC2:AC7)</f>
        <v>6.2454874272055791</v>
      </c>
      <c r="AE2" s="16">
        <f>STDEV(AC2:AC7)/SQRT(COUNT(AC2:AC7))</f>
        <v>0.45305429607891923</v>
      </c>
      <c r="AF2" s="2">
        <v>11.319570708401981</v>
      </c>
      <c r="AG2" s="14">
        <f>AVERAGE(AF2:AF7)</f>
        <v>9.5558011564832572</v>
      </c>
      <c r="AH2" s="16">
        <f>STDEV(AF2:AF7)/SQRT(COUNT(AF2:AF7))</f>
        <v>0.92356214245749402</v>
      </c>
      <c r="AI2" s="2">
        <v>36.051440131795715</v>
      </c>
      <c r="AJ2" s="14">
        <f>AVERAGE(AI2:AI7)</f>
        <v>40.000217808907855</v>
      </c>
      <c r="AK2" s="16">
        <f>STDEV(AI2:AI7)/SQRT(COUNT(AI2:AI7))</f>
        <v>1.352703041675545</v>
      </c>
      <c r="AL2" s="3">
        <v>98.146272240527196</v>
      </c>
      <c r="AM2" s="14">
        <f>AVERAGE(AL2:AL7)</f>
        <v>102.43161952051686</v>
      </c>
      <c r="AN2" s="16">
        <f>STDEV(AL2:AL7)/SQRT(COUNT(AL2:AL7))</f>
        <v>8.5629828243652</v>
      </c>
      <c r="AO2" s="3">
        <v>718.98631991841205</v>
      </c>
      <c r="AP2" s="14">
        <f>AVERAGE(AO2:AO7)</f>
        <v>500.74502828937057</v>
      </c>
      <c r="AQ2" s="16">
        <f>STDEV(AO2:AO7)/SQRT(COUNT(AO2:AO7))</f>
        <v>94.878558867800649</v>
      </c>
    </row>
    <row r="3" spans="1:43" x14ac:dyDescent="0.2">
      <c r="A3" t="s">
        <v>11</v>
      </c>
      <c r="B3">
        <v>2</v>
      </c>
      <c r="C3">
        <v>24</v>
      </c>
      <c r="D3" s="1">
        <v>12.260454441041087</v>
      </c>
      <c r="E3" s="14"/>
      <c r="F3" s="16"/>
      <c r="G3" s="1">
        <v>1.0172454484730036</v>
      </c>
      <c r="H3" s="14"/>
      <c r="I3" s="16"/>
      <c r="J3" s="3">
        <f t="shared" ref="J3:J66" si="0">G3*2782</f>
        <v>2829.9768376518959</v>
      </c>
      <c r="K3" s="1">
        <v>12.052601915737609</v>
      </c>
      <c r="L3" s="14"/>
      <c r="M3" s="16"/>
      <c r="N3">
        <v>45.3</v>
      </c>
      <c r="O3" s="14"/>
      <c r="P3" s="16"/>
      <c r="Q3">
        <v>6.58</v>
      </c>
      <c r="R3" s="14"/>
      <c r="S3" s="16"/>
      <c r="T3" s="2">
        <v>2.0147624608437975</v>
      </c>
      <c r="U3" s="14"/>
      <c r="V3" s="16"/>
      <c r="W3" s="2">
        <v>1.6182279634621144</v>
      </c>
      <c r="X3" s="14"/>
      <c r="Y3" s="16"/>
      <c r="Z3" s="1">
        <v>0.51469671432199804</v>
      </c>
      <c r="AA3" s="14"/>
      <c r="AB3" s="16"/>
      <c r="AC3" s="2">
        <f t="shared" ref="AC3:AC66" si="1">AF3-W3-T3</f>
        <v>6.5510223653088779</v>
      </c>
      <c r="AD3" s="14"/>
      <c r="AE3" s="16"/>
      <c r="AF3" s="2">
        <v>10.184012789614791</v>
      </c>
      <c r="AG3" s="14"/>
      <c r="AH3" s="16"/>
      <c r="AI3" s="2">
        <v>36.62774517849585</v>
      </c>
      <c r="AJ3" s="14"/>
      <c r="AK3" s="16"/>
      <c r="AL3" s="3">
        <v>96.795333674333278</v>
      </c>
      <c r="AM3" s="14"/>
      <c r="AN3" s="16"/>
      <c r="AO3" s="3">
        <v>629.21451621681547</v>
      </c>
      <c r="AP3" s="14"/>
      <c r="AQ3" s="16"/>
    </row>
    <row r="4" spans="1:43" x14ac:dyDescent="0.2">
      <c r="A4" t="s">
        <v>11</v>
      </c>
      <c r="B4">
        <v>3</v>
      </c>
      <c r="C4">
        <v>30</v>
      </c>
      <c r="D4" s="1">
        <v>12.132338408035196</v>
      </c>
      <c r="E4" s="14"/>
      <c r="F4" s="16"/>
      <c r="G4" s="1">
        <v>0.9972657046744311</v>
      </c>
      <c r="H4" s="14"/>
      <c r="I4" s="16"/>
      <c r="J4" s="3">
        <f t="shared" si="0"/>
        <v>2774.3931904042674</v>
      </c>
      <c r="K4" s="1">
        <v>12.165602758791287</v>
      </c>
      <c r="L4" s="14"/>
      <c r="M4" s="16"/>
      <c r="N4">
        <v>60.8</v>
      </c>
      <c r="O4" s="14"/>
      <c r="P4" s="16"/>
      <c r="Q4">
        <v>6.62</v>
      </c>
      <c r="R4" s="14"/>
      <c r="S4" s="16"/>
      <c r="T4" s="2">
        <v>1.0925215449586481</v>
      </c>
      <c r="U4" s="14"/>
      <c r="V4" s="16"/>
      <c r="W4" s="2">
        <v>0.6973519436748199</v>
      </c>
      <c r="X4" s="14"/>
      <c r="Y4" s="16"/>
      <c r="Z4" s="1">
        <v>0.24516893760337846</v>
      </c>
      <c r="AA4" s="14"/>
      <c r="AB4" s="16"/>
      <c r="AC4" s="2">
        <f t="shared" si="1"/>
        <v>4.5118877431103286</v>
      </c>
      <c r="AD4" s="14"/>
      <c r="AE4" s="16"/>
      <c r="AF4" s="2">
        <v>6.3017612317437974</v>
      </c>
      <c r="AG4" s="14"/>
      <c r="AH4" s="16"/>
      <c r="AI4" s="2">
        <v>44.165984838993495</v>
      </c>
      <c r="AJ4" s="14"/>
      <c r="AK4" s="16"/>
      <c r="AL4" s="3">
        <v>75.096683931479916</v>
      </c>
      <c r="AM4" s="14"/>
      <c r="AN4" s="16"/>
      <c r="AO4" s="3">
        <v>336.96409663879103</v>
      </c>
      <c r="AP4" s="14"/>
      <c r="AQ4" s="16"/>
    </row>
    <row r="5" spans="1:43" x14ac:dyDescent="0.2">
      <c r="A5" t="s">
        <v>11</v>
      </c>
      <c r="B5">
        <v>4</v>
      </c>
      <c r="C5">
        <v>42</v>
      </c>
      <c r="D5" s="1">
        <v>12.212430990309905</v>
      </c>
      <c r="E5" s="14"/>
      <c r="F5" s="16"/>
      <c r="G5" s="1">
        <v>0.99452788577852203</v>
      </c>
      <c r="H5" s="14"/>
      <c r="I5" s="16"/>
      <c r="J5" s="3">
        <f t="shared" si="0"/>
        <v>2766.7765782358483</v>
      </c>
      <c r="K5" s="1">
        <v>12.279626509165146</v>
      </c>
      <c r="L5" s="14"/>
      <c r="M5" s="16"/>
      <c r="N5">
        <v>47.3</v>
      </c>
      <c r="O5" s="14"/>
      <c r="P5" s="16"/>
      <c r="Q5">
        <v>6.51</v>
      </c>
      <c r="R5" s="14"/>
      <c r="S5" s="16"/>
      <c r="T5" s="2">
        <v>1.0392230123231396</v>
      </c>
      <c r="U5" s="14"/>
      <c r="V5" s="16"/>
      <c r="W5" s="2">
        <v>1.3551315013627181</v>
      </c>
      <c r="X5" s="14"/>
      <c r="Y5" s="16"/>
      <c r="Z5" s="1">
        <v>0.53038762263806494</v>
      </c>
      <c r="AA5" s="14"/>
      <c r="AB5" s="16"/>
      <c r="AC5" s="2">
        <f t="shared" si="1"/>
        <v>6.8189179646345437</v>
      </c>
      <c r="AD5" s="14"/>
      <c r="AE5" s="16"/>
      <c r="AF5" s="2">
        <v>9.2132724783204019</v>
      </c>
      <c r="AG5" s="14"/>
      <c r="AH5" s="16"/>
      <c r="AI5" s="2">
        <v>40.64174354828193</v>
      </c>
      <c r="AJ5" s="14"/>
      <c r="AK5" s="16"/>
      <c r="AL5" s="3">
        <v>139.86478968222445</v>
      </c>
      <c r="AM5" s="14"/>
      <c r="AN5" s="16"/>
      <c r="AO5" s="3">
        <v>264.42840225490727</v>
      </c>
      <c r="AP5" s="14"/>
      <c r="AQ5" s="16"/>
    </row>
    <row r="6" spans="1:43" x14ac:dyDescent="0.2">
      <c r="A6" t="s">
        <v>11</v>
      </c>
      <c r="B6">
        <v>5</v>
      </c>
      <c r="C6">
        <v>53</v>
      </c>
      <c r="D6" s="1">
        <v>11.682143334184889</v>
      </c>
      <c r="E6" s="14"/>
      <c r="F6" s="16"/>
      <c r="G6" s="1">
        <v>0.98966882107297649</v>
      </c>
      <c r="H6" s="14"/>
      <c r="I6" s="16"/>
      <c r="J6" s="3">
        <f t="shared" si="0"/>
        <v>2753.2586602250208</v>
      </c>
      <c r="K6" s="1">
        <v>11.804093536582647</v>
      </c>
      <c r="L6" s="14"/>
      <c r="M6" s="16"/>
      <c r="N6">
        <v>66.7</v>
      </c>
      <c r="O6" s="14"/>
      <c r="P6" s="16"/>
      <c r="Q6">
        <v>6.58</v>
      </c>
      <c r="R6" s="14"/>
      <c r="S6" s="16"/>
      <c r="T6" s="2">
        <v>3.2747771689228968</v>
      </c>
      <c r="U6" s="14"/>
      <c r="V6" s="16"/>
      <c r="W6" s="2">
        <v>1.3747338553266633</v>
      </c>
      <c r="X6" s="14"/>
      <c r="Y6" s="16"/>
      <c r="Z6" s="1">
        <v>0.35045389829311363</v>
      </c>
      <c r="AA6" s="14"/>
      <c r="AB6" s="16"/>
      <c r="AC6" s="2">
        <f t="shared" si="1"/>
        <v>7.8163815890523818</v>
      </c>
      <c r="AD6" s="14"/>
      <c r="AE6" s="16"/>
      <c r="AF6" s="2">
        <v>12.465892613301943</v>
      </c>
      <c r="AG6" s="14"/>
      <c r="AH6" s="16"/>
      <c r="AI6" s="2">
        <v>43.128370982931152</v>
      </c>
      <c r="AJ6" s="14"/>
      <c r="AK6" s="16"/>
      <c r="AL6" s="3">
        <v>101.58443803799537</v>
      </c>
      <c r="AM6" s="14"/>
      <c r="AN6" s="16"/>
      <c r="AO6" s="3">
        <v>774.24779919776665</v>
      </c>
      <c r="AP6" s="14"/>
      <c r="AQ6" s="16"/>
    </row>
    <row r="7" spans="1:43" x14ac:dyDescent="0.2">
      <c r="A7" t="s">
        <v>11</v>
      </c>
      <c r="B7">
        <v>6</v>
      </c>
      <c r="C7">
        <v>68</v>
      </c>
      <c r="D7" s="1">
        <v>11.852266855493474</v>
      </c>
      <c r="E7" s="14"/>
      <c r="F7" s="16"/>
      <c r="G7" s="1">
        <v>0.99896228102397455</v>
      </c>
      <c r="H7" s="14"/>
      <c r="I7" s="16"/>
      <c r="J7" s="3">
        <f t="shared" si="0"/>
        <v>2779.1130658086972</v>
      </c>
      <c r="K7" s="1">
        <v>11.864578954216817</v>
      </c>
      <c r="L7" s="14"/>
      <c r="M7" s="16"/>
      <c r="N7">
        <v>58.2</v>
      </c>
      <c r="O7" s="14"/>
      <c r="P7" s="16"/>
      <c r="Q7">
        <v>6.52</v>
      </c>
      <c r="R7" s="14"/>
      <c r="S7" s="16"/>
      <c r="T7" s="2">
        <v>0.99328768662232025</v>
      </c>
      <c r="U7" s="14"/>
      <c r="V7" s="16"/>
      <c r="W7" s="2">
        <v>1.0243382832342944</v>
      </c>
      <c r="X7" s="14"/>
      <c r="Y7" s="16"/>
      <c r="Z7" s="1">
        <v>0.31105836984478935</v>
      </c>
      <c r="AA7" s="14"/>
      <c r="AB7" s="16"/>
      <c r="AC7" s="2">
        <f t="shared" si="1"/>
        <v>5.8326711476600153</v>
      </c>
      <c r="AD7" s="14"/>
      <c r="AE7" s="16"/>
      <c r="AF7" s="2">
        <v>7.8502971175166305</v>
      </c>
      <c r="AG7" s="14"/>
      <c r="AH7" s="16"/>
      <c r="AI7" s="2">
        <v>39.386022172948998</v>
      </c>
      <c r="AJ7" s="14"/>
      <c r="AK7" s="16"/>
      <c r="AL7" s="3">
        <v>103.102199556541</v>
      </c>
      <c r="AM7" s="14"/>
      <c r="AN7" s="16"/>
      <c r="AO7" s="3">
        <v>280.62903550953081</v>
      </c>
      <c r="AP7" s="14"/>
      <c r="AQ7" s="16"/>
    </row>
    <row r="8" spans="1:43" x14ac:dyDescent="0.2">
      <c r="A8" t="s">
        <v>12</v>
      </c>
      <c r="B8">
        <v>1</v>
      </c>
      <c r="C8">
        <v>9</v>
      </c>
      <c r="D8" s="1">
        <v>11.6071986108622</v>
      </c>
      <c r="E8" s="14">
        <f t="shared" ref="E8" si="2">AVERAGE(D8:D13)</f>
        <v>11.748268186448144</v>
      </c>
      <c r="F8" s="16">
        <f t="shared" ref="F8" si="3">STDEV(D8:D13)/SQRT(COUNT(D8:D13))</f>
        <v>0.22828360951739507</v>
      </c>
      <c r="G8" s="1">
        <v>0.97180019300422793</v>
      </c>
      <c r="H8" s="14">
        <f t="shared" ref="H8" si="4">AVERAGE(G8:G13)</f>
        <v>0.98538591661594388</v>
      </c>
      <c r="I8" s="16">
        <f t="shared" ref="I8" si="5">STDEV(G8:G13)/SQRT(COUNT(G8:G13))</f>
        <v>2.4257424180079683E-2</v>
      </c>
      <c r="J8" s="3">
        <f t="shared" si="0"/>
        <v>2703.5481369377621</v>
      </c>
      <c r="K8" s="1">
        <v>11.944017601992494</v>
      </c>
      <c r="L8" s="14">
        <f t="shared" ref="L8" si="6">AVERAGE(K8:K13)</f>
        <v>11.93123475385147</v>
      </c>
      <c r="M8" s="16">
        <f t="shared" ref="M8" si="7">STDEV(K8:K13)/SQRT(COUNT(K8:K13))</f>
        <v>0.10615288153531424</v>
      </c>
      <c r="N8">
        <v>47.3</v>
      </c>
      <c r="O8" s="14">
        <f t="shared" ref="O8" si="8">AVERAGE(N8:N13)</f>
        <v>62.4</v>
      </c>
      <c r="P8" s="16">
        <f t="shared" ref="P8" si="9">STDEV(N8:N13)/SQRT(COUNT(N8:N13))</f>
        <v>4.7462968020693195</v>
      </c>
      <c r="Q8">
        <v>6.56</v>
      </c>
      <c r="R8" s="14">
        <f t="shared" ref="R8" si="10">AVERAGE(Q8:Q13)</f>
        <v>6.4983333333333322</v>
      </c>
      <c r="S8" s="16">
        <f t="shared" ref="S8" si="11">STDEV(Q8:Q13)/SQRT(COUNT(Q8:Q13))</f>
        <v>2.4415386769639957E-2</v>
      </c>
      <c r="T8" s="2">
        <v>1.1538346688034189</v>
      </c>
      <c r="U8" s="14">
        <f t="shared" ref="U8" si="12">AVERAGE(T8:T13)</f>
        <v>1.2542249315416483</v>
      </c>
      <c r="V8" s="16">
        <f t="shared" ref="V8" si="13">STDEV(T8:T13)/SQRT(COUNT(T8:T13))</f>
        <v>8.0350943249039769E-2</v>
      </c>
      <c r="W8" s="2">
        <v>4.9886552229241854</v>
      </c>
      <c r="X8" s="14">
        <f t="shared" ref="X8" si="14">AVERAGE(W8:W13)</f>
        <v>1.8099935903818969</v>
      </c>
      <c r="Y8" s="16">
        <f t="shared" ref="Y8" si="15">STDEV(W8:W13)/SQRT(COUNT(W8:W13))</f>
        <v>0.64666434607156187</v>
      </c>
      <c r="Z8" s="1">
        <v>0.54751358879392209</v>
      </c>
      <c r="AA8" s="14">
        <f t="shared" ref="AA8" si="16">AVERAGE(Z8:Z13)</f>
        <v>0.38568418992415338</v>
      </c>
      <c r="AB8" s="16">
        <f t="shared" ref="AB8" si="17">STDEV(Z8:Z13)/SQRT(COUNT(Z8:Z13))</f>
        <v>3.5633181912109756E-2</v>
      </c>
      <c r="AC8" s="2">
        <f t="shared" si="1"/>
        <v>8.205861663353117</v>
      </c>
      <c r="AD8" s="14">
        <f t="shared" ref="AD8" si="18">AVERAGE(AC8:AC13)</f>
        <v>6.2205557679238952</v>
      </c>
      <c r="AE8" s="16">
        <f t="shared" ref="AE8" si="19">STDEV(AC8:AC13)/SQRT(COUNT(AC8:AC13))</f>
        <v>0.50268305629947085</v>
      </c>
      <c r="AF8" s="2">
        <v>14.348351555080722</v>
      </c>
      <c r="AG8" s="14">
        <f t="shared" ref="AG8" si="20">AVERAGE(AF8:AF13)</f>
        <v>9.2847742898474426</v>
      </c>
      <c r="AH8" s="16">
        <f t="shared" ref="AH8" si="21">STDEV(AF8:AF13)/SQRT(COUNT(AF8:AF13))</f>
        <v>1.1013626820289026</v>
      </c>
      <c r="AI8" s="2">
        <v>26.670872649572658</v>
      </c>
      <c r="AJ8" s="14">
        <f t="shared" ref="AJ8" si="22">AVERAGE(AI8:AI13)</f>
        <v>42.804728992709975</v>
      </c>
      <c r="AK8" s="16">
        <f t="shared" ref="AK8" si="23">STDEV(AI8:AI13)/SQRT(COUNT(AI8:AI13))</f>
        <v>4.6868455932265336</v>
      </c>
      <c r="AL8" s="3">
        <v>95.555506857886215</v>
      </c>
      <c r="AM8" s="14">
        <f t="shared" ref="AM8" si="24">AVERAGE(AL8:AL13)</f>
        <v>102.46307575544334</v>
      </c>
      <c r="AN8" s="16">
        <f t="shared" ref="AN8" si="25">STDEV(AL8:AL13)/SQRT(COUNT(AL8:AL13))</f>
        <v>8.4036670670053955</v>
      </c>
      <c r="AO8" s="3">
        <v>541.62018729791293</v>
      </c>
      <c r="AP8" s="14">
        <f t="shared" ref="AP8" si="26">AVERAGE(AO8:AO13)</f>
        <v>353.13835656102793</v>
      </c>
      <c r="AQ8" s="16">
        <f t="shared" ref="AQ8" si="27">STDEV(AO8:AO13)/SQRT(COUNT(AO8:AO13))</f>
        <v>49.276124527317073</v>
      </c>
    </row>
    <row r="9" spans="1:43" x14ac:dyDescent="0.2">
      <c r="A9" t="s">
        <v>12</v>
      </c>
      <c r="B9">
        <v>2</v>
      </c>
      <c r="C9">
        <v>13</v>
      </c>
      <c r="D9" s="1">
        <v>11.279869119889199</v>
      </c>
      <c r="E9" s="14"/>
      <c r="F9" s="16"/>
      <c r="G9" s="1">
        <v>0.94213007076869448</v>
      </c>
      <c r="H9" s="14"/>
      <c r="I9" s="16"/>
      <c r="J9" s="3">
        <f t="shared" si="0"/>
        <v>2621.005856878508</v>
      </c>
      <c r="K9" s="1">
        <v>11.972730167381057</v>
      </c>
      <c r="L9" s="14"/>
      <c r="M9" s="16"/>
      <c r="N9">
        <v>67.7</v>
      </c>
      <c r="O9" s="14"/>
      <c r="P9" s="16"/>
      <c r="Q9">
        <v>6.42</v>
      </c>
      <c r="R9" s="14"/>
      <c r="S9" s="16"/>
      <c r="T9" s="2">
        <v>1.1508636127692706</v>
      </c>
      <c r="U9" s="14"/>
      <c r="V9" s="16"/>
      <c r="W9" s="2">
        <v>0.7667599493900854</v>
      </c>
      <c r="X9" s="14"/>
      <c r="Y9" s="16"/>
      <c r="Z9" s="1">
        <v>0.29537369322605755</v>
      </c>
      <c r="AA9" s="14"/>
      <c r="AB9" s="16"/>
      <c r="AC9" s="2">
        <f t="shared" si="1"/>
        <v>5.5417008603685431</v>
      </c>
      <c r="AD9" s="14"/>
      <c r="AE9" s="16"/>
      <c r="AF9" s="2">
        <v>7.4593244225278994</v>
      </c>
      <c r="AG9" s="14"/>
      <c r="AH9" s="16"/>
      <c r="AI9" s="2">
        <v>49.979884765118086</v>
      </c>
      <c r="AJ9" s="14"/>
      <c r="AK9" s="16"/>
      <c r="AL9" s="3">
        <v>82.269530073968312</v>
      </c>
      <c r="AM9" s="14"/>
      <c r="AN9" s="16"/>
      <c r="AO9" s="3">
        <v>396.05741027399796</v>
      </c>
      <c r="AP9" s="14"/>
      <c r="AQ9" s="16"/>
    </row>
    <row r="10" spans="1:43" x14ac:dyDescent="0.2">
      <c r="A10" t="s">
        <v>12</v>
      </c>
      <c r="B10">
        <v>3</v>
      </c>
      <c r="C10">
        <v>28</v>
      </c>
      <c r="D10" s="1">
        <v>11.915102637549145</v>
      </c>
      <c r="E10" s="14"/>
      <c r="F10" s="16"/>
      <c r="G10" s="1">
        <v>0.97679040968463993</v>
      </c>
      <c r="H10" s="14"/>
      <c r="I10" s="16"/>
      <c r="J10" s="3">
        <f t="shared" si="0"/>
        <v>2717.4309197426683</v>
      </c>
      <c r="K10" s="1">
        <v>12.198218286557477</v>
      </c>
      <c r="L10" s="14"/>
      <c r="M10" s="16"/>
      <c r="N10">
        <v>67.2</v>
      </c>
      <c r="O10" s="14"/>
      <c r="P10" s="16"/>
      <c r="Q10">
        <v>6.51</v>
      </c>
      <c r="R10" s="14"/>
      <c r="S10" s="16"/>
      <c r="T10" s="2">
        <v>0.98631198957079791</v>
      </c>
      <c r="U10" s="14"/>
      <c r="V10" s="16"/>
      <c r="W10" s="2">
        <v>1.0768735801861211</v>
      </c>
      <c r="X10" s="14"/>
      <c r="Y10" s="16"/>
      <c r="Z10" s="1">
        <v>0.37819583489771363</v>
      </c>
      <c r="AA10" s="14"/>
      <c r="AB10" s="16"/>
      <c r="AC10" s="2">
        <f t="shared" si="1"/>
        <v>5.2315489428784616</v>
      </c>
      <c r="AD10" s="14"/>
      <c r="AE10" s="16"/>
      <c r="AF10" s="2">
        <v>7.2947345126353804</v>
      </c>
      <c r="AG10" s="14"/>
      <c r="AH10" s="16"/>
      <c r="AI10" s="2">
        <v>46.29478334536703</v>
      </c>
      <c r="AJ10" s="14"/>
      <c r="AK10" s="16"/>
      <c r="AL10" s="3">
        <v>116.93595883975132</v>
      </c>
      <c r="AM10" s="14"/>
      <c r="AN10" s="16"/>
      <c r="AO10" s="3">
        <v>270.2077106612802</v>
      </c>
      <c r="AP10" s="14"/>
      <c r="AQ10" s="16"/>
    </row>
    <row r="11" spans="1:43" x14ac:dyDescent="0.2">
      <c r="A11" t="s">
        <v>12</v>
      </c>
      <c r="B11">
        <v>4</v>
      </c>
      <c r="C11">
        <v>38</v>
      </c>
      <c r="D11" s="1">
        <v>11.451398155708405</v>
      </c>
      <c r="E11" s="14"/>
      <c r="F11" s="16"/>
      <c r="G11" s="1">
        <v>0.93740378310399552</v>
      </c>
      <c r="H11" s="14"/>
      <c r="I11" s="16"/>
      <c r="J11" s="3">
        <f t="shared" si="0"/>
        <v>2607.8573245953157</v>
      </c>
      <c r="K11" s="1">
        <v>12.216078452115642</v>
      </c>
      <c r="L11" s="14"/>
      <c r="M11" s="16"/>
      <c r="N11">
        <v>65.2</v>
      </c>
      <c r="O11" s="14"/>
      <c r="P11" s="16"/>
      <c r="Q11">
        <v>6.43</v>
      </c>
      <c r="R11" s="14"/>
      <c r="S11" s="16"/>
      <c r="T11" s="2">
        <v>1.3427480288358085</v>
      </c>
      <c r="U11" s="14"/>
      <c r="V11" s="16"/>
      <c r="W11" s="2">
        <v>1.5687283192373569</v>
      </c>
      <c r="X11" s="14"/>
      <c r="Y11" s="16"/>
      <c r="Z11" s="1">
        <v>0.38246947785668167</v>
      </c>
      <c r="AA11" s="14"/>
      <c r="AB11" s="16"/>
      <c r="AC11" s="2">
        <f t="shared" si="1"/>
        <v>7.123039769852376</v>
      </c>
      <c r="AD11" s="14"/>
      <c r="AE11" s="16"/>
      <c r="AF11" s="2">
        <v>10.034516117925541</v>
      </c>
      <c r="AG11" s="14"/>
      <c r="AH11" s="16"/>
      <c r="AI11" s="2">
        <v>35.224747901872171</v>
      </c>
      <c r="AJ11" s="14"/>
      <c r="AK11" s="16"/>
      <c r="AL11" s="3">
        <v>106.97984403783991</v>
      </c>
      <c r="AM11" s="14"/>
      <c r="AN11" s="16"/>
      <c r="AO11" s="3">
        <v>290.67713220169077</v>
      </c>
      <c r="AP11" s="14"/>
      <c r="AQ11" s="16"/>
    </row>
    <row r="12" spans="1:43" x14ac:dyDescent="0.2">
      <c r="A12" t="s">
        <v>12</v>
      </c>
      <c r="B12">
        <v>5</v>
      </c>
      <c r="C12">
        <v>58</v>
      </c>
      <c r="D12" s="1">
        <v>12.801652173526234</v>
      </c>
      <c r="E12" s="14"/>
      <c r="F12" s="16"/>
      <c r="G12" s="1">
        <v>1.1003574829413847</v>
      </c>
      <c r="H12" s="14"/>
      <c r="I12" s="16"/>
      <c r="J12" s="3">
        <f t="shared" si="0"/>
        <v>3061.1945175429323</v>
      </c>
      <c r="K12" s="1">
        <v>11.634084715183574</v>
      </c>
      <c r="L12" s="14"/>
      <c r="M12" s="16"/>
      <c r="N12">
        <v>77.400000000000006</v>
      </c>
      <c r="O12" s="14"/>
      <c r="P12" s="16"/>
      <c r="Q12">
        <v>6.55</v>
      </c>
      <c r="R12" s="14"/>
      <c r="S12" s="16"/>
      <c r="T12" s="2">
        <v>1.5455806532760061</v>
      </c>
      <c r="U12" s="14"/>
      <c r="V12" s="16"/>
      <c r="W12" s="2">
        <v>1.0253483480962589</v>
      </c>
      <c r="X12" s="14"/>
      <c r="Y12" s="16"/>
      <c r="Z12" s="1">
        <v>0.38553578915484826</v>
      </c>
      <c r="AA12" s="14"/>
      <c r="AB12" s="16"/>
      <c r="AC12" s="2">
        <f t="shared" si="1"/>
        <v>5.0441554881355346</v>
      </c>
      <c r="AD12" s="14"/>
      <c r="AE12" s="16"/>
      <c r="AF12" s="2">
        <v>7.6150844895077991</v>
      </c>
      <c r="AG12" s="14"/>
      <c r="AH12" s="16"/>
      <c r="AI12" s="2">
        <v>59.138261207726359</v>
      </c>
      <c r="AJ12" s="14"/>
      <c r="AK12" s="16"/>
      <c r="AL12" s="3">
        <v>132.98001813999377</v>
      </c>
      <c r="AM12" s="14"/>
      <c r="AN12" s="16"/>
      <c r="AO12" s="3">
        <v>412.60085860652293</v>
      </c>
      <c r="AP12" s="14"/>
      <c r="AQ12" s="16"/>
    </row>
    <row r="13" spans="1:43" x14ac:dyDescent="0.2">
      <c r="A13" t="s">
        <v>12</v>
      </c>
      <c r="B13">
        <v>6</v>
      </c>
      <c r="C13">
        <v>70</v>
      </c>
      <c r="D13" s="1">
        <v>11.434388421153683</v>
      </c>
      <c r="E13" s="14"/>
      <c r="F13" s="16"/>
      <c r="G13" s="1">
        <v>0.98383356019272006</v>
      </c>
      <c r="H13" s="14"/>
      <c r="I13" s="16"/>
      <c r="J13" s="3">
        <f t="shared" si="0"/>
        <v>2737.0249644561472</v>
      </c>
      <c r="K13" s="1">
        <v>11.622279299878565</v>
      </c>
      <c r="L13" s="14"/>
      <c r="M13" s="16"/>
      <c r="N13">
        <v>49.6</v>
      </c>
      <c r="O13" s="14"/>
      <c r="P13" s="16"/>
      <c r="Q13">
        <v>6.52</v>
      </c>
      <c r="R13" s="14"/>
      <c r="S13" s="16"/>
      <c r="T13" s="2">
        <v>1.3460106359945878</v>
      </c>
      <c r="U13" s="14"/>
      <c r="V13" s="16"/>
      <c r="W13" s="2">
        <v>1.4335961224573743</v>
      </c>
      <c r="X13" s="14"/>
      <c r="Y13" s="16"/>
      <c r="Z13" s="1">
        <v>0.32501675561569682</v>
      </c>
      <c r="AA13" s="14"/>
      <c r="AB13" s="16"/>
      <c r="AC13" s="2">
        <f t="shared" si="1"/>
        <v>6.1770278829553433</v>
      </c>
      <c r="AD13" s="14"/>
      <c r="AE13" s="16"/>
      <c r="AF13" s="2">
        <v>8.9566346414073053</v>
      </c>
      <c r="AG13" s="14"/>
      <c r="AH13" s="16"/>
      <c r="AI13" s="2">
        <v>39.519824086603514</v>
      </c>
      <c r="AJ13" s="14"/>
      <c r="AK13" s="16"/>
      <c r="AL13" s="3">
        <v>80.057596583220558</v>
      </c>
      <c r="AM13" s="14"/>
      <c r="AN13" s="16"/>
      <c r="AO13" s="3">
        <v>207.66684032476314</v>
      </c>
      <c r="AP13" s="14"/>
      <c r="AQ13" s="16"/>
    </row>
    <row r="14" spans="1:43" x14ac:dyDescent="0.2">
      <c r="A14" t="s">
        <v>13</v>
      </c>
      <c r="B14">
        <v>1</v>
      </c>
      <c r="C14">
        <v>10</v>
      </c>
      <c r="D14" s="1">
        <v>8.4450644044914718</v>
      </c>
      <c r="E14" s="14">
        <f t="shared" ref="E14" si="28">AVERAGE(D14:D19)</f>
        <v>11.422789124647428</v>
      </c>
      <c r="F14" s="16">
        <f t="shared" ref="F14" si="29">STDEV(D14:D19)/SQRT(COUNT(D14:D19))</f>
        <v>0.61186398632598638</v>
      </c>
      <c r="G14" s="1">
        <v>0.69654716649712101</v>
      </c>
      <c r="H14" s="14">
        <f t="shared" ref="H14" si="30">AVERAGE(G14:G19)</f>
        <v>0.94708824758028876</v>
      </c>
      <c r="I14" s="16">
        <f t="shared" ref="I14" si="31">STDEV(G14:G19)/SQRT(COUNT(G14:G19))</f>
        <v>5.1246314816976321E-2</v>
      </c>
      <c r="J14" s="3">
        <f t="shared" si="0"/>
        <v>1937.7942171949906</v>
      </c>
      <c r="K14" s="1">
        <v>12.124181693195327</v>
      </c>
      <c r="L14" s="14">
        <f t="shared" ref="L14" si="32">AVERAGE(K14:K19)</f>
        <v>12.064701245460315</v>
      </c>
      <c r="M14" s="16">
        <f t="shared" ref="M14" si="33">STDEV(K14:K19)/SQRT(COUNT(K14:K19))</f>
        <v>7.4478282315993169E-2</v>
      </c>
      <c r="N14">
        <v>61.9</v>
      </c>
      <c r="O14" s="14">
        <f t="shared" ref="O14" si="34">AVERAGE(N14:N19)</f>
        <v>53</v>
      </c>
      <c r="P14" s="16">
        <f t="shared" ref="P14" si="35">STDEV(N14:N19)/SQRT(COUNT(N14:N19))</f>
        <v>2.6748208662762165</v>
      </c>
      <c r="Q14">
        <v>6.54</v>
      </c>
      <c r="R14" s="14">
        <f t="shared" ref="R14" si="36">AVERAGE(Q14:Q19)</f>
        <v>6.5200000000000005</v>
      </c>
      <c r="S14" s="16">
        <f t="shared" ref="S14" si="37">STDEV(Q14:Q19)/SQRT(COUNT(Q14:Q19))</f>
        <v>2.4083189157584575E-2</v>
      </c>
      <c r="T14" s="2">
        <v>1.5073237222968434</v>
      </c>
      <c r="U14" s="14">
        <f t="shared" ref="U14" si="38">AVERAGE(T14:T19)</f>
        <v>1.2892635940142785</v>
      </c>
      <c r="V14" s="16">
        <f t="shared" ref="V14" si="39">STDEV(T14:T19)/SQRT(COUNT(T14:T19))</f>
        <v>0.11586975645649163</v>
      </c>
      <c r="W14" s="2">
        <v>1.199632059179315</v>
      </c>
      <c r="X14" s="14">
        <f t="shared" ref="X14" si="40">AVERAGE(W14:W19)</f>
        <v>1.9500509634761369</v>
      </c>
      <c r="Y14" s="16">
        <f t="shared" ref="Y14" si="41">STDEV(W14:W19)/SQRT(COUNT(W14:W19))</f>
        <v>0.66213456914119739</v>
      </c>
      <c r="Z14" s="1">
        <v>0.31849133391537943</v>
      </c>
      <c r="AA14" s="14">
        <f t="shared" ref="AA14" si="42">AVERAGE(Z14:Z19)</f>
        <v>0.44519267093978065</v>
      </c>
      <c r="AB14" s="16">
        <f t="shared" ref="AB14" si="43">STDEV(Z14:Z19)/SQRT(COUNT(Z14:Z19))</f>
        <v>4.7106215058682413E-2</v>
      </c>
      <c r="AC14" s="2">
        <f t="shared" si="1"/>
        <v>4.657260642298187</v>
      </c>
      <c r="AD14" s="14">
        <f t="shared" ref="AD14" si="44">AVERAGE(AC14:AC19)</f>
        <v>4.9633144135128253</v>
      </c>
      <c r="AE14" s="16">
        <f t="shared" ref="AE14" si="45">STDEV(AC14:AC19)/SQRT(COUNT(AC14:AC19))</f>
        <v>0.56327438454431866</v>
      </c>
      <c r="AF14" s="2">
        <v>7.3642164237743453</v>
      </c>
      <c r="AG14" s="14">
        <f t="shared" ref="AG14" si="46">AVERAGE(AF14:AF19)</f>
        <v>8.2026289710032412</v>
      </c>
      <c r="AH14" s="16">
        <f t="shared" ref="AH14" si="47">STDEV(AF14:AF19)/SQRT(COUNT(AF14:AF19))</f>
        <v>1.0811105565018977</v>
      </c>
      <c r="AI14" s="2">
        <v>33.573964110141034</v>
      </c>
      <c r="AJ14" s="14">
        <f t="shared" ref="AJ14" si="48">AVERAGE(AI14:AI19)</f>
        <v>36.931911701822905</v>
      </c>
      <c r="AK14" s="16">
        <f t="shared" ref="AK14" si="49">STDEV(AI14:AI19)/SQRT(COUNT(AI14:AI19))</f>
        <v>1.6420363851821473</v>
      </c>
      <c r="AL14" s="3">
        <v>108.35234845114169</v>
      </c>
      <c r="AM14" s="14">
        <f t="shared" ref="AM14" si="50">AVERAGE(AL14:AL19)</f>
        <v>88.702095010641116</v>
      </c>
      <c r="AN14" s="16">
        <f t="shared" ref="AN14" si="51">STDEV(AL14:AL19)/SQRT(COUNT(AL14:AL19))</f>
        <v>9.7378575973595058</v>
      </c>
      <c r="AO14" s="3">
        <v>403.96034124652203</v>
      </c>
      <c r="AP14" s="14">
        <f t="shared" ref="AP14" si="52">AVERAGE(AO14:AO19)</f>
        <v>422.22922146798101</v>
      </c>
      <c r="AQ14" s="16">
        <f t="shared" ref="AQ14" si="53">STDEV(AO14:AO19)/SQRT(COUNT(AO14:AO19))</f>
        <v>51.138021815735897</v>
      </c>
    </row>
    <row r="15" spans="1:43" x14ac:dyDescent="0.2">
      <c r="A15" t="s">
        <v>13</v>
      </c>
      <c r="B15">
        <v>2</v>
      </c>
      <c r="C15">
        <v>15</v>
      </c>
      <c r="D15" s="1">
        <v>12.272927548811957</v>
      </c>
      <c r="E15" s="14"/>
      <c r="F15" s="16"/>
      <c r="G15" s="1">
        <v>1.0170758439148961</v>
      </c>
      <c r="H15" s="14"/>
      <c r="I15" s="16"/>
      <c r="J15" s="3">
        <f t="shared" si="0"/>
        <v>2829.5049977712411</v>
      </c>
      <c r="K15" s="1">
        <v>12.066875466800385</v>
      </c>
      <c r="L15" s="14"/>
      <c r="M15" s="16"/>
      <c r="N15">
        <v>58.4</v>
      </c>
      <c r="O15" s="14"/>
      <c r="P15" s="16"/>
      <c r="Q15">
        <v>6.51</v>
      </c>
      <c r="R15" s="14"/>
      <c r="S15" s="16"/>
      <c r="T15" s="2">
        <v>1.3180920978818074</v>
      </c>
      <c r="U15" s="14"/>
      <c r="V15" s="16"/>
      <c r="W15" s="2">
        <v>2.6485959989244603</v>
      </c>
      <c r="X15" s="14"/>
      <c r="Y15" s="16"/>
      <c r="Z15" s="1">
        <v>0.41349515504400802</v>
      </c>
      <c r="AA15" s="14"/>
      <c r="AB15" s="16"/>
      <c r="AC15" s="2">
        <f t="shared" si="1"/>
        <v>7.1774043299274588</v>
      </c>
      <c r="AD15" s="14"/>
      <c r="AE15" s="16"/>
      <c r="AF15" s="2">
        <v>11.144092426733726</v>
      </c>
      <c r="AG15" s="14"/>
      <c r="AH15" s="16"/>
      <c r="AI15" s="2">
        <v>31.871244182222643</v>
      </c>
      <c r="AJ15" s="14"/>
      <c r="AK15" s="16"/>
      <c r="AL15" s="3">
        <v>116.03182038881901</v>
      </c>
      <c r="AM15" s="14"/>
      <c r="AN15" s="16"/>
      <c r="AO15" s="3">
        <v>275.16974963038695</v>
      </c>
      <c r="AP15" s="14"/>
      <c r="AQ15" s="16"/>
    </row>
    <row r="16" spans="1:43" x14ac:dyDescent="0.2">
      <c r="A16" t="s">
        <v>13</v>
      </c>
      <c r="B16">
        <v>3</v>
      </c>
      <c r="C16">
        <v>32</v>
      </c>
      <c r="D16" s="1">
        <v>11.702938764780765</v>
      </c>
      <c r="E16" s="14"/>
      <c r="F16" s="16"/>
      <c r="G16" s="1">
        <v>0.95366232067715506</v>
      </c>
      <c r="H16" s="14"/>
      <c r="I16" s="16"/>
      <c r="J16" s="3">
        <f t="shared" si="0"/>
        <v>2653.0885761238455</v>
      </c>
      <c r="K16" s="1">
        <v>12.271575075411395</v>
      </c>
      <c r="L16" s="14"/>
      <c r="M16" s="16"/>
      <c r="N16">
        <v>49.9</v>
      </c>
      <c r="O16" s="14"/>
      <c r="P16" s="16"/>
      <c r="Q16">
        <v>6.51</v>
      </c>
      <c r="R16" s="14"/>
      <c r="S16" s="16"/>
      <c r="T16" s="2">
        <v>1.0107849602299948</v>
      </c>
      <c r="U16" s="14"/>
      <c r="V16" s="16"/>
      <c r="W16" s="2">
        <v>0.76727246145625294</v>
      </c>
      <c r="X16" s="14"/>
      <c r="Y16" s="16"/>
      <c r="Z16" s="1">
        <v>0.30588400686152373</v>
      </c>
      <c r="AA16" s="14"/>
      <c r="AB16" s="16"/>
      <c r="AC16" s="2">
        <f t="shared" si="1"/>
        <v>3.2821496698326791</v>
      </c>
      <c r="AD16" s="14"/>
      <c r="AE16" s="16"/>
      <c r="AF16" s="2">
        <v>5.0602070915189268</v>
      </c>
      <c r="AG16" s="14"/>
      <c r="AH16" s="16"/>
      <c r="AI16" s="2">
        <v>41.610098322951607</v>
      </c>
      <c r="AJ16" s="14"/>
      <c r="AK16" s="16"/>
      <c r="AL16" s="3">
        <v>61.778776865243024</v>
      </c>
      <c r="AM16" s="14"/>
      <c r="AN16" s="16"/>
      <c r="AO16" s="3">
        <v>448.71522507859743</v>
      </c>
      <c r="AP16" s="14"/>
      <c r="AQ16" s="16"/>
    </row>
    <row r="17" spans="1:43" x14ac:dyDescent="0.2">
      <c r="A17" t="s">
        <v>13</v>
      </c>
      <c r="B17">
        <v>4</v>
      </c>
      <c r="C17">
        <v>40</v>
      </c>
      <c r="D17" s="1">
        <v>12.537814766552112</v>
      </c>
      <c r="E17" s="14"/>
      <c r="F17" s="16"/>
      <c r="G17" s="1">
        <v>1.0253180376677893</v>
      </c>
      <c r="H17" s="14"/>
      <c r="I17" s="16"/>
      <c r="J17" s="3">
        <f t="shared" si="0"/>
        <v>2852.4347807917898</v>
      </c>
      <c r="K17" s="1">
        <v>12.228220226253795</v>
      </c>
      <c r="L17" s="14"/>
      <c r="M17" s="16"/>
      <c r="N17">
        <v>43.3</v>
      </c>
      <c r="O17" s="14"/>
      <c r="P17" s="16"/>
      <c r="Q17">
        <v>6.62</v>
      </c>
      <c r="R17" s="14"/>
      <c r="S17" s="16"/>
      <c r="T17" s="2">
        <v>1.1705950278248249</v>
      </c>
      <c r="U17" s="14"/>
      <c r="V17" s="16"/>
      <c r="W17" s="2">
        <v>4.9669948036970739</v>
      </c>
      <c r="X17" s="14"/>
      <c r="Y17" s="16"/>
      <c r="Z17" s="1">
        <v>0.52792949745947271</v>
      </c>
      <c r="AA17" s="14"/>
      <c r="AB17" s="16"/>
      <c r="AC17" s="2">
        <f t="shared" si="1"/>
        <v>5.2556583538156314</v>
      </c>
      <c r="AD17" s="14"/>
      <c r="AE17" s="16"/>
      <c r="AF17" s="2">
        <v>11.39324818533753</v>
      </c>
      <c r="AG17" s="14"/>
      <c r="AH17" s="16"/>
      <c r="AI17" s="2">
        <v>36.804575610936368</v>
      </c>
      <c r="AJ17" s="14"/>
      <c r="AK17" s="16"/>
      <c r="AL17" s="3">
        <v>73.895489064617038</v>
      </c>
      <c r="AM17" s="14"/>
      <c r="AN17" s="16"/>
      <c r="AO17" s="3">
        <v>381.39861472525934</v>
      </c>
      <c r="AP17" s="14"/>
      <c r="AQ17" s="16"/>
    </row>
    <row r="18" spans="1:43" x14ac:dyDescent="0.2">
      <c r="A18" t="s">
        <v>13</v>
      </c>
      <c r="B18">
        <v>5</v>
      </c>
      <c r="C18">
        <v>55</v>
      </c>
      <c r="D18" s="1">
        <v>11.628110614454634</v>
      </c>
      <c r="E18" s="14"/>
      <c r="F18" s="16"/>
      <c r="G18" s="1">
        <v>0.98137385291211188</v>
      </c>
      <c r="H18" s="14"/>
      <c r="I18" s="16"/>
      <c r="J18" s="3">
        <f t="shared" si="0"/>
        <v>2730.1820588014953</v>
      </c>
      <c r="K18" s="1">
        <v>11.848808259920089</v>
      </c>
      <c r="L18" s="14"/>
      <c r="M18" s="16"/>
      <c r="N18">
        <v>51.4</v>
      </c>
      <c r="O18" s="14"/>
      <c r="P18" s="16"/>
      <c r="Q18">
        <v>6.44</v>
      </c>
      <c r="R18" s="14"/>
      <c r="S18" s="16"/>
      <c r="T18" s="2">
        <v>1.0098006367682295</v>
      </c>
      <c r="U18" s="14"/>
      <c r="V18" s="16"/>
      <c r="W18" s="2">
        <v>0.98024338821773349</v>
      </c>
      <c r="X18" s="14"/>
      <c r="Y18" s="16"/>
      <c r="Z18" s="1">
        <v>0.54391963834303314</v>
      </c>
      <c r="AA18" s="14"/>
      <c r="AB18" s="16"/>
      <c r="AC18" s="2">
        <f t="shared" si="1"/>
        <v>3.8446649103101693</v>
      </c>
      <c r="AD18" s="14"/>
      <c r="AE18" s="16"/>
      <c r="AF18" s="2">
        <v>5.8347089352961321</v>
      </c>
      <c r="AG18" s="14"/>
      <c r="AH18" s="16"/>
      <c r="AI18" s="2">
        <v>41.56957754193769</v>
      </c>
      <c r="AJ18" s="14"/>
      <c r="AK18" s="16"/>
      <c r="AL18" s="3">
        <v>105.49159302303352</v>
      </c>
      <c r="AM18" s="14"/>
      <c r="AN18" s="16"/>
      <c r="AO18" s="3">
        <v>374.25632752573557</v>
      </c>
      <c r="AP18" s="14"/>
      <c r="AQ18" s="16"/>
    </row>
    <row r="19" spans="1:43" x14ac:dyDescent="0.2">
      <c r="A19" t="s">
        <v>13</v>
      </c>
      <c r="B19">
        <v>6</v>
      </c>
      <c r="C19">
        <v>64</v>
      </c>
      <c r="D19" s="1">
        <v>11.949878648793625</v>
      </c>
      <c r="E19" s="14"/>
      <c r="F19" s="16"/>
      <c r="G19" s="1">
        <v>1.0085522638126596</v>
      </c>
      <c r="H19" s="14"/>
      <c r="I19" s="16"/>
      <c r="J19" s="3">
        <f t="shared" si="0"/>
        <v>2805.7923979268189</v>
      </c>
      <c r="K19" s="1">
        <v>11.848546751180896</v>
      </c>
      <c r="L19" s="14"/>
      <c r="M19" s="16"/>
      <c r="N19">
        <v>53.1</v>
      </c>
      <c r="O19" s="14"/>
      <c r="P19" s="16"/>
      <c r="Q19">
        <v>6.5</v>
      </c>
      <c r="R19" s="14"/>
      <c r="S19" s="16"/>
      <c r="T19" s="2">
        <v>1.7189851190839702</v>
      </c>
      <c r="U19" s="14"/>
      <c r="V19" s="16"/>
      <c r="W19" s="2">
        <v>1.1375670693819846</v>
      </c>
      <c r="X19" s="14"/>
      <c r="Y19" s="16"/>
      <c r="Z19" s="1">
        <v>0.56143639401526702</v>
      </c>
      <c r="AA19" s="14"/>
      <c r="AB19" s="16"/>
      <c r="AC19" s="2">
        <f t="shared" si="1"/>
        <v>5.562748574892824</v>
      </c>
      <c r="AD19" s="14"/>
      <c r="AE19" s="16"/>
      <c r="AF19" s="2">
        <v>8.4193007633587786</v>
      </c>
      <c r="AG19" s="14"/>
      <c r="AH19" s="16"/>
      <c r="AI19" s="2">
        <v>36.16201044274807</v>
      </c>
      <c r="AJ19" s="14"/>
      <c r="AK19" s="16"/>
      <c r="AL19" s="3">
        <v>66.662542270992375</v>
      </c>
      <c r="AM19" s="14"/>
      <c r="AN19" s="16"/>
      <c r="AO19" s="3">
        <v>649.87507060138444</v>
      </c>
      <c r="AP19" s="14"/>
      <c r="AQ19" s="16"/>
    </row>
    <row r="20" spans="1:43" x14ac:dyDescent="0.2">
      <c r="A20" t="s">
        <v>14</v>
      </c>
      <c r="B20">
        <v>1</v>
      </c>
      <c r="C20">
        <v>6</v>
      </c>
      <c r="D20" s="1">
        <v>12.48103642019232</v>
      </c>
      <c r="E20" s="14">
        <f t="shared" ref="E20" si="54">AVERAGE(D20:D25)</f>
        <v>11.782990050194178</v>
      </c>
      <c r="F20" s="16">
        <f t="shared" ref="F20" si="55">STDEV(D20:D25)/SQRT(COUNT(D20:D25))</f>
        <v>0.63629431088545063</v>
      </c>
      <c r="G20" s="1">
        <v>1.0657229970519886</v>
      </c>
      <c r="H20" s="14">
        <f t="shared" ref="H20" si="56">AVERAGE(G20:G25)</f>
        <v>0.98597267797678911</v>
      </c>
      <c r="I20" s="16">
        <f t="shared" ref="I20" si="57">STDEV(G20:G25)/SQRT(COUNT(G20:G25))</f>
        <v>5.3479402946948612E-2</v>
      </c>
      <c r="J20" s="3">
        <f t="shared" si="0"/>
        <v>2964.841377798632</v>
      </c>
      <c r="K20" s="1">
        <v>11.71133254580924</v>
      </c>
      <c r="L20" s="14">
        <f t="shared" ref="L20" si="58">AVERAGE(K20:K25)</f>
        <v>11.952448759366574</v>
      </c>
      <c r="M20" s="16">
        <f t="shared" ref="M20" si="59">STDEV(K20:K25)/SQRT(COUNT(K20:K25))</f>
        <v>9.8091980223897562E-2</v>
      </c>
      <c r="N20">
        <v>66.3</v>
      </c>
      <c r="O20" s="14">
        <f t="shared" ref="O20" si="60">AVERAGE(N20:N25)</f>
        <v>52.483333333333327</v>
      </c>
      <c r="P20" s="16">
        <f t="shared" ref="P20" si="61">STDEV(N20:N25)/SQRT(COUNT(N20:N25))</f>
        <v>3.9301752858845713</v>
      </c>
      <c r="Q20">
        <v>6.57</v>
      </c>
      <c r="R20" s="14">
        <f t="shared" ref="R20" si="62">AVERAGE(Q20:Q25)</f>
        <v>6.5683333333333342</v>
      </c>
      <c r="S20" s="16">
        <f t="shared" ref="S20" si="63">STDEV(Q20:Q25)/SQRT(COUNT(Q20:Q25))</f>
        <v>2.1042285469448824E-2</v>
      </c>
      <c r="T20" s="2">
        <v>1.1536682805071317</v>
      </c>
      <c r="U20" s="14">
        <f t="shared" ref="U20" si="64">AVERAGE(T20:T25)</f>
        <v>1.1601386477939546</v>
      </c>
      <c r="V20" s="16">
        <f t="shared" ref="V20" si="65">STDEV(T20:T25)/SQRT(COUNT(T20:T25))</f>
        <v>6.2539617506611744E-2</v>
      </c>
      <c r="W20" s="2">
        <v>1.1591636767315374</v>
      </c>
      <c r="X20" s="14">
        <f t="shared" ref="X20" si="66">AVERAGE(W20:W25)</f>
        <v>0.91947264691677644</v>
      </c>
      <c r="Y20" s="16">
        <f t="shared" ref="Y20" si="67">STDEV(W20:W25)/SQRT(COUNT(W20:W25))</f>
        <v>8.150181283420084E-2</v>
      </c>
      <c r="Z20" s="1">
        <v>0.42518701198098252</v>
      </c>
      <c r="AA20" s="14">
        <f t="shared" ref="AA20" si="68">AVERAGE(Z20:Z25)</f>
        <v>0.37587101151702434</v>
      </c>
      <c r="AB20" s="16">
        <f t="shared" ref="AB20" si="69">STDEV(Z20:Z25)/SQRT(COUNT(Z20:Z25))</f>
        <v>1.3091175976213612E-2</v>
      </c>
      <c r="AC20" s="2">
        <f t="shared" si="1"/>
        <v>8.1276738779435824</v>
      </c>
      <c r="AD20" s="14">
        <f t="shared" ref="AD20" si="70">AVERAGE(AC20:AC25)</f>
        <v>6.9246077682049103</v>
      </c>
      <c r="AE20" s="16">
        <f t="shared" ref="AE20" si="71">STDEV(AC20:AC25)/SQRT(COUNT(AC20:AC25))</f>
        <v>0.68611489761071165</v>
      </c>
      <c r="AF20" s="2">
        <v>10.440505835182252</v>
      </c>
      <c r="AG20" s="14">
        <f t="shared" ref="AG20" si="72">AVERAGE(AF20:AF25)</f>
        <v>9.0042190629156416</v>
      </c>
      <c r="AH20" s="16">
        <f t="shared" ref="AH20" si="73">STDEV(AF20:AF25)/SQRT(COUNT(AF20:AF25))</f>
        <v>0.73087818087897038</v>
      </c>
      <c r="AI20" s="2">
        <v>47.67741116957211</v>
      </c>
      <c r="AJ20" s="14">
        <f t="shared" ref="AJ20" si="74">AVERAGE(AI20:AI25)</f>
        <v>41.218972145428886</v>
      </c>
      <c r="AK20" s="16">
        <f t="shared" ref="AK20" si="75">STDEV(AI20:AI25)/SQRT(COUNT(AI20:AI25))</f>
        <v>2.1564280996324769</v>
      </c>
      <c r="AL20" s="3">
        <v>142.71353395602219</v>
      </c>
      <c r="AM20" s="14">
        <f t="shared" ref="AM20" si="76">AVERAGE(AL20:AL25)</f>
        <v>115.18960509605142</v>
      </c>
      <c r="AN20" s="16">
        <f t="shared" ref="AN20" si="77">STDEV(AL20:AL25)/SQRT(COUNT(AL20:AL25))</f>
        <v>10.61982381277185</v>
      </c>
      <c r="AO20" s="3">
        <v>552.90878355784457</v>
      </c>
      <c r="AP20" s="14">
        <f t="shared" ref="AP20" si="78">AVERAGE(AO20:AO25)</f>
        <v>335.15869073027011</v>
      </c>
      <c r="AQ20" s="16">
        <f t="shared" ref="AQ20" si="79">STDEV(AO20:AO25)/SQRT(COUNT(AO20:AO25))</f>
        <v>56.693544250491499</v>
      </c>
    </row>
    <row r="21" spans="1:43" x14ac:dyDescent="0.2">
      <c r="A21" t="s">
        <v>14</v>
      </c>
      <c r="B21">
        <v>2</v>
      </c>
      <c r="C21">
        <v>22</v>
      </c>
      <c r="D21" s="1">
        <v>13.402213240386935</v>
      </c>
      <c r="E21" s="14"/>
      <c r="F21" s="16"/>
      <c r="G21" s="1">
        <v>1.1352837853391904</v>
      </c>
      <c r="H21" s="14"/>
      <c r="I21" s="16"/>
      <c r="J21" s="3">
        <f t="shared" si="0"/>
        <v>3158.3594908136279</v>
      </c>
      <c r="K21" s="1">
        <v>11.805165733414167</v>
      </c>
      <c r="L21" s="14"/>
      <c r="M21" s="16"/>
      <c r="N21">
        <v>57</v>
      </c>
      <c r="O21" s="14"/>
      <c r="P21" s="16"/>
      <c r="Q21">
        <v>6.64</v>
      </c>
      <c r="R21" s="14"/>
      <c r="S21" s="16"/>
      <c r="T21" s="2">
        <v>1.1394760772116002</v>
      </c>
      <c r="U21" s="14"/>
      <c r="V21" s="16"/>
      <c r="W21" s="2">
        <v>1.1746220961961396</v>
      </c>
      <c r="X21" s="14"/>
      <c r="Y21" s="16"/>
      <c r="Z21" s="1">
        <v>0.37788931918397223</v>
      </c>
      <c r="AA21" s="14"/>
      <c r="AB21" s="16"/>
      <c r="AC21" s="2">
        <f t="shared" si="1"/>
        <v>8.5300710700283595</v>
      </c>
      <c r="AD21" s="14"/>
      <c r="AE21" s="16"/>
      <c r="AF21" s="2">
        <v>10.844169243436101</v>
      </c>
      <c r="AG21" s="14"/>
      <c r="AH21" s="16"/>
      <c r="AI21" s="2">
        <v>46.558792425212701</v>
      </c>
      <c r="AJ21" s="14"/>
      <c r="AK21" s="16"/>
      <c r="AL21" s="3">
        <v>146.0099910118013</v>
      </c>
      <c r="AM21" s="14"/>
      <c r="AN21" s="16"/>
      <c r="AO21" s="3">
        <v>226.94314681704728</v>
      </c>
      <c r="AP21" s="14"/>
      <c r="AQ21" s="16"/>
    </row>
    <row r="22" spans="1:43" x14ac:dyDescent="0.2">
      <c r="A22" t="s">
        <v>14</v>
      </c>
      <c r="B22">
        <v>3</v>
      </c>
      <c r="C22">
        <v>26</v>
      </c>
      <c r="D22" s="1">
        <v>12.0762036373277</v>
      </c>
      <c r="E22" s="14"/>
      <c r="F22" s="16"/>
      <c r="G22" s="1">
        <v>0.99355687780038493</v>
      </c>
      <c r="H22" s="14"/>
      <c r="I22" s="16"/>
      <c r="J22" s="3">
        <f t="shared" si="0"/>
        <v>2764.0752340406707</v>
      </c>
      <c r="K22" s="1">
        <v>12.154516673532529</v>
      </c>
      <c r="L22" s="14"/>
      <c r="M22" s="16"/>
      <c r="N22">
        <v>44.5</v>
      </c>
      <c r="O22" s="14"/>
      <c r="P22" s="16"/>
      <c r="Q22">
        <v>6.6</v>
      </c>
      <c r="R22" s="14"/>
      <c r="S22" s="16"/>
      <c r="T22" s="2">
        <v>0.95880075420647615</v>
      </c>
      <c r="U22" s="14"/>
      <c r="V22" s="16"/>
      <c r="W22" s="2">
        <v>0.81474047427073637</v>
      </c>
      <c r="X22" s="14"/>
      <c r="Y22" s="16"/>
      <c r="Z22" s="1">
        <v>0.37534428605732645</v>
      </c>
      <c r="AA22" s="14"/>
      <c r="AB22" s="16"/>
      <c r="AC22" s="2">
        <f t="shared" si="1"/>
        <v>6.7484675108480605</v>
      </c>
      <c r="AD22" s="14"/>
      <c r="AE22" s="16"/>
      <c r="AF22" s="2">
        <v>8.5220087393252726</v>
      </c>
      <c r="AG22" s="14"/>
      <c r="AH22" s="16"/>
      <c r="AI22" s="2">
        <v>42.141988277669732</v>
      </c>
      <c r="AJ22" s="14"/>
      <c r="AK22" s="16"/>
      <c r="AL22" s="3">
        <v>93.091846757419461</v>
      </c>
      <c r="AM22" s="14"/>
      <c r="AN22" s="16"/>
      <c r="AO22" s="3">
        <v>280.70491183611347</v>
      </c>
      <c r="AP22" s="14"/>
      <c r="AQ22" s="16"/>
    </row>
    <row r="23" spans="1:43" x14ac:dyDescent="0.2">
      <c r="A23" t="s">
        <v>14</v>
      </c>
      <c r="B23">
        <v>4</v>
      </c>
      <c r="C23">
        <v>43</v>
      </c>
      <c r="D23" s="1">
        <v>12.594166670951406</v>
      </c>
      <c r="E23" s="14"/>
      <c r="F23" s="16"/>
      <c r="G23" s="1">
        <v>1.0213246969494054</v>
      </c>
      <c r="H23" s="14"/>
      <c r="I23" s="16"/>
      <c r="J23" s="3">
        <f t="shared" si="0"/>
        <v>2841.3253069132461</v>
      </c>
      <c r="K23" s="1">
        <v>12.331207409914713</v>
      </c>
      <c r="L23" s="14"/>
      <c r="M23" s="16"/>
      <c r="N23">
        <v>42.7</v>
      </c>
      <c r="O23" s="14"/>
      <c r="P23" s="16"/>
      <c r="Q23">
        <v>6.52</v>
      </c>
      <c r="R23" s="14"/>
      <c r="S23" s="16"/>
      <c r="T23" s="2">
        <v>1.4335699575258827</v>
      </c>
      <c r="U23" s="14"/>
      <c r="V23" s="16"/>
      <c r="W23" s="2">
        <v>0.7468480681975046</v>
      </c>
      <c r="X23" s="14"/>
      <c r="Y23" s="16"/>
      <c r="Z23" s="1">
        <v>0.32519125261481285</v>
      </c>
      <c r="AA23" s="14"/>
      <c r="AB23" s="16"/>
      <c r="AC23" s="2">
        <f t="shared" si="1"/>
        <v>4.6345881595699492</v>
      </c>
      <c r="AD23" s="14"/>
      <c r="AE23" s="16"/>
      <c r="AF23" s="2">
        <v>6.8150061852933366</v>
      </c>
      <c r="AG23" s="14"/>
      <c r="AH23" s="16"/>
      <c r="AI23" s="2">
        <v>37.726549296522435</v>
      </c>
      <c r="AJ23" s="14"/>
      <c r="AK23" s="16"/>
      <c r="AL23" s="3">
        <v>93.317041363471816</v>
      </c>
      <c r="AM23" s="14"/>
      <c r="AN23" s="16"/>
      <c r="AO23" s="3">
        <v>285.04918799258098</v>
      </c>
      <c r="AP23" s="14"/>
      <c r="AQ23" s="16"/>
    </row>
    <row r="24" spans="1:43" x14ac:dyDescent="0.2">
      <c r="A24" t="s">
        <v>14</v>
      </c>
      <c r="B24">
        <v>5</v>
      </c>
      <c r="C24">
        <v>56</v>
      </c>
      <c r="D24" s="1">
        <v>11.176492889030149</v>
      </c>
      <c r="E24" s="14"/>
      <c r="F24" s="16"/>
      <c r="G24" s="1">
        <v>0.94705328462712868</v>
      </c>
      <c r="H24" s="14"/>
      <c r="I24" s="16"/>
      <c r="J24" s="3">
        <f t="shared" si="0"/>
        <v>2634.7022378326719</v>
      </c>
      <c r="K24" s="1">
        <v>11.801334803912884</v>
      </c>
      <c r="L24" s="14"/>
      <c r="M24" s="16"/>
      <c r="N24">
        <v>45.4</v>
      </c>
      <c r="O24" s="14"/>
      <c r="P24" s="16"/>
      <c r="Q24">
        <v>6.58</v>
      </c>
      <c r="R24" s="14"/>
      <c r="S24" s="16"/>
      <c r="T24" s="2">
        <v>1.1210007614489288</v>
      </c>
      <c r="U24" s="14"/>
      <c r="V24" s="16"/>
      <c r="W24" s="2">
        <v>0.7322907596649626</v>
      </c>
      <c r="X24" s="14"/>
      <c r="Y24" s="16"/>
      <c r="Z24" s="1">
        <v>0.38406850429674766</v>
      </c>
      <c r="AA24" s="14"/>
      <c r="AB24" s="16"/>
      <c r="AC24" s="2">
        <f t="shared" si="1"/>
        <v>5.2100653808767561</v>
      </c>
      <c r="AD24" s="14"/>
      <c r="AE24" s="16"/>
      <c r="AF24" s="2">
        <v>7.0633569019906473</v>
      </c>
      <c r="AG24" s="14"/>
      <c r="AH24" s="16"/>
      <c r="AI24" s="2">
        <v>39.216586533231812</v>
      </c>
      <c r="AJ24" s="14"/>
      <c r="AK24" s="16"/>
      <c r="AL24" s="3">
        <v>90.596703343875717</v>
      </c>
      <c r="AM24" s="14"/>
      <c r="AN24" s="16"/>
      <c r="AO24" s="3">
        <v>458.78907286408031</v>
      </c>
      <c r="AP24" s="14"/>
      <c r="AQ24" s="16"/>
    </row>
    <row r="25" spans="1:43" x14ac:dyDescent="0.2">
      <c r="A25" t="s">
        <v>14</v>
      </c>
      <c r="B25">
        <v>6</v>
      </c>
      <c r="C25">
        <v>62</v>
      </c>
      <c r="D25" s="1">
        <v>8.9678274432765512</v>
      </c>
      <c r="E25" s="14"/>
      <c r="F25" s="16"/>
      <c r="G25" s="1">
        <v>0.75289442609263579</v>
      </c>
      <c r="H25" s="14"/>
      <c r="I25" s="16"/>
      <c r="J25" s="3">
        <f t="shared" si="0"/>
        <v>2094.5522933897128</v>
      </c>
      <c r="K25" s="1">
        <v>11.911135389615906</v>
      </c>
      <c r="L25" s="14"/>
      <c r="M25" s="16"/>
      <c r="N25">
        <v>59</v>
      </c>
      <c r="O25" s="14"/>
      <c r="P25" s="16"/>
      <c r="Q25">
        <v>6.5</v>
      </c>
      <c r="R25" s="14"/>
      <c r="S25" s="16"/>
      <c r="T25" s="2">
        <v>1.1543160558637084</v>
      </c>
      <c r="U25" s="14"/>
      <c r="V25" s="16"/>
      <c r="W25" s="2">
        <v>0.88917080643977819</v>
      </c>
      <c r="X25" s="14"/>
      <c r="Y25" s="16"/>
      <c r="Z25" s="1">
        <v>0.3675456949683043</v>
      </c>
      <c r="AA25" s="14"/>
      <c r="AB25" s="16"/>
      <c r="AC25" s="2">
        <f t="shared" si="1"/>
        <v>8.2967806099627559</v>
      </c>
      <c r="AD25" s="14"/>
      <c r="AE25" s="16"/>
      <c r="AF25" s="2">
        <v>10.340267472266243</v>
      </c>
      <c r="AG25" s="14"/>
      <c r="AH25" s="16"/>
      <c r="AI25" s="2">
        <v>33.992505170364495</v>
      </c>
      <c r="AJ25" s="14"/>
      <c r="AK25" s="16"/>
      <c r="AL25" s="3">
        <v>125.40851414371805</v>
      </c>
      <c r="AM25" s="14"/>
      <c r="AN25" s="16"/>
      <c r="AO25" s="3">
        <v>206.55704131395419</v>
      </c>
      <c r="AP25" s="14"/>
      <c r="AQ25" s="16"/>
    </row>
    <row r="26" spans="1:43" x14ac:dyDescent="0.2">
      <c r="A26" t="s">
        <v>15</v>
      </c>
      <c r="B26">
        <v>1</v>
      </c>
      <c r="C26">
        <v>2</v>
      </c>
      <c r="D26" s="1">
        <v>11.900433972731474</v>
      </c>
      <c r="E26" s="14">
        <f t="shared" ref="E26" si="80">AVERAGE(D26:D31)</f>
        <v>11.56959790984677</v>
      </c>
      <c r="F26" s="16">
        <f t="shared" ref="F26" si="81">STDEV(D26:D31)/SQRT(COUNT(D26:D31))</f>
        <v>0.39640591485565363</v>
      </c>
      <c r="G26" s="1">
        <v>1.0099660290115156</v>
      </c>
      <c r="H26" s="14">
        <f t="shared" ref="H26" si="82">AVERAGE(G26:G31)</f>
        <v>0.97090054111818602</v>
      </c>
      <c r="I26" s="16">
        <f t="shared" ref="I26" si="83">STDEV(G26:G31)/SQRT(COUNT(G26:G31))</f>
        <v>3.201617723967589E-2</v>
      </c>
      <c r="J26" s="3">
        <f t="shared" si="0"/>
        <v>2809.7254927100362</v>
      </c>
      <c r="K26" s="1">
        <v>11.783004210922609</v>
      </c>
      <c r="L26" s="14">
        <f t="shared" ref="L26" si="84">AVERAGE(K26:K31)</f>
        <v>11.915365891200564</v>
      </c>
      <c r="M26" s="16">
        <f t="shared" ref="M26" si="85">STDEV(K26:K31)/SQRT(COUNT(K26:K31))</f>
        <v>8.6156854573632535E-2</v>
      </c>
      <c r="N26">
        <v>57.4</v>
      </c>
      <c r="O26" s="14">
        <f t="shared" ref="O26" si="86">AVERAGE(N26:N31)</f>
        <v>58.016666666666673</v>
      </c>
      <c r="P26" s="16">
        <f t="shared" ref="P26" si="87">STDEV(N26:N31)/SQRT(COUNT(N26:N31))</f>
        <v>2.8891078976812734</v>
      </c>
      <c r="Q26">
        <v>6.57</v>
      </c>
      <c r="R26" s="14">
        <f t="shared" ref="R26" si="88">AVERAGE(Q26:Q31)</f>
        <v>6.5216666666666656</v>
      </c>
      <c r="S26" s="16">
        <f t="shared" ref="S26" si="89">STDEV(Q26:Q31)/SQRT(COUNT(Q26:Q31))</f>
        <v>3.8593321241432971E-2</v>
      </c>
      <c r="T26" s="2">
        <v>1.4507862040564192</v>
      </c>
      <c r="U26" s="14">
        <f t="shared" ref="U26" si="90">AVERAGE(T26:T31)</f>
        <v>1.2483044463850996</v>
      </c>
      <c r="V26" s="16">
        <f t="shared" ref="V26" si="91">STDEV(T26:T31)/SQRT(COUNT(T26:T31))</f>
        <v>8.1597708545214878E-2</v>
      </c>
      <c r="W26" s="2">
        <v>1.4508357718027389</v>
      </c>
      <c r="X26" s="14">
        <f t="shared" ref="X26" si="92">AVERAGE(W26:W31)</f>
        <v>1.0481789607630267</v>
      </c>
      <c r="Y26" s="16">
        <f t="shared" ref="Y26" si="93">STDEV(W26:W31)/SQRT(COUNT(W26:W31))</f>
        <v>0.10889881652440121</v>
      </c>
      <c r="Z26" s="1">
        <v>0.37184327478636875</v>
      </c>
      <c r="AA26" s="14">
        <f t="shared" ref="AA26" si="94">AVERAGE(Z26:Z31)</f>
        <v>0.32371684682719604</v>
      </c>
      <c r="AB26" s="16">
        <f t="shared" ref="AB26" si="95">STDEV(Z26:Z31)/SQRT(COUNT(Z26:Z31))</f>
        <v>1.772223472087656E-2</v>
      </c>
      <c r="AC26" s="2">
        <f t="shared" si="1"/>
        <v>6.8351155099845577</v>
      </c>
      <c r="AD26" s="14">
        <f t="shared" ref="AD26" si="96">AVERAGE(AC26:AC31)</f>
        <v>5.3356798771415619</v>
      </c>
      <c r="AE26" s="16">
        <f t="shared" ref="AE26" si="97">STDEV(AC26:AC31)/SQRT(COUNT(AC26:AC31))</f>
        <v>0.58674304966793467</v>
      </c>
      <c r="AF26" s="2">
        <v>9.7367374858437152</v>
      </c>
      <c r="AG26" s="14">
        <f t="shared" ref="AG26" si="98">AVERAGE(AF26:AF31)</f>
        <v>7.6321632842896889</v>
      </c>
      <c r="AH26" s="16">
        <f t="shared" ref="AH26" si="99">STDEV(AF26:AF31)/SQRT(COUNT(AF26:AF31))</f>
        <v>0.66821900811915769</v>
      </c>
      <c r="AI26" s="2">
        <v>34.168773067023572</v>
      </c>
      <c r="AJ26" s="14">
        <f t="shared" ref="AJ26" si="100">AVERAGE(AI26:AI31)</f>
        <v>35.206820918263325</v>
      </c>
      <c r="AK26" s="16">
        <f t="shared" ref="AK26" si="101">STDEV(AI26:AI31)/SQRT(COUNT(AI26:AI31))</f>
        <v>0.61212195341828246</v>
      </c>
      <c r="AL26" s="3">
        <v>120.77464284978893</v>
      </c>
      <c r="AM26" s="14">
        <f t="shared" ref="AM26" si="102">AVERAGE(AL26:AL31)</f>
        <v>101.67391852798374</v>
      </c>
      <c r="AN26" s="16">
        <f t="shared" ref="AN26" si="103">STDEV(AL26:AL31)/SQRT(COUNT(AL26:AL31))</f>
        <v>11.804608224154906</v>
      </c>
      <c r="AO26" s="3">
        <v>671.43294671353544</v>
      </c>
      <c r="AP26" s="14">
        <f t="shared" ref="AP26" si="104">AVERAGE(AO26:AO31)</f>
        <v>321.23728670463538</v>
      </c>
      <c r="AQ26" s="16">
        <f t="shared" ref="AQ26" si="105">STDEV(AO26:AO31)/SQRT(COUNT(AO26:AO31))</f>
        <v>80.53514062323093</v>
      </c>
    </row>
    <row r="27" spans="1:43" x14ac:dyDescent="0.2">
      <c r="A27" t="s">
        <v>15</v>
      </c>
      <c r="B27">
        <v>2</v>
      </c>
      <c r="C27">
        <v>17</v>
      </c>
      <c r="D27" s="1">
        <v>12.176057868786963</v>
      </c>
      <c r="E27" s="14"/>
      <c r="F27" s="16"/>
      <c r="G27" s="1">
        <v>1.0242319067012542</v>
      </c>
      <c r="H27" s="14"/>
      <c r="I27" s="16"/>
      <c r="J27" s="3">
        <f t="shared" si="0"/>
        <v>2849.413164442889</v>
      </c>
      <c r="K27" s="1">
        <v>11.887989223068061</v>
      </c>
      <c r="L27" s="14"/>
      <c r="M27" s="16"/>
      <c r="N27">
        <v>58.5</v>
      </c>
      <c r="O27" s="14"/>
      <c r="P27" s="16"/>
      <c r="Q27">
        <v>6.42</v>
      </c>
      <c r="R27" s="14"/>
      <c r="S27" s="16"/>
      <c r="T27" s="2">
        <v>1.3017720348496278</v>
      </c>
      <c r="U27" s="14"/>
      <c r="V27" s="16"/>
      <c r="W27" s="2">
        <v>1.162817244926531</v>
      </c>
      <c r="X27" s="14"/>
      <c r="Y27" s="16"/>
      <c r="Z27" s="1">
        <v>0.32062982116109578</v>
      </c>
      <c r="AA27" s="14"/>
      <c r="AB27" s="16"/>
      <c r="AC27" s="2">
        <f t="shared" si="1"/>
        <v>5.7406352992638014</v>
      </c>
      <c r="AD27" s="14"/>
      <c r="AE27" s="16"/>
      <c r="AF27" s="2">
        <v>8.2052245790399603</v>
      </c>
      <c r="AG27" s="14"/>
      <c r="AH27" s="16"/>
      <c r="AI27" s="2">
        <v>36.811649479768789</v>
      </c>
      <c r="AJ27" s="14"/>
      <c r="AK27" s="16"/>
      <c r="AL27" s="3">
        <v>125.28878465694896</v>
      </c>
      <c r="AM27" s="14"/>
      <c r="AN27" s="16"/>
      <c r="AO27" s="3">
        <v>195.37970216852779</v>
      </c>
      <c r="AP27" s="14"/>
      <c r="AQ27" s="16"/>
    </row>
    <row r="28" spans="1:43" x14ac:dyDescent="0.2">
      <c r="A28" t="s">
        <v>15</v>
      </c>
      <c r="B28">
        <v>3</v>
      </c>
      <c r="C28">
        <v>35</v>
      </c>
      <c r="D28" s="1">
        <v>11.984785261439304</v>
      </c>
      <c r="E28" s="14"/>
      <c r="F28" s="16"/>
      <c r="G28" s="1">
        <v>0.99301879245068003</v>
      </c>
      <c r="H28" s="14"/>
      <c r="I28" s="16"/>
      <c r="J28" s="3">
        <f t="shared" si="0"/>
        <v>2762.5782805977919</v>
      </c>
      <c r="K28" s="1">
        <v>12.069041746795088</v>
      </c>
      <c r="L28" s="14"/>
      <c r="M28" s="16"/>
      <c r="N28">
        <v>67.7</v>
      </c>
      <c r="O28" s="14"/>
      <c r="P28" s="16"/>
      <c r="Q28">
        <v>6.51</v>
      </c>
      <c r="R28" s="14"/>
      <c r="S28" s="16"/>
      <c r="T28" s="2">
        <v>1.0447502202247185</v>
      </c>
      <c r="U28" s="14"/>
      <c r="V28" s="16"/>
      <c r="W28" s="2">
        <v>0.74571846356134852</v>
      </c>
      <c r="X28" s="14"/>
      <c r="Y28" s="16"/>
      <c r="Z28" s="1">
        <v>0.25498011613483146</v>
      </c>
      <c r="AA28" s="14"/>
      <c r="AB28" s="16"/>
      <c r="AC28" s="2">
        <f t="shared" si="1"/>
        <v>3.9773797656521359</v>
      </c>
      <c r="AD28" s="14"/>
      <c r="AE28" s="16"/>
      <c r="AF28" s="2">
        <v>5.767848449438203</v>
      </c>
      <c r="AG28" s="14"/>
      <c r="AH28" s="16"/>
      <c r="AI28" s="2">
        <v>36.019464988764042</v>
      </c>
      <c r="AJ28" s="14"/>
      <c r="AK28" s="16"/>
      <c r="AL28" s="3">
        <v>66.821084833849582</v>
      </c>
      <c r="AM28" s="14"/>
      <c r="AN28" s="16"/>
      <c r="AO28" s="3">
        <v>307.34587561290056</v>
      </c>
      <c r="AP28" s="14"/>
      <c r="AQ28" s="16"/>
    </row>
    <row r="29" spans="1:43" x14ac:dyDescent="0.2">
      <c r="A29" t="s">
        <v>15</v>
      </c>
      <c r="B29">
        <v>4</v>
      </c>
      <c r="C29">
        <v>41</v>
      </c>
      <c r="D29" s="1">
        <v>12.264325130445538</v>
      </c>
      <c r="E29" s="14"/>
      <c r="F29" s="16"/>
      <c r="G29" s="1">
        <v>1.0031935723454597</v>
      </c>
      <c r="H29" s="14"/>
      <c r="I29" s="16"/>
      <c r="J29" s="3">
        <f t="shared" si="0"/>
        <v>2790.8845182650689</v>
      </c>
      <c r="K29" s="1">
        <v>12.225282805362907</v>
      </c>
      <c r="L29" s="14"/>
      <c r="M29" s="16"/>
      <c r="N29">
        <v>58.9</v>
      </c>
      <c r="O29" s="14"/>
      <c r="P29" s="16"/>
      <c r="Q29">
        <v>6.68</v>
      </c>
      <c r="R29" s="14"/>
      <c r="S29" s="16"/>
      <c r="T29" s="2">
        <v>0.97656211207273314</v>
      </c>
      <c r="U29" s="14"/>
      <c r="V29" s="16"/>
      <c r="W29" s="2">
        <v>0.97753049742110298</v>
      </c>
      <c r="X29" s="14"/>
      <c r="Y29" s="16"/>
      <c r="Z29" s="1">
        <v>0.29355543666404404</v>
      </c>
      <c r="AA29" s="14"/>
      <c r="AB29" s="16"/>
      <c r="AC29" s="2">
        <f t="shared" si="1"/>
        <v>4.442335399947547</v>
      </c>
      <c r="AD29" s="14"/>
      <c r="AE29" s="16"/>
      <c r="AF29" s="2">
        <v>6.396428009441383</v>
      </c>
      <c r="AG29" s="14"/>
      <c r="AH29" s="16"/>
      <c r="AI29" s="2">
        <v>32.914794999562893</v>
      </c>
      <c r="AJ29" s="14"/>
      <c r="AK29" s="16"/>
      <c r="AL29" s="3">
        <v>135.74906156439511</v>
      </c>
      <c r="AM29" s="14"/>
      <c r="AN29" s="16"/>
      <c r="AO29" s="3">
        <v>101.65570343590592</v>
      </c>
      <c r="AP29" s="14"/>
      <c r="AQ29" s="16"/>
    </row>
    <row r="30" spans="1:43" x14ac:dyDescent="0.2">
      <c r="A30" t="s">
        <v>15</v>
      </c>
      <c r="B30">
        <v>5</v>
      </c>
      <c r="C30">
        <v>57</v>
      </c>
      <c r="D30" s="1">
        <v>11.408060255655716</v>
      </c>
      <c r="E30" s="14"/>
      <c r="F30" s="16"/>
      <c r="G30" s="1">
        <v>0.9813783839656528</v>
      </c>
      <c r="H30" s="14"/>
      <c r="I30" s="16"/>
      <c r="J30" s="3">
        <f t="shared" si="0"/>
        <v>2730.194664192446</v>
      </c>
      <c r="K30" s="1">
        <v>11.624527747958821</v>
      </c>
      <c r="L30" s="14"/>
      <c r="M30" s="16"/>
      <c r="N30">
        <v>45.7</v>
      </c>
      <c r="O30" s="14"/>
      <c r="P30" s="16"/>
      <c r="Q30">
        <v>6.51</v>
      </c>
      <c r="R30" s="14"/>
      <c r="S30" s="16"/>
      <c r="T30" s="2">
        <v>1.4489536451291143</v>
      </c>
      <c r="U30" s="14"/>
      <c r="V30" s="16"/>
      <c r="W30" s="2">
        <v>1.1679527028163581</v>
      </c>
      <c r="X30" s="14"/>
      <c r="Y30" s="16"/>
      <c r="Z30" s="1">
        <v>0.35307671404189284</v>
      </c>
      <c r="AA30" s="14"/>
      <c r="AB30" s="16"/>
      <c r="AC30" s="2">
        <f t="shared" si="1"/>
        <v>3.8949352457595037</v>
      </c>
      <c r="AD30" s="14"/>
      <c r="AE30" s="16"/>
      <c r="AF30" s="2">
        <v>6.5118415937049754</v>
      </c>
      <c r="AG30" s="14"/>
      <c r="AH30" s="16"/>
      <c r="AI30" s="2">
        <v>34.870156511138191</v>
      </c>
      <c r="AJ30" s="14"/>
      <c r="AK30" s="16"/>
      <c r="AL30" s="3">
        <v>79.535657107890913</v>
      </c>
      <c r="AM30" s="14"/>
      <c r="AN30" s="16"/>
      <c r="AO30" s="3">
        <v>387.64877576051686</v>
      </c>
      <c r="AP30" s="14"/>
      <c r="AQ30" s="16"/>
    </row>
    <row r="31" spans="1:43" x14ac:dyDescent="0.2">
      <c r="A31" t="s">
        <v>15</v>
      </c>
      <c r="B31">
        <v>6</v>
      </c>
      <c r="C31">
        <v>71</v>
      </c>
      <c r="D31" s="1">
        <v>9.6839249700216321</v>
      </c>
      <c r="E31" s="14"/>
      <c r="F31" s="16"/>
      <c r="G31" s="1">
        <v>0.81361456223455442</v>
      </c>
      <c r="H31" s="14"/>
      <c r="I31" s="16"/>
      <c r="J31" s="3">
        <f t="shared" si="0"/>
        <v>2263.4757121365305</v>
      </c>
      <c r="K31" s="1">
        <v>11.902349613095891</v>
      </c>
      <c r="L31" s="14"/>
      <c r="M31" s="16"/>
      <c r="N31">
        <v>59.9</v>
      </c>
      <c r="O31" s="14"/>
      <c r="P31" s="16"/>
      <c r="Q31">
        <v>6.44</v>
      </c>
      <c r="R31" s="14"/>
      <c r="S31" s="16"/>
      <c r="T31" s="2">
        <v>1.2670024619779858</v>
      </c>
      <c r="U31" s="14"/>
      <c r="V31" s="16"/>
      <c r="W31" s="2">
        <v>0.78421908405008012</v>
      </c>
      <c r="X31" s="14"/>
      <c r="Y31" s="16"/>
      <c r="Z31" s="1">
        <v>0.34821571817494334</v>
      </c>
      <c r="AA31" s="14"/>
      <c r="AB31" s="16"/>
      <c r="AC31" s="2">
        <f t="shared" si="1"/>
        <v>7.123678042241826</v>
      </c>
      <c r="AD31" s="14"/>
      <c r="AE31" s="16"/>
      <c r="AF31" s="2">
        <v>9.1748995882698932</v>
      </c>
      <c r="AG31" s="14"/>
      <c r="AH31" s="16"/>
      <c r="AI31" s="2">
        <v>36.456086463322421</v>
      </c>
      <c r="AJ31" s="14"/>
      <c r="AK31" s="16"/>
      <c r="AL31" s="3">
        <v>81.87428015502897</v>
      </c>
      <c r="AM31" s="14"/>
      <c r="AN31" s="16"/>
      <c r="AO31" s="3">
        <v>263.96071653642565</v>
      </c>
      <c r="AP31" s="14"/>
      <c r="AQ31" s="16"/>
    </row>
    <row r="32" spans="1:43" x14ac:dyDescent="0.2">
      <c r="A32" t="s">
        <v>16</v>
      </c>
      <c r="B32">
        <v>1</v>
      </c>
      <c r="C32">
        <v>1</v>
      </c>
      <c r="D32" s="1">
        <v>11.345601786800634</v>
      </c>
      <c r="E32" s="14">
        <f t="shared" ref="E32" si="106">AVERAGE(D32:D37)</f>
        <v>12.197533465956026</v>
      </c>
      <c r="F32" s="16">
        <f t="shared" ref="F32" si="107">STDEV(D32:D37)/SQRT(COUNT(D32:D37))</f>
        <v>0.26529440468449245</v>
      </c>
      <c r="G32" s="1">
        <v>0.95737565467363572</v>
      </c>
      <c r="H32" s="14">
        <f t="shared" ref="H32" si="108">AVERAGE(G32:G37)</f>
        <v>1.0294475823313467</v>
      </c>
      <c r="I32" s="16">
        <f t="shared" ref="I32" si="109">STDEV(G32:G37)/SQRT(COUNT(G32:G37))</f>
        <v>2.8472752523824321E-2</v>
      </c>
      <c r="J32" s="3">
        <f t="shared" si="0"/>
        <v>2663.4190713020544</v>
      </c>
      <c r="K32" s="1">
        <v>11.850731456784629</v>
      </c>
      <c r="L32" s="14">
        <f t="shared" ref="L32" si="110">AVERAGE(K32:K37)</f>
        <v>11.858797317367745</v>
      </c>
      <c r="M32" s="16">
        <f t="shared" ref="M32" si="111">STDEV(K32:K37)/SQRT(COUNT(K32:K37))</f>
        <v>9.6002128773999232E-2</v>
      </c>
      <c r="N32">
        <v>74.900000000000006</v>
      </c>
      <c r="O32" s="14">
        <f t="shared" ref="O32" si="112">AVERAGE(N32:N37)</f>
        <v>55.416666666666664</v>
      </c>
      <c r="P32" s="16">
        <f t="shared" ref="P32" si="113">STDEV(N32:N37)/SQRT(COUNT(N32:N37))</f>
        <v>4.0577018673683183</v>
      </c>
      <c r="Q32">
        <v>6.36</v>
      </c>
      <c r="R32" s="14">
        <f t="shared" ref="R32" si="114">AVERAGE(Q32:Q37)</f>
        <v>6.498333333333334</v>
      </c>
      <c r="S32" s="16">
        <f t="shared" ref="S32" si="115">STDEV(Q32:Q37)/SQRT(COUNT(Q32:Q37))</f>
        <v>2.9373079133413537E-2</v>
      </c>
      <c r="T32" s="2">
        <v>1.3088712603569159</v>
      </c>
      <c r="U32" s="14">
        <f t="shared" ref="U32" si="116">AVERAGE(T32:T37)</f>
        <v>1.2172626279377454</v>
      </c>
      <c r="V32" s="16">
        <f t="shared" ref="V32" si="117">STDEV(T32:T37)/SQRT(COUNT(T32:T37))</f>
        <v>9.6360085458693623E-2</v>
      </c>
      <c r="W32" s="2">
        <v>1.0493763681822816</v>
      </c>
      <c r="X32" s="14">
        <f t="shared" ref="X32" si="118">AVERAGE(W32:W37)</f>
        <v>1.8929498747602247</v>
      </c>
      <c r="Y32" s="16">
        <f t="shared" ref="Y32" si="119">STDEV(W32:W37)/SQRT(COUNT(W32:W37))</f>
        <v>0.58891709308234974</v>
      </c>
      <c r="Z32" s="1">
        <v>0.32452068661567873</v>
      </c>
      <c r="AA32" s="14">
        <f t="shared" ref="AA32" si="120">AVERAGE(Z32:Z37)</f>
        <v>0.38944844775322146</v>
      </c>
      <c r="AB32" s="16">
        <f t="shared" ref="AB32" si="121">STDEV(Z32:Z37)/SQRT(COUNT(Z32:Z37))</f>
        <v>2.3162817590054136E-2</v>
      </c>
      <c r="AC32" s="2">
        <f t="shared" si="1"/>
        <v>4.9530038724168257</v>
      </c>
      <c r="AD32" s="14">
        <f t="shared" ref="AD32" si="122">AVERAGE(AC32:AC37)</f>
        <v>7.9419339960771138</v>
      </c>
      <c r="AE32" s="16">
        <f t="shared" ref="AE32" si="123">STDEV(AC32:AC37)/SQRT(COUNT(AC32:AC37))</f>
        <v>0.70836251416995488</v>
      </c>
      <c r="AF32" s="2">
        <v>7.3112515009560228</v>
      </c>
      <c r="AG32" s="14">
        <f t="shared" ref="AG32" si="124">AVERAGE(AF32:AF37)</f>
        <v>11.052146498775086</v>
      </c>
      <c r="AH32" s="16">
        <f t="shared" ref="AH32" si="125">STDEV(AF32:AF37)/SQRT(COUNT(AF32:AF37))</f>
        <v>1.0169185223930064</v>
      </c>
      <c r="AI32" s="2">
        <v>35.403167265774378</v>
      </c>
      <c r="AJ32" s="14">
        <f t="shared" ref="AJ32" si="126">AVERAGE(AI32:AI37)</f>
        <v>38.561164960137091</v>
      </c>
      <c r="AK32" s="16">
        <f t="shared" ref="AK32" si="127">STDEV(AI32:AI37)/SQRT(COUNT(AI32:AI37))</f>
        <v>1.6022231989571598</v>
      </c>
      <c r="AL32" s="3">
        <v>79.851887402405978</v>
      </c>
      <c r="AM32" s="14">
        <f t="shared" ref="AM32" si="128">AVERAGE(AL32:AL37)</f>
        <v>130.75331305147077</v>
      </c>
      <c r="AN32" s="16">
        <f t="shared" ref="AN32" si="129">STDEV(AL32:AL37)/SQRT(COUNT(AL32:AL37))</f>
        <v>11.101261770547179</v>
      </c>
      <c r="AO32" s="3">
        <v>469.68998083970683</v>
      </c>
      <c r="AP32" s="14">
        <f t="shared" ref="AP32" si="130">AVERAGE(AO32:AO37)</f>
        <v>392.71019959541871</v>
      </c>
      <c r="AQ32" s="16">
        <f t="shared" ref="AQ32" si="131">STDEV(AO32:AO37)/SQRT(COUNT(AO32:AO37))</f>
        <v>91.078568001682001</v>
      </c>
    </row>
    <row r="33" spans="1:43" x14ac:dyDescent="0.2">
      <c r="A33" t="s">
        <v>16</v>
      </c>
      <c r="B33">
        <v>2</v>
      </c>
      <c r="C33">
        <v>14</v>
      </c>
      <c r="D33" s="1">
        <v>11.656099528782638</v>
      </c>
      <c r="E33" s="14"/>
      <c r="F33" s="16"/>
      <c r="G33" s="1">
        <v>0.97579775652390577</v>
      </c>
      <c r="H33" s="14"/>
      <c r="I33" s="16"/>
      <c r="J33" s="3">
        <f t="shared" si="0"/>
        <v>2714.6693586495057</v>
      </c>
      <c r="K33" s="1">
        <v>11.945200171709022</v>
      </c>
      <c r="L33" s="14"/>
      <c r="M33" s="16"/>
      <c r="N33">
        <v>53.4</v>
      </c>
      <c r="O33" s="14"/>
      <c r="P33" s="16"/>
      <c r="Q33">
        <v>6.54</v>
      </c>
      <c r="R33" s="14"/>
      <c r="S33" s="16"/>
      <c r="T33" s="2">
        <v>1.3056299905636106</v>
      </c>
      <c r="U33" s="14"/>
      <c r="V33" s="16"/>
      <c r="W33" s="2">
        <v>1.6602746016985506</v>
      </c>
      <c r="X33" s="14"/>
      <c r="Y33" s="16"/>
      <c r="Z33" s="1">
        <v>0.34329004992708245</v>
      </c>
      <c r="AA33" s="14"/>
      <c r="AB33" s="16"/>
      <c r="AC33" s="2">
        <f t="shared" si="1"/>
        <v>9.4105324327013804</v>
      </c>
      <c r="AD33" s="14"/>
      <c r="AE33" s="16"/>
      <c r="AF33" s="2">
        <v>12.376437024963542</v>
      </c>
      <c r="AG33" s="14"/>
      <c r="AH33" s="16"/>
      <c r="AI33" s="2">
        <v>40.398786377284026</v>
      </c>
      <c r="AJ33" s="14"/>
      <c r="AK33" s="16"/>
      <c r="AL33" s="3">
        <v>140.90132761430897</v>
      </c>
      <c r="AM33" s="14"/>
      <c r="AN33" s="16"/>
      <c r="AO33" s="3">
        <v>299.98620865451784</v>
      </c>
      <c r="AP33" s="14"/>
      <c r="AQ33" s="16"/>
    </row>
    <row r="34" spans="1:43" x14ac:dyDescent="0.2">
      <c r="A34" t="s">
        <v>16</v>
      </c>
      <c r="B34">
        <v>3</v>
      </c>
      <c r="C34">
        <v>27</v>
      </c>
      <c r="D34" s="1">
        <v>12.02886009369811</v>
      </c>
      <c r="E34" s="14"/>
      <c r="F34" s="16"/>
      <c r="G34" s="1">
        <v>0.99630212327441869</v>
      </c>
      <c r="H34" s="14"/>
      <c r="I34" s="16"/>
      <c r="J34" s="3">
        <f t="shared" si="0"/>
        <v>2771.7125069494327</v>
      </c>
      <c r="K34" s="1">
        <v>12.073506432129639</v>
      </c>
      <c r="L34" s="14"/>
      <c r="M34" s="16"/>
      <c r="N34">
        <v>54.4</v>
      </c>
      <c r="O34" s="14"/>
      <c r="P34" s="16"/>
      <c r="Q34">
        <v>6.49</v>
      </c>
      <c r="R34" s="14"/>
      <c r="S34" s="16"/>
      <c r="T34" s="2">
        <v>1.1896135871916922</v>
      </c>
      <c r="U34" s="14"/>
      <c r="V34" s="16"/>
      <c r="W34" s="2">
        <v>4.7929222889562002</v>
      </c>
      <c r="X34" s="14"/>
      <c r="Y34" s="16"/>
      <c r="Z34" s="1">
        <v>0.45920885273330442</v>
      </c>
      <c r="AA34" s="14"/>
      <c r="AB34" s="16"/>
      <c r="AC34" s="2">
        <f t="shared" si="1"/>
        <v>7.9774697202750158</v>
      </c>
      <c r="AD34" s="14"/>
      <c r="AE34" s="16"/>
      <c r="AF34" s="2">
        <v>13.960005596422908</v>
      </c>
      <c r="AG34" s="14"/>
      <c r="AH34" s="16"/>
      <c r="AI34" s="2">
        <v>33.330790134141068</v>
      </c>
      <c r="AJ34" s="14"/>
      <c r="AK34" s="16"/>
      <c r="AL34" s="3">
        <v>123.13235957257562</v>
      </c>
      <c r="AM34" s="14"/>
      <c r="AN34" s="16"/>
      <c r="AO34" s="3">
        <v>396.83473841462148</v>
      </c>
      <c r="AP34" s="14"/>
      <c r="AQ34" s="16"/>
    </row>
    <row r="35" spans="1:43" x14ac:dyDescent="0.2">
      <c r="A35" t="s">
        <v>16</v>
      </c>
      <c r="B35">
        <v>4</v>
      </c>
      <c r="C35">
        <v>44</v>
      </c>
      <c r="D35" s="1">
        <v>12.315121752643046</v>
      </c>
      <c r="E35" s="14"/>
      <c r="F35" s="16"/>
      <c r="G35" s="1">
        <v>1.0166531627348763</v>
      </c>
      <c r="H35" s="14"/>
      <c r="I35" s="16"/>
      <c r="J35" s="3">
        <f t="shared" si="0"/>
        <v>2828.3290987284258</v>
      </c>
      <c r="K35" s="1">
        <v>12.113395407647587</v>
      </c>
      <c r="L35" s="14"/>
      <c r="M35" s="16"/>
      <c r="N35">
        <v>51.3</v>
      </c>
      <c r="O35" s="14"/>
      <c r="P35" s="16"/>
      <c r="Q35">
        <v>6.53</v>
      </c>
      <c r="R35" s="14"/>
      <c r="S35" s="16"/>
      <c r="T35" s="2">
        <v>1.5777311497189581</v>
      </c>
      <c r="U35" s="14"/>
      <c r="V35" s="16"/>
      <c r="W35" s="2">
        <v>1.5681456914828824</v>
      </c>
      <c r="X35" s="14"/>
      <c r="Y35" s="16"/>
      <c r="Z35" s="1">
        <v>0.44600828860500757</v>
      </c>
      <c r="AA35" s="14"/>
      <c r="AB35" s="16"/>
      <c r="AC35" s="2">
        <f t="shared" si="1"/>
        <v>9.7747733376433317</v>
      </c>
      <c r="AD35" s="14"/>
      <c r="AE35" s="16"/>
      <c r="AF35" s="2">
        <v>12.920650178845172</v>
      </c>
      <c r="AG35" s="14"/>
      <c r="AH35" s="16"/>
      <c r="AI35" s="2">
        <v>44.088861624936143</v>
      </c>
      <c r="AJ35" s="14"/>
      <c r="AK35" s="16"/>
      <c r="AL35" s="3">
        <v>136.63027554166487</v>
      </c>
      <c r="AM35" s="14"/>
      <c r="AN35" s="16"/>
      <c r="AO35" s="3">
        <v>791.67109816686605</v>
      </c>
      <c r="AP35" s="14"/>
      <c r="AQ35" s="16"/>
    </row>
    <row r="36" spans="1:43" x14ac:dyDescent="0.2">
      <c r="A36" t="s">
        <v>16</v>
      </c>
      <c r="B36">
        <v>5</v>
      </c>
      <c r="C36">
        <v>54</v>
      </c>
      <c r="D36" s="1">
        <v>12.860603455139934</v>
      </c>
      <c r="E36" s="14"/>
      <c r="F36" s="16"/>
      <c r="G36" s="1">
        <v>1.1040515127290993</v>
      </c>
      <c r="H36" s="14"/>
      <c r="I36" s="16"/>
      <c r="J36" s="3">
        <f t="shared" si="0"/>
        <v>3071.4713084123541</v>
      </c>
      <c r="K36" s="1">
        <v>11.648553810093402</v>
      </c>
      <c r="L36" s="14"/>
      <c r="M36" s="16"/>
      <c r="N36">
        <v>46.4</v>
      </c>
      <c r="O36" s="14"/>
      <c r="P36" s="16"/>
      <c r="Q36">
        <v>6.51</v>
      </c>
      <c r="R36" s="14"/>
      <c r="S36" s="16"/>
      <c r="T36" s="2">
        <v>0.97023038464093514</v>
      </c>
      <c r="U36" s="14"/>
      <c r="V36" s="16"/>
      <c r="W36" s="2">
        <v>1.1327964416480441</v>
      </c>
      <c r="X36" s="14"/>
      <c r="Y36" s="16"/>
      <c r="Z36" s="1">
        <v>0.40982875511858113</v>
      </c>
      <c r="AA36" s="14"/>
      <c r="AB36" s="16"/>
      <c r="AC36" s="2">
        <f t="shared" si="1"/>
        <v>7.247475492185746</v>
      </c>
      <c r="AD36" s="14"/>
      <c r="AE36" s="16"/>
      <c r="AF36" s="2">
        <v>9.3505023184747245</v>
      </c>
      <c r="AG36" s="14"/>
      <c r="AH36" s="16"/>
      <c r="AI36" s="2">
        <v>40.689510356739532</v>
      </c>
      <c r="AJ36" s="14"/>
      <c r="AK36" s="16"/>
      <c r="AL36" s="3">
        <v>153.94763001632907</v>
      </c>
      <c r="AM36" s="14"/>
      <c r="AN36" s="16"/>
      <c r="AO36" s="3">
        <v>190.91193185832952</v>
      </c>
      <c r="AP36" s="14"/>
      <c r="AQ36" s="16"/>
    </row>
    <row r="37" spans="1:43" x14ac:dyDescent="0.2">
      <c r="A37" t="s">
        <v>16</v>
      </c>
      <c r="B37">
        <v>6</v>
      </c>
      <c r="C37">
        <v>63</v>
      </c>
      <c r="D37" s="1">
        <v>12.978914178671781</v>
      </c>
      <c r="E37" s="14"/>
      <c r="F37" s="16"/>
      <c r="G37" s="1">
        <v>1.1265052840521452</v>
      </c>
      <c r="H37" s="14"/>
      <c r="I37" s="16"/>
      <c r="J37" s="3">
        <f t="shared" si="0"/>
        <v>3133.937700233068</v>
      </c>
      <c r="K37" s="1">
        <v>11.521396625842188</v>
      </c>
      <c r="L37" s="14"/>
      <c r="M37" s="16"/>
      <c r="N37">
        <v>52.1</v>
      </c>
      <c r="O37" s="14"/>
      <c r="P37" s="16"/>
      <c r="Q37">
        <v>6.56</v>
      </c>
      <c r="R37" s="14"/>
      <c r="S37" s="16"/>
      <c r="T37" s="2">
        <v>0.95149939515436122</v>
      </c>
      <c r="U37" s="14"/>
      <c r="V37" s="16"/>
      <c r="W37" s="2">
        <v>1.1541838565933904</v>
      </c>
      <c r="X37" s="14"/>
      <c r="Y37" s="16"/>
      <c r="Z37" s="1">
        <v>0.35383405351967462</v>
      </c>
      <c r="AA37" s="14"/>
      <c r="AB37" s="16"/>
      <c r="AC37" s="2">
        <f t="shared" si="1"/>
        <v>8.2883491212403904</v>
      </c>
      <c r="AD37" s="14"/>
      <c r="AE37" s="16"/>
      <c r="AF37" s="2">
        <v>10.394032372988141</v>
      </c>
      <c r="AG37" s="14"/>
      <c r="AH37" s="16"/>
      <c r="AI37" s="2">
        <v>37.455874001947436</v>
      </c>
      <c r="AJ37" s="14"/>
      <c r="AK37" s="16"/>
      <c r="AL37" s="3">
        <v>150.05639816154007</v>
      </c>
      <c r="AM37" s="14"/>
      <c r="AN37" s="16"/>
      <c r="AO37" s="3">
        <v>207.16723963847068</v>
      </c>
      <c r="AP37" s="14"/>
      <c r="AQ37" s="16"/>
    </row>
    <row r="38" spans="1:43" x14ac:dyDescent="0.2">
      <c r="A38" t="s">
        <v>17</v>
      </c>
      <c r="B38">
        <v>1</v>
      </c>
      <c r="C38">
        <v>7</v>
      </c>
      <c r="D38" s="1">
        <v>12.156875822660215</v>
      </c>
      <c r="E38" s="14">
        <f t="shared" ref="E38" si="132">AVERAGE(D38:D43)</f>
        <v>12.071753532075491</v>
      </c>
      <c r="F38" s="16">
        <f t="shared" ref="F38" si="133">STDEV(D38:D43)/SQRT(COUNT(D38:D43))</f>
        <v>0.54809067264941225</v>
      </c>
      <c r="G38" s="1">
        <v>1.0363888372076686</v>
      </c>
      <c r="H38" s="14">
        <f t="shared" ref="H38" si="134">AVERAGE(G38:G43)</f>
        <v>1.0163149643634679</v>
      </c>
      <c r="I38" s="16">
        <f t="shared" ref="I38" si="135">STDEV(G38:G43)/SQRT(COUNT(G38:G43))</f>
        <v>5.0356315238003449E-2</v>
      </c>
      <c r="J38" s="3">
        <f t="shared" si="0"/>
        <v>2883.2337451117342</v>
      </c>
      <c r="K38" s="1">
        <v>11.730033541671826</v>
      </c>
      <c r="L38" s="14">
        <f t="shared" ref="L38" si="136">AVERAGE(K38:K43)</f>
        <v>11.891461965960156</v>
      </c>
      <c r="M38" s="16">
        <f t="shared" ref="M38" si="137">STDEV(K38:K43)/SQRT(COUNT(K38:K43))</f>
        <v>9.0283928170385067E-2</v>
      </c>
      <c r="N38">
        <v>45.3</v>
      </c>
      <c r="O38" s="14">
        <f t="shared" ref="O38" si="138">AVERAGE(N38:N43)</f>
        <v>49.116666666666667</v>
      </c>
      <c r="P38" s="16">
        <f t="shared" ref="P38" si="139">STDEV(N38:N43)/SQRT(COUNT(N38:N43))</f>
        <v>2.3513707586096375</v>
      </c>
      <c r="Q38">
        <v>6.67</v>
      </c>
      <c r="R38" s="14">
        <f t="shared" ref="R38" si="140">AVERAGE(Q38:Q43)</f>
        <v>6.5666666666666673</v>
      </c>
      <c r="S38" s="16">
        <f t="shared" ref="S38" si="141">STDEV(Q38:Q43)/SQRT(COUNT(Q38:Q43))</f>
        <v>3.5371049053019445E-2</v>
      </c>
      <c r="T38" s="2">
        <v>0.94823752962992769</v>
      </c>
      <c r="U38" s="14">
        <f t="shared" ref="U38" si="142">AVERAGE(T38:T43)</f>
        <v>1.1017534496878756</v>
      </c>
      <c r="V38" s="16">
        <f t="shared" ref="V38" si="143">STDEV(T38:T43)/SQRT(COUNT(T38:T43))</f>
        <v>6.6040058299153395E-2</v>
      </c>
      <c r="W38" s="2">
        <v>0.79143189038522932</v>
      </c>
      <c r="X38" s="14">
        <f t="shared" ref="X38" si="144">AVERAGE(W38:W43)</f>
        <v>1.0295512043635593</v>
      </c>
      <c r="Y38" s="16">
        <f t="shared" ref="Y38" si="145">STDEV(W38:W43)/SQRT(COUNT(W38:W43))</f>
        <v>0.1195022252839764</v>
      </c>
      <c r="Z38" s="1">
        <v>0.29531582075304358</v>
      </c>
      <c r="AA38" s="14">
        <f t="shared" ref="AA38" si="146">AVERAGE(Z38:Z43)</f>
        <v>0.36168582220567597</v>
      </c>
      <c r="AB38" s="16">
        <f t="shared" ref="AB38" si="147">STDEV(Z38:Z43)/SQRT(COUNT(Z38:Z43))</f>
        <v>2.6288725567765948E-2</v>
      </c>
      <c r="AC38" s="2">
        <f t="shared" si="1"/>
        <v>5.2734675049223565</v>
      </c>
      <c r="AD38" s="14">
        <f t="shared" ref="AD38" si="148">AVERAGE(AC38:AC43)</f>
        <v>5.4572757293104184</v>
      </c>
      <c r="AE38" s="16">
        <f t="shared" ref="AE38" si="149">STDEV(AC38:AC43)/SQRT(COUNT(AC38:AC43))</f>
        <v>0.46921375773359392</v>
      </c>
      <c r="AF38" s="2">
        <v>7.0131369249375144</v>
      </c>
      <c r="AG38" s="14">
        <f t="shared" ref="AG38" si="150">AVERAGE(AF38:AF43)</f>
        <v>7.5885803833618537</v>
      </c>
      <c r="AH38" s="16">
        <f t="shared" ref="AH38" si="151">STDEV(AF38:AF43)/SQRT(COUNT(AF38:AF43))</f>
        <v>0.52006741808611501</v>
      </c>
      <c r="AI38" s="2">
        <v>49.138528575344665</v>
      </c>
      <c r="AJ38" s="14">
        <f t="shared" ref="AJ38" si="152">AVERAGE(AI38:AI43)</f>
        <v>46.338726017111014</v>
      </c>
      <c r="AK38" s="16">
        <f t="shared" ref="AK38" si="153">STDEV(AI38:AI43)/SQRT(COUNT(AI38:AI43))</f>
        <v>2.087187243117071</v>
      </c>
      <c r="AL38" s="3">
        <v>84.195389567040223</v>
      </c>
      <c r="AM38" s="14">
        <f t="shared" ref="AM38" si="154">AVERAGE(AL38:AL43)</f>
        <v>92.391398956120497</v>
      </c>
      <c r="AN38" s="16">
        <f t="shared" ref="AN38" si="155">STDEV(AL38:AL43)/SQRT(COUNT(AL38:AL43))</f>
        <v>7.0204671178280789</v>
      </c>
      <c r="AO38" s="3">
        <v>568.4074127688001</v>
      </c>
      <c r="AP38" s="14">
        <f t="shared" ref="AP38" si="156">AVERAGE(AO38:AO43)</f>
        <v>432.29411991764965</v>
      </c>
      <c r="AQ38" s="16">
        <f t="shared" ref="AQ38" si="157">STDEV(AO38:AO43)/SQRT(COUNT(AO38:AO43))</f>
        <v>76.399264298676385</v>
      </c>
    </row>
    <row r="39" spans="1:43" x14ac:dyDescent="0.2">
      <c r="A39" t="s">
        <v>17</v>
      </c>
      <c r="B39">
        <v>2</v>
      </c>
      <c r="C39">
        <v>23</v>
      </c>
      <c r="D39" s="1">
        <v>11.534677161902158</v>
      </c>
      <c r="E39" s="14"/>
      <c r="F39" s="16"/>
      <c r="G39" s="1">
        <v>0.95858720159439248</v>
      </c>
      <c r="H39" s="14"/>
      <c r="I39" s="16"/>
      <c r="J39" s="3">
        <f t="shared" si="0"/>
        <v>2666.7895948355999</v>
      </c>
      <c r="K39" s="1">
        <v>12.032997251284847</v>
      </c>
      <c r="L39" s="14"/>
      <c r="M39" s="16"/>
      <c r="N39">
        <v>42.2</v>
      </c>
      <c r="O39" s="14"/>
      <c r="P39" s="16"/>
      <c r="Q39">
        <v>6.56</v>
      </c>
      <c r="R39" s="14"/>
      <c r="S39" s="16"/>
      <c r="T39" s="2">
        <v>1.2866923567908224</v>
      </c>
      <c r="U39" s="14"/>
      <c r="V39" s="16"/>
      <c r="W39" s="2">
        <v>0.94334948383937944</v>
      </c>
      <c r="X39" s="14"/>
      <c r="Y39" s="16"/>
      <c r="Z39" s="1">
        <v>0.35243058188575582</v>
      </c>
      <c r="AA39" s="14"/>
      <c r="AB39" s="16"/>
      <c r="AC39" s="2">
        <f t="shared" si="1"/>
        <v>4.8254895320772402</v>
      </c>
      <c r="AD39" s="14"/>
      <c r="AE39" s="16"/>
      <c r="AF39" s="2">
        <v>7.055531372707442</v>
      </c>
      <c r="AG39" s="14"/>
      <c r="AH39" s="16"/>
      <c r="AI39" s="2">
        <v>41.394784648945624</v>
      </c>
      <c r="AJ39" s="14"/>
      <c r="AK39" s="16"/>
      <c r="AL39" s="3">
        <v>88.512236860709365</v>
      </c>
      <c r="AM39" s="14"/>
      <c r="AN39" s="16"/>
      <c r="AO39" s="3">
        <v>275.76708471358171</v>
      </c>
      <c r="AP39" s="14"/>
      <c r="AQ39" s="16"/>
    </row>
    <row r="40" spans="1:43" x14ac:dyDescent="0.2">
      <c r="A40" t="s">
        <v>17</v>
      </c>
      <c r="B40">
        <v>3</v>
      </c>
      <c r="C40">
        <v>31</v>
      </c>
      <c r="D40" s="1">
        <v>12.930290165395865</v>
      </c>
      <c r="E40" s="14"/>
      <c r="F40" s="16"/>
      <c r="G40" s="1">
        <v>1.0683750188095791</v>
      </c>
      <c r="H40" s="14"/>
      <c r="I40" s="16"/>
      <c r="J40" s="3">
        <f t="shared" si="0"/>
        <v>2972.2193023282489</v>
      </c>
      <c r="K40" s="1">
        <v>12.102763484495592</v>
      </c>
      <c r="L40" s="14"/>
      <c r="M40" s="16"/>
      <c r="N40">
        <v>55.7</v>
      </c>
      <c r="O40" s="14"/>
      <c r="P40" s="16"/>
      <c r="Q40">
        <v>6.53</v>
      </c>
      <c r="R40" s="14"/>
      <c r="S40" s="16"/>
      <c r="T40" s="2">
        <v>1.1695269253790901</v>
      </c>
      <c r="U40" s="14"/>
      <c r="V40" s="16"/>
      <c r="W40" s="2">
        <v>1.5568638378276132</v>
      </c>
      <c r="X40" s="14"/>
      <c r="Y40" s="16"/>
      <c r="Z40" s="1">
        <v>0.45433022849161997</v>
      </c>
      <c r="AA40" s="14"/>
      <c r="AB40" s="16"/>
      <c r="AC40" s="2">
        <f t="shared" si="1"/>
        <v>4.901677173744611</v>
      </c>
      <c r="AD40" s="14"/>
      <c r="AE40" s="16"/>
      <c r="AF40" s="2">
        <v>7.6280679369513145</v>
      </c>
      <c r="AG40" s="14"/>
      <c r="AH40" s="16"/>
      <c r="AI40" s="2">
        <v>53.602786292897044</v>
      </c>
      <c r="AJ40" s="14"/>
      <c r="AK40" s="16"/>
      <c r="AL40" s="3">
        <v>87.800395608485616</v>
      </c>
      <c r="AM40" s="14"/>
      <c r="AN40" s="16"/>
      <c r="AO40" s="3">
        <v>637.54006602575805</v>
      </c>
      <c r="AP40" s="14"/>
      <c r="AQ40" s="16"/>
    </row>
    <row r="41" spans="1:43" x14ac:dyDescent="0.2">
      <c r="A41" t="s">
        <v>17</v>
      </c>
      <c r="B41">
        <v>4</v>
      </c>
      <c r="C41">
        <v>39</v>
      </c>
      <c r="D41" s="1">
        <v>12.616521904904628</v>
      </c>
      <c r="E41" s="14"/>
      <c r="F41" s="16"/>
      <c r="G41" s="1">
        <v>1.0567160468982164</v>
      </c>
      <c r="H41" s="14"/>
      <c r="I41" s="16"/>
      <c r="J41" s="3">
        <f t="shared" si="0"/>
        <v>2939.7840424708379</v>
      </c>
      <c r="K41" s="1">
        <v>11.939368141458592</v>
      </c>
      <c r="L41" s="14"/>
      <c r="M41" s="16"/>
      <c r="N41">
        <v>44.7</v>
      </c>
      <c r="O41" s="14"/>
      <c r="P41" s="16"/>
      <c r="Q41">
        <v>6.54</v>
      </c>
      <c r="R41" s="14"/>
      <c r="S41" s="16"/>
      <c r="T41" s="2">
        <v>0.93938357396449668</v>
      </c>
      <c r="U41" s="14"/>
      <c r="V41" s="16"/>
      <c r="W41" s="2">
        <v>1.1252502277896874</v>
      </c>
      <c r="X41" s="14"/>
      <c r="Y41" s="16"/>
      <c r="Z41" s="1">
        <v>0.41947000615384605</v>
      </c>
      <c r="AA41" s="14"/>
      <c r="AB41" s="16"/>
      <c r="AC41" s="2">
        <f t="shared" si="1"/>
        <v>6.3843543977386332</v>
      </c>
      <c r="AD41" s="14"/>
      <c r="AE41" s="16"/>
      <c r="AF41" s="2">
        <v>8.4489881994928169</v>
      </c>
      <c r="AG41" s="14"/>
      <c r="AH41" s="16"/>
      <c r="AI41" s="2">
        <v>43.021242806424347</v>
      </c>
      <c r="AJ41" s="14"/>
      <c r="AK41" s="16"/>
      <c r="AL41" s="3">
        <v>103.08746246680666</v>
      </c>
      <c r="AM41" s="14"/>
      <c r="AN41" s="16"/>
      <c r="AO41" s="3">
        <v>256.96373350247887</v>
      </c>
      <c r="AP41" s="14"/>
      <c r="AQ41" s="16"/>
    </row>
    <row r="42" spans="1:43" x14ac:dyDescent="0.2">
      <c r="A42" t="s">
        <v>17</v>
      </c>
      <c r="B42">
        <v>5</v>
      </c>
      <c r="C42">
        <v>51</v>
      </c>
      <c r="D42" s="1">
        <v>9.6947610636531394</v>
      </c>
      <c r="E42" s="14"/>
      <c r="F42" s="16"/>
      <c r="G42" s="1">
        <v>0.80657526971767901</v>
      </c>
      <c r="H42" s="14"/>
      <c r="I42" s="16"/>
      <c r="J42" s="3">
        <f t="shared" si="0"/>
        <v>2243.8924003545831</v>
      </c>
      <c r="K42" s="1">
        <v>12.01966069086961</v>
      </c>
      <c r="L42" s="14"/>
      <c r="M42" s="16"/>
      <c r="N42">
        <v>54.8</v>
      </c>
      <c r="O42" s="14"/>
      <c r="P42" s="16"/>
      <c r="Q42">
        <v>6.44</v>
      </c>
      <c r="R42" s="14"/>
      <c r="S42" s="16"/>
      <c r="T42" s="2">
        <v>0.99171303778762876</v>
      </c>
      <c r="U42" s="14"/>
      <c r="V42" s="16"/>
      <c r="W42" s="2">
        <v>0.75279523687059313</v>
      </c>
      <c r="X42" s="14"/>
      <c r="Y42" s="16"/>
      <c r="Z42" s="1">
        <v>0.2966933180493983</v>
      </c>
      <c r="AA42" s="14"/>
      <c r="AB42" s="16"/>
      <c r="AC42" s="2">
        <f t="shared" si="1"/>
        <v>4.1132671317171186</v>
      </c>
      <c r="AD42" s="14"/>
      <c r="AE42" s="16"/>
      <c r="AF42" s="2">
        <v>5.8577754063753407</v>
      </c>
      <c r="AG42" s="14"/>
      <c r="AH42" s="16"/>
      <c r="AI42" s="2">
        <v>49.500289719231574</v>
      </c>
      <c r="AJ42" s="14"/>
      <c r="AK42" s="16"/>
      <c r="AL42" s="3">
        <v>70.44572972616659</v>
      </c>
      <c r="AM42" s="14"/>
      <c r="AN42" s="16"/>
      <c r="AO42" s="3">
        <v>599.54045142916766</v>
      </c>
      <c r="AP42" s="14"/>
      <c r="AQ42" s="16"/>
    </row>
    <row r="43" spans="1:43" x14ac:dyDescent="0.2">
      <c r="A43" t="s">
        <v>17</v>
      </c>
      <c r="B43">
        <v>6</v>
      </c>
      <c r="C43">
        <v>61</v>
      </c>
      <c r="D43" s="1">
        <v>13.497395073936936</v>
      </c>
      <c r="E43" s="14"/>
      <c r="F43" s="16"/>
      <c r="G43" s="1">
        <v>1.1712474119532716</v>
      </c>
      <c r="H43" s="14"/>
      <c r="I43" s="16"/>
      <c r="J43" s="3">
        <f t="shared" si="0"/>
        <v>3258.4103000540017</v>
      </c>
      <c r="K43" s="1">
        <v>11.523948685980473</v>
      </c>
      <c r="L43" s="14"/>
      <c r="M43" s="16"/>
      <c r="N43">
        <v>52</v>
      </c>
      <c r="O43" s="14"/>
      <c r="P43" s="16"/>
      <c r="Q43">
        <v>6.66</v>
      </c>
      <c r="R43" s="14"/>
      <c r="S43" s="16"/>
      <c r="T43" s="2">
        <v>1.2749672745752874</v>
      </c>
      <c r="U43" s="14"/>
      <c r="V43" s="16"/>
      <c r="W43" s="2">
        <v>1.0076165494688543</v>
      </c>
      <c r="X43" s="14"/>
      <c r="Y43" s="16"/>
      <c r="Z43" s="1">
        <v>0.35187497790039202</v>
      </c>
      <c r="AA43" s="14"/>
      <c r="AB43" s="16"/>
      <c r="AC43" s="2">
        <f t="shared" si="1"/>
        <v>7.2453986356625499</v>
      </c>
      <c r="AD43" s="14"/>
      <c r="AE43" s="16"/>
      <c r="AF43" s="2">
        <v>9.527982459706692</v>
      </c>
      <c r="AG43" s="14"/>
      <c r="AH43" s="16"/>
      <c r="AI43" s="2">
        <v>41.374724059822853</v>
      </c>
      <c r="AJ43" s="14"/>
      <c r="AK43" s="16"/>
      <c r="AL43" s="3">
        <v>120.30717950751466</v>
      </c>
      <c r="AM43" s="14"/>
      <c r="AN43" s="16"/>
      <c r="AO43" s="3">
        <v>255.54597106611149</v>
      </c>
      <c r="AP43" s="14"/>
      <c r="AQ43" s="16"/>
    </row>
    <row r="44" spans="1:43" x14ac:dyDescent="0.2">
      <c r="A44" t="s">
        <v>18</v>
      </c>
      <c r="B44">
        <v>1</v>
      </c>
      <c r="C44">
        <v>8</v>
      </c>
      <c r="D44" s="1">
        <v>12.581253956922602</v>
      </c>
      <c r="E44" s="14">
        <f t="shared" ref="E44" si="158">AVERAGE(D44:D49)</f>
        <v>12.19229733170277</v>
      </c>
      <c r="F44" s="16">
        <f t="shared" ref="F44" si="159">STDEV(D44:D49)/SQRT(COUNT(D44:D49))</f>
        <v>0.2449161955298072</v>
      </c>
      <c r="G44" s="1">
        <v>1.0859727070966541</v>
      </c>
      <c r="H44" s="14">
        <f t="shared" ref="H44" si="160">AVERAGE(G44:G49)</f>
        <v>1.0327255390165504</v>
      </c>
      <c r="I44" s="16">
        <f t="shared" ref="I44" si="161">STDEV(G44:G49)/SQRT(COUNT(G44:G49))</f>
        <v>2.2262039405421763E-2</v>
      </c>
      <c r="J44" s="3">
        <f t="shared" si="0"/>
        <v>3021.1760711428915</v>
      </c>
      <c r="K44" s="1">
        <v>11.585239550410581</v>
      </c>
      <c r="L44" s="14">
        <f t="shared" ref="L44" si="162">AVERAGE(K44:K49)</f>
        <v>11.808826507502983</v>
      </c>
      <c r="M44" s="16">
        <f t="shared" ref="M44" si="163">STDEV(K44:K49)/SQRT(COUNT(K44:K49))</f>
        <v>6.7558084029595331E-2</v>
      </c>
      <c r="N44">
        <v>47.2</v>
      </c>
      <c r="O44" s="14">
        <f t="shared" ref="O44" si="164">AVERAGE(N44:N49)</f>
        <v>52.633333333333326</v>
      </c>
      <c r="P44" s="16">
        <f t="shared" ref="P44" si="165">STDEV(N44:N49)/SQRT(COUNT(N44:N49))</f>
        <v>3.8434937809816385</v>
      </c>
      <c r="Q44">
        <v>6.53</v>
      </c>
      <c r="R44" s="14">
        <f t="shared" ref="R44" si="166">AVERAGE(Q44:Q49)</f>
        <v>6.5316666666666663</v>
      </c>
      <c r="S44" s="16">
        <f t="shared" ref="S44" si="167">STDEV(Q44:Q49)/SQRT(COUNT(Q44:Q49))</f>
        <v>2.5221243250702682E-2</v>
      </c>
      <c r="T44" s="2">
        <v>1.1085072914696428</v>
      </c>
      <c r="U44" s="14">
        <f t="shared" ref="U44" si="168">AVERAGE(T44:T49)</f>
        <v>1.2486441711873821</v>
      </c>
      <c r="V44" s="16">
        <f t="shared" ref="V44" si="169">STDEV(T44:T49)/SQRT(COUNT(T44:T49))</f>
        <v>6.9977599980746152E-2</v>
      </c>
      <c r="W44" s="2">
        <v>0.70972032900170234</v>
      </c>
      <c r="X44" s="14">
        <f t="shared" ref="X44" si="170">AVERAGE(W44:W49)</f>
        <v>0.92535835833862823</v>
      </c>
      <c r="Y44" s="16">
        <f t="shared" ref="Y44" si="171">STDEV(W44:W49)/SQRT(COUNT(W44:W49))</f>
        <v>5.9476269898172215E-2</v>
      </c>
      <c r="Z44" s="1">
        <v>0.26340657003972012</v>
      </c>
      <c r="AA44" s="14">
        <f t="shared" ref="AA44" si="172">AVERAGE(Z44:Z49)</f>
        <v>0.45237501993685775</v>
      </c>
      <c r="AB44" s="16">
        <f t="shared" ref="AB44" si="173">STDEV(Z44:Z49)/SQRT(COUNT(Z44:Z49))</f>
        <v>8.9968044237759393E-2</v>
      </c>
      <c r="AC44" s="2">
        <f t="shared" si="1"/>
        <v>3.8136472083540784</v>
      </c>
      <c r="AD44" s="14">
        <f t="shared" ref="AD44" si="174">AVERAGE(AC44:AC49)</f>
        <v>6.7293626419183958</v>
      </c>
      <c r="AE44" s="16">
        <f t="shared" ref="AE44" si="175">STDEV(AC44:AC49)/SQRT(COUNT(AC44:AC49))</f>
        <v>0.70649370556605073</v>
      </c>
      <c r="AF44" s="2">
        <v>5.6318748288254232</v>
      </c>
      <c r="AG44" s="14">
        <f t="shared" ref="AG44" si="176">AVERAGE(AF44:AF49)</f>
        <v>8.9033651714444062</v>
      </c>
      <c r="AH44" s="16">
        <f t="shared" ref="AH44" si="177">STDEV(AF44:AF49)/SQRT(COUNT(AF44:AF49))</f>
        <v>0.75925822921258201</v>
      </c>
      <c r="AI44" s="2">
        <v>40.893481702288639</v>
      </c>
      <c r="AJ44" s="14">
        <f t="shared" ref="AJ44" si="178">AVERAGE(AI44:AI49)</f>
        <v>41.362889934318844</v>
      </c>
      <c r="AK44" s="16">
        <f t="shared" ref="AK44" si="179">STDEV(AI44:AI49)/SQRT(COUNT(AI44:AI49))</f>
        <v>0.99692273102393725</v>
      </c>
      <c r="AL44" s="3">
        <v>65.043418869396632</v>
      </c>
      <c r="AM44" s="14">
        <f t="shared" ref="AM44" si="180">AVERAGE(AL44:AL49)</f>
        <v>100.33418615341886</v>
      </c>
      <c r="AN44" s="16">
        <f t="shared" ref="AN44" si="181">STDEV(AL44:AL49)/SQRT(COUNT(AL44:AL49))</f>
        <v>10.952487659105785</v>
      </c>
      <c r="AO44" s="3">
        <v>565.59034339620098</v>
      </c>
      <c r="AP44" s="14">
        <f t="shared" ref="AP44" si="182">AVERAGE(AO44:AO49)</f>
        <v>407.78295777916082</v>
      </c>
      <c r="AQ44" s="16">
        <f t="shared" ref="AQ44" si="183">STDEV(AO44:AO49)/SQRT(COUNT(AO44:AO49))</f>
        <v>34.874393270604749</v>
      </c>
    </row>
    <row r="45" spans="1:43" x14ac:dyDescent="0.2">
      <c r="A45" t="s">
        <v>18</v>
      </c>
      <c r="B45">
        <v>2</v>
      </c>
      <c r="C45">
        <v>19</v>
      </c>
      <c r="D45" s="1">
        <v>12.940675106986841</v>
      </c>
      <c r="E45" s="14"/>
      <c r="F45" s="16"/>
      <c r="G45" s="1">
        <v>1.0901787041499298</v>
      </c>
      <c r="H45" s="14"/>
      <c r="I45" s="16"/>
      <c r="J45" s="3">
        <f t="shared" si="0"/>
        <v>3032.8771549451048</v>
      </c>
      <c r="K45" s="1">
        <v>11.870232887256197</v>
      </c>
      <c r="L45" s="14"/>
      <c r="M45" s="16"/>
      <c r="N45">
        <v>51</v>
      </c>
      <c r="O45" s="14"/>
      <c r="P45" s="16"/>
      <c r="Q45">
        <v>6.58</v>
      </c>
      <c r="R45" s="14"/>
      <c r="S45" s="16"/>
      <c r="T45" s="2">
        <v>1.2916038218205301</v>
      </c>
      <c r="U45" s="14"/>
      <c r="V45" s="16"/>
      <c r="W45" s="2">
        <v>0.79944624931697905</v>
      </c>
      <c r="X45" s="14"/>
      <c r="Y45" s="16"/>
      <c r="Z45" s="1">
        <v>0.4778799153001938</v>
      </c>
      <c r="AA45" s="14"/>
      <c r="AB45" s="16"/>
      <c r="AC45" s="2">
        <f t="shared" si="1"/>
        <v>5.785415571212396</v>
      </c>
      <c r="AD45" s="14"/>
      <c r="AE45" s="16"/>
      <c r="AF45" s="2">
        <v>7.8764656423499053</v>
      </c>
      <c r="AG45" s="14"/>
      <c r="AH45" s="16"/>
      <c r="AI45" s="2">
        <v>43.934800981278244</v>
      </c>
      <c r="AJ45" s="14"/>
      <c r="AK45" s="16"/>
      <c r="AL45" s="3">
        <v>85.778756358941237</v>
      </c>
      <c r="AM45" s="14"/>
      <c r="AN45" s="16"/>
      <c r="AO45" s="3">
        <v>360.58361486673437</v>
      </c>
      <c r="AP45" s="14"/>
      <c r="AQ45" s="16"/>
    </row>
    <row r="46" spans="1:43" x14ac:dyDescent="0.2">
      <c r="A46" t="s">
        <v>18</v>
      </c>
      <c r="B46">
        <v>3</v>
      </c>
      <c r="C46">
        <v>29</v>
      </c>
      <c r="D46" s="1">
        <v>12.370644061582118</v>
      </c>
      <c r="E46" s="14"/>
      <c r="F46" s="16"/>
      <c r="G46" s="1">
        <v>1.0317925773415468</v>
      </c>
      <c r="H46" s="14"/>
      <c r="I46" s="16"/>
      <c r="J46" s="3">
        <f t="shared" si="0"/>
        <v>2870.4469501641834</v>
      </c>
      <c r="K46" s="1">
        <v>11.989467973742897</v>
      </c>
      <c r="L46" s="14"/>
      <c r="M46" s="16"/>
      <c r="N46">
        <v>53</v>
      </c>
      <c r="O46" s="14"/>
      <c r="P46" s="16"/>
      <c r="Q46">
        <v>6.52</v>
      </c>
      <c r="R46" s="14"/>
      <c r="S46" s="16"/>
      <c r="T46" s="2">
        <v>1.1168605712965816</v>
      </c>
      <c r="U46" s="14"/>
      <c r="V46" s="16"/>
      <c r="W46" s="2">
        <v>0.93300516389467203</v>
      </c>
      <c r="X46" s="14"/>
      <c r="Y46" s="16"/>
      <c r="Z46" s="1">
        <v>0.34208056325839231</v>
      </c>
      <c r="AA46" s="14"/>
      <c r="AB46" s="16"/>
      <c r="AC46" s="2">
        <f t="shared" si="1"/>
        <v>7.9271515268968296</v>
      </c>
      <c r="AD46" s="14"/>
      <c r="AE46" s="16"/>
      <c r="AF46" s="2">
        <v>9.9770172620880828</v>
      </c>
      <c r="AG46" s="14"/>
      <c r="AH46" s="16"/>
      <c r="AI46" s="2">
        <v>44.070107619340916</v>
      </c>
      <c r="AJ46" s="14"/>
      <c r="AK46" s="16"/>
      <c r="AL46" s="3">
        <v>110.918294673188</v>
      </c>
      <c r="AM46" s="14"/>
      <c r="AN46" s="16"/>
      <c r="AO46" s="3">
        <v>371.63553287985422</v>
      </c>
      <c r="AP46" s="14"/>
      <c r="AQ46" s="16"/>
    </row>
    <row r="47" spans="1:43" x14ac:dyDescent="0.2">
      <c r="A47" t="s">
        <v>18</v>
      </c>
      <c r="B47">
        <v>4</v>
      </c>
      <c r="C47">
        <v>47</v>
      </c>
      <c r="D47" s="1">
        <v>11.287237872376748</v>
      </c>
      <c r="E47" s="14"/>
      <c r="F47" s="16"/>
      <c r="G47" s="1">
        <v>0.94354368819006551</v>
      </c>
      <c r="H47" s="14"/>
      <c r="I47" s="16"/>
      <c r="J47" s="3">
        <f t="shared" si="0"/>
        <v>2624.9385405447624</v>
      </c>
      <c r="K47" s="1">
        <v>11.962602276560478</v>
      </c>
      <c r="L47" s="14"/>
      <c r="M47" s="16"/>
      <c r="N47">
        <v>71.099999999999994</v>
      </c>
      <c r="O47" s="14"/>
      <c r="P47" s="16"/>
      <c r="Q47">
        <v>6.43</v>
      </c>
      <c r="R47" s="14"/>
      <c r="S47" s="16"/>
      <c r="T47" s="2">
        <v>1.2924723379960041</v>
      </c>
      <c r="U47" s="14"/>
      <c r="V47" s="16"/>
      <c r="W47" s="2">
        <v>1.0510080645161293</v>
      </c>
      <c r="X47" s="14"/>
      <c r="Y47" s="16"/>
      <c r="Z47" s="1">
        <v>0.39492879360548111</v>
      </c>
      <c r="AA47" s="14"/>
      <c r="AB47" s="16"/>
      <c r="AC47" s="2">
        <f t="shared" si="1"/>
        <v>7.6920511418783892</v>
      </c>
      <c r="AD47" s="14"/>
      <c r="AE47" s="16"/>
      <c r="AF47" s="2">
        <v>10.035531544390523</v>
      </c>
      <c r="AG47" s="14"/>
      <c r="AH47" s="16"/>
      <c r="AI47" s="2">
        <v>41.942791321724243</v>
      </c>
      <c r="AJ47" s="14"/>
      <c r="AK47" s="16"/>
      <c r="AL47" s="3">
        <v>127.2915955921443</v>
      </c>
      <c r="AM47" s="14"/>
      <c r="AN47" s="16"/>
      <c r="AO47" s="3">
        <v>440.85239777123695</v>
      </c>
      <c r="AP47" s="14"/>
      <c r="AQ47" s="16"/>
    </row>
    <row r="48" spans="1:43" x14ac:dyDescent="0.2">
      <c r="A48" t="s">
        <v>18</v>
      </c>
      <c r="B48">
        <v>5</v>
      </c>
      <c r="C48">
        <v>59</v>
      </c>
      <c r="D48" s="1">
        <v>11.710475669263868</v>
      </c>
      <c r="E48" s="14"/>
      <c r="F48" s="16"/>
      <c r="G48" s="1">
        <v>1.0056150782165869</v>
      </c>
      <c r="H48" s="14"/>
      <c r="I48" s="16"/>
      <c r="J48" s="3">
        <f t="shared" si="0"/>
        <v>2797.6211475985447</v>
      </c>
      <c r="K48" s="1">
        <v>11.64508759159804</v>
      </c>
      <c r="L48" s="14"/>
      <c r="M48" s="16"/>
      <c r="N48">
        <v>47.3</v>
      </c>
      <c r="O48" s="14"/>
      <c r="P48" s="16"/>
      <c r="Q48">
        <v>6.52</v>
      </c>
      <c r="R48" s="14"/>
      <c r="S48" s="16"/>
      <c r="T48" s="2">
        <v>1.1302636112934998</v>
      </c>
      <c r="U48" s="14"/>
      <c r="V48" s="16"/>
      <c r="W48" s="2">
        <v>0.9736368380302034</v>
      </c>
      <c r="X48" s="14"/>
      <c r="Y48" s="16"/>
      <c r="Z48" s="1">
        <v>0.3570606432567302</v>
      </c>
      <c r="AA48" s="14"/>
      <c r="AB48" s="16"/>
      <c r="AC48" s="2">
        <f t="shared" si="1"/>
        <v>8.5214215730006551</v>
      </c>
      <c r="AD48" s="14"/>
      <c r="AE48" s="16"/>
      <c r="AF48" s="2">
        <v>10.625322022324358</v>
      </c>
      <c r="AG48" s="14"/>
      <c r="AH48" s="16"/>
      <c r="AI48" s="2">
        <v>38.039090847012481</v>
      </c>
      <c r="AJ48" s="14"/>
      <c r="AK48" s="16"/>
      <c r="AL48" s="3">
        <v>131.255285722357</v>
      </c>
      <c r="AM48" s="14"/>
      <c r="AN48" s="16"/>
      <c r="AO48" s="3">
        <v>378.24775966752924</v>
      </c>
      <c r="AP48" s="14"/>
      <c r="AQ48" s="16"/>
    </row>
    <row r="49" spans="1:43" x14ac:dyDescent="0.2">
      <c r="A49" t="s">
        <v>18</v>
      </c>
      <c r="B49">
        <v>6</v>
      </c>
      <c r="C49">
        <v>65</v>
      </c>
      <c r="D49" s="1">
        <v>12.263497323084446</v>
      </c>
      <c r="E49" s="14"/>
      <c r="F49" s="16"/>
      <c r="G49" s="1">
        <v>1.0392504791045194</v>
      </c>
      <c r="H49" s="14"/>
      <c r="I49" s="16"/>
      <c r="J49" s="3">
        <f t="shared" si="0"/>
        <v>2891.1948328687731</v>
      </c>
      <c r="K49" s="1">
        <v>11.800328765449702</v>
      </c>
      <c r="L49" s="14"/>
      <c r="M49" s="16"/>
      <c r="N49">
        <v>46.2</v>
      </c>
      <c r="O49" s="14"/>
      <c r="P49" s="16"/>
      <c r="Q49">
        <v>6.61</v>
      </c>
      <c r="R49" s="14"/>
      <c r="S49" s="16"/>
      <c r="T49" s="2">
        <v>1.5521573932480353</v>
      </c>
      <c r="U49" s="14"/>
      <c r="V49" s="16"/>
      <c r="W49" s="2">
        <v>1.0853335052720832</v>
      </c>
      <c r="X49" s="14"/>
      <c r="Y49" s="16"/>
      <c r="Z49" s="1">
        <v>0.87889363416062904</v>
      </c>
      <c r="AA49" s="14"/>
      <c r="AB49" s="16"/>
      <c r="AC49" s="2">
        <f t="shared" si="1"/>
        <v>6.6364888301680294</v>
      </c>
      <c r="AD49" s="14"/>
      <c r="AE49" s="16"/>
      <c r="AF49" s="2">
        <v>9.2739797286881469</v>
      </c>
      <c r="AG49" s="14"/>
      <c r="AH49" s="16"/>
      <c r="AI49" s="2">
        <v>39.297067134268545</v>
      </c>
      <c r="AJ49" s="14"/>
      <c r="AK49" s="16"/>
      <c r="AL49" s="3">
        <v>81.717765704485899</v>
      </c>
      <c r="AM49" s="14"/>
      <c r="AN49" s="16"/>
      <c r="AO49" s="3">
        <v>329.78809809340902</v>
      </c>
      <c r="AP49" s="14"/>
      <c r="AQ49" s="16"/>
    </row>
    <row r="50" spans="1:43" x14ac:dyDescent="0.2">
      <c r="A50" t="s">
        <v>19</v>
      </c>
      <c r="B50">
        <v>1</v>
      </c>
      <c r="C50">
        <v>3</v>
      </c>
      <c r="D50" s="1">
        <v>11.948564810061642</v>
      </c>
      <c r="E50" s="14">
        <f t="shared" ref="E50" si="184">AVERAGE(D50:D55)</f>
        <v>11.847551342248801</v>
      </c>
      <c r="F50" s="16">
        <f t="shared" ref="F50" si="185">STDEV(D50:D55)/SQRT(COUNT(D50:D55))</f>
        <v>0.54221712172768999</v>
      </c>
      <c r="G50" s="1">
        <v>1.0244801176078171</v>
      </c>
      <c r="H50" s="14">
        <f t="shared" ref="H50" si="186">AVERAGE(G50:G55)</f>
        <v>0.98959176526570236</v>
      </c>
      <c r="I50" s="16">
        <f t="shared" ref="I50" si="187">STDEV(G50:G55)/SQRT(COUNT(G50:G55))</f>
        <v>4.7728153286834683E-2</v>
      </c>
      <c r="J50" s="3">
        <f t="shared" si="0"/>
        <v>2850.1036871849474</v>
      </c>
      <c r="K50" s="1">
        <v>11.663051927217285</v>
      </c>
      <c r="L50" s="14">
        <f t="shared" ref="L50" si="188">AVERAGE(K50:K55)</f>
        <v>11.982239760666543</v>
      </c>
      <c r="M50" s="16">
        <f t="shared" ref="M50" si="189">STDEV(K50:K55)/SQRT(COUNT(K50:K55))</f>
        <v>8.118188951705857E-2</v>
      </c>
      <c r="N50">
        <v>53.8</v>
      </c>
      <c r="O50" s="14">
        <f t="shared" ref="O50" si="190">AVERAGE(N50:N55)</f>
        <v>47.066666666666663</v>
      </c>
      <c r="P50" s="16">
        <f t="shared" ref="P50" si="191">STDEV(N50:N55)/SQRT(COUNT(N50:N55))</f>
        <v>3.1010392523224408</v>
      </c>
      <c r="Q50">
        <v>6.39</v>
      </c>
      <c r="R50" s="14">
        <f t="shared" ref="R50" si="192">AVERAGE(Q50:Q55)</f>
        <v>6.5266666666666673</v>
      </c>
      <c r="S50" s="16">
        <f t="shared" ref="S50" si="193">STDEV(Q50:Q55)/SQRT(COUNT(Q50:Q55))</f>
        <v>4.1925860489413637E-2</v>
      </c>
      <c r="T50" s="2">
        <v>1.2666940790712278</v>
      </c>
      <c r="U50" s="14">
        <f t="shared" ref="U50" si="194">AVERAGE(T50:T55)</f>
        <v>1.465580114169051</v>
      </c>
      <c r="V50" s="16">
        <f t="shared" ref="V50" si="195">STDEV(T50:T55)/SQRT(COUNT(T50:T55))</f>
        <v>0.11783207946791131</v>
      </c>
      <c r="W50" s="2">
        <v>1.001078178741136</v>
      </c>
      <c r="X50" s="14">
        <f t="shared" ref="X50" si="196">AVERAGE(W50:W55)</f>
        <v>0.85278263430063517</v>
      </c>
      <c r="Y50" s="16">
        <f t="shared" ref="Y50" si="197">STDEV(W50:W55)/SQRT(COUNT(W50:W55))</f>
        <v>3.6563499131165821E-2</v>
      </c>
      <c r="Z50" s="1">
        <v>0.27589621562598055</v>
      </c>
      <c r="AA50" s="14">
        <f t="shared" ref="AA50" si="198">AVERAGE(Z50:Z55)</f>
        <v>0.33948156400872481</v>
      </c>
      <c r="AB50" s="16">
        <f t="shared" ref="AB50" si="199">STDEV(Z50:Z55)/SQRT(COUNT(Z50:Z55))</f>
        <v>2.2646676910630138E-2</v>
      </c>
      <c r="AC50" s="2">
        <f t="shared" si="1"/>
        <v>4.6780992765459679</v>
      </c>
      <c r="AD50" s="14">
        <f t="shared" ref="AD50" si="200">AVERAGE(AC50:AC55)</f>
        <v>6.3555935667884151</v>
      </c>
      <c r="AE50" s="16">
        <f t="shared" ref="AE50" si="201">STDEV(AC50:AC55)/SQRT(COUNT(AC50:AC55))</f>
        <v>0.86483558858729126</v>
      </c>
      <c r="AF50" s="2">
        <v>6.9458715343583322</v>
      </c>
      <c r="AG50" s="14">
        <f t="shared" ref="AG50" si="202">AVERAGE(AF50:AF55)</f>
        <v>8.673956315258101</v>
      </c>
      <c r="AH50" s="16">
        <f t="shared" ref="AH50" si="203">STDEV(AF50:AF55)/SQRT(COUNT(AF50:AF55))</f>
        <v>0.9092444309617872</v>
      </c>
      <c r="AI50" s="2">
        <v>38.674905654220268</v>
      </c>
      <c r="AJ50" s="14">
        <f t="shared" ref="AJ50" si="204">AVERAGE(AI50:AI55)</f>
        <v>40.929495049926437</v>
      </c>
      <c r="AK50" s="16">
        <f t="shared" ref="AK50" si="205">STDEV(AI50:AI55)/SQRT(COUNT(AI50:AI55))</f>
        <v>1.1319619653494548</v>
      </c>
      <c r="AL50" s="3">
        <v>70.980686884217135</v>
      </c>
      <c r="AM50" s="14">
        <f t="shared" ref="AM50" si="206">AVERAGE(AL50:AL55)</f>
        <v>94.428966917388536</v>
      </c>
      <c r="AN50" s="16">
        <f t="shared" ref="AN50" si="207">STDEV(AL50:AL55)/SQRT(COUNT(AL50:AL55))</f>
        <v>10.835256978435616</v>
      </c>
      <c r="AO50" s="3">
        <v>499.93187846833104</v>
      </c>
      <c r="AP50" s="14">
        <f t="shared" ref="AP50" si="208">AVERAGE(AO50:AO55)</f>
        <v>391.27296016138433</v>
      </c>
      <c r="AQ50" s="16">
        <f t="shared" ref="AQ50" si="209">STDEV(AO50:AO55)/SQRT(COUNT(AO50:AO55))</f>
        <v>44.788357196782719</v>
      </c>
    </row>
    <row r="51" spans="1:43" x14ac:dyDescent="0.2">
      <c r="A51" t="s">
        <v>19</v>
      </c>
      <c r="B51">
        <v>2</v>
      </c>
      <c r="C51">
        <v>20</v>
      </c>
      <c r="D51" s="1">
        <v>12.480802836817308</v>
      </c>
      <c r="E51" s="14"/>
      <c r="F51" s="16"/>
      <c r="G51" s="1">
        <v>1.0423319049239375</v>
      </c>
      <c r="H51" s="14"/>
      <c r="I51" s="16"/>
      <c r="J51" s="3">
        <f t="shared" si="0"/>
        <v>2899.7673594983939</v>
      </c>
      <c r="K51" s="1">
        <v>11.973923831611078</v>
      </c>
      <c r="L51" s="14"/>
      <c r="M51" s="16"/>
      <c r="N51">
        <v>49.3</v>
      </c>
      <c r="O51" s="14"/>
      <c r="P51" s="16"/>
      <c r="Q51">
        <v>6.57</v>
      </c>
      <c r="R51" s="14"/>
      <c r="S51" s="16"/>
      <c r="T51" s="2">
        <v>1.2717676395089292</v>
      </c>
      <c r="U51" s="14"/>
      <c r="V51" s="16"/>
      <c r="W51" s="2">
        <v>0.80168505879687491</v>
      </c>
      <c r="X51" s="14"/>
      <c r="Y51" s="16"/>
      <c r="Z51" s="1">
        <v>0.30311562187500002</v>
      </c>
      <c r="AA51" s="14"/>
      <c r="AB51" s="16"/>
      <c r="AC51" s="2">
        <f t="shared" si="1"/>
        <v>7.2456644333906235</v>
      </c>
      <c r="AD51" s="14"/>
      <c r="AE51" s="16"/>
      <c r="AF51" s="2">
        <v>9.3191171316964283</v>
      </c>
      <c r="AG51" s="14"/>
      <c r="AH51" s="16"/>
      <c r="AI51" s="2">
        <v>39.090415178571419</v>
      </c>
      <c r="AJ51" s="14"/>
      <c r="AK51" s="16"/>
      <c r="AL51" s="3">
        <v>104.80582532087053</v>
      </c>
      <c r="AM51" s="14"/>
      <c r="AN51" s="16"/>
      <c r="AO51" s="3">
        <v>310.27236617107786</v>
      </c>
      <c r="AP51" s="14"/>
      <c r="AQ51" s="16"/>
    </row>
    <row r="52" spans="1:43" x14ac:dyDescent="0.2">
      <c r="A52" t="s">
        <v>19</v>
      </c>
      <c r="B52">
        <v>3</v>
      </c>
      <c r="C52">
        <v>25</v>
      </c>
      <c r="D52" s="1">
        <v>12.237439319945404</v>
      </c>
      <c r="E52" s="14"/>
      <c r="F52" s="16"/>
      <c r="G52" s="1">
        <v>1.0032665289290328</v>
      </c>
      <c r="H52" s="14"/>
      <c r="I52" s="16"/>
      <c r="J52" s="3">
        <f t="shared" si="0"/>
        <v>2791.0874834805691</v>
      </c>
      <c r="K52" s="1">
        <v>12.197595521310403</v>
      </c>
      <c r="L52" s="14"/>
      <c r="M52" s="16"/>
      <c r="N52">
        <v>47.5</v>
      </c>
      <c r="O52" s="14"/>
      <c r="P52" s="16"/>
      <c r="Q52">
        <v>6.52</v>
      </c>
      <c r="R52" s="14"/>
      <c r="S52" s="16"/>
      <c r="T52" s="2">
        <v>1.4169439447355885</v>
      </c>
      <c r="U52" s="14"/>
      <c r="V52" s="16"/>
      <c r="W52" s="2">
        <v>0.76699890227346368</v>
      </c>
      <c r="X52" s="14"/>
      <c r="Y52" s="16"/>
      <c r="Z52" s="1">
        <v>0.2904246454502144</v>
      </c>
      <c r="AA52" s="14"/>
      <c r="AB52" s="16"/>
      <c r="AC52" s="2">
        <f t="shared" si="1"/>
        <v>5.3854508261686531</v>
      </c>
      <c r="AD52" s="14"/>
      <c r="AE52" s="16"/>
      <c r="AF52" s="2">
        <v>7.5693936731777054</v>
      </c>
      <c r="AG52" s="14"/>
      <c r="AH52" s="16"/>
      <c r="AI52" s="2">
        <v>39.839111805621727</v>
      </c>
      <c r="AJ52" s="14"/>
      <c r="AK52" s="16"/>
      <c r="AL52" s="3">
        <v>85.20781263696999</v>
      </c>
      <c r="AM52" s="14"/>
      <c r="AN52" s="16"/>
      <c r="AO52" s="3">
        <v>290.84709906077728</v>
      </c>
      <c r="AP52" s="14"/>
      <c r="AQ52" s="16"/>
    </row>
    <row r="53" spans="1:43" x14ac:dyDescent="0.2">
      <c r="A53" t="s">
        <v>19</v>
      </c>
      <c r="B53">
        <v>4</v>
      </c>
      <c r="C53">
        <v>48</v>
      </c>
      <c r="D53" s="1">
        <v>9.1887827619923659</v>
      </c>
      <c r="E53" s="14"/>
      <c r="F53" s="16"/>
      <c r="G53" s="1">
        <v>0.75460680249608614</v>
      </c>
      <c r="H53" s="14"/>
      <c r="I53" s="16"/>
      <c r="J53" s="3">
        <f t="shared" si="0"/>
        <v>2099.3161245441115</v>
      </c>
      <c r="K53" s="1">
        <v>12.176914827162619</v>
      </c>
      <c r="L53" s="14"/>
      <c r="M53" s="16"/>
      <c r="N53">
        <v>54.9</v>
      </c>
      <c r="O53" s="14"/>
      <c r="P53" s="16"/>
      <c r="Q53">
        <v>6.44</v>
      </c>
      <c r="R53" s="14"/>
      <c r="S53" s="16"/>
      <c r="T53" s="2">
        <v>1.5498293064349882</v>
      </c>
      <c r="U53" s="14"/>
      <c r="V53" s="16"/>
      <c r="W53" s="2">
        <v>0.89863515642821401</v>
      </c>
      <c r="X53" s="14"/>
      <c r="Y53" s="16"/>
      <c r="Z53" s="1">
        <v>0.38675529489029603</v>
      </c>
      <c r="AA53" s="14"/>
      <c r="AB53" s="16"/>
      <c r="AC53" s="2">
        <f t="shared" si="1"/>
        <v>10.122711431703136</v>
      </c>
      <c r="AD53" s="14"/>
      <c r="AE53" s="16"/>
      <c r="AF53" s="2">
        <v>12.571175894566338</v>
      </c>
      <c r="AG53" s="14"/>
      <c r="AH53" s="16"/>
      <c r="AI53" s="2">
        <v>39.19599899867471</v>
      </c>
      <c r="AJ53" s="14"/>
      <c r="AK53" s="16"/>
      <c r="AL53" s="3">
        <v>143.22561965545981</v>
      </c>
      <c r="AM53" s="14"/>
      <c r="AN53" s="16"/>
      <c r="AO53" s="3">
        <v>451.29870250783273</v>
      </c>
      <c r="AP53" s="14"/>
      <c r="AQ53" s="16"/>
    </row>
    <row r="54" spans="1:43" x14ac:dyDescent="0.2">
      <c r="A54" t="s">
        <v>19</v>
      </c>
      <c r="B54">
        <v>5</v>
      </c>
      <c r="C54">
        <v>50</v>
      </c>
      <c r="D54" s="1">
        <v>12.686222516854077</v>
      </c>
      <c r="E54" s="14"/>
      <c r="F54" s="16"/>
      <c r="G54" s="1">
        <v>1.0567845622557819</v>
      </c>
      <c r="H54" s="14"/>
      <c r="I54" s="16"/>
      <c r="J54" s="3">
        <f t="shared" si="0"/>
        <v>2939.9746521955853</v>
      </c>
      <c r="K54" s="1">
        <v>12.004549432265014</v>
      </c>
      <c r="L54" s="14"/>
      <c r="M54" s="16"/>
      <c r="N54">
        <v>34.700000000000003</v>
      </c>
      <c r="O54" s="14"/>
      <c r="P54" s="16"/>
      <c r="Q54">
        <v>6.68</v>
      </c>
      <c r="R54" s="14"/>
      <c r="S54" s="16"/>
      <c r="T54" s="2">
        <v>1.2792978225806459</v>
      </c>
      <c r="U54" s="14"/>
      <c r="V54" s="16"/>
      <c r="W54" s="2">
        <v>0.77722852361290329</v>
      </c>
      <c r="X54" s="14"/>
      <c r="Y54" s="16"/>
      <c r="Z54" s="1">
        <v>0.38024330806451617</v>
      </c>
      <c r="AA54" s="14"/>
      <c r="AB54" s="16"/>
      <c r="AC54" s="2">
        <f t="shared" si="1"/>
        <v>4.434165750580644</v>
      </c>
      <c r="AD54" s="14"/>
      <c r="AE54" s="16"/>
      <c r="AF54" s="2">
        <v>6.4906920967741932</v>
      </c>
      <c r="AG54" s="14"/>
      <c r="AH54" s="16"/>
      <c r="AI54" s="2">
        <v>45.351224516129044</v>
      </c>
      <c r="AJ54" s="14"/>
      <c r="AK54" s="16"/>
      <c r="AL54" s="3">
        <v>76.318598653155249</v>
      </c>
      <c r="AM54" s="14"/>
      <c r="AN54" s="16"/>
      <c r="AO54" s="3">
        <v>279.2326428090675</v>
      </c>
      <c r="AP54" s="14"/>
      <c r="AQ54" s="16"/>
    </row>
    <row r="55" spans="1:43" x14ac:dyDescent="0.2">
      <c r="A55" t="s">
        <v>19</v>
      </c>
      <c r="B55">
        <v>6</v>
      </c>
      <c r="C55">
        <v>72</v>
      </c>
      <c r="D55" s="1">
        <v>12.543495807822016</v>
      </c>
      <c r="E55" s="14"/>
      <c r="F55" s="16"/>
      <c r="G55" s="1">
        <v>1.0560806753815586</v>
      </c>
      <c r="H55" s="14"/>
      <c r="I55" s="16"/>
      <c r="J55" s="3">
        <f t="shared" si="0"/>
        <v>2938.0164389114962</v>
      </c>
      <c r="K55" s="1">
        <v>11.877403024432855</v>
      </c>
      <c r="L55" s="14"/>
      <c r="M55" s="16"/>
      <c r="N55">
        <v>42.2</v>
      </c>
      <c r="O55" s="14"/>
      <c r="P55" s="16"/>
      <c r="Q55">
        <v>6.56</v>
      </c>
      <c r="R55" s="14"/>
      <c r="S55" s="16"/>
      <c r="T55" s="2">
        <v>2.0089478926829254</v>
      </c>
      <c r="U55" s="14"/>
      <c r="V55" s="16"/>
      <c r="W55" s="2">
        <v>0.87106998595121965</v>
      </c>
      <c r="X55" s="14"/>
      <c r="Y55" s="16"/>
      <c r="Z55" s="1">
        <v>0.40045429814634154</v>
      </c>
      <c r="AA55" s="14"/>
      <c r="AB55" s="16"/>
      <c r="AC55" s="2">
        <f t="shared" si="1"/>
        <v>6.2674696823414653</v>
      </c>
      <c r="AD55" s="14"/>
      <c r="AE55" s="16"/>
      <c r="AF55" s="2">
        <v>9.1474875609756108</v>
      </c>
      <c r="AG55" s="14"/>
      <c r="AH55" s="16"/>
      <c r="AI55" s="2">
        <v>43.425314146341464</v>
      </c>
      <c r="AJ55" s="14"/>
      <c r="AK55" s="16"/>
      <c r="AL55" s="3">
        <v>86.035258353658534</v>
      </c>
      <c r="AM55" s="14"/>
      <c r="AN55" s="16"/>
      <c r="AO55" s="3">
        <v>516.05507195121959</v>
      </c>
      <c r="AP55" s="14"/>
      <c r="AQ55" s="16"/>
    </row>
    <row r="56" spans="1:43" x14ac:dyDescent="0.2">
      <c r="A56" t="s">
        <v>20</v>
      </c>
      <c r="B56">
        <v>1</v>
      </c>
      <c r="C56">
        <v>12</v>
      </c>
      <c r="D56" s="1">
        <v>12.348432075174532</v>
      </c>
      <c r="E56" s="14">
        <f t="shared" ref="E56" si="210">AVERAGE(D56:D61)</f>
        <v>12.27914875202932</v>
      </c>
      <c r="F56" s="16">
        <f t="shared" ref="F56" si="211">STDEV(D56:D61)/SQRT(COUNT(D56:D61))</f>
        <v>0.1085463842891783</v>
      </c>
      <c r="G56" s="1">
        <v>1.0375772917845505</v>
      </c>
      <c r="H56" s="14">
        <f t="shared" ref="H56" si="212">AVERAGE(G56:G61)</f>
        <v>1.0330671072454616</v>
      </c>
      <c r="I56" s="16">
        <f t="shared" ref="I56" si="213">STDEV(G56:G61)/SQRT(COUNT(G56:G61))</f>
        <v>1.1347509011213223E-2</v>
      </c>
      <c r="J56" s="3">
        <f t="shared" si="0"/>
        <v>2886.5400257446195</v>
      </c>
      <c r="K56" s="1">
        <v>11.901216586897551</v>
      </c>
      <c r="L56" s="14">
        <f t="shared" ref="L56" si="214">AVERAGE(K56:K61)</f>
        <v>11.888690435084264</v>
      </c>
      <c r="M56" s="16">
        <f t="shared" ref="M56" si="215">STDEV(K56:K61)/SQRT(COUNT(K56:K61))</f>
        <v>7.7282229895712581E-2</v>
      </c>
      <c r="N56">
        <v>51.3</v>
      </c>
      <c r="O56" s="14">
        <f t="shared" ref="O56" si="216">AVERAGE(N56:N61)</f>
        <v>55.116666666666667</v>
      </c>
      <c r="P56" s="16">
        <f t="shared" ref="P56" si="217">STDEV(N56:N61)/SQRT(COUNT(N56:N61))</f>
        <v>2.8743018475990256</v>
      </c>
      <c r="Q56">
        <v>6.45</v>
      </c>
      <c r="R56" s="14">
        <f t="shared" ref="R56" si="218">AVERAGE(Q56:Q61)</f>
        <v>6.4466666666666663</v>
      </c>
      <c r="S56" s="16">
        <f t="shared" ref="S56" si="219">STDEV(Q56:Q61)/SQRT(COUNT(Q56:Q61))</f>
        <v>6.1463629715286213E-3</v>
      </c>
      <c r="T56" s="2">
        <v>1.731239880589742</v>
      </c>
      <c r="U56" s="14">
        <f t="shared" ref="U56" si="220">AVERAGE(T56:T61)</f>
        <v>1.4049309179690745</v>
      </c>
      <c r="V56" s="16">
        <f t="shared" ref="V56" si="221">STDEV(T56:T61)/SQRT(COUNT(T56:T61))</f>
        <v>0.1200078532958597</v>
      </c>
      <c r="W56" s="2">
        <v>0.81273117545997331</v>
      </c>
      <c r="X56" s="14">
        <f t="shared" ref="X56" si="222">AVERAGE(W56:W61)</f>
        <v>0.9883099669074763</v>
      </c>
      <c r="Y56" s="16">
        <f t="shared" ref="Y56" si="223">STDEV(W56:W61)/SQRT(COUNT(W56:W61))</f>
        <v>0.1228388027101706</v>
      </c>
      <c r="Z56" s="1">
        <v>0.53359434531497507</v>
      </c>
      <c r="AA56" s="14">
        <f t="shared" ref="AA56" si="224">AVERAGE(Z56:Z61)</f>
        <v>0.36659049871922961</v>
      </c>
      <c r="AB56" s="16">
        <f t="shared" ref="AB56" si="225">STDEV(Z56:Z61)/SQRT(COUNT(Z56:Z61))</f>
        <v>3.8778041029227293E-2</v>
      </c>
      <c r="AC56" s="2">
        <f t="shared" si="1"/>
        <v>4.9190441017424158</v>
      </c>
      <c r="AD56" s="14">
        <f t="shared" ref="AD56" si="226">AVERAGE(AC56:AC61)</f>
        <v>5.3119765039989755</v>
      </c>
      <c r="AE56" s="16">
        <f t="shared" ref="AE56" si="227">STDEV(AC56:AC61)/SQRT(COUNT(AC56:AC61))</f>
        <v>0.60704352304004694</v>
      </c>
      <c r="AF56" s="2">
        <v>7.4630151577921309</v>
      </c>
      <c r="AG56" s="14">
        <f t="shared" ref="AG56" si="228">AVERAGE(AF56:AF61)</f>
        <v>7.7052173888755275</v>
      </c>
      <c r="AH56" s="16">
        <f t="shared" ref="AH56" si="229">STDEV(AF56:AF61)/SQRT(COUNT(AF56:AF61))</f>
        <v>0.64307949038800172</v>
      </c>
      <c r="AI56" s="2">
        <v>38.145645619593026</v>
      </c>
      <c r="AJ56" s="14">
        <f t="shared" ref="AJ56" si="230">AVERAGE(AI56:AI61)</f>
        <v>41.818741676005438</v>
      </c>
      <c r="AK56" s="16">
        <f t="shared" ref="AK56" si="231">STDEV(AI56:AI61)/SQRT(COUNT(AI56:AI61))</f>
        <v>2.1308658475958882</v>
      </c>
      <c r="AL56" s="3">
        <v>91.493488378822931</v>
      </c>
      <c r="AM56" s="14">
        <f t="shared" ref="AM56" si="232">AVERAGE(AL56:AL61)</f>
        <v>102.52387694590243</v>
      </c>
      <c r="AN56" s="16">
        <f t="shared" ref="AN56" si="233">STDEV(AL56:AL61)/SQRT(COUNT(AL56:AL61))</f>
        <v>8.4729239346631271</v>
      </c>
      <c r="AO56" s="3">
        <v>280.01264225661038</v>
      </c>
      <c r="AP56" s="14">
        <f t="shared" ref="AP56" si="234">AVERAGE(AO56:AO61)</f>
        <v>331.70351440472734</v>
      </c>
      <c r="AQ56" s="16">
        <f t="shared" ref="AQ56" si="235">STDEV(AO56:AO61)/SQRT(COUNT(AO56:AO61))</f>
        <v>35.514982910105203</v>
      </c>
    </row>
    <row r="57" spans="1:43" x14ac:dyDescent="0.2">
      <c r="A57" t="s">
        <v>20</v>
      </c>
      <c r="B57">
        <v>2</v>
      </c>
      <c r="C57">
        <v>18</v>
      </c>
      <c r="D57" s="1">
        <v>12.630199544012182</v>
      </c>
      <c r="E57" s="14"/>
      <c r="F57" s="16"/>
      <c r="G57" s="1">
        <v>1.0546207721554473</v>
      </c>
      <c r="H57" s="14"/>
      <c r="I57" s="16"/>
      <c r="J57" s="3">
        <f t="shared" si="0"/>
        <v>2933.9549881364542</v>
      </c>
      <c r="K57" s="1">
        <v>11.97605800822453</v>
      </c>
      <c r="L57" s="14"/>
      <c r="M57" s="16"/>
      <c r="N57">
        <v>52.3</v>
      </c>
      <c r="O57" s="14"/>
      <c r="P57" s="16"/>
      <c r="Q57">
        <v>6.45</v>
      </c>
      <c r="R57" s="14"/>
      <c r="S57" s="16"/>
      <c r="T57" s="2">
        <v>1.0107895230709572</v>
      </c>
      <c r="U57" s="14"/>
      <c r="V57" s="16"/>
      <c r="W57" s="2">
        <v>1.4100673678511046</v>
      </c>
      <c r="X57" s="14"/>
      <c r="Y57" s="16"/>
      <c r="Z57" s="1">
        <v>0.34914804218689405</v>
      </c>
      <c r="AA57" s="14"/>
      <c r="AB57" s="16"/>
      <c r="AC57" s="2">
        <f t="shared" si="1"/>
        <v>6.9745996891477322</v>
      </c>
      <c r="AD57" s="14"/>
      <c r="AE57" s="16"/>
      <c r="AF57" s="2">
        <v>9.3954565800697942</v>
      </c>
      <c r="AG57" s="14"/>
      <c r="AH57" s="16"/>
      <c r="AI57" s="2">
        <v>51.283065622334242</v>
      </c>
      <c r="AJ57" s="14"/>
      <c r="AK57" s="16"/>
      <c r="AL57" s="3">
        <v>130.54255300504073</v>
      </c>
      <c r="AM57" s="14"/>
      <c r="AN57" s="16"/>
      <c r="AO57" s="3">
        <v>283.52637824738275</v>
      </c>
      <c r="AP57" s="14"/>
      <c r="AQ57" s="16"/>
    </row>
    <row r="58" spans="1:43" x14ac:dyDescent="0.2">
      <c r="A58" t="s">
        <v>20</v>
      </c>
      <c r="B58">
        <v>3</v>
      </c>
      <c r="C58">
        <v>36</v>
      </c>
      <c r="D58" s="1">
        <v>12.386638129581849</v>
      </c>
      <c r="E58" s="14"/>
      <c r="F58" s="16"/>
      <c r="G58" s="1">
        <v>1.0248299653683151</v>
      </c>
      <c r="H58" s="14"/>
      <c r="I58" s="16"/>
      <c r="J58" s="3">
        <f t="shared" si="0"/>
        <v>2851.0769636546524</v>
      </c>
      <c r="K58" s="1">
        <v>12.086530008058652</v>
      </c>
      <c r="L58" s="14"/>
      <c r="M58" s="16"/>
      <c r="N58">
        <v>52.1</v>
      </c>
      <c r="O58" s="14"/>
      <c r="P58" s="16"/>
      <c r="Q58">
        <v>6.43</v>
      </c>
      <c r="R58" s="14"/>
      <c r="S58" s="16"/>
      <c r="T58" s="2">
        <v>1.1353828766700291</v>
      </c>
      <c r="U58" s="14"/>
      <c r="V58" s="16"/>
      <c r="W58" s="2">
        <v>0.69741546196430426</v>
      </c>
      <c r="X58" s="14"/>
      <c r="Y58" s="16"/>
      <c r="Z58" s="1">
        <v>0.24914762097288837</v>
      </c>
      <c r="AA58" s="14"/>
      <c r="AB58" s="16"/>
      <c r="AC58" s="2">
        <f t="shared" si="1"/>
        <v>4.1899214258632673</v>
      </c>
      <c r="AD58" s="14"/>
      <c r="AE58" s="16"/>
      <c r="AF58" s="2">
        <v>6.0227197644976007</v>
      </c>
      <c r="AG58" s="14"/>
      <c r="AH58" s="16"/>
      <c r="AI58" s="2">
        <v>39.971114642732154</v>
      </c>
      <c r="AJ58" s="14"/>
      <c r="AK58" s="16"/>
      <c r="AL58" s="3">
        <v>80.891967806092694</v>
      </c>
      <c r="AM58" s="14"/>
      <c r="AN58" s="16"/>
      <c r="AO58" s="3">
        <v>376.99728902019359</v>
      </c>
      <c r="AP58" s="14"/>
      <c r="AQ58" s="16"/>
    </row>
    <row r="59" spans="1:43" x14ac:dyDescent="0.2">
      <c r="A59" t="s">
        <v>20</v>
      </c>
      <c r="B59">
        <v>4</v>
      </c>
      <c r="C59">
        <v>46</v>
      </c>
      <c r="D59" s="1">
        <v>11.81986984526463</v>
      </c>
      <c r="E59" s="14"/>
      <c r="F59" s="16"/>
      <c r="G59" s="1">
        <v>0.98090901843026057</v>
      </c>
      <c r="H59" s="14"/>
      <c r="I59" s="16"/>
      <c r="J59" s="3">
        <f t="shared" si="0"/>
        <v>2728.8888892729851</v>
      </c>
      <c r="K59" s="1">
        <v>12.049914541697104</v>
      </c>
      <c r="L59" s="14"/>
      <c r="M59" s="16"/>
      <c r="N59">
        <v>51.3</v>
      </c>
      <c r="O59" s="14"/>
      <c r="P59" s="16"/>
      <c r="Q59">
        <v>6.45</v>
      </c>
      <c r="R59" s="14"/>
      <c r="S59" s="16"/>
      <c r="T59" s="2">
        <v>1.3182049857061184</v>
      </c>
      <c r="U59" s="14"/>
      <c r="V59" s="16"/>
      <c r="W59" s="2">
        <v>1.3133414811023441</v>
      </c>
      <c r="X59" s="14"/>
      <c r="Y59" s="16"/>
      <c r="Z59" s="1">
        <v>0.3312481262435677</v>
      </c>
      <c r="AA59" s="14"/>
      <c r="AB59" s="16"/>
      <c r="AC59" s="2">
        <f t="shared" si="1"/>
        <v>3.5053115091778144</v>
      </c>
      <c r="AD59" s="14"/>
      <c r="AE59" s="16"/>
      <c r="AF59" s="2">
        <v>6.1368579759862767</v>
      </c>
      <c r="AG59" s="14"/>
      <c r="AH59" s="16"/>
      <c r="AI59" s="2">
        <v>37.14245054316752</v>
      </c>
      <c r="AJ59" s="14"/>
      <c r="AK59" s="16"/>
      <c r="AL59" s="3">
        <v>126.32171410692942</v>
      </c>
      <c r="AM59" s="14"/>
      <c r="AN59" s="16"/>
      <c r="AO59" s="3">
        <v>255.23633683573559</v>
      </c>
      <c r="AP59" s="14"/>
      <c r="AQ59" s="16"/>
    </row>
    <row r="60" spans="1:43" x14ac:dyDescent="0.2">
      <c r="A60" t="s">
        <v>20</v>
      </c>
      <c r="B60">
        <v>5</v>
      </c>
      <c r="C60">
        <v>60</v>
      </c>
      <c r="D60" s="1">
        <v>12.227665586998892</v>
      </c>
      <c r="E60" s="14"/>
      <c r="F60" s="16"/>
      <c r="G60" s="1">
        <v>1.0507007631244882</v>
      </c>
      <c r="H60" s="14"/>
      <c r="I60" s="16"/>
      <c r="J60" s="3">
        <f t="shared" si="0"/>
        <v>2923.0495230123261</v>
      </c>
      <c r="K60" s="1">
        <v>11.637628919805158</v>
      </c>
      <c r="L60" s="14"/>
      <c r="M60" s="16"/>
      <c r="N60">
        <v>54.4</v>
      </c>
      <c r="O60" s="14"/>
      <c r="P60" s="16"/>
      <c r="Q60">
        <v>6.47</v>
      </c>
      <c r="R60" s="14"/>
      <c r="S60" s="16"/>
      <c r="T60" s="2">
        <v>1.6247594565582024</v>
      </c>
      <c r="U60" s="14"/>
      <c r="V60" s="16"/>
      <c r="W60" s="2">
        <v>0.76323924627082618</v>
      </c>
      <c r="X60" s="14"/>
      <c r="Y60" s="16"/>
      <c r="Z60" s="1">
        <v>0.33762089473331097</v>
      </c>
      <c r="AA60" s="14"/>
      <c r="AB60" s="16"/>
      <c r="AC60" s="2">
        <f t="shared" si="1"/>
        <v>5.0838739349882562</v>
      </c>
      <c r="AD60" s="14"/>
      <c r="AE60" s="16"/>
      <c r="AF60" s="2">
        <v>7.4718726378172855</v>
      </c>
      <c r="AG60" s="14"/>
      <c r="AH60" s="16"/>
      <c r="AI60" s="2">
        <v>44.134801341831597</v>
      </c>
      <c r="AJ60" s="14"/>
      <c r="AK60" s="16"/>
      <c r="AL60" s="3">
        <v>89.120610051847748</v>
      </c>
      <c r="AM60" s="14"/>
      <c r="AN60" s="16"/>
      <c r="AO60" s="3">
        <v>487.67242793448207</v>
      </c>
      <c r="AP60" s="14"/>
      <c r="AQ60" s="16"/>
    </row>
    <row r="61" spans="1:43" x14ac:dyDescent="0.2">
      <c r="A61" t="s">
        <v>20</v>
      </c>
      <c r="B61">
        <v>6</v>
      </c>
      <c r="C61">
        <v>69</v>
      </c>
      <c r="D61" s="1">
        <v>12.262087331143833</v>
      </c>
      <c r="E61" s="14"/>
      <c r="F61" s="16"/>
      <c r="G61" s="1">
        <v>1.0497648326097082</v>
      </c>
      <c r="H61" s="14"/>
      <c r="I61" s="16"/>
      <c r="J61" s="3">
        <f t="shared" si="0"/>
        <v>2920.4457643202081</v>
      </c>
      <c r="K61" s="1">
        <v>11.680794545822581</v>
      </c>
      <c r="L61" s="14"/>
      <c r="M61" s="16"/>
      <c r="N61">
        <v>69.3</v>
      </c>
      <c r="O61" s="14"/>
      <c r="P61" s="16"/>
      <c r="Q61">
        <v>6.43</v>
      </c>
      <c r="R61" s="14"/>
      <c r="S61" s="16"/>
      <c r="T61" s="2">
        <v>1.6092087852194001</v>
      </c>
      <c r="U61" s="14"/>
      <c r="V61" s="16"/>
      <c r="W61" s="2">
        <v>0.93306506879630502</v>
      </c>
      <c r="X61" s="14"/>
      <c r="Y61" s="16"/>
      <c r="Z61" s="1">
        <v>0.39878396286374135</v>
      </c>
      <c r="AA61" s="14"/>
      <c r="AB61" s="16"/>
      <c r="AC61" s="2">
        <f t="shared" si="1"/>
        <v>7.1991083630743633</v>
      </c>
      <c r="AD61" s="14"/>
      <c r="AE61" s="16"/>
      <c r="AF61" s="2">
        <v>9.7413822170900684</v>
      </c>
      <c r="AG61" s="14"/>
      <c r="AH61" s="16"/>
      <c r="AI61" s="2">
        <v>40.23537228637413</v>
      </c>
      <c r="AJ61" s="14"/>
      <c r="AK61" s="16"/>
      <c r="AL61" s="3">
        <v>96.772928326681026</v>
      </c>
      <c r="AM61" s="14"/>
      <c r="AN61" s="16"/>
      <c r="AO61" s="3">
        <v>306.77601213395974</v>
      </c>
      <c r="AP61" s="14"/>
      <c r="AQ61" s="16"/>
    </row>
    <row r="62" spans="1:43" x14ac:dyDescent="0.2">
      <c r="A62" t="s">
        <v>21</v>
      </c>
      <c r="B62">
        <v>1</v>
      </c>
      <c r="C62">
        <v>5</v>
      </c>
      <c r="D62" s="1">
        <v>12.772776164665066</v>
      </c>
      <c r="E62" s="14">
        <f t="shared" ref="E62" si="236">AVERAGE(D62:D67)</f>
        <v>12.587113259353963</v>
      </c>
      <c r="F62" s="16">
        <f t="shared" ref="F62" si="237">STDEV(D62:D67)/SQRT(COUNT(D62:D67))</f>
        <v>0.11726472973440598</v>
      </c>
      <c r="G62" s="1">
        <v>1.0784871539973495</v>
      </c>
      <c r="H62" s="14">
        <f t="shared" ref="H62" si="238">AVERAGE(G62:G67)</f>
        <v>1.0544195921630155</v>
      </c>
      <c r="I62" s="16">
        <f t="shared" ref="I62" si="239">STDEV(G62:G67)/SQRT(COUNT(G62:G67))</f>
        <v>1.3042512447846178E-2</v>
      </c>
      <c r="J62" s="3">
        <f t="shared" si="0"/>
        <v>3000.3512624206264</v>
      </c>
      <c r="K62" s="1">
        <v>11.843234402304672</v>
      </c>
      <c r="L62" s="14">
        <f t="shared" ref="L62" si="240">AVERAGE(K62:K67)</f>
        <v>11.941165676718578</v>
      </c>
      <c r="M62" s="16">
        <f t="shared" ref="M62" si="241">STDEV(K62:K67)/SQRT(COUNT(K62:K67))</f>
        <v>9.0120680988726165E-2</v>
      </c>
      <c r="N62">
        <v>52.5</v>
      </c>
      <c r="O62" s="14">
        <f t="shared" ref="O62" si="242">AVERAGE(N62:N67)</f>
        <v>54.333333333333336</v>
      </c>
      <c r="P62" s="16">
        <f t="shared" ref="P62" si="243">STDEV(N62:N67)/SQRT(COUNT(N62:N67))</f>
        <v>2.0522616250804329</v>
      </c>
      <c r="Q62">
        <v>6.55</v>
      </c>
      <c r="R62" s="14">
        <f t="shared" ref="R62" si="244">AVERAGE(Q62:Q67)</f>
        <v>6.5166666666666657</v>
      </c>
      <c r="S62" s="16">
        <f t="shared" ref="S62" si="245">STDEV(Q62:Q67)/SQRT(COUNT(Q62:Q67))</f>
        <v>4.2478752858863919E-2</v>
      </c>
      <c r="T62" s="2">
        <v>1.1320402008911714</v>
      </c>
      <c r="U62" s="14">
        <f t="shared" ref="U62" si="246">AVERAGE(T62:T67)</f>
        <v>1.3709975272163917</v>
      </c>
      <c r="V62" s="16">
        <f t="shared" ref="V62" si="247">STDEV(T62:T67)/SQRT(COUNT(T62:T67))</f>
        <v>9.9981886698892866E-2</v>
      </c>
      <c r="W62" s="2">
        <v>0.93094779213594159</v>
      </c>
      <c r="X62" s="14">
        <f t="shared" ref="X62" si="248">AVERAGE(W62:W67)</f>
        <v>1.0298814220003949</v>
      </c>
      <c r="Y62" s="16">
        <f t="shared" ref="Y62" si="249">STDEV(W62:W67)/SQRT(COUNT(W62:W67))</f>
        <v>8.978880013966041E-2</v>
      </c>
      <c r="Z62" s="1">
        <v>0.37427175189185097</v>
      </c>
      <c r="AA62" s="14">
        <f t="shared" ref="AA62" si="250">AVERAGE(Z62:Z67)</f>
        <v>0.37204355437138342</v>
      </c>
      <c r="AB62" s="16">
        <f t="shared" ref="AB62" si="251">STDEV(Z62:Z67)/SQRT(COUNT(Z62:Z67))</f>
        <v>7.3698978439718467E-3</v>
      </c>
      <c r="AC62" s="2">
        <f t="shared" si="1"/>
        <v>6.7280598885528278</v>
      </c>
      <c r="AD62" s="14">
        <f t="shared" ref="AD62" si="252">AVERAGE(AC62:AC67)</f>
        <v>6.7199423928837048</v>
      </c>
      <c r="AE62" s="16">
        <f t="shared" ref="AE62" si="253">STDEV(AC62:AC67)/SQRT(COUNT(AC62:AC67))</f>
        <v>0.51984525027044537</v>
      </c>
      <c r="AF62" s="2">
        <v>8.7910478815799404</v>
      </c>
      <c r="AG62" s="14">
        <f t="shared" ref="AG62" si="254">AVERAGE(AF62:AF67)</f>
        <v>9.1208213421004913</v>
      </c>
      <c r="AH62" s="16">
        <f t="shared" ref="AH62" si="255">STDEV(AF62:AF67)/SQRT(COUNT(AF62:AF67))</f>
        <v>0.51691224393333524</v>
      </c>
      <c r="AI62" s="2">
        <v>41.497310402537565</v>
      </c>
      <c r="AJ62" s="14">
        <f t="shared" ref="AJ62" si="256">AVERAGE(AI62:AI67)</f>
        <v>42.532585252337519</v>
      </c>
      <c r="AK62" s="16">
        <f t="shared" ref="AK62" si="257">STDEV(AI62:AI67)/SQRT(COUNT(AI62:AI67))</f>
        <v>1.6532482532911772</v>
      </c>
      <c r="AL62" s="3">
        <v>90.683343255796387</v>
      </c>
      <c r="AM62" s="14">
        <f t="shared" ref="AM62" si="258">AVERAGE(AL62:AL67)</f>
        <v>109.30286392783638</v>
      </c>
      <c r="AN62" s="16">
        <f t="shared" ref="AN62" si="259">STDEV(AL62:AL67)/SQRT(COUNT(AL62:AL67))</f>
        <v>8.1883109026012164</v>
      </c>
      <c r="AO62" s="3">
        <v>611.85497409561196</v>
      </c>
      <c r="AP62" s="14">
        <f t="shared" ref="AP62" si="260">AVERAGE(AO62:AO67)</f>
        <v>405.69508426185394</v>
      </c>
      <c r="AQ62" s="16">
        <f t="shared" ref="AQ62" si="261">STDEV(AO62:AO67)/SQRT(COUNT(AO62:AO67))</f>
        <v>49.827395943883033</v>
      </c>
    </row>
    <row r="63" spans="1:43" x14ac:dyDescent="0.2">
      <c r="A63" t="s">
        <v>21</v>
      </c>
      <c r="B63">
        <v>2</v>
      </c>
      <c r="C63">
        <v>21</v>
      </c>
      <c r="D63" s="1">
        <v>12.750232337557003</v>
      </c>
      <c r="E63" s="14"/>
      <c r="F63" s="16"/>
      <c r="G63" s="1">
        <v>1.0697681087623629</v>
      </c>
      <c r="H63" s="14"/>
      <c r="I63" s="16"/>
      <c r="J63" s="3">
        <f t="shared" si="0"/>
        <v>2976.0948785768937</v>
      </c>
      <c r="K63" s="1">
        <v>11.918688015768215</v>
      </c>
      <c r="L63" s="14"/>
      <c r="M63" s="16"/>
      <c r="N63">
        <v>60.6</v>
      </c>
      <c r="O63" s="14"/>
      <c r="P63" s="16"/>
      <c r="Q63">
        <v>6.68</v>
      </c>
      <c r="R63" s="14"/>
      <c r="S63" s="16"/>
      <c r="T63" s="2">
        <v>1.7341770166503438</v>
      </c>
      <c r="U63" s="14"/>
      <c r="V63" s="16"/>
      <c r="W63" s="2">
        <v>0.81411001502448577</v>
      </c>
      <c r="X63" s="14"/>
      <c r="Y63" s="16"/>
      <c r="Z63" s="1">
        <v>0.36184140376101853</v>
      </c>
      <c r="AA63" s="14"/>
      <c r="AB63" s="16"/>
      <c r="AC63" s="2">
        <f t="shared" si="1"/>
        <v>8.956373219059742</v>
      </c>
      <c r="AD63" s="14"/>
      <c r="AE63" s="16"/>
      <c r="AF63" s="2">
        <v>11.504660250734572</v>
      </c>
      <c r="AG63" s="14"/>
      <c r="AH63" s="16"/>
      <c r="AI63" s="2">
        <v>43.668984728697353</v>
      </c>
      <c r="AJ63" s="14"/>
      <c r="AK63" s="16"/>
      <c r="AL63" s="3">
        <v>123.45821040891282</v>
      </c>
      <c r="AM63" s="14"/>
      <c r="AN63" s="16"/>
      <c r="AO63" s="3">
        <v>293.02346090667419</v>
      </c>
      <c r="AP63" s="14"/>
      <c r="AQ63" s="16"/>
    </row>
    <row r="64" spans="1:43" x14ac:dyDescent="0.2">
      <c r="A64" t="s">
        <v>21</v>
      </c>
      <c r="B64">
        <v>3</v>
      </c>
      <c r="C64">
        <v>33</v>
      </c>
      <c r="D64" s="1">
        <v>12.315686708467245</v>
      </c>
      <c r="E64" s="14"/>
      <c r="F64" s="16"/>
      <c r="G64" s="1">
        <v>1.0154828941353193</v>
      </c>
      <c r="H64" s="14"/>
      <c r="I64" s="16"/>
      <c r="J64" s="3">
        <f t="shared" si="0"/>
        <v>2825.0734114844586</v>
      </c>
      <c r="K64" s="1">
        <v>12.127911538041236</v>
      </c>
      <c r="L64" s="14"/>
      <c r="M64" s="16"/>
      <c r="N64">
        <v>56.6</v>
      </c>
      <c r="O64" s="14"/>
      <c r="P64" s="16"/>
      <c r="Q64">
        <v>6.45</v>
      </c>
      <c r="R64" s="14"/>
      <c r="S64" s="16"/>
      <c r="T64" s="2">
        <v>1.3114969966317374</v>
      </c>
      <c r="U64" s="14"/>
      <c r="V64" s="16"/>
      <c r="W64" s="2">
        <v>1.0364862728143713</v>
      </c>
      <c r="X64" s="14"/>
      <c r="Y64" s="16"/>
      <c r="Z64" s="1">
        <v>0.37308004266467065</v>
      </c>
      <c r="AA64" s="14"/>
      <c r="AB64" s="16"/>
      <c r="AC64" s="2">
        <f t="shared" si="1"/>
        <v>5.7964565228443101</v>
      </c>
      <c r="AD64" s="14"/>
      <c r="AE64" s="16"/>
      <c r="AF64" s="2">
        <v>8.1444397922904184</v>
      </c>
      <c r="AG64" s="14"/>
      <c r="AH64" s="16"/>
      <c r="AI64" s="2">
        <v>43.324725860778457</v>
      </c>
      <c r="AJ64" s="14"/>
      <c r="AK64" s="16"/>
      <c r="AL64" s="3">
        <v>99.421570327326521</v>
      </c>
      <c r="AM64" s="14"/>
      <c r="AN64" s="16"/>
      <c r="AO64" s="3">
        <v>340.86210724664545</v>
      </c>
      <c r="AP64" s="14"/>
      <c r="AQ64" s="16"/>
    </row>
    <row r="65" spans="1:43" x14ac:dyDescent="0.2">
      <c r="A65" t="s">
        <v>21</v>
      </c>
      <c r="B65">
        <v>4</v>
      </c>
      <c r="C65">
        <v>37</v>
      </c>
      <c r="D65" s="1">
        <v>12.501701755873436</v>
      </c>
      <c r="E65" s="14"/>
      <c r="F65" s="16"/>
      <c r="G65" s="1">
        <v>1.0195573873991446</v>
      </c>
      <c r="H65" s="14"/>
      <c r="I65" s="16"/>
      <c r="J65" s="3">
        <f t="shared" si="0"/>
        <v>2836.4086517444202</v>
      </c>
      <c r="K65" s="1">
        <v>12.261891199439829</v>
      </c>
      <c r="L65" s="14"/>
      <c r="M65" s="16"/>
      <c r="N65">
        <v>58.6</v>
      </c>
      <c r="O65" s="14"/>
      <c r="P65" s="16"/>
      <c r="Q65">
        <v>6.38</v>
      </c>
      <c r="R65" s="14"/>
      <c r="S65" s="16"/>
      <c r="T65" s="2">
        <v>1.594755476025705</v>
      </c>
      <c r="U65" s="14"/>
      <c r="V65" s="16"/>
      <c r="W65" s="2">
        <v>1.4527240101283241</v>
      </c>
      <c r="X65" s="14"/>
      <c r="Y65" s="16"/>
      <c r="Z65" s="1">
        <v>0.38600394851211062</v>
      </c>
      <c r="AA65" s="14"/>
      <c r="AB65" s="16"/>
      <c r="AC65" s="2">
        <f t="shared" si="1"/>
        <v>5.4067512009443393</v>
      </c>
      <c r="AD65" s="14"/>
      <c r="AE65" s="16"/>
      <c r="AF65" s="2">
        <v>8.4542306870983683</v>
      </c>
      <c r="AG65" s="14"/>
      <c r="AH65" s="16"/>
      <c r="AI65" s="2">
        <v>36.099813544241229</v>
      </c>
      <c r="AJ65" s="14"/>
      <c r="AK65" s="16"/>
      <c r="AL65" s="3">
        <v>96.908007643009398</v>
      </c>
      <c r="AM65" s="14"/>
      <c r="AN65" s="16"/>
      <c r="AO65" s="3">
        <v>299.48691273349476</v>
      </c>
      <c r="AP65" s="14"/>
      <c r="AQ65" s="16"/>
    </row>
    <row r="66" spans="1:43" x14ac:dyDescent="0.2">
      <c r="A66" t="s">
        <v>21</v>
      </c>
      <c r="B66">
        <v>5</v>
      </c>
      <c r="C66">
        <v>52</v>
      </c>
      <c r="D66" s="1">
        <v>12.958872181106553</v>
      </c>
      <c r="E66" s="14"/>
      <c r="F66" s="16"/>
      <c r="G66" s="1">
        <v>1.0935866767367461</v>
      </c>
      <c r="H66" s="14"/>
      <c r="I66" s="16"/>
      <c r="J66" s="3">
        <f t="shared" si="0"/>
        <v>3042.3581346816277</v>
      </c>
      <c r="K66" s="1">
        <v>11.849881181595705</v>
      </c>
      <c r="L66" s="14"/>
      <c r="M66" s="16"/>
      <c r="N66">
        <v>49.2</v>
      </c>
      <c r="O66" s="14"/>
      <c r="P66" s="16"/>
      <c r="Q66">
        <v>6.56</v>
      </c>
      <c r="R66" s="14"/>
      <c r="S66" s="16"/>
      <c r="T66" s="2">
        <v>1.1382331143597337</v>
      </c>
      <c r="U66" s="14"/>
      <c r="V66" s="16"/>
      <c r="W66" s="2">
        <v>0.9656798505329387</v>
      </c>
      <c r="X66" s="14"/>
      <c r="Y66" s="16"/>
      <c r="Z66" s="1">
        <v>0.39402508290155452</v>
      </c>
      <c r="AA66" s="14"/>
      <c r="AB66" s="16"/>
      <c r="AC66" s="2">
        <f t="shared" si="1"/>
        <v>6.2021217778904516</v>
      </c>
      <c r="AD66" s="14"/>
      <c r="AE66" s="16"/>
      <c r="AF66" s="2">
        <v>8.3060347427831243</v>
      </c>
      <c r="AG66" s="14"/>
      <c r="AH66" s="16"/>
      <c r="AI66" s="2">
        <v>48.640196428571429</v>
      </c>
      <c r="AJ66" s="14"/>
      <c r="AK66" s="16"/>
      <c r="AL66" s="3">
        <v>143.35632584390888</v>
      </c>
      <c r="AM66" s="14"/>
      <c r="AN66" s="16"/>
      <c r="AO66" s="3">
        <v>424.52696031600595</v>
      </c>
      <c r="AP66" s="14"/>
      <c r="AQ66" s="16"/>
    </row>
    <row r="67" spans="1:43" x14ac:dyDescent="0.2">
      <c r="A67" t="s">
        <v>21</v>
      </c>
      <c r="B67">
        <v>6</v>
      </c>
      <c r="C67">
        <v>66</v>
      </c>
      <c r="D67" s="1">
        <v>12.223410408454473</v>
      </c>
      <c r="E67" s="14"/>
      <c r="F67" s="16"/>
      <c r="G67" s="1">
        <v>1.0496353319471714</v>
      </c>
      <c r="H67" s="14"/>
      <c r="I67" s="16"/>
      <c r="J67" s="3">
        <f t="shared" ref="J67:J73" si="262">G67*2782</f>
        <v>2920.0854934770309</v>
      </c>
      <c r="K67" s="1">
        <v>11.645387723161821</v>
      </c>
      <c r="L67" s="14"/>
      <c r="M67" s="16"/>
      <c r="N67">
        <v>48.5</v>
      </c>
      <c r="O67" s="14"/>
      <c r="P67" s="16"/>
      <c r="Q67">
        <v>6.48</v>
      </c>
      <c r="R67" s="14"/>
      <c r="S67" s="16"/>
      <c r="T67" s="2">
        <v>1.3152823587396592</v>
      </c>
      <c r="U67" s="14"/>
      <c r="V67" s="16"/>
      <c r="W67" s="2">
        <v>0.9793405913663088</v>
      </c>
      <c r="X67" s="14"/>
      <c r="Y67" s="16"/>
      <c r="Z67" s="1">
        <v>0.34303909649709552</v>
      </c>
      <c r="AA67" s="14"/>
      <c r="AB67" s="16"/>
      <c r="AC67" s="2">
        <f t="shared" ref="AC67:AC73" si="263">AF67-W67-T67</f>
        <v>7.2298917480105613</v>
      </c>
      <c r="AD67" s="14"/>
      <c r="AE67" s="16"/>
      <c r="AF67" s="2">
        <v>9.5245146981165298</v>
      </c>
      <c r="AG67" s="14"/>
      <c r="AH67" s="16"/>
      <c r="AI67" s="2">
        <v>41.964480549199088</v>
      </c>
      <c r="AJ67" s="14"/>
      <c r="AK67" s="16"/>
      <c r="AL67" s="3">
        <v>101.98972608806434</v>
      </c>
      <c r="AM67" s="14"/>
      <c r="AN67" s="16"/>
      <c r="AO67" s="3">
        <v>464.41609027269158</v>
      </c>
      <c r="AP67" s="14"/>
      <c r="AQ67" s="16"/>
    </row>
    <row r="68" spans="1:43" x14ac:dyDescent="0.2">
      <c r="A68" t="s">
        <v>22</v>
      </c>
      <c r="B68">
        <v>1</v>
      </c>
      <c r="C68">
        <v>4</v>
      </c>
      <c r="D68" s="1">
        <v>10.04443736020702</v>
      </c>
      <c r="E68" s="14">
        <f t="shared" ref="E68" si="264">AVERAGE(D68:D73)</f>
        <v>11.08934445856872</v>
      </c>
      <c r="F68" s="16">
        <f t="shared" ref="F68" si="265">STDEV(D68:D73)/SQRT(COUNT(D68:D73))</f>
        <v>0.2967042303826567</v>
      </c>
      <c r="G68" s="1">
        <v>0.8175517759078591</v>
      </c>
      <c r="H68" s="14">
        <f t="shared" ref="H68" si="266">AVERAGE(G68:G73)</f>
        <v>0.9086064798211021</v>
      </c>
      <c r="I68" s="16">
        <f t="shared" ref="I68" si="267">STDEV(G68:G73)/SQRT(COUNT(G68:G73))</f>
        <v>2.6427899620712892E-2</v>
      </c>
      <c r="J68" s="3">
        <f t="shared" si="262"/>
        <v>2274.4290405756642</v>
      </c>
      <c r="K68" s="1">
        <v>12.285995402619079</v>
      </c>
      <c r="L68" s="14">
        <f t="shared" ref="L68" si="268">AVERAGE(K68:K73)</f>
        <v>12.210146255151566</v>
      </c>
      <c r="M68" s="16">
        <f t="shared" ref="M68" si="269">STDEV(K68:K73)/SQRT(COUNT(K68:K73))</f>
        <v>7.7263076564686131E-2</v>
      </c>
      <c r="N68">
        <v>43.4</v>
      </c>
      <c r="O68" s="14">
        <f t="shared" ref="O68" si="270">AVERAGE(N68:N73)</f>
        <v>54.15</v>
      </c>
      <c r="P68" s="16">
        <f t="shared" ref="P68" si="271">STDEV(N68:N73)/SQRT(COUNT(N68:N73))</f>
        <v>2.7916243777891627</v>
      </c>
      <c r="Q68">
        <v>6.43</v>
      </c>
      <c r="R68" s="14">
        <f t="shared" ref="R68" si="272">AVERAGE(Q68:Q73)</f>
        <v>6.4899999999999993</v>
      </c>
      <c r="S68" s="16">
        <f t="shared" ref="S68" si="273">STDEV(Q68:Q73)/SQRT(COUNT(Q68:Q73))</f>
        <v>3.3466401061362984E-2</v>
      </c>
      <c r="T68" s="2">
        <v>0.6764881569560045</v>
      </c>
      <c r="U68" s="14">
        <f t="shared" ref="U68" si="274">AVERAGE(T68:T73)</f>
        <v>1.2185275584032562</v>
      </c>
      <c r="V68" s="16">
        <f t="shared" ref="V68" si="275">STDEV(T68:T73)/SQRT(COUNT(T68:T73))</f>
        <v>0.18719195134651842</v>
      </c>
      <c r="W68" s="2">
        <v>0.78991436595481579</v>
      </c>
      <c r="X68" s="14">
        <f t="shared" ref="X68" si="276">AVERAGE(W68:W73)</f>
        <v>1.1103723974899387</v>
      </c>
      <c r="Y68" s="16">
        <f t="shared" ref="Y68" si="277">STDEV(W68:W73)/SQRT(COUNT(W68:W73))</f>
        <v>7.8057649532016452E-2</v>
      </c>
      <c r="Z68" s="1">
        <v>0.26928833864447088</v>
      </c>
      <c r="AA68" s="14">
        <f t="shared" ref="AA68" si="278">AVERAGE(Z68:Z73)</f>
        <v>0.31242300929746075</v>
      </c>
      <c r="AB68" s="16">
        <f t="shared" ref="AB68" si="279">STDEV(Z68:Z73)/SQRT(COUNT(Z68:Z73))</f>
        <v>1.4256643624890382E-2</v>
      </c>
      <c r="AC68" s="2">
        <f t="shared" si="263"/>
        <v>5.3922733867205714</v>
      </c>
      <c r="AD68" s="14">
        <f t="shared" ref="AD68" si="280">AVERAGE(AC68:AC73)</f>
        <v>4.5570550701150889</v>
      </c>
      <c r="AE68" s="16">
        <f t="shared" ref="AE68" si="281">STDEV(AC68:AC73)/SQRT(COUNT(AC68:AC73))</f>
        <v>0.31762387188419261</v>
      </c>
      <c r="AF68" s="2">
        <v>6.8586759096313923</v>
      </c>
      <c r="AG68" s="14">
        <f t="shared" ref="AG68" si="282">AVERAGE(AF68:AF73)</f>
        <v>6.8859550260082836</v>
      </c>
      <c r="AH68" s="16">
        <f t="shared" ref="AH68" si="283">STDEV(AF68:AF73)/SQRT(COUNT(AF68:AF73))</f>
        <v>0.14350208430246411</v>
      </c>
      <c r="AI68" s="2">
        <v>34.755168799048761</v>
      </c>
      <c r="AJ68" s="14">
        <f t="shared" ref="AJ68" si="284">AVERAGE(AI68:AI73)</f>
        <v>33.757522043509745</v>
      </c>
      <c r="AK68" s="16">
        <f t="shared" ref="AK68" si="285">STDEV(AI68:AI73)/SQRT(COUNT(AI68:AI73))</f>
        <v>2.4920474454745376</v>
      </c>
      <c r="AL68" s="3">
        <v>87.714754548156975</v>
      </c>
      <c r="AM68" s="14">
        <f t="shared" ref="AM68" si="286">AVERAGE(AL68:AL73)</f>
        <v>83.552078043030164</v>
      </c>
      <c r="AN68" s="16">
        <f t="shared" ref="AN68" si="287">STDEV(AL68:AL73)/SQRT(COUNT(AL68:AL73))</f>
        <v>3.9717499997179755</v>
      </c>
      <c r="AO68" s="3">
        <v>627.72839536266326</v>
      </c>
      <c r="AP68" s="14">
        <f t="shared" ref="AP68" si="288">AVERAGE(AO68:AO73)</f>
        <v>437.60992440353544</v>
      </c>
      <c r="AQ68" s="16">
        <f t="shared" ref="AQ68" si="289">STDEV(AO68:AO73)/SQRT(COUNT(AO68:AO73))</f>
        <v>50.755384799532784</v>
      </c>
    </row>
    <row r="69" spans="1:43" x14ac:dyDescent="0.2">
      <c r="A69" t="s">
        <v>22</v>
      </c>
      <c r="B69">
        <v>2</v>
      </c>
      <c r="C69">
        <v>16</v>
      </c>
      <c r="D69" s="1">
        <v>11.463724368096939</v>
      </c>
      <c r="E69" s="14"/>
      <c r="F69" s="16"/>
      <c r="G69" s="1">
        <v>0.95234619690119748</v>
      </c>
      <c r="H69" s="14"/>
      <c r="I69" s="16"/>
      <c r="J69" s="3">
        <f t="shared" si="262"/>
        <v>2649.4271197791313</v>
      </c>
      <c r="K69" s="1">
        <v>12.037349868564927</v>
      </c>
      <c r="L69" s="14"/>
      <c r="M69" s="16"/>
      <c r="N69">
        <v>55.5</v>
      </c>
      <c r="O69" s="14"/>
      <c r="P69" s="16"/>
      <c r="Q69">
        <v>6.5</v>
      </c>
      <c r="R69" s="14"/>
      <c r="S69" s="16"/>
      <c r="T69" s="2">
        <v>1.5123408900277155</v>
      </c>
      <c r="U69" s="14"/>
      <c r="V69" s="16"/>
      <c r="W69" s="2">
        <v>1.2344707106817971</v>
      </c>
      <c r="X69" s="14"/>
      <c r="Y69" s="16"/>
      <c r="Z69" s="1">
        <v>0.28887546497934424</v>
      </c>
      <c r="AA69" s="14"/>
      <c r="AB69" s="16"/>
      <c r="AC69" s="2">
        <f t="shared" si="263"/>
        <v>4.227748177567956</v>
      </c>
      <c r="AD69" s="14"/>
      <c r="AE69" s="16"/>
      <c r="AF69" s="2">
        <v>6.9745597782774684</v>
      </c>
      <c r="AG69" s="14"/>
      <c r="AH69" s="16"/>
      <c r="AI69" s="2">
        <v>27.611242587460136</v>
      </c>
      <c r="AJ69" s="14"/>
      <c r="AK69" s="16"/>
      <c r="AL69" s="3">
        <v>75.21500709878157</v>
      </c>
      <c r="AM69" s="14"/>
      <c r="AN69" s="16"/>
      <c r="AO69" s="3">
        <v>443.58835709429957</v>
      </c>
      <c r="AP69" s="14"/>
      <c r="AQ69" s="16"/>
    </row>
    <row r="70" spans="1:43" x14ac:dyDescent="0.2">
      <c r="A70" t="s">
        <v>22</v>
      </c>
      <c r="B70">
        <v>3</v>
      </c>
      <c r="C70">
        <v>34</v>
      </c>
      <c r="D70" s="1">
        <v>12.034074308608892</v>
      </c>
      <c r="E70" s="14"/>
      <c r="F70" s="16"/>
      <c r="G70" s="1">
        <v>0.98978893241111743</v>
      </c>
      <c r="H70" s="14"/>
      <c r="I70" s="16"/>
      <c r="J70" s="3">
        <f t="shared" si="262"/>
        <v>2753.5928099677285</v>
      </c>
      <c r="K70" s="1">
        <v>12.158222742796275</v>
      </c>
      <c r="L70" s="14"/>
      <c r="M70" s="16"/>
      <c r="N70">
        <v>50.1</v>
      </c>
      <c r="O70" s="14"/>
      <c r="P70" s="16"/>
      <c r="Q70">
        <v>6.5</v>
      </c>
      <c r="R70" s="14"/>
      <c r="S70" s="16"/>
      <c r="T70" s="2">
        <v>0.73437558282208559</v>
      </c>
      <c r="U70" s="14"/>
      <c r="V70" s="16"/>
      <c r="W70" s="2">
        <v>1.3013735344130881</v>
      </c>
      <c r="X70" s="14"/>
      <c r="Y70" s="16"/>
      <c r="Z70" s="1">
        <v>0.36665575705521475</v>
      </c>
      <c r="AA70" s="14"/>
      <c r="AB70" s="16"/>
      <c r="AC70" s="2">
        <f t="shared" si="263"/>
        <v>5.0802103919672801</v>
      </c>
      <c r="AD70" s="14"/>
      <c r="AE70" s="16"/>
      <c r="AF70" s="2">
        <v>7.1159595092024537</v>
      </c>
      <c r="AG70" s="14"/>
      <c r="AH70" s="16"/>
      <c r="AI70" s="2">
        <v>26.554578732106343</v>
      </c>
      <c r="AJ70" s="14"/>
      <c r="AK70" s="16"/>
      <c r="AL70" s="3">
        <v>96.413125219087419</v>
      </c>
      <c r="AM70" s="14"/>
      <c r="AN70" s="16"/>
      <c r="AO70" s="3">
        <v>408.79357034898277</v>
      </c>
      <c r="AP70" s="14"/>
      <c r="AQ70" s="16"/>
    </row>
    <row r="71" spans="1:43" x14ac:dyDescent="0.2">
      <c r="A71" t="s">
        <v>22</v>
      </c>
      <c r="B71">
        <v>4</v>
      </c>
      <c r="C71">
        <v>45</v>
      </c>
      <c r="D71" s="1">
        <v>11.554040959248477</v>
      </c>
      <c r="E71" s="14"/>
      <c r="F71" s="16"/>
      <c r="G71" s="1">
        <v>0.93620539598162777</v>
      </c>
      <c r="H71" s="14"/>
      <c r="I71" s="16"/>
      <c r="J71" s="3">
        <f t="shared" si="262"/>
        <v>2604.5234116208885</v>
      </c>
      <c r="K71" s="1">
        <v>12.341352665601613</v>
      </c>
      <c r="L71" s="14"/>
      <c r="M71" s="16"/>
      <c r="N71">
        <v>60.9</v>
      </c>
      <c r="O71" s="14"/>
      <c r="P71" s="16"/>
      <c r="Q71">
        <v>6.46</v>
      </c>
      <c r="R71" s="14"/>
      <c r="S71" s="16"/>
      <c r="T71" s="2">
        <v>1.5467076001012403</v>
      </c>
      <c r="U71" s="14"/>
      <c r="V71" s="16"/>
      <c r="W71" s="2">
        <v>0.97885827548104321</v>
      </c>
      <c r="X71" s="14"/>
      <c r="Y71" s="16"/>
      <c r="Z71" s="1">
        <v>0.30697413782839794</v>
      </c>
      <c r="AA71" s="14"/>
      <c r="AB71" s="16"/>
      <c r="AC71" s="2">
        <f t="shared" si="263"/>
        <v>4.4255984473739307</v>
      </c>
      <c r="AD71" s="14"/>
      <c r="AE71" s="16"/>
      <c r="AF71" s="2">
        <v>6.9511643229562141</v>
      </c>
      <c r="AG71" s="14"/>
      <c r="AH71" s="16"/>
      <c r="AI71" s="2">
        <v>37.758256886864096</v>
      </c>
      <c r="AJ71" s="14"/>
      <c r="AK71" s="16"/>
      <c r="AL71" s="3">
        <v>90.955381395933287</v>
      </c>
      <c r="AM71" s="14"/>
      <c r="AN71" s="16"/>
      <c r="AO71" s="3">
        <v>480.34580740809491</v>
      </c>
      <c r="AP71" s="14"/>
      <c r="AQ71" s="16"/>
    </row>
    <row r="72" spans="1:43" x14ac:dyDescent="0.2">
      <c r="A72" t="s">
        <v>22</v>
      </c>
      <c r="B72">
        <v>5</v>
      </c>
      <c r="C72">
        <v>49</v>
      </c>
      <c r="D72" s="1">
        <v>10.602490584848937</v>
      </c>
      <c r="E72" s="14"/>
      <c r="F72" s="16"/>
      <c r="G72" s="1">
        <v>0.85041836616058464</v>
      </c>
      <c r="H72" s="14"/>
      <c r="I72" s="16"/>
      <c r="J72" s="3">
        <f t="shared" si="262"/>
        <v>2365.8638946587466</v>
      </c>
      <c r="K72" s="1">
        <v>12.467381946037213</v>
      </c>
      <c r="L72" s="14"/>
      <c r="M72" s="16"/>
      <c r="N72">
        <v>61.5</v>
      </c>
      <c r="O72" s="14"/>
      <c r="P72" s="16"/>
      <c r="Q72">
        <v>6.41</v>
      </c>
      <c r="R72" s="14"/>
      <c r="S72" s="16"/>
      <c r="T72" s="2">
        <v>1.7722645307443374</v>
      </c>
      <c r="U72" s="14"/>
      <c r="V72" s="16"/>
      <c r="W72" s="2">
        <v>1.2066627537259977</v>
      </c>
      <c r="X72" s="14"/>
      <c r="Y72" s="16"/>
      <c r="Z72" s="1">
        <v>0.30476775792880256</v>
      </c>
      <c r="AA72" s="14"/>
      <c r="AB72" s="16"/>
      <c r="AC72" s="2">
        <f t="shared" si="263"/>
        <v>3.2345536216785336</v>
      </c>
      <c r="AD72" s="14"/>
      <c r="AE72" s="16"/>
      <c r="AF72" s="2">
        <v>6.2134809061488685</v>
      </c>
      <c r="AG72" s="14"/>
      <c r="AH72" s="16"/>
      <c r="AI72" s="2">
        <v>33.20111326860841</v>
      </c>
      <c r="AJ72" s="14"/>
      <c r="AK72" s="16"/>
      <c r="AL72" s="3">
        <v>71.220461705364443</v>
      </c>
      <c r="AM72" s="14"/>
      <c r="AN72" s="16"/>
      <c r="AO72" s="3">
        <v>423.1343237429619</v>
      </c>
      <c r="AP72" s="14"/>
      <c r="AQ72" s="16"/>
    </row>
    <row r="73" spans="1:43" x14ac:dyDescent="0.2">
      <c r="A73" t="s">
        <v>22</v>
      </c>
      <c r="B73">
        <v>6</v>
      </c>
      <c r="C73">
        <v>67</v>
      </c>
      <c r="D73" s="1">
        <v>10.837299170402053</v>
      </c>
      <c r="E73" s="14"/>
      <c r="F73" s="16"/>
      <c r="G73" s="1">
        <v>0.90532821156422572</v>
      </c>
      <c r="H73" s="14"/>
      <c r="I73" s="16"/>
      <c r="J73" s="3">
        <f t="shared" si="262"/>
        <v>2518.6230845716759</v>
      </c>
      <c r="K73" s="1">
        <v>11.970574905290285</v>
      </c>
      <c r="L73" s="14"/>
      <c r="M73" s="16"/>
      <c r="N73">
        <v>53.5</v>
      </c>
      <c r="O73" s="14"/>
      <c r="P73" s="16"/>
      <c r="Q73">
        <v>6.64</v>
      </c>
      <c r="R73" s="14"/>
      <c r="S73" s="16"/>
      <c r="T73" s="2">
        <v>1.0689885897681544</v>
      </c>
      <c r="U73" s="14"/>
      <c r="V73" s="16"/>
      <c r="W73" s="2">
        <v>1.1509547446828896</v>
      </c>
      <c r="X73" s="14"/>
      <c r="Y73" s="16"/>
      <c r="Z73" s="1">
        <v>0.33797659934853425</v>
      </c>
      <c r="AA73" s="14"/>
      <c r="AB73" s="16"/>
      <c r="AC73" s="2">
        <f t="shared" si="263"/>
        <v>4.9819463953822583</v>
      </c>
      <c r="AD73" s="14"/>
      <c r="AE73" s="16"/>
      <c r="AF73" s="2">
        <v>7.2018897298333018</v>
      </c>
      <c r="AG73" s="14"/>
      <c r="AH73" s="16"/>
      <c r="AI73" s="2">
        <v>42.664771986970685</v>
      </c>
      <c r="AJ73" s="14"/>
      <c r="AK73" s="16"/>
      <c r="AL73" s="3">
        <v>79.793738290857334</v>
      </c>
      <c r="AM73" s="14"/>
      <c r="AN73" s="16"/>
      <c r="AO73" s="3">
        <v>242.06909246421057</v>
      </c>
      <c r="AP73" s="14"/>
      <c r="AQ7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workbookViewId="0">
      <selection activeCell="M28" sqref="M28"/>
    </sheetView>
  </sheetViews>
  <sheetFormatPr baseColWidth="10" defaultRowHeight="16" x14ac:dyDescent="0.2"/>
  <cols>
    <col min="13" max="13" width="13.6640625" bestFit="1" customWidth="1"/>
    <col min="14" max="14" width="12.83203125" bestFit="1" customWidth="1"/>
    <col min="21" max="21" width="14" bestFit="1" customWidth="1"/>
    <col min="22" max="22" width="20.83203125" bestFit="1" customWidth="1"/>
  </cols>
  <sheetData>
    <row r="1" spans="1:33" x14ac:dyDescent="0.2">
      <c r="A1" t="s">
        <v>0</v>
      </c>
      <c r="B1" t="s">
        <v>1</v>
      </c>
      <c r="C1" t="s">
        <v>600</v>
      </c>
      <c r="D1" t="s">
        <v>608</v>
      </c>
      <c r="E1" t="s">
        <v>609</v>
      </c>
      <c r="F1" t="s">
        <v>614</v>
      </c>
      <c r="G1" t="s">
        <v>615</v>
      </c>
      <c r="H1" t="s">
        <v>610</v>
      </c>
      <c r="I1" t="s">
        <v>611</v>
      </c>
      <c r="J1" t="s">
        <v>612</v>
      </c>
      <c r="K1" t="s">
        <v>613</v>
      </c>
      <c r="L1" t="s">
        <v>616</v>
      </c>
      <c r="M1" t="s">
        <v>642</v>
      </c>
      <c r="N1" t="s">
        <v>643</v>
      </c>
      <c r="O1" t="s">
        <v>619</v>
      </c>
      <c r="P1" t="s">
        <v>620</v>
      </c>
      <c r="Q1" t="s">
        <v>621</v>
      </c>
      <c r="R1" t="s">
        <v>622</v>
      </c>
      <c r="S1" t="s">
        <v>617</v>
      </c>
      <c r="T1" t="s">
        <v>618</v>
      </c>
      <c r="U1" t="s">
        <v>623</v>
      </c>
      <c r="V1" t="s">
        <v>624</v>
      </c>
      <c r="W1" t="s">
        <v>625</v>
      </c>
      <c r="X1" t="s">
        <v>626</v>
      </c>
      <c r="Y1" t="s">
        <v>627</v>
      </c>
      <c r="Z1" t="s">
        <v>628</v>
      </c>
      <c r="AA1" t="s">
        <v>629</v>
      </c>
      <c r="AB1" t="s">
        <v>630</v>
      </c>
      <c r="AC1" t="s">
        <v>631</v>
      </c>
      <c r="AD1" t="s">
        <v>632</v>
      </c>
      <c r="AE1" t="s">
        <v>633</v>
      </c>
      <c r="AF1" t="s">
        <v>634</v>
      </c>
      <c r="AG1" t="s">
        <v>635</v>
      </c>
    </row>
    <row r="2" spans="1:33" x14ac:dyDescent="0.2">
      <c r="A2" t="s">
        <v>11</v>
      </c>
      <c r="B2">
        <v>1</v>
      </c>
      <c r="C2">
        <v>11</v>
      </c>
      <c r="D2" s="2">
        <v>5.45</v>
      </c>
      <c r="E2" s="1">
        <v>4.7439999999999998</v>
      </c>
      <c r="F2" s="1">
        <f>D2+E2</f>
        <v>10.193999999999999</v>
      </c>
      <c r="G2" s="1">
        <f>E2/D2</f>
        <v>0.87045871559633026</v>
      </c>
      <c r="H2" s="3">
        <v>411.56058144791115</v>
      </c>
      <c r="I2" s="2">
        <v>15.874491346585925</v>
      </c>
      <c r="J2" s="3">
        <v>207.14397987905048</v>
      </c>
      <c r="K2" s="2">
        <v>5.8805870070275246</v>
      </c>
      <c r="L2" s="3">
        <f>(I2*D2)+(K2*E2)</f>
        <v>114.41348260023187</v>
      </c>
      <c r="M2" s="3">
        <f>D2*I2</f>
        <v>86.515977838893292</v>
      </c>
      <c r="N2" s="3">
        <f>E2*K2</f>
        <v>27.897504761338574</v>
      </c>
      <c r="O2">
        <v>48</v>
      </c>
      <c r="P2">
        <v>17</v>
      </c>
      <c r="Q2">
        <v>13</v>
      </c>
      <c r="R2">
        <v>47.5</v>
      </c>
      <c r="S2">
        <v>0</v>
      </c>
      <c r="T2">
        <v>3</v>
      </c>
      <c r="U2" s="4">
        <v>339.90553577628629</v>
      </c>
      <c r="V2" s="4">
        <v>6103.6298693512281</v>
      </c>
      <c r="W2">
        <v>0.5716</v>
      </c>
      <c r="X2" s="3">
        <v>83.589173870246071</v>
      </c>
      <c r="Y2" s="3">
        <v>113.85577712751676</v>
      </c>
      <c r="Z2" s="3">
        <v>63.293492832214753</v>
      </c>
      <c r="AA2" s="3">
        <v>27.653975266219234</v>
      </c>
      <c r="AB2" s="3">
        <v>17.901722791946302</v>
      </c>
      <c r="AC2" s="3">
        <v>21.496597574944065</v>
      </c>
      <c r="AD2" s="3">
        <v>7.1413066398210265</v>
      </c>
      <c r="AE2" s="3">
        <v>3.0824378791946301</v>
      </c>
      <c r="AF2" s="3">
        <v>1.2152705861297535</v>
      </c>
      <c r="AG2" s="3">
        <v>0.57346151230425046</v>
      </c>
    </row>
    <row r="3" spans="1:33" x14ac:dyDescent="0.2">
      <c r="A3" t="s">
        <v>11</v>
      </c>
      <c r="B3">
        <v>2</v>
      </c>
      <c r="C3">
        <v>24</v>
      </c>
      <c r="D3" s="2">
        <v>6.35</v>
      </c>
      <c r="E3" s="1">
        <v>3.887</v>
      </c>
      <c r="F3" s="1">
        <f t="shared" ref="F3:F66" si="0">D3+E3</f>
        <v>10.237</v>
      </c>
      <c r="G3" s="1">
        <f t="shared" ref="G3:G66" si="1">E3/D3</f>
        <v>0.61212598425196851</v>
      </c>
      <c r="H3" s="3">
        <v>412.85592090690233</v>
      </c>
      <c r="I3" s="2">
        <v>11.699185533249798</v>
      </c>
      <c r="J3" s="3">
        <v>274.3055030178121</v>
      </c>
      <c r="K3" s="2">
        <v>8.1956525755396008</v>
      </c>
      <c r="L3" s="3">
        <f t="shared" ref="L3:L66" si="2">(I3*D3)+(K3*E3)</f>
        <v>106.14632969725864</v>
      </c>
      <c r="M3" s="3">
        <f t="shared" ref="M3:M66" si="3">D3*I3</f>
        <v>74.289828136136208</v>
      </c>
      <c r="N3" s="3">
        <f t="shared" ref="N3:N66" si="4">E3*K3</f>
        <v>31.856501561122428</v>
      </c>
      <c r="O3">
        <v>61</v>
      </c>
      <c r="P3">
        <v>11</v>
      </c>
      <c r="Q3">
        <v>17</v>
      </c>
      <c r="R3">
        <v>30</v>
      </c>
      <c r="S3">
        <v>0</v>
      </c>
      <c r="T3">
        <v>5</v>
      </c>
      <c r="U3" s="4">
        <v>371.32379261824957</v>
      </c>
      <c r="V3" s="4">
        <v>6921.7640305400382</v>
      </c>
      <c r="W3">
        <v>0.59340000000000004</v>
      </c>
      <c r="X3" s="3">
        <v>73.459732594040986</v>
      </c>
      <c r="Y3" s="3">
        <v>130.83890999627562</v>
      </c>
      <c r="Z3" s="3">
        <v>70.229172338919938</v>
      </c>
      <c r="AA3" s="3">
        <v>35.127752748603356</v>
      </c>
      <c r="AB3" s="3">
        <v>24.015753497206706</v>
      </c>
      <c r="AC3" s="3">
        <v>24.693452309124769</v>
      </c>
      <c r="AD3" s="3">
        <v>7.9931269106145262</v>
      </c>
      <c r="AE3" s="3">
        <v>3.1808109981378032</v>
      </c>
      <c r="AF3" s="3">
        <v>1.1892048491620115</v>
      </c>
      <c r="AG3" s="3">
        <v>0.46608532029795163</v>
      </c>
    </row>
    <row r="4" spans="1:33" x14ac:dyDescent="0.2">
      <c r="A4" t="s">
        <v>11</v>
      </c>
      <c r="B4">
        <v>3</v>
      </c>
      <c r="C4">
        <v>30</v>
      </c>
      <c r="D4" s="2">
        <v>4.1500000000000004</v>
      </c>
      <c r="E4" s="1">
        <v>1.429</v>
      </c>
      <c r="F4" s="1">
        <f t="shared" si="0"/>
        <v>5.5790000000000006</v>
      </c>
      <c r="G4" s="1">
        <f t="shared" si="1"/>
        <v>0.34433734939759036</v>
      </c>
      <c r="H4" s="3">
        <v>413.93467844787892</v>
      </c>
      <c r="I4" s="2">
        <v>17.159106334675009</v>
      </c>
      <c r="J4" s="3">
        <v>294.2329682715889</v>
      </c>
      <c r="K4" s="2">
        <v>8.2287130535747508</v>
      </c>
      <c r="L4" s="3">
        <f t="shared" si="2"/>
        <v>82.969122242459605</v>
      </c>
      <c r="M4" s="3">
        <f t="shared" si="3"/>
        <v>71.210291288901288</v>
      </c>
      <c r="N4" s="3">
        <f t="shared" si="4"/>
        <v>11.75883095355832</v>
      </c>
      <c r="O4">
        <v>37</v>
      </c>
      <c r="P4">
        <v>11</v>
      </c>
      <c r="Q4">
        <v>12</v>
      </c>
      <c r="R4">
        <v>38</v>
      </c>
      <c r="S4">
        <v>0</v>
      </c>
      <c r="T4">
        <v>2</v>
      </c>
      <c r="U4" s="4">
        <v>170.8577984235807</v>
      </c>
      <c r="V4" s="4">
        <v>3068.8355336244526</v>
      </c>
      <c r="W4">
        <v>0.57169999999999999</v>
      </c>
      <c r="X4" s="3">
        <v>12.219410200873355</v>
      </c>
      <c r="Y4" s="3">
        <v>69.665796777292542</v>
      </c>
      <c r="Z4" s="3">
        <v>47.225417275109152</v>
      </c>
      <c r="AA4" s="3">
        <v>17.105853860262002</v>
      </c>
      <c r="AB4" s="3">
        <v>12.308363890829687</v>
      </c>
      <c r="AC4" s="3">
        <v>10.41341004803493</v>
      </c>
      <c r="AD4" s="3">
        <v>1.441180820960698</v>
      </c>
      <c r="AE4" s="3">
        <v>0.37988311353711773</v>
      </c>
      <c r="AF4" s="3">
        <v>6.8947689956331853E-2</v>
      </c>
      <c r="AG4" s="3">
        <v>3.5631397379912643E-3</v>
      </c>
    </row>
    <row r="5" spans="1:33" x14ac:dyDescent="0.2">
      <c r="A5" t="s">
        <v>11</v>
      </c>
      <c r="B5">
        <v>4</v>
      </c>
      <c r="C5">
        <v>42</v>
      </c>
      <c r="D5" s="2">
        <v>4.3</v>
      </c>
      <c r="E5" s="1">
        <v>2.0339999999999994</v>
      </c>
      <c r="F5" s="1">
        <f t="shared" si="0"/>
        <v>6.3339999999999996</v>
      </c>
      <c r="G5" s="1">
        <f t="shared" si="1"/>
        <v>0.47302325581395338</v>
      </c>
      <c r="H5" s="3">
        <v>405.33752991374843</v>
      </c>
      <c r="I5" s="2">
        <v>18.366986518385236</v>
      </c>
      <c r="J5" s="3">
        <v>321.9434085931984</v>
      </c>
      <c r="K5" s="2">
        <v>9.4948576364820187</v>
      </c>
      <c r="L5" s="3">
        <f t="shared" si="2"/>
        <v>98.290582461660932</v>
      </c>
      <c r="M5" s="3">
        <f t="shared" si="3"/>
        <v>78.97804202905651</v>
      </c>
      <c r="N5" s="3">
        <f t="shared" si="4"/>
        <v>19.312540432604418</v>
      </c>
      <c r="O5">
        <v>51</v>
      </c>
      <c r="P5">
        <v>15</v>
      </c>
      <c r="Q5">
        <v>17</v>
      </c>
      <c r="R5">
        <v>41</v>
      </c>
      <c r="S5">
        <v>0</v>
      </c>
      <c r="T5">
        <v>2</v>
      </c>
      <c r="U5" s="4">
        <v>148.04647718421066</v>
      </c>
      <c r="V5" s="4">
        <v>2423.664739473686</v>
      </c>
      <c r="W5">
        <v>0.52110000000000001</v>
      </c>
      <c r="X5" s="3">
        <v>29.215561210526339</v>
      </c>
      <c r="Y5" s="3">
        <v>61.660858684210574</v>
      </c>
      <c r="Z5" s="3">
        <v>28.275306052631599</v>
      </c>
      <c r="AA5" s="3">
        <v>12.102335684210537</v>
      </c>
      <c r="AB5" s="3">
        <v>7.3901970263157954</v>
      </c>
      <c r="AC5" s="3">
        <v>6.8162343421052682</v>
      </c>
      <c r="AD5" s="3">
        <v>1.6915416052631591</v>
      </c>
      <c r="AE5" s="3">
        <v>0.60831171052631616</v>
      </c>
      <c r="AF5" s="3">
        <v>0.18071376315789486</v>
      </c>
      <c r="AG5" s="3">
        <v>4.8929000000000035E-2</v>
      </c>
    </row>
    <row r="6" spans="1:33" x14ac:dyDescent="0.2">
      <c r="A6" t="s">
        <v>11</v>
      </c>
      <c r="B6">
        <v>5</v>
      </c>
      <c r="C6">
        <v>53</v>
      </c>
      <c r="D6" s="2">
        <v>4.5999999999999996</v>
      </c>
      <c r="E6" s="1">
        <v>2.5150000000000001</v>
      </c>
      <c r="F6" s="1">
        <f t="shared" si="0"/>
        <v>7.1150000000000002</v>
      </c>
      <c r="G6" s="1">
        <f t="shared" si="1"/>
        <v>0.54673913043478273</v>
      </c>
      <c r="H6" s="3">
        <v>397.0817727798576</v>
      </c>
      <c r="I6" s="2">
        <v>15.134596581898979</v>
      </c>
      <c r="J6" s="3">
        <v>363.2846655711686</v>
      </c>
      <c r="K6" s="2">
        <v>8.0033508115116572</v>
      </c>
      <c r="L6" s="3">
        <f t="shared" si="2"/>
        <v>89.747571567687118</v>
      </c>
      <c r="M6" s="3">
        <f t="shared" si="3"/>
        <v>69.619144276735298</v>
      </c>
      <c r="N6" s="3">
        <f t="shared" si="4"/>
        <v>20.128427290951819</v>
      </c>
      <c r="O6">
        <v>36</v>
      </c>
      <c r="P6">
        <v>16</v>
      </c>
      <c r="Q6">
        <v>10</v>
      </c>
      <c r="R6">
        <v>35</v>
      </c>
      <c r="S6">
        <v>0</v>
      </c>
      <c r="T6">
        <v>3</v>
      </c>
      <c r="U6" s="4">
        <v>143.36765931791905</v>
      </c>
      <c r="V6" s="4">
        <v>2434.7746982658955</v>
      </c>
      <c r="W6">
        <v>0.54059999999999997</v>
      </c>
      <c r="X6" s="3">
        <v>23.242804265895948</v>
      </c>
      <c r="Y6" s="3">
        <v>60.542059832369929</v>
      </c>
      <c r="Z6" s="3">
        <v>29.177073242774565</v>
      </c>
      <c r="AA6" s="3">
        <v>13.078721063583812</v>
      </c>
      <c r="AB6" s="3">
        <v>7.6565526069364145</v>
      </c>
      <c r="AC6" s="3">
        <v>7.2069432947976857</v>
      </c>
      <c r="AD6" s="3">
        <v>1.7189283583815027</v>
      </c>
      <c r="AE6" s="3">
        <v>0.53621835260115591</v>
      </c>
      <c r="AF6" s="3">
        <v>0.148100063583815</v>
      </c>
      <c r="AG6" s="3">
        <v>2.682182080924855E-2</v>
      </c>
    </row>
    <row r="7" spans="1:33" x14ac:dyDescent="0.2">
      <c r="A7" t="s">
        <v>11</v>
      </c>
      <c r="B7">
        <v>6</v>
      </c>
      <c r="C7">
        <v>68</v>
      </c>
      <c r="D7" s="2">
        <v>5.75</v>
      </c>
      <c r="E7" s="1">
        <v>4.5460000000000003</v>
      </c>
      <c r="F7" s="1">
        <f t="shared" si="0"/>
        <v>10.295999999999999</v>
      </c>
      <c r="G7" s="1">
        <f t="shared" si="1"/>
        <v>0.79060869565217395</v>
      </c>
      <c r="H7" s="3">
        <v>410.39229466979248</v>
      </c>
      <c r="I7" s="2">
        <v>16.685810948250314</v>
      </c>
      <c r="J7" s="3">
        <v>205.40150940345197</v>
      </c>
      <c r="K7" s="2">
        <v>5.474316394472428</v>
      </c>
      <c r="L7" s="3">
        <f t="shared" si="2"/>
        <v>120.82965528171096</v>
      </c>
      <c r="M7" s="3">
        <f t="shared" si="3"/>
        <v>95.943412952439303</v>
      </c>
      <c r="N7" s="3">
        <f t="shared" si="4"/>
        <v>24.88624232927166</v>
      </c>
      <c r="O7">
        <v>52</v>
      </c>
      <c r="P7">
        <v>19</v>
      </c>
      <c r="Q7">
        <v>16</v>
      </c>
      <c r="R7">
        <v>56</v>
      </c>
      <c r="S7">
        <v>0</v>
      </c>
      <c r="T7">
        <v>3</v>
      </c>
      <c r="U7" s="4">
        <v>292.67388992771072</v>
      </c>
      <c r="V7" s="4">
        <v>5213.8019228915646</v>
      </c>
      <c r="W7">
        <v>0.56699999999999995</v>
      </c>
      <c r="X7" s="3">
        <v>80.175615720883499</v>
      </c>
      <c r="Y7" s="3">
        <v>92.754178636546143</v>
      </c>
      <c r="Z7" s="3">
        <v>52.144217489959807</v>
      </c>
      <c r="AA7" s="3">
        <v>23.150272222891559</v>
      </c>
      <c r="AB7" s="3">
        <v>15.441429236947785</v>
      </c>
      <c r="AC7" s="3">
        <v>18.183297104417662</v>
      </c>
      <c r="AD7" s="3">
        <v>6.2481894518072263</v>
      </c>
      <c r="AE7" s="3">
        <v>2.7892357269076298</v>
      </c>
      <c r="AF7" s="3">
        <v>1.0646631586345376</v>
      </c>
      <c r="AG7" s="3">
        <v>0.62369659437750979</v>
      </c>
    </row>
    <row r="8" spans="1:33" x14ac:dyDescent="0.2">
      <c r="A8" t="s">
        <v>12</v>
      </c>
      <c r="B8">
        <v>1</v>
      </c>
      <c r="C8">
        <v>9</v>
      </c>
      <c r="D8" s="2">
        <v>5.5</v>
      </c>
      <c r="E8" s="1">
        <v>3.2719999999999994</v>
      </c>
      <c r="F8" s="1">
        <f t="shared" si="0"/>
        <v>8.7719999999999985</v>
      </c>
      <c r="G8" s="1">
        <f t="shared" si="1"/>
        <v>0.59490909090909083</v>
      </c>
      <c r="H8" s="3">
        <v>408.63781202674204</v>
      </c>
      <c r="I8" s="2">
        <v>16.427025095160566</v>
      </c>
      <c r="J8" s="3">
        <v>296.78357485838421</v>
      </c>
      <c r="K8" s="2">
        <v>8.0298723444678117</v>
      </c>
      <c r="L8" s="3">
        <f t="shared" si="2"/>
        <v>116.62238033448179</v>
      </c>
      <c r="M8" s="3">
        <f t="shared" si="3"/>
        <v>90.348638023383117</v>
      </c>
      <c r="N8" s="3">
        <f t="shared" si="4"/>
        <v>26.273742311098676</v>
      </c>
      <c r="O8">
        <v>51</v>
      </c>
      <c r="P8">
        <v>15</v>
      </c>
      <c r="Q8">
        <v>14</v>
      </c>
      <c r="R8">
        <v>50</v>
      </c>
      <c r="S8">
        <v>1</v>
      </c>
      <c r="T8">
        <v>3</v>
      </c>
      <c r="U8" s="4">
        <v>229.41336837762265</v>
      </c>
      <c r="V8" s="4">
        <v>4278.3419258741314</v>
      </c>
      <c r="W8">
        <v>0.59360000000000002</v>
      </c>
      <c r="X8" s="3">
        <v>29.503206419580454</v>
      </c>
      <c r="Y8" s="3">
        <v>92.650975930070047</v>
      </c>
      <c r="Z8" s="3">
        <v>51.16888026573433</v>
      </c>
      <c r="AA8" s="3">
        <v>21.214955846153874</v>
      </c>
      <c r="AB8" s="3">
        <v>13.585361160839177</v>
      </c>
      <c r="AC8" s="3">
        <v>14.766902097902117</v>
      </c>
      <c r="AD8" s="3">
        <v>4.1247049370629423</v>
      </c>
      <c r="AE8" s="3">
        <v>1.6389974265734286</v>
      </c>
      <c r="AF8" s="3">
        <v>0.42994766433566489</v>
      </c>
      <c r="AG8" s="3">
        <v>0.27387555244755279</v>
      </c>
    </row>
    <row r="9" spans="1:33" x14ac:dyDescent="0.2">
      <c r="A9" t="s">
        <v>12</v>
      </c>
      <c r="B9">
        <v>2</v>
      </c>
      <c r="C9">
        <v>13</v>
      </c>
      <c r="D9" s="2">
        <v>5.3</v>
      </c>
      <c r="E9" s="1">
        <v>3.0089999999999999</v>
      </c>
      <c r="F9" s="1">
        <f t="shared" si="0"/>
        <v>8.3089999999999993</v>
      </c>
      <c r="G9" s="1">
        <f t="shared" si="1"/>
        <v>0.56773584905660379</v>
      </c>
      <c r="H9" s="3">
        <v>413.76474748322045</v>
      </c>
      <c r="I9" s="2">
        <v>15.534361922033217</v>
      </c>
      <c r="J9" s="3">
        <v>304.10531088137509</v>
      </c>
      <c r="K9" s="2">
        <v>7.4105438892212732</v>
      </c>
      <c r="L9" s="3">
        <f t="shared" si="2"/>
        <v>104.63044474944286</v>
      </c>
      <c r="M9" s="3">
        <f t="shared" si="3"/>
        <v>82.332118186776043</v>
      </c>
      <c r="N9" s="3">
        <f t="shared" si="4"/>
        <v>22.298326562666809</v>
      </c>
      <c r="O9">
        <v>53</v>
      </c>
      <c r="P9">
        <v>12</v>
      </c>
      <c r="Q9">
        <v>15</v>
      </c>
      <c r="R9">
        <v>41</v>
      </c>
      <c r="S9">
        <v>0</v>
      </c>
      <c r="T9">
        <v>3</v>
      </c>
      <c r="U9" s="4">
        <v>216.95235367980294</v>
      </c>
      <c r="V9" s="4">
        <v>3962.65536453202</v>
      </c>
      <c r="W9">
        <v>0.58140000000000003</v>
      </c>
      <c r="X9" s="3">
        <v>31.744110049261081</v>
      </c>
      <c r="Y9" s="3">
        <v>86.75884286206896</v>
      </c>
      <c r="Z9" s="3">
        <v>47.654185197044335</v>
      </c>
      <c r="AA9" s="3">
        <v>19.508804561576355</v>
      </c>
      <c r="AB9" s="3">
        <v>12.844388354679804</v>
      </c>
      <c r="AC9" s="3">
        <v>12.526807921182266</v>
      </c>
      <c r="AD9" s="3">
        <v>3.8064047635467979</v>
      </c>
      <c r="AE9" s="3">
        <v>1.3889425418719212</v>
      </c>
      <c r="AF9" s="3">
        <v>0.43379997044334978</v>
      </c>
      <c r="AG9" s="3">
        <v>0.23259718226600989</v>
      </c>
    </row>
    <row r="10" spans="1:33" x14ac:dyDescent="0.2">
      <c r="A10" t="s">
        <v>12</v>
      </c>
      <c r="B10">
        <v>3</v>
      </c>
      <c r="C10">
        <v>28</v>
      </c>
      <c r="D10" s="2">
        <v>4.5</v>
      </c>
      <c r="E10" s="1">
        <v>2.673</v>
      </c>
      <c r="F10" s="1">
        <f t="shared" si="0"/>
        <v>7.173</v>
      </c>
      <c r="G10" s="1">
        <f t="shared" si="1"/>
        <v>0.59399999999999997</v>
      </c>
      <c r="H10" s="3">
        <v>399.03558600552043</v>
      </c>
      <c r="I10" s="2">
        <v>15.572394346938765</v>
      </c>
      <c r="J10" s="3">
        <v>266.38611574430035</v>
      </c>
      <c r="K10" s="2">
        <v>7.0005078689466513</v>
      </c>
      <c r="L10" s="3">
        <f t="shared" si="2"/>
        <v>88.788132094918851</v>
      </c>
      <c r="M10" s="3">
        <f t="shared" si="3"/>
        <v>70.075774561224449</v>
      </c>
      <c r="N10" s="3">
        <f t="shared" si="4"/>
        <v>18.712357533694398</v>
      </c>
      <c r="O10">
        <v>45</v>
      </c>
      <c r="P10">
        <v>15</v>
      </c>
      <c r="Q10">
        <v>12</v>
      </c>
      <c r="R10">
        <v>42</v>
      </c>
      <c r="S10">
        <v>0</v>
      </c>
      <c r="T10">
        <v>3</v>
      </c>
      <c r="U10" s="4">
        <v>278.25571740770448</v>
      </c>
      <c r="V10" s="4">
        <v>4857.2700529694994</v>
      </c>
      <c r="W10">
        <v>0.55559999999999998</v>
      </c>
      <c r="X10" s="3">
        <v>73.094485030497566</v>
      </c>
      <c r="Y10" s="3">
        <v>90.472044178170108</v>
      </c>
      <c r="Z10" s="3">
        <v>49.774679552166916</v>
      </c>
      <c r="AA10" s="3">
        <v>24.214745614767249</v>
      </c>
      <c r="AB10" s="3">
        <v>15.452158203852319</v>
      </c>
      <c r="AC10" s="3">
        <v>17.031699548956652</v>
      </c>
      <c r="AD10" s="3">
        <v>5.0028262728731923</v>
      </c>
      <c r="AE10" s="3">
        <v>2.0800402150882813</v>
      </c>
      <c r="AF10" s="3">
        <v>0.70767138683788089</v>
      </c>
      <c r="AG10" s="3">
        <v>0.35803183146067397</v>
      </c>
    </row>
    <row r="11" spans="1:33" x14ac:dyDescent="0.2">
      <c r="A11" t="s">
        <v>12</v>
      </c>
      <c r="B11">
        <v>4</v>
      </c>
      <c r="C11">
        <v>38</v>
      </c>
      <c r="D11" s="2">
        <v>6.2</v>
      </c>
      <c r="E11" s="1">
        <v>2.9189999999999996</v>
      </c>
      <c r="F11" s="1">
        <f t="shared" si="0"/>
        <v>9.1189999999999998</v>
      </c>
      <c r="G11" s="1">
        <f t="shared" si="1"/>
        <v>0.47080645161290313</v>
      </c>
      <c r="H11" s="3">
        <v>414.77961120616044</v>
      </c>
      <c r="I11" s="2">
        <v>15.246933868707456</v>
      </c>
      <c r="J11" s="3">
        <v>304.88015891931849</v>
      </c>
      <c r="K11" s="2">
        <v>7.2688918790266364</v>
      </c>
      <c r="L11" s="3">
        <f t="shared" si="2"/>
        <v>115.74888538086499</v>
      </c>
      <c r="M11" s="3">
        <f t="shared" si="3"/>
        <v>94.530989985986238</v>
      </c>
      <c r="N11" s="3">
        <f t="shared" si="4"/>
        <v>21.217895394878749</v>
      </c>
      <c r="O11">
        <v>43</v>
      </c>
      <c r="P11">
        <v>17</v>
      </c>
      <c r="Q11">
        <v>14</v>
      </c>
      <c r="R11">
        <v>59</v>
      </c>
      <c r="S11">
        <v>0</v>
      </c>
      <c r="T11">
        <v>4</v>
      </c>
      <c r="U11" s="4">
        <v>197.87601267801867</v>
      </c>
      <c r="V11" s="4">
        <v>3545.2589486068132</v>
      </c>
      <c r="W11">
        <v>0.57030000000000003</v>
      </c>
      <c r="X11" s="3">
        <v>54.919737873065039</v>
      </c>
      <c r="Y11" s="3">
        <v>61.981771873065057</v>
      </c>
      <c r="Z11" s="3">
        <v>34.255477160990729</v>
      </c>
      <c r="AA11" s="3">
        <v>15.828025965944283</v>
      </c>
      <c r="AB11" s="3">
        <v>10.654244566563472</v>
      </c>
      <c r="AC11" s="3">
        <v>12.940824690402483</v>
      </c>
      <c r="AD11" s="3">
        <v>4.2682949473684229</v>
      </c>
      <c r="AE11" s="3">
        <v>1.8134882445820439</v>
      </c>
      <c r="AF11" s="3">
        <v>0.69464669040247717</v>
      </c>
      <c r="AG11" s="3">
        <v>0.44493211455108378</v>
      </c>
    </row>
    <row r="12" spans="1:33" x14ac:dyDescent="0.2">
      <c r="A12" t="s">
        <v>12</v>
      </c>
      <c r="B12">
        <v>5</v>
      </c>
      <c r="C12">
        <v>58</v>
      </c>
      <c r="D12" s="2">
        <v>3.8</v>
      </c>
      <c r="E12" s="1">
        <v>1.9869999999999997</v>
      </c>
      <c r="F12" s="1">
        <f t="shared" si="0"/>
        <v>5.786999999999999</v>
      </c>
      <c r="G12" s="1">
        <f t="shared" si="1"/>
        <v>0.52289473684210519</v>
      </c>
      <c r="H12" s="3">
        <v>407.29032866398671</v>
      </c>
      <c r="I12" s="2">
        <v>15.530295982219544</v>
      </c>
      <c r="J12" s="3">
        <v>350.06816103962279</v>
      </c>
      <c r="K12" s="2">
        <v>8.077458924901963</v>
      </c>
      <c r="L12" s="3">
        <f t="shared" si="2"/>
        <v>75.065035616214459</v>
      </c>
      <c r="M12" s="3">
        <f t="shared" si="3"/>
        <v>59.015124732434266</v>
      </c>
      <c r="N12" s="3">
        <f t="shared" si="4"/>
        <v>16.049910883780196</v>
      </c>
      <c r="O12">
        <v>34</v>
      </c>
      <c r="P12">
        <v>14</v>
      </c>
      <c r="Q12">
        <v>11</v>
      </c>
      <c r="R12">
        <v>37</v>
      </c>
      <c r="S12">
        <v>0</v>
      </c>
      <c r="T12">
        <v>3</v>
      </c>
      <c r="U12" s="4">
        <v>126.27127425925926</v>
      </c>
      <c r="V12" s="4">
        <v>2170.6104323775389</v>
      </c>
      <c r="W12">
        <v>0.54720000000000002</v>
      </c>
      <c r="X12" s="3">
        <v>22.960133971326169</v>
      </c>
      <c r="Y12" s="3">
        <v>49.780125831541227</v>
      </c>
      <c r="Z12" s="3">
        <v>25.657907848267627</v>
      </c>
      <c r="AA12" s="3">
        <v>11.293967936678614</v>
      </c>
      <c r="AB12" s="3">
        <v>7.5711988040621279</v>
      </c>
      <c r="AC12" s="3">
        <v>6.635711132616489</v>
      </c>
      <c r="AD12" s="3">
        <v>1.6104741827956988</v>
      </c>
      <c r="AE12" s="3">
        <v>0.53895891278375152</v>
      </c>
      <c r="AF12" s="3">
        <v>0.1446189402628435</v>
      </c>
      <c r="AG12" s="3">
        <v>4.9606155316606927E-2</v>
      </c>
    </row>
    <row r="13" spans="1:33" x14ac:dyDescent="0.2">
      <c r="A13" t="s">
        <v>12</v>
      </c>
      <c r="B13">
        <v>6</v>
      </c>
      <c r="C13">
        <v>70</v>
      </c>
      <c r="D13" s="2">
        <v>5.35</v>
      </c>
      <c r="E13" s="1">
        <v>2.843</v>
      </c>
      <c r="F13" s="1">
        <f t="shared" si="0"/>
        <v>8.1929999999999996</v>
      </c>
      <c r="G13" s="1">
        <f t="shared" si="1"/>
        <v>0.53140186915887855</v>
      </c>
      <c r="H13" s="3">
        <v>412.47285980187473</v>
      </c>
      <c r="I13" s="2">
        <v>16.81052235052378</v>
      </c>
      <c r="J13" s="3">
        <v>348.46393629700657</v>
      </c>
      <c r="K13" s="2">
        <v>7.7979647616318335</v>
      </c>
      <c r="L13" s="3">
        <f t="shared" si="2"/>
        <v>112.10590839262152</v>
      </c>
      <c r="M13" s="3">
        <f t="shared" si="3"/>
        <v>89.936294575302213</v>
      </c>
      <c r="N13" s="3">
        <f t="shared" si="4"/>
        <v>22.169613817319302</v>
      </c>
      <c r="O13">
        <v>39</v>
      </c>
      <c r="P13">
        <v>15</v>
      </c>
      <c r="Q13">
        <v>14</v>
      </c>
      <c r="R13">
        <v>56</v>
      </c>
      <c r="S13">
        <v>1</v>
      </c>
      <c r="T13">
        <v>2</v>
      </c>
      <c r="U13" s="4">
        <v>166.01777053156448</v>
      </c>
      <c r="V13" s="4">
        <v>3063.9814739249778</v>
      </c>
      <c r="W13">
        <v>0.58750000000000002</v>
      </c>
      <c r="X13" s="3">
        <v>40.716218281793232</v>
      </c>
      <c r="Y13" s="3">
        <v>54.768470187557185</v>
      </c>
      <c r="Z13" s="3">
        <v>30.478947238792319</v>
      </c>
      <c r="AA13" s="3">
        <v>13.418023604757551</v>
      </c>
      <c r="AB13" s="3">
        <v>8.8765170832570917</v>
      </c>
      <c r="AC13" s="3">
        <v>11.059134742909425</v>
      </c>
      <c r="AD13" s="3">
        <v>3.6892958124428179</v>
      </c>
      <c r="AE13" s="3">
        <v>1.8220118517840804</v>
      </c>
      <c r="AF13" s="3">
        <v>0.66624001280878331</v>
      </c>
      <c r="AG13" s="3">
        <v>0.462959010064044</v>
      </c>
    </row>
    <row r="14" spans="1:33" x14ac:dyDescent="0.2">
      <c r="A14" t="s">
        <v>13</v>
      </c>
      <c r="B14">
        <v>1</v>
      </c>
      <c r="C14">
        <v>10</v>
      </c>
      <c r="D14" s="2">
        <v>5.5</v>
      </c>
      <c r="E14" s="1">
        <v>3.5270000000000001</v>
      </c>
      <c r="F14" s="1">
        <f t="shared" si="0"/>
        <v>9.027000000000001</v>
      </c>
      <c r="G14" s="1">
        <f t="shared" si="1"/>
        <v>0.64127272727272733</v>
      </c>
      <c r="H14" s="3">
        <v>406.86943277162737</v>
      </c>
      <c r="I14" s="2">
        <v>14.996796573861968</v>
      </c>
      <c r="J14" s="3">
        <v>318.08195806124218</v>
      </c>
      <c r="K14" s="2">
        <v>7.8347551229570609</v>
      </c>
      <c r="L14" s="3">
        <f t="shared" si="2"/>
        <v>110.11556247491038</v>
      </c>
      <c r="M14" s="3">
        <f t="shared" si="3"/>
        <v>82.48238115624082</v>
      </c>
      <c r="N14" s="3">
        <f t="shared" si="4"/>
        <v>27.633181318669553</v>
      </c>
      <c r="O14">
        <v>46</v>
      </c>
      <c r="P14">
        <v>13</v>
      </c>
      <c r="Q14">
        <v>14</v>
      </c>
      <c r="R14">
        <v>45</v>
      </c>
      <c r="S14">
        <v>0</v>
      </c>
      <c r="T14">
        <v>3</v>
      </c>
      <c r="U14" s="4">
        <v>270.33626373314979</v>
      </c>
      <c r="V14" s="4">
        <v>4637.9991782668476</v>
      </c>
      <c r="W14">
        <v>0.54610000000000003</v>
      </c>
      <c r="X14" s="3">
        <v>59.407856522695987</v>
      </c>
      <c r="Y14" s="3">
        <v>101.52043058046762</v>
      </c>
      <c r="Z14" s="3">
        <v>51.477840929848661</v>
      </c>
      <c r="AA14" s="3">
        <v>22.260347581843181</v>
      </c>
      <c r="AB14" s="3">
        <v>13.91123027097661</v>
      </c>
      <c r="AC14" s="3">
        <v>15.059014070151299</v>
      </c>
      <c r="AD14" s="3">
        <v>4.2321913878954582</v>
      </c>
      <c r="AE14" s="3">
        <v>1.6184224099037132</v>
      </c>
      <c r="AF14" s="3">
        <v>0.48758470563961459</v>
      </c>
      <c r="AG14" s="3">
        <v>0.25973177303988981</v>
      </c>
    </row>
    <row r="15" spans="1:33" x14ac:dyDescent="0.2">
      <c r="A15" t="s">
        <v>13</v>
      </c>
      <c r="B15">
        <v>2</v>
      </c>
      <c r="C15">
        <v>15</v>
      </c>
      <c r="D15" s="2">
        <v>6.5</v>
      </c>
      <c r="E15" s="1">
        <v>3.0079999999999987</v>
      </c>
      <c r="F15" s="1">
        <f t="shared" si="0"/>
        <v>9.5079999999999991</v>
      </c>
      <c r="G15" s="1">
        <f t="shared" si="1"/>
        <v>0.46276923076923054</v>
      </c>
      <c r="H15" s="3">
        <v>417.76849696677186</v>
      </c>
      <c r="I15" s="2">
        <v>16.512431149126442</v>
      </c>
      <c r="J15" s="3">
        <v>301.85522340888002</v>
      </c>
      <c r="K15" s="2">
        <v>7.7680755928935108</v>
      </c>
      <c r="L15" s="3">
        <f t="shared" si="2"/>
        <v>130.69717385274555</v>
      </c>
      <c r="M15" s="3">
        <f t="shared" si="3"/>
        <v>107.33080246932187</v>
      </c>
      <c r="N15" s="3">
        <f t="shared" si="4"/>
        <v>23.366371383423669</v>
      </c>
      <c r="O15">
        <v>54</v>
      </c>
      <c r="P15">
        <v>13</v>
      </c>
      <c r="Q15">
        <v>9</v>
      </c>
      <c r="R15">
        <v>52</v>
      </c>
      <c r="S15">
        <v>1</v>
      </c>
      <c r="T15">
        <v>2</v>
      </c>
      <c r="U15" s="4">
        <v>184.59920623826724</v>
      </c>
      <c r="V15" s="4">
        <v>3304.9219061371864</v>
      </c>
      <c r="W15">
        <v>0.56989999999999996</v>
      </c>
      <c r="X15" s="3">
        <v>49.13928254151628</v>
      </c>
      <c r="Y15" s="3">
        <v>57.628977039711224</v>
      </c>
      <c r="Z15" s="3">
        <v>33.108227985559587</v>
      </c>
      <c r="AA15" s="3">
        <v>16.076003523465712</v>
      </c>
      <c r="AB15" s="3">
        <v>10.631439364620947</v>
      </c>
      <c r="AC15" s="3">
        <v>11.522711393501812</v>
      </c>
      <c r="AD15" s="3">
        <v>3.8188568953068618</v>
      </c>
      <c r="AE15" s="3">
        <v>1.6315956678700372</v>
      </c>
      <c r="AF15" s="3">
        <v>0.64468932851985594</v>
      </c>
      <c r="AG15" s="3">
        <v>0.34514085198555983</v>
      </c>
    </row>
    <row r="16" spans="1:33" x14ac:dyDescent="0.2">
      <c r="A16" t="s">
        <v>13</v>
      </c>
      <c r="B16">
        <v>3</v>
      </c>
      <c r="C16">
        <v>32</v>
      </c>
      <c r="D16" s="2">
        <v>6</v>
      </c>
      <c r="E16" s="1">
        <v>4.3929999999999998</v>
      </c>
      <c r="F16" s="1">
        <f t="shared" si="0"/>
        <v>10.393000000000001</v>
      </c>
      <c r="G16" s="1">
        <f t="shared" si="1"/>
        <v>0.73216666666666663</v>
      </c>
      <c r="H16" s="3">
        <v>408.93407575223466</v>
      </c>
      <c r="I16" s="2">
        <v>14.562204104697834</v>
      </c>
      <c r="J16" s="3">
        <v>271.02033548835561</v>
      </c>
      <c r="K16" s="2">
        <v>6.7274538802864816</v>
      </c>
      <c r="L16" s="3">
        <f t="shared" si="2"/>
        <v>116.92692952428551</v>
      </c>
      <c r="M16" s="3">
        <f t="shared" si="3"/>
        <v>87.373224628187003</v>
      </c>
      <c r="N16" s="3">
        <f t="shared" si="4"/>
        <v>29.553704896098512</v>
      </c>
      <c r="O16">
        <v>61</v>
      </c>
      <c r="P16">
        <v>16</v>
      </c>
      <c r="Q16">
        <v>17</v>
      </c>
      <c r="R16">
        <v>42</v>
      </c>
      <c r="S16">
        <v>0</v>
      </c>
      <c r="T16">
        <v>3</v>
      </c>
      <c r="U16" s="4">
        <v>409.56963639165554</v>
      </c>
      <c r="V16" s="4">
        <v>7478.0797371467042</v>
      </c>
      <c r="W16">
        <v>0.58120000000000005</v>
      </c>
      <c r="X16" s="3">
        <v>115.58674173216691</v>
      </c>
      <c r="Y16" s="3">
        <v>121.24374322880217</v>
      </c>
      <c r="Z16" s="3">
        <v>71.724842100942141</v>
      </c>
      <c r="AA16" s="3">
        <v>34.547427052489908</v>
      </c>
      <c r="AB16" s="3">
        <v>22.965149520861377</v>
      </c>
      <c r="AC16" s="3">
        <v>27.06790998250337</v>
      </c>
      <c r="AD16" s="3">
        <v>9.7494150538358024</v>
      </c>
      <c r="AE16" s="3">
        <v>3.8772807200538364</v>
      </c>
      <c r="AF16" s="3">
        <v>1.6610565639300139</v>
      </c>
      <c r="AG16" s="3">
        <v>1.0126071938088832</v>
      </c>
    </row>
    <row r="17" spans="1:33" x14ac:dyDescent="0.2">
      <c r="A17" t="s">
        <v>13</v>
      </c>
      <c r="B17">
        <v>4</v>
      </c>
      <c r="C17">
        <v>40</v>
      </c>
      <c r="D17" s="2">
        <v>5.65</v>
      </c>
      <c r="E17" s="1">
        <v>3.4709999999999996</v>
      </c>
      <c r="F17" s="1">
        <f t="shared" si="0"/>
        <v>9.1210000000000004</v>
      </c>
      <c r="G17" s="1">
        <f t="shared" si="1"/>
        <v>0.61433628318584066</v>
      </c>
      <c r="H17" s="3">
        <v>416.58536891660327</v>
      </c>
      <c r="I17" s="2">
        <v>17.015391149241147</v>
      </c>
      <c r="J17" s="3">
        <v>311.55677825890524</v>
      </c>
      <c r="K17" s="2">
        <v>8.1383310132255993</v>
      </c>
      <c r="L17" s="3">
        <f t="shared" si="2"/>
        <v>124.38510694011853</v>
      </c>
      <c r="M17" s="3">
        <f t="shared" si="3"/>
        <v>96.136959993212486</v>
      </c>
      <c r="N17" s="3">
        <f t="shared" si="4"/>
        <v>28.248146946906051</v>
      </c>
      <c r="O17">
        <v>61</v>
      </c>
      <c r="P17">
        <v>15</v>
      </c>
      <c r="Q17">
        <v>19</v>
      </c>
      <c r="R17">
        <v>47</v>
      </c>
      <c r="S17">
        <v>0</v>
      </c>
      <c r="T17">
        <v>3</v>
      </c>
      <c r="U17" s="4">
        <v>223.59435621568636</v>
      </c>
      <c r="V17" s="4">
        <v>4200.2898330532225</v>
      </c>
      <c r="W17">
        <v>0.59799999999999998</v>
      </c>
      <c r="X17" s="3">
        <v>64.770658697479007</v>
      </c>
      <c r="Y17" s="3">
        <v>63.632514232493016</v>
      </c>
      <c r="Z17" s="3">
        <v>38.958866980392166</v>
      </c>
      <c r="AA17" s="3">
        <v>18.399479319327739</v>
      </c>
      <c r="AB17" s="3">
        <v>11.925101773109247</v>
      </c>
      <c r="AC17" s="3">
        <v>15.675703624649863</v>
      </c>
      <c r="AD17" s="3">
        <v>5.3078719971988804</v>
      </c>
      <c r="AE17" s="3">
        <v>2.6952460840336143</v>
      </c>
      <c r="AF17" s="3">
        <v>1.0646409355742299</v>
      </c>
      <c r="AG17" s="3">
        <v>1.0072316974789919</v>
      </c>
    </row>
    <row r="18" spans="1:33" x14ac:dyDescent="0.2">
      <c r="A18" t="s">
        <v>13</v>
      </c>
      <c r="B18">
        <v>5</v>
      </c>
      <c r="C18">
        <v>55</v>
      </c>
      <c r="D18" s="2">
        <v>6.05</v>
      </c>
      <c r="E18" s="1">
        <v>3.2050000000000005</v>
      </c>
      <c r="F18" s="1">
        <f t="shared" si="0"/>
        <v>9.2550000000000008</v>
      </c>
      <c r="G18" s="1">
        <f t="shared" si="1"/>
        <v>0.52975206611570258</v>
      </c>
      <c r="H18" s="3">
        <v>408.42600705548807</v>
      </c>
      <c r="I18" s="2">
        <v>15.160612027130083</v>
      </c>
      <c r="J18" s="3">
        <v>338.87688422142452</v>
      </c>
      <c r="K18" s="2">
        <v>8.6679396570280645</v>
      </c>
      <c r="L18" s="3">
        <f t="shared" si="2"/>
        <v>119.50244936491195</v>
      </c>
      <c r="M18" s="3">
        <f t="shared" si="3"/>
        <v>91.721702764137007</v>
      </c>
      <c r="N18" s="3">
        <f t="shared" si="4"/>
        <v>27.78074660077495</v>
      </c>
      <c r="O18">
        <v>46</v>
      </c>
      <c r="P18">
        <v>17</v>
      </c>
      <c r="Q18">
        <v>14</v>
      </c>
      <c r="R18">
        <v>57</v>
      </c>
      <c r="S18">
        <v>0</v>
      </c>
      <c r="T18">
        <v>2</v>
      </c>
      <c r="U18" s="4">
        <v>184.6340982714932</v>
      </c>
      <c r="V18" s="4">
        <v>3345.6675950226236</v>
      </c>
      <c r="W18">
        <v>0.57679999999999998</v>
      </c>
      <c r="X18" s="3">
        <v>45.736220135746599</v>
      </c>
      <c r="Y18" s="3">
        <v>61.681506999999989</v>
      </c>
      <c r="Z18" s="3">
        <v>32.693204343891395</v>
      </c>
      <c r="AA18" s="3">
        <v>15.079362574660628</v>
      </c>
      <c r="AB18" s="3">
        <v>10.166332511312216</v>
      </c>
      <c r="AC18" s="3">
        <v>12.782433339366513</v>
      </c>
      <c r="AD18" s="3">
        <v>4.0547049592760178</v>
      </c>
      <c r="AE18" s="3">
        <v>1.6193052217194568</v>
      </c>
      <c r="AF18" s="3">
        <v>0.51871112217194559</v>
      </c>
      <c r="AG18" s="3">
        <v>0.24293899999999993</v>
      </c>
    </row>
    <row r="19" spans="1:33" x14ac:dyDescent="0.2">
      <c r="A19" t="s">
        <v>13</v>
      </c>
      <c r="B19">
        <v>6</v>
      </c>
      <c r="C19">
        <v>64</v>
      </c>
      <c r="D19" s="2">
        <v>5.05</v>
      </c>
      <c r="E19" s="1">
        <v>3.3460000000000005</v>
      </c>
      <c r="F19" s="1">
        <f t="shared" si="0"/>
        <v>8.3960000000000008</v>
      </c>
      <c r="G19" s="1">
        <f t="shared" si="1"/>
        <v>0.66257425742574272</v>
      </c>
      <c r="H19" s="3">
        <v>413.90423238044747</v>
      </c>
      <c r="I19" s="2">
        <v>21.095709430299248</v>
      </c>
      <c r="J19" s="3">
        <v>295.4220995674508</v>
      </c>
      <c r="K19" s="2">
        <v>8.7805531004691986</v>
      </c>
      <c r="L19" s="3">
        <f t="shared" si="2"/>
        <v>135.91306329718114</v>
      </c>
      <c r="M19" s="3">
        <f t="shared" si="3"/>
        <v>106.5333326230112</v>
      </c>
      <c r="N19" s="3">
        <f t="shared" si="4"/>
        <v>29.379730674169942</v>
      </c>
      <c r="O19">
        <v>60</v>
      </c>
      <c r="P19">
        <v>14</v>
      </c>
      <c r="Q19">
        <v>17</v>
      </c>
      <c r="R19">
        <v>39</v>
      </c>
      <c r="S19">
        <v>0</v>
      </c>
      <c r="T19">
        <v>2</v>
      </c>
      <c r="U19" s="4">
        <v>213.73948674096377</v>
      </c>
      <c r="V19" s="4">
        <v>3899.2987257028099</v>
      </c>
      <c r="W19">
        <v>0.58069999999999999</v>
      </c>
      <c r="X19" s="3">
        <v>49.724029186746968</v>
      </c>
      <c r="Y19" s="3">
        <v>71.12156144979916</v>
      </c>
      <c r="Z19" s="3">
        <v>41.095582078313235</v>
      </c>
      <c r="AA19" s="3">
        <v>18.406530769076298</v>
      </c>
      <c r="AB19" s="3">
        <v>12.0919636004016</v>
      </c>
      <c r="AC19" s="3">
        <v>13.809892720883528</v>
      </c>
      <c r="AD19" s="3">
        <v>4.424433269076304</v>
      </c>
      <c r="AE19" s="3">
        <v>1.8088691004016055</v>
      </c>
      <c r="AF19" s="3">
        <v>0.70455472289156607</v>
      </c>
      <c r="AG19" s="3">
        <v>0.46342435943775084</v>
      </c>
    </row>
    <row r="20" spans="1:33" x14ac:dyDescent="0.2">
      <c r="A20" t="s">
        <v>14</v>
      </c>
      <c r="B20">
        <v>1</v>
      </c>
      <c r="C20">
        <v>6</v>
      </c>
      <c r="D20" s="2">
        <v>5.95</v>
      </c>
      <c r="E20" s="1">
        <v>2.7010000000000005</v>
      </c>
      <c r="F20" s="1">
        <f t="shared" si="0"/>
        <v>8.6509999999999998</v>
      </c>
      <c r="G20" s="1">
        <f t="shared" si="1"/>
        <v>0.45394957983193285</v>
      </c>
      <c r="H20" s="3">
        <v>409.12500756338227</v>
      </c>
      <c r="I20" s="2">
        <v>17.479026637029364</v>
      </c>
      <c r="J20" s="3">
        <v>284.22645867024556</v>
      </c>
      <c r="K20" s="2">
        <v>7.4823257970312866</v>
      </c>
      <c r="L20" s="3">
        <f t="shared" si="2"/>
        <v>124.20997046810623</v>
      </c>
      <c r="M20" s="3">
        <f t="shared" si="3"/>
        <v>104.00020849032472</v>
      </c>
      <c r="N20" s="3">
        <f t="shared" si="4"/>
        <v>20.209761977781508</v>
      </c>
      <c r="O20">
        <v>55</v>
      </c>
      <c r="P20">
        <v>15</v>
      </c>
      <c r="Q20">
        <v>14</v>
      </c>
      <c r="R20">
        <v>45.5</v>
      </c>
      <c r="S20">
        <v>0</v>
      </c>
      <c r="T20">
        <v>2</v>
      </c>
      <c r="U20" s="4">
        <v>219.98621625392283</v>
      </c>
      <c r="V20" s="4">
        <v>3875.1123701854472</v>
      </c>
      <c r="W20">
        <v>0.56069999999999998</v>
      </c>
      <c r="X20" s="3">
        <v>46.479416784593404</v>
      </c>
      <c r="Y20" s="3">
        <v>75.360481554921492</v>
      </c>
      <c r="Z20" s="3">
        <v>47.507869734664737</v>
      </c>
      <c r="AA20" s="3">
        <v>20.329190165477875</v>
      </c>
      <c r="AB20" s="3">
        <v>12.214064563480736</v>
      </c>
      <c r="AC20" s="3">
        <v>12.631266957203986</v>
      </c>
      <c r="AD20" s="3">
        <v>3.6228539971469309</v>
      </c>
      <c r="AE20" s="3">
        <v>1.2353279728958622</v>
      </c>
      <c r="AF20" s="3">
        <v>0.40348932810271015</v>
      </c>
      <c r="AG20" s="3">
        <v>0.14692129957203984</v>
      </c>
    </row>
    <row r="21" spans="1:33" x14ac:dyDescent="0.2">
      <c r="A21" t="s">
        <v>14</v>
      </c>
      <c r="B21">
        <v>2</v>
      </c>
      <c r="C21">
        <v>22</v>
      </c>
      <c r="D21" s="2">
        <v>5.85</v>
      </c>
      <c r="E21" s="1">
        <v>3.4159999999999999</v>
      </c>
      <c r="F21" s="1">
        <f t="shared" si="0"/>
        <v>9.266</v>
      </c>
      <c r="G21" s="1">
        <f t="shared" si="1"/>
        <v>0.5839316239316239</v>
      </c>
      <c r="H21" s="3">
        <v>410.0565317603897</v>
      </c>
      <c r="I21" s="2">
        <v>20.727502709391274</v>
      </c>
      <c r="J21" s="3">
        <v>294.54826680952738</v>
      </c>
      <c r="K21" s="2">
        <v>8.800910873160614</v>
      </c>
      <c r="L21" s="3">
        <f t="shared" si="2"/>
        <v>151.31980239265562</v>
      </c>
      <c r="M21" s="3">
        <f t="shared" si="3"/>
        <v>121.25589084993895</v>
      </c>
      <c r="N21" s="3">
        <f t="shared" si="4"/>
        <v>30.063911542716657</v>
      </c>
      <c r="O21">
        <v>63</v>
      </c>
      <c r="P21">
        <v>17</v>
      </c>
      <c r="Q21">
        <v>15</v>
      </c>
      <c r="R21">
        <v>43</v>
      </c>
      <c r="S21">
        <v>0</v>
      </c>
      <c r="T21">
        <v>2</v>
      </c>
      <c r="U21" s="4">
        <v>138.28449079155672</v>
      </c>
      <c r="V21" s="4">
        <v>2369.4721218997361</v>
      </c>
      <c r="W21">
        <v>0.5454</v>
      </c>
      <c r="X21" s="3">
        <v>36.854622369393141</v>
      </c>
      <c r="Y21" s="3">
        <v>43.980400622691292</v>
      </c>
      <c r="Z21" s="3">
        <v>27.171988395778364</v>
      </c>
      <c r="AA21" s="3">
        <v>11.663555699208443</v>
      </c>
      <c r="AB21" s="3">
        <v>6.8864194036939308</v>
      </c>
      <c r="AC21" s="3">
        <v>8.0690674459102905</v>
      </c>
      <c r="AD21" s="3">
        <v>2.2604771609498679</v>
      </c>
      <c r="AE21" s="3">
        <v>0.90314893931398432</v>
      </c>
      <c r="AF21" s="3">
        <v>0.33129792084432713</v>
      </c>
      <c r="AG21" s="3">
        <v>0.13181568865435356</v>
      </c>
    </row>
    <row r="22" spans="1:33" x14ac:dyDescent="0.2">
      <c r="A22" t="s">
        <v>14</v>
      </c>
      <c r="B22">
        <v>3</v>
      </c>
      <c r="C22">
        <v>26</v>
      </c>
      <c r="D22" s="2">
        <v>6.1</v>
      </c>
      <c r="E22" s="1">
        <v>2.98</v>
      </c>
      <c r="F22" s="1">
        <f t="shared" si="0"/>
        <v>9.08</v>
      </c>
      <c r="G22" s="1">
        <f t="shared" si="1"/>
        <v>0.48852459016393446</v>
      </c>
      <c r="H22" s="3">
        <v>412.11716996038763</v>
      </c>
      <c r="I22" s="2">
        <v>17.423028290504408</v>
      </c>
      <c r="J22" s="3">
        <v>245.01212932931219</v>
      </c>
      <c r="K22" s="2">
        <v>6.8996190647170392</v>
      </c>
      <c r="L22" s="3">
        <f t="shared" si="2"/>
        <v>126.84133738493367</v>
      </c>
      <c r="M22" s="3">
        <f t="shared" si="3"/>
        <v>106.28047257207689</v>
      </c>
      <c r="N22" s="3">
        <f t="shared" si="4"/>
        <v>20.560864812856778</v>
      </c>
      <c r="O22">
        <v>52</v>
      </c>
      <c r="P22">
        <v>13</v>
      </c>
      <c r="Q22">
        <v>14</v>
      </c>
      <c r="R22">
        <v>42</v>
      </c>
      <c r="S22">
        <v>0</v>
      </c>
      <c r="T22">
        <v>3</v>
      </c>
      <c r="U22" s="4">
        <v>375.69651562500002</v>
      </c>
      <c r="V22" s="4">
        <v>6439.1157083333337</v>
      </c>
      <c r="W22">
        <v>0.54559999999999997</v>
      </c>
      <c r="X22" s="3">
        <v>91.374163083333357</v>
      </c>
      <c r="Y22" s="3">
        <v>129.47600850000001</v>
      </c>
      <c r="Z22" s="3">
        <v>72.509086833333328</v>
      </c>
      <c r="AA22" s="3">
        <v>33.595899166666669</v>
      </c>
      <c r="AB22" s="3">
        <v>19.873868333333334</v>
      </c>
      <c r="AC22" s="3">
        <v>19.767463708333338</v>
      </c>
      <c r="AD22" s="3">
        <v>5.8006817500000007</v>
      </c>
      <c r="AE22" s="3">
        <v>2.145767625</v>
      </c>
      <c r="AF22" s="3">
        <v>0.67391458333333343</v>
      </c>
      <c r="AG22" s="3">
        <v>0.34491016666666668</v>
      </c>
    </row>
    <row r="23" spans="1:33" x14ac:dyDescent="0.2">
      <c r="A23" t="s">
        <v>14</v>
      </c>
      <c r="B23">
        <v>4</v>
      </c>
      <c r="C23">
        <v>43</v>
      </c>
      <c r="D23" s="2">
        <v>5.0999999999999996</v>
      </c>
      <c r="E23" s="1">
        <v>2.918000000000001</v>
      </c>
      <c r="F23" s="1">
        <f t="shared" si="0"/>
        <v>8.0180000000000007</v>
      </c>
      <c r="G23" s="1">
        <f t="shared" si="1"/>
        <v>0.57215686274509825</v>
      </c>
      <c r="H23" s="3">
        <v>409.72337348846969</v>
      </c>
      <c r="I23" s="2">
        <v>17.965858388552601</v>
      </c>
      <c r="J23" s="3">
        <v>287.63451869935665</v>
      </c>
      <c r="K23" s="2">
        <v>7.7565613621360727</v>
      </c>
      <c r="L23" s="3">
        <f t="shared" si="2"/>
        <v>114.25952383633133</v>
      </c>
      <c r="M23" s="3">
        <f t="shared" si="3"/>
        <v>91.625877781618257</v>
      </c>
      <c r="N23" s="3">
        <f t="shared" si="4"/>
        <v>22.633646054713068</v>
      </c>
      <c r="O23">
        <v>51</v>
      </c>
      <c r="P23">
        <v>13</v>
      </c>
      <c r="Q23">
        <v>13</v>
      </c>
      <c r="R23">
        <v>40</v>
      </c>
      <c r="S23">
        <v>0</v>
      </c>
      <c r="T23">
        <v>2</v>
      </c>
      <c r="U23" s="4">
        <v>197.52905130718938</v>
      </c>
      <c r="V23" s="4">
        <v>3533.2520355119796</v>
      </c>
      <c r="W23">
        <v>0.56940000000000002</v>
      </c>
      <c r="X23" s="3">
        <v>46.079654215686233</v>
      </c>
      <c r="Y23" s="3">
        <v>68.312957884531528</v>
      </c>
      <c r="Z23" s="3">
        <v>37.215361444444412</v>
      </c>
      <c r="AA23" s="3">
        <v>17.313333163398678</v>
      </c>
      <c r="AB23" s="3">
        <v>10.458706407407398</v>
      </c>
      <c r="AC23" s="3">
        <v>11.958345437908486</v>
      </c>
      <c r="AD23" s="3">
        <v>3.7789530392156827</v>
      </c>
      <c r="AE23" s="3">
        <v>1.531301555555554</v>
      </c>
      <c r="AF23" s="3">
        <v>0.57046582135076196</v>
      </c>
      <c r="AG23" s="3">
        <v>0.26928880610021766</v>
      </c>
    </row>
    <row r="24" spans="1:33" x14ac:dyDescent="0.2">
      <c r="A24" t="s">
        <v>14</v>
      </c>
      <c r="B24">
        <v>5</v>
      </c>
      <c r="C24">
        <v>56</v>
      </c>
      <c r="D24" s="2">
        <v>4.7</v>
      </c>
      <c r="E24" s="1">
        <v>2.8139999999999992</v>
      </c>
      <c r="F24" s="1">
        <f t="shared" si="0"/>
        <v>7.5139999999999993</v>
      </c>
      <c r="G24" s="1">
        <f t="shared" si="1"/>
        <v>0.598723404255319</v>
      </c>
      <c r="H24" s="3">
        <v>393.20401867076788</v>
      </c>
      <c r="I24" s="2">
        <v>19.189355892577669</v>
      </c>
      <c r="J24" s="3">
        <v>289.14753766980095</v>
      </c>
      <c r="K24" s="2">
        <v>9.0356443781363787</v>
      </c>
      <c r="L24" s="3">
        <f t="shared" si="2"/>
        <v>115.6162759751908</v>
      </c>
      <c r="M24" s="3">
        <f t="shared" si="3"/>
        <v>90.189972695115046</v>
      </c>
      <c r="N24" s="3">
        <f t="shared" si="4"/>
        <v>25.426303280075761</v>
      </c>
      <c r="O24">
        <v>55</v>
      </c>
      <c r="P24">
        <v>10</v>
      </c>
      <c r="Q24">
        <v>19</v>
      </c>
      <c r="R24">
        <v>26</v>
      </c>
      <c r="S24">
        <v>0</v>
      </c>
      <c r="T24">
        <v>1</v>
      </c>
      <c r="U24" s="4">
        <v>136.97126845161296</v>
      </c>
      <c r="V24" s="4">
        <v>2407.9344360703822</v>
      </c>
      <c r="W24">
        <v>0.55959999999999999</v>
      </c>
      <c r="X24" s="3">
        <v>36.641248728739015</v>
      </c>
      <c r="Y24" s="3">
        <v>45.357335217008824</v>
      </c>
      <c r="Z24" s="3">
        <v>23.808185340175964</v>
      </c>
      <c r="AA24" s="3">
        <v>11.063620601173024</v>
      </c>
      <c r="AB24" s="3">
        <v>7.1728137932551341</v>
      </c>
      <c r="AC24" s="3">
        <v>8.3036147419354887</v>
      </c>
      <c r="AD24" s="3">
        <v>2.7639772302052794</v>
      </c>
      <c r="AE24" s="3">
        <v>1.1457745645161295</v>
      </c>
      <c r="AF24" s="3">
        <v>0.45209055571847523</v>
      </c>
      <c r="AG24" s="3">
        <v>0.22894902052785934</v>
      </c>
    </row>
    <row r="25" spans="1:33" x14ac:dyDescent="0.2">
      <c r="A25" t="s">
        <v>14</v>
      </c>
      <c r="B25">
        <v>6</v>
      </c>
      <c r="C25">
        <v>62</v>
      </c>
      <c r="D25" s="2">
        <v>6.05</v>
      </c>
      <c r="E25" s="1">
        <v>3.4099999999999993</v>
      </c>
      <c r="F25" s="1">
        <f t="shared" si="0"/>
        <v>9.4599999999999991</v>
      </c>
      <c r="G25" s="1">
        <f t="shared" si="1"/>
        <v>0.56363636363636349</v>
      </c>
      <c r="H25" s="3">
        <v>414.12572851587862</v>
      </c>
      <c r="I25" s="2">
        <v>17.063950059000394</v>
      </c>
      <c r="J25" s="3">
        <v>288.99524083232978</v>
      </c>
      <c r="K25" s="2">
        <v>7.984683518308203</v>
      </c>
      <c r="L25" s="3">
        <f t="shared" si="2"/>
        <v>130.46466865438336</v>
      </c>
      <c r="M25" s="3">
        <f t="shared" si="3"/>
        <v>103.23689785695238</v>
      </c>
      <c r="N25" s="3">
        <f t="shared" si="4"/>
        <v>27.227770797430967</v>
      </c>
      <c r="O25">
        <v>51</v>
      </c>
      <c r="P25">
        <v>14</v>
      </c>
      <c r="Q25">
        <v>15</v>
      </c>
      <c r="R25">
        <v>56</v>
      </c>
      <c r="S25">
        <v>0</v>
      </c>
      <c r="T25">
        <v>3</v>
      </c>
      <c r="U25" s="4">
        <v>189.43346588288293</v>
      </c>
      <c r="V25" s="4">
        <v>3673.6863909909916</v>
      </c>
      <c r="W25">
        <v>0.61729999999999996</v>
      </c>
      <c r="X25" s="3">
        <v>47.877137297297303</v>
      </c>
      <c r="Y25" s="3">
        <v>55.325237792792805</v>
      </c>
      <c r="Z25" s="3">
        <v>35.233115351351358</v>
      </c>
      <c r="AA25" s="3">
        <v>16.379658513513515</v>
      </c>
      <c r="AB25" s="3">
        <v>11.176250423423426</v>
      </c>
      <c r="AC25" s="3">
        <v>14.207224315315319</v>
      </c>
      <c r="AD25" s="3">
        <v>4.9981414504504516</v>
      </c>
      <c r="AE25" s="3">
        <v>2.3424426666666669</v>
      </c>
      <c r="AF25" s="3">
        <v>1.0350333063063064</v>
      </c>
      <c r="AG25" s="3">
        <v>0.79864350450450472</v>
      </c>
    </row>
    <row r="26" spans="1:33" x14ac:dyDescent="0.2">
      <c r="A26" t="s">
        <v>15</v>
      </c>
      <c r="B26">
        <v>1</v>
      </c>
      <c r="C26">
        <v>2</v>
      </c>
      <c r="D26" s="2">
        <v>5.4</v>
      </c>
      <c r="E26" s="1">
        <v>3.88</v>
      </c>
      <c r="F26" s="1">
        <f t="shared" si="0"/>
        <v>9.2800000000000011</v>
      </c>
      <c r="G26" s="1">
        <f t="shared" si="1"/>
        <v>0.71851851851851845</v>
      </c>
      <c r="H26" s="3">
        <v>395.28456049008378</v>
      </c>
      <c r="I26" s="2">
        <v>17.1271136319425</v>
      </c>
      <c r="J26" s="3">
        <v>228.80786193325909</v>
      </c>
      <c r="K26" s="2">
        <v>6.6487417815919878</v>
      </c>
      <c r="L26" s="3">
        <f t="shared" si="2"/>
        <v>118.28353172506641</v>
      </c>
      <c r="M26" s="3">
        <f t="shared" si="3"/>
        <v>92.4864136124895</v>
      </c>
      <c r="N26" s="3">
        <f t="shared" si="4"/>
        <v>25.797118112576911</v>
      </c>
      <c r="O26">
        <v>49</v>
      </c>
      <c r="P26">
        <v>15</v>
      </c>
      <c r="Q26">
        <v>15</v>
      </c>
      <c r="R26">
        <v>42.5</v>
      </c>
      <c r="S26">
        <v>0</v>
      </c>
      <c r="T26">
        <v>3</v>
      </c>
      <c r="U26" s="4">
        <v>316.56141147058838</v>
      </c>
      <c r="V26" s="4">
        <v>6072.7723000000033</v>
      </c>
      <c r="W26">
        <v>0.61060000000000003</v>
      </c>
      <c r="X26" s="3">
        <v>67.319346588235319</v>
      </c>
      <c r="Y26" s="3">
        <v>101.52194029411768</v>
      </c>
      <c r="Z26" s="3">
        <v>61.40040658823532</v>
      </c>
      <c r="AA26" s="3">
        <v>31.418522529411781</v>
      </c>
      <c r="AB26" s="3">
        <v>19.135138647058831</v>
      </c>
      <c r="AC26" s="3">
        <v>23.261324647058832</v>
      </c>
      <c r="AD26" s="3">
        <v>7.1174777058823553</v>
      </c>
      <c r="AE26" s="3">
        <v>3.3906977647058834</v>
      </c>
      <c r="AF26" s="3">
        <v>1.1309857647058827</v>
      </c>
      <c r="AG26" s="3">
        <v>0.76699611764705911</v>
      </c>
    </row>
    <row r="27" spans="1:33" x14ac:dyDescent="0.2">
      <c r="A27" t="s">
        <v>15</v>
      </c>
      <c r="B27">
        <v>2</v>
      </c>
      <c r="C27">
        <v>17</v>
      </c>
      <c r="D27" s="2">
        <v>5.8</v>
      </c>
      <c r="E27" s="1">
        <v>3.2050000000000001</v>
      </c>
      <c r="F27" s="1">
        <f t="shared" si="0"/>
        <v>9.004999999999999</v>
      </c>
      <c r="G27" s="1">
        <f t="shared" si="1"/>
        <v>0.5525862068965518</v>
      </c>
      <c r="H27" s="3">
        <v>416.83967393412098</v>
      </c>
      <c r="I27" s="2">
        <v>18.382080832757158</v>
      </c>
      <c r="J27" s="3">
        <v>333.12030030576727</v>
      </c>
      <c r="K27" s="2">
        <v>9.5168741320283896</v>
      </c>
      <c r="L27" s="3">
        <f t="shared" si="2"/>
        <v>137.11765042314249</v>
      </c>
      <c r="M27" s="3">
        <f t="shared" si="3"/>
        <v>106.61606882999151</v>
      </c>
      <c r="N27" s="3">
        <f t="shared" si="4"/>
        <v>30.501581593150988</v>
      </c>
      <c r="O27">
        <v>58</v>
      </c>
      <c r="P27">
        <v>12</v>
      </c>
      <c r="Q27">
        <v>16</v>
      </c>
      <c r="R27">
        <v>37.5</v>
      </c>
      <c r="S27">
        <v>0</v>
      </c>
      <c r="T27">
        <v>3</v>
      </c>
      <c r="U27" s="4">
        <v>187.95972859162299</v>
      </c>
      <c r="V27" s="4">
        <v>3328.7093083769628</v>
      </c>
      <c r="W27">
        <v>0.56369999999999998</v>
      </c>
      <c r="X27" s="3">
        <v>43.021976863874336</v>
      </c>
      <c r="Y27" s="3">
        <v>68.122486429319366</v>
      </c>
      <c r="Z27" s="3">
        <v>33.893012596858632</v>
      </c>
      <c r="AA27" s="3">
        <v>15.579837246073298</v>
      </c>
      <c r="AB27" s="3">
        <v>10.026025308900524</v>
      </c>
      <c r="AC27" s="3">
        <v>11.409618774869109</v>
      </c>
      <c r="AD27" s="3">
        <v>3.6230796649214652</v>
      </c>
      <c r="AE27" s="3">
        <v>1.5360239371727746</v>
      </c>
      <c r="AF27" s="3">
        <v>0.47366879581151827</v>
      </c>
      <c r="AG27" s="3">
        <v>0.22998140314136123</v>
      </c>
    </row>
    <row r="28" spans="1:33" x14ac:dyDescent="0.2">
      <c r="A28" t="s">
        <v>15</v>
      </c>
      <c r="B28">
        <v>3</v>
      </c>
      <c r="C28">
        <v>35</v>
      </c>
      <c r="D28" s="2">
        <v>4.1500000000000004</v>
      </c>
      <c r="E28" s="1">
        <v>1.7600000000000009</v>
      </c>
      <c r="F28" s="1">
        <f t="shared" si="0"/>
        <v>5.910000000000001</v>
      </c>
      <c r="G28" s="1">
        <f t="shared" si="1"/>
        <v>0.42409638554216883</v>
      </c>
      <c r="H28" s="3">
        <v>412.71508108211646</v>
      </c>
      <c r="I28" s="2">
        <v>12.981511548993153</v>
      </c>
      <c r="J28" s="3">
        <v>377.4651747668139</v>
      </c>
      <c r="K28" s="2">
        <v>8.9031663392099638</v>
      </c>
      <c r="L28" s="3">
        <f t="shared" si="2"/>
        <v>69.54284568533113</v>
      </c>
      <c r="M28" s="3">
        <f t="shared" si="3"/>
        <v>53.87327292832159</v>
      </c>
      <c r="N28" s="3">
        <f t="shared" si="4"/>
        <v>15.669572757009544</v>
      </c>
      <c r="O28">
        <v>37</v>
      </c>
      <c r="P28">
        <v>11</v>
      </c>
      <c r="Q28">
        <v>12</v>
      </c>
      <c r="R28">
        <v>48</v>
      </c>
      <c r="S28">
        <v>0</v>
      </c>
      <c r="T28">
        <v>3</v>
      </c>
      <c r="U28" s="4">
        <v>126.17457217391285</v>
      </c>
      <c r="V28" s="4">
        <v>2181.4603130434753</v>
      </c>
      <c r="W28">
        <v>0.55030000000000001</v>
      </c>
      <c r="X28" s="3">
        <v>8.7162431304347709</v>
      </c>
      <c r="Y28" s="3">
        <v>60.691002086956431</v>
      </c>
      <c r="Z28" s="3">
        <v>30.061637913043437</v>
      </c>
      <c r="AA28" s="3">
        <v>11.093953391304332</v>
      </c>
      <c r="AB28" s="3">
        <v>7.7738740869565106</v>
      </c>
      <c r="AC28" s="3">
        <v>6.2669429565217296</v>
      </c>
      <c r="AD28" s="3">
        <v>1.2092921739130418</v>
      </c>
      <c r="AE28" s="3">
        <v>0.27672939130434743</v>
      </c>
      <c r="AF28" s="3">
        <v>6.213565217391296E-2</v>
      </c>
      <c r="AG28" s="3">
        <v>6.1485217391304258E-3</v>
      </c>
    </row>
    <row r="29" spans="1:33" x14ac:dyDescent="0.2">
      <c r="A29" t="s">
        <v>15</v>
      </c>
      <c r="B29">
        <v>4</v>
      </c>
      <c r="C29">
        <v>41</v>
      </c>
      <c r="D29" s="2">
        <v>6.3</v>
      </c>
      <c r="E29" s="1">
        <v>3.972</v>
      </c>
      <c r="F29" s="1">
        <f t="shared" si="0"/>
        <v>10.272</v>
      </c>
      <c r="G29" s="1">
        <f t="shared" si="1"/>
        <v>0.63047619047619052</v>
      </c>
      <c r="H29" s="3">
        <v>404.20271342855517</v>
      </c>
      <c r="I29" s="2">
        <v>15.850972132564618</v>
      </c>
      <c r="J29" s="3">
        <v>333.58099310647475</v>
      </c>
      <c r="K29" s="2">
        <v>8.5015122408299693</v>
      </c>
      <c r="L29" s="3">
        <f t="shared" si="2"/>
        <v>133.62913105573372</v>
      </c>
      <c r="M29" s="3">
        <f t="shared" si="3"/>
        <v>99.861124435157095</v>
      </c>
      <c r="N29" s="3">
        <f t="shared" si="4"/>
        <v>33.768006620576635</v>
      </c>
      <c r="O29">
        <v>57</v>
      </c>
      <c r="P29">
        <v>16</v>
      </c>
      <c r="Q29">
        <v>16</v>
      </c>
      <c r="R29">
        <v>47</v>
      </c>
      <c r="S29">
        <v>0</v>
      </c>
      <c r="T29">
        <v>2</v>
      </c>
      <c r="U29" s="4">
        <v>237.30085631016044</v>
      </c>
      <c r="V29" s="4">
        <v>4627.1852941176476</v>
      </c>
      <c r="W29">
        <v>0.62070000000000003</v>
      </c>
      <c r="X29" s="3">
        <v>61.172248064171129</v>
      </c>
      <c r="Y29" s="3">
        <v>68.575128556149735</v>
      </c>
      <c r="Z29" s="3">
        <v>42.578508919786103</v>
      </c>
      <c r="AA29" s="3">
        <v>21.251424877005352</v>
      </c>
      <c r="AB29" s="3">
        <v>14.369977358288772</v>
      </c>
      <c r="AC29" s="3">
        <v>17.772115721925132</v>
      </c>
      <c r="AD29" s="3">
        <v>6.3686240855614979</v>
      </c>
      <c r="AE29" s="3">
        <v>3.0361621069518718</v>
      </c>
      <c r="AF29" s="3">
        <v>1.2454839679144385</v>
      </c>
      <c r="AG29" s="3">
        <v>0.82842750802139031</v>
      </c>
    </row>
    <row r="30" spans="1:33" x14ac:dyDescent="0.2">
      <c r="A30" t="s">
        <v>15</v>
      </c>
      <c r="B30">
        <v>5</v>
      </c>
      <c r="C30">
        <v>57</v>
      </c>
      <c r="D30" s="2">
        <v>5.05</v>
      </c>
      <c r="E30" s="1">
        <v>2.8320000000000007</v>
      </c>
      <c r="F30" s="1">
        <f t="shared" si="0"/>
        <v>7.8820000000000006</v>
      </c>
      <c r="G30" s="1">
        <f t="shared" si="1"/>
        <v>0.56079207920792096</v>
      </c>
      <c r="H30" s="3">
        <v>406.23622940154104</v>
      </c>
      <c r="I30" s="2">
        <v>19.921601824326931</v>
      </c>
      <c r="J30" s="3">
        <v>325.67413154116201</v>
      </c>
      <c r="K30" s="2">
        <v>10.071841317791861</v>
      </c>
      <c r="L30" s="3">
        <f t="shared" si="2"/>
        <v>129.12754382483755</v>
      </c>
      <c r="M30" s="3">
        <f t="shared" si="3"/>
        <v>100.60408921285099</v>
      </c>
      <c r="N30" s="3">
        <f t="shared" si="4"/>
        <v>28.523454611986558</v>
      </c>
      <c r="O30">
        <v>61</v>
      </c>
      <c r="P30">
        <v>10</v>
      </c>
      <c r="Q30">
        <v>17</v>
      </c>
      <c r="R30">
        <v>36</v>
      </c>
      <c r="S30">
        <v>0</v>
      </c>
      <c r="T30">
        <v>2</v>
      </c>
      <c r="U30" s="4">
        <v>168.41112767467646</v>
      </c>
      <c r="V30" s="4">
        <v>3124.7364066543423</v>
      </c>
      <c r="W30">
        <v>0.59060000000000001</v>
      </c>
      <c r="X30" s="3">
        <v>40.165248310536029</v>
      </c>
      <c r="Y30" s="3">
        <v>54.197405234750441</v>
      </c>
      <c r="Z30" s="3">
        <v>31.875921493530488</v>
      </c>
      <c r="AA30" s="3">
        <v>14.570820598890936</v>
      </c>
      <c r="AB30" s="3">
        <v>9.5930911497227314</v>
      </c>
      <c r="AC30" s="3">
        <v>11.633986868761546</v>
      </c>
      <c r="AD30" s="3">
        <v>3.69805020332717</v>
      </c>
      <c r="AE30" s="3">
        <v>1.5998994011090566</v>
      </c>
      <c r="AF30" s="3">
        <v>0.68795090573012896</v>
      </c>
      <c r="AG30" s="3">
        <v>0.34383149722735662</v>
      </c>
    </row>
    <row r="31" spans="1:33" x14ac:dyDescent="0.2">
      <c r="A31" t="s">
        <v>15</v>
      </c>
      <c r="B31">
        <v>6</v>
      </c>
      <c r="C31">
        <v>71</v>
      </c>
      <c r="D31" s="2">
        <v>5.85</v>
      </c>
      <c r="E31" s="1">
        <v>2.8269999999999991</v>
      </c>
      <c r="F31" s="1">
        <f t="shared" si="0"/>
        <v>8.6769999999999996</v>
      </c>
      <c r="G31" s="1">
        <f t="shared" si="1"/>
        <v>0.48324786324786312</v>
      </c>
      <c r="H31" s="3">
        <v>405.18801454790764</v>
      </c>
      <c r="I31" s="2">
        <v>18.803662491739779</v>
      </c>
      <c r="J31" s="3">
        <v>318.11984423423155</v>
      </c>
      <c r="K31" s="2">
        <v>9.7719716844685056</v>
      </c>
      <c r="L31" s="3">
        <f t="shared" si="2"/>
        <v>137.62678952867014</v>
      </c>
      <c r="M31" s="3">
        <f t="shared" si="3"/>
        <v>110.0014255766777</v>
      </c>
      <c r="N31" s="3">
        <f t="shared" si="4"/>
        <v>27.625363951992455</v>
      </c>
      <c r="O31">
        <v>55</v>
      </c>
      <c r="P31">
        <v>12</v>
      </c>
      <c r="Q31">
        <v>15</v>
      </c>
      <c r="R31">
        <v>55</v>
      </c>
      <c r="S31">
        <v>0</v>
      </c>
      <c r="T31">
        <v>2</v>
      </c>
      <c r="U31" s="4">
        <v>171.97641047809159</v>
      </c>
      <c r="V31" s="4">
        <v>3177.4530326192807</v>
      </c>
      <c r="W31">
        <v>0.58809999999999996</v>
      </c>
      <c r="X31" s="3">
        <v>42.02034907594939</v>
      </c>
      <c r="Y31" s="3">
        <v>54.407756583252215</v>
      </c>
      <c r="Z31" s="3">
        <v>31.957352168451813</v>
      </c>
      <c r="AA31" s="3">
        <v>15.39074404089582</v>
      </c>
      <c r="AB31" s="3">
        <v>9.7992573515092545</v>
      </c>
      <c r="AC31" s="3">
        <v>11.934291983446938</v>
      </c>
      <c r="AD31" s="3">
        <v>3.9108916192794561</v>
      </c>
      <c r="AE31" s="3">
        <v>1.6443367994157747</v>
      </c>
      <c r="AF31" s="3">
        <v>0.58629832911392432</v>
      </c>
      <c r="AG31" s="3">
        <v>0.27509710418695243</v>
      </c>
    </row>
    <row r="32" spans="1:33" x14ac:dyDescent="0.2">
      <c r="A32" t="s">
        <v>16</v>
      </c>
      <c r="B32">
        <v>1</v>
      </c>
      <c r="C32">
        <v>1</v>
      </c>
      <c r="D32" s="2">
        <v>5.45</v>
      </c>
      <c r="E32" s="1">
        <v>3.8280000000000012</v>
      </c>
      <c r="F32" s="1">
        <f t="shared" si="0"/>
        <v>9.2780000000000022</v>
      </c>
      <c r="G32" s="1">
        <f t="shared" si="1"/>
        <v>0.70238532110091767</v>
      </c>
      <c r="H32" s="3">
        <v>398.40239933020422</v>
      </c>
      <c r="I32" s="2">
        <v>17.128973592341033</v>
      </c>
      <c r="J32" s="3">
        <v>240.06539654559595</v>
      </c>
      <c r="K32" s="2">
        <v>6.8920474836158236</v>
      </c>
      <c r="L32" s="3">
        <f t="shared" si="2"/>
        <v>119.73566384554002</v>
      </c>
      <c r="M32" s="3">
        <f t="shared" si="3"/>
        <v>93.352906078258641</v>
      </c>
      <c r="N32" s="3">
        <f t="shared" si="4"/>
        <v>26.38275776728138</v>
      </c>
      <c r="O32">
        <v>53</v>
      </c>
      <c r="P32">
        <v>14</v>
      </c>
      <c r="Q32">
        <v>14</v>
      </c>
      <c r="R32">
        <v>41</v>
      </c>
      <c r="S32">
        <v>0</v>
      </c>
      <c r="T32">
        <v>3</v>
      </c>
      <c r="U32" s="4">
        <v>420.59901643598539</v>
      </c>
      <c r="V32" s="4">
        <v>8251.3069826989467</v>
      </c>
      <c r="W32">
        <v>0.62450000000000006</v>
      </c>
      <c r="X32" s="3">
        <v>95.568748608996373</v>
      </c>
      <c r="Y32" s="3">
        <v>126.97098498269874</v>
      </c>
      <c r="Z32" s="3">
        <v>81.032865674740336</v>
      </c>
      <c r="AA32" s="3">
        <v>38.097620304498207</v>
      </c>
      <c r="AB32" s="3">
        <v>29.633925550172957</v>
      </c>
      <c r="AC32" s="3">
        <v>30.811267349480914</v>
      </c>
      <c r="AD32" s="3">
        <v>11.273347411764687</v>
      </c>
      <c r="AE32" s="3">
        <v>3.7083584429065679</v>
      </c>
      <c r="AF32" s="3">
        <v>1.3519727750865027</v>
      </c>
      <c r="AG32" s="3">
        <v>1.9963880968858094</v>
      </c>
    </row>
    <row r="33" spans="1:33" x14ac:dyDescent="0.2">
      <c r="A33" t="s">
        <v>16</v>
      </c>
      <c r="B33">
        <v>2</v>
      </c>
      <c r="C33">
        <v>14</v>
      </c>
      <c r="D33" s="2">
        <v>5.3</v>
      </c>
      <c r="E33" s="1">
        <v>2.527000000000001</v>
      </c>
      <c r="F33" s="1">
        <f t="shared" si="0"/>
        <v>7.8270000000000008</v>
      </c>
      <c r="G33" s="1">
        <f t="shared" si="1"/>
        <v>0.4767924528301889</v>
      </c>
      <c r="H33" s="3">
        <v>412.60027716580549</v>
      </c>
      <c r="I33" s="2">
        <v>16.547677484262781</v>
      </c>
      <c r="J33" s="3">
        <v>377.58448909150854</v>
      </c>
      <c r="K33" s="2">
        <v>8.9791830374651891</v>
      </c>
      <c r="L33" s="3">
        <f t="shared" si="2"/>
        <v>110.39308620226728</v>
      </c>
      <c r="M33" s="3">
        <f t="shared" si="3"/>
        <v>87.702690666592744</v>
      </c>
      <c r="N33" s="3">
        <f t="shared" si="4"/>
        <v>22.690395535674543</v>
      </c>
      <c r="O33">
        <v>52</v>
      </c>
      <c r="P33">
        <v>10</v>
      </c>
      <c r="Q33">
        <v>14</v>
      </c>
      <c r="R33">
        <v>39</v>
      </c>
      <c r="S33">
        <v>0</v>
      </c>
      <c r="T33">
        <v>3</v>
      </c>
      <c r="U33" s="4">
        <v>216.18502236936919</v>
      </c>
      <c r="V33" s="4">
        <v>3768.8377234234204</v>
      </c>
      <c r="W33">
        <v>0.55489999999999995</v>
      </c>
      <c r="X33" s="3">
        <v>56.127782405405348</v>
      </c>
      <c r="Y33" s="3">
        <v>71.298739108108052</v>
      </c>
      <c r="Z33" s="3">
        <v>39.596948459459419</v>
      </c>
      <c r="AA33" s="3">
        <v>18.311913630630617</v>
      </c>
      <c r="AB33" s="3">
        <v>11.893037675675664</v>
      </c>
      <c r="AC33" s="3">
        <v>12.998003387387376</v>
      </c>
      <c r="AD33" s="3">
        <v>3.7032258108108072</v>
      </c>
      <c r="AE33" s="3">
        <v>1.3860611261261246</v>
      </c>
      <c r="AF33" s="3">
        <v>0.52318331531531481</v>
      </c>
      <c r="AG33" s="3">
        <v>0.2744380540540538</v>
      </c>
    </row>
    <row r="34" spans="1:33" x14ac:dyDescent="0.2">
      <c r="A34" t="s">
        <v>16</v>
      </c>
      <c r="B34">
        <v>3</v>
      </c>
      <c r="C34">
        <v>27</v>
      </c>
      <c r="D34" s="2">
        <v>5.45</v>
      </c>
      <c r="E34" s="1">
        <v>3.5430000000000006</v>
      </c>
      <c r="F34" s="1">
        <f t="shared" si="0"/>
        <v>8.9930000000000003</v>
      </c>
      <c r="G34" s="1">
        <f t="shared" si="1"/>
        <v>0.6500917431192661</v>
      </c>
      <c r="H34" s="3">
        <v>410.48942785233078</v>
      </c>
      <c r="I34" s="2">
        <v>16.251707927061737</v>
      </c>
      <c r="J34" s="3">
        <v>295.08928036311033</v>
      </c>
      <c r="K34" s="2">
        <v>7.7884096688460227</v>
      </c>
      <c r="L34" s="3">
        <f t="shared" si="2"/>
        <v>116.16614365920793</v>
      </c>
      <c r="M34" s="3">
        <f t="shared" si="3"/>
        <v>88.571808202486466</v>
      </c>
      <c r="N34" s="3">
        <f t="shared" si="4"/>
        <v>27.594335456721463</v>
      </c>
      <c r="O34">
        <v>56</v>
      </c>
      <c r="P34">
        <v>12</v>
      </c>
      <c r="Q34">
        <v>16</v>
      </c>
      <c r="R34">
        <v>39</v>
      </c>
      <c r="S34">
        <v>0</v>
      </c>
      <c r="T34">
        <v>5</v>
      </c>
      <c r="U34" s="4">
        <v>438.64825319889462</v>
      </c>
      <c r="V34" s="4">
        <v>7603.5370370165674</v>
      </c>
      <c r="W34">
        <v>0.55179999999999996</v>
      </c>
      <c r="X34" s="3">
        <v>129.77200569613248</v>
      </c>
      <c r="Y34" s="3">
        <v>141.98689947513796</v>
      </c>
      <c r="Z34" s="3">
        <v>72.323115453038611</v>
      </c>
      <c r="AA34" s="3">
        <v>32.472019116022068</v>
      </c>
      <c r="AB34" s="3">
        <v>21.041152740331473</v>
      </c>
      <c r="AC34" s="3">
        <v>26.021064348066275</v>
      </c>
      <c r="AD34" s="3">
        <v>8.3973471657458489</v>
      </c>
      <c r="AE34" s="3">
        <v>3.7822993093922617</v>
      </c>
      <c r="AF34" s="3">
        <v>1.5000265966850812</v>
      </c>
      <c r="AG34" s="3">
        <v>1.1767784143646396</v>
      </c>
    </row>
    <row r="35" spans="1:33" x14ac:dyDescent="0.2">
      <c r="A35" t="s">
        <v>16</v>
      </c>
      <c r="B35">
        <v>4</v>
      </c>
      <c r="C35">
        <v>44</v>
      </c>
      <c r="D35" s="2">
        <v>5.35</v>
      </c>
      <c r="E35" s="1">
        <v>2.7730000000000006</v>
      </c>
      <c r="F35" s="1">
        <f t="shared" si="0"/>
        <v>8.1230000000000011</v>
      </c>
      <c r="G35" s="1">
        <f t="shared" si="1"/>
        <v>0.5183177570093459</v>
      </c>
      <c r="H35" s="3">
        <v>412.11869812679595</v>
      </c>
      <c r="I35" s="2">
        <v>19.211717737899757</v>
      </c>
      <c r="J35" s="3">
        <v>335.19191656129885</v>
      </c>
      <c r="K35" s="2">
        <v>9.2958717539071074</v>
      </c>
      <c r="L35" s="3">
        <f t="shared" si="2"/>
        <v>128.5601422713481</v>
      </c>
      <c r="M35" s="3">
        <f t="shared" si="3"/>
        <v>102.78268989776369</v>
      </c>
      <c r="N35" s="3">
        <f t="shared" si="4"/>
        <v>25.777452373584413</v>
      </c>
      <c r="O35">
        <v>54</v>
      </c>
      <c r="P35">
        <v>11</v>
      </c>
      <c r="Q35">
        <v>15</v>
      </c>
      <c r="R35">
        <v>38</v>
      </c>
      <c r="S35">
        <v>0</v>
      </c>
      <c r="T35">
        <v>1</v>
      </c>
      <c r="U35" s="4">
        <v>175.05971483783779</v>
      </c>
      <c r="V35" s="4">
        <v>3405.1207268406329</v>
      </c>
      <c r="W35">
        <v>0.61919999999999997</v>
      </c>
      <c r="X35" s="3">
        <v>44.769084859273065</v>
      </c>
      <c r="Y35" s="3">
        <v>51.814132995340159</v>
      </c>
      <c r="Z35" s="3">
        <v>30.816191355079209</v>
      </c>
      <c r="AA35" s="3">
        <v>15.331909246971106</v>
      </c>
      <c r="AB35" s="3">
        <v>10.334386938490214</v>
      </c>
      <c r="AC35" s="3">
        <v>13.203250556383969</v>
      </c>
      <c r="AD35" s="3">
        <v>4.9006921463187316</v>
      </c>
      <c r="AE35" s="3">
        <v>2.1847182581547058</v>
      </c>
      <c r="AF35" s="3">
        <v>0.99013673532152824</v>
      </c>
      <c r="AG35" s="3">
        <v>0.66052188070829432</v>
      </c>
    </row>
    <row r="36" spans="1:33" x14ac:dyDescent="0.2">
      <c r="A36" t="s">
        <v>16</v>
      </c>
      <c r="B36">
        <v>5</v>
      </c>
      <c r="C36">
        <v>54</v>
      </c>
      <c r="D36" s="2">
        <v>5.5</v>
      </c>
      <c r="E36" s="1">
        <v>3.2500000000000009</v>
      </c>
      <c r="F36" s="1">
        <f t="shared" si="0"/>
        <v>8.75</v>
      </c>
      <c r="G36" s="1">
        <f t="shared" si="1"/>
        <v>0.59090909090909105</v>
      </c>
      <c r="H36" s="3">
        <v>407.30991074971979</v>
      </c>
      <c r="I36" s="2">
        <v>17.915256935712495</v>
      </c>
      <c r="J36" s="3">
        <v>288.29332432877942</v>
      </c>
      <c r="K36" s="2">
        <v>8.4693885750153441</v>
      </c>
      <c r="L36" s="3">
        <f t="shared" si="2"/>
        <v>126.05942601521861</v>
      </c>
      <c r="M36" s="3">
        <f t="shared" si="3"/>
        <v>98.533913146418726</v>
      </c>
      <c r="N36" s="3">
        <f t="shared" si="4"/>
        <v>27.525512868799876</v>
      </c>
      <c r="O36">
        <v>53</v>
      </c>
      <c r="P36">
        <v>14</v>
      </c>
      <c r="Q36">
        <v>17</v>
      </c>
      <c r="R36">
        <v>30</v>
      </c>
      <c r="S36">
        <v>0</v>
      </c>
      <c r="T36">
        <v>3</v>
      </c>
      <c r="U36" s="4">
        <v>182.08577523809515</v>
      </c>
      <c r="V36" s="4">
        <v>3406.0684047619034</v>
      </c>
      <c r="W36">
        <v>0.59540000000000004</v>
      </c>
      <c r="X36" s="3">
        <v>43.6160276190476</v>
      </c>
      <c r="Y36" s="3">
        <v>58.84625809523807</v>
      </c>
      <c r="Z36" s="3">
        <v>32.786272380952369</v>
      </c>
      <c r="AA36" s="3">
        <v>15.983772380952376</v>
      </c>
      <c r="AB36" s="3">
        <v>11.006638809523807</v>
      </c>
      <c r="AC36" s="3">
        <v>12.557978333333329</v>
      </c>
      <c r="AD36" s="3">
        <v>4.3468533333333319</v>
      </c>
      <c r="AE36" s="3">
        <v>1.8118533333333326</v>
      </c>
      <c r="AF36" s="3">
        <v>0.69852714285714257</v>
      </c>
      <c r="AG36" s="3">
        <v>0.37386142857142846</v>
      </c>
    </row>
    <row r="37" spans="1:33" x14ac:dyDescent="0.2">
      <c r="A37" t="s">
        <v>16</v>
      </c>
      <c r="B37">
        <v>6</v>
      </c>
      <c r="C37">
        <v>63</v>
      </c>
      <c r="D37" s="2">
        <v>5.95</v>
      </c>
      <c r="E37" s="1">
        <v>3.7040000000000002</v>
      </c>
      <c r="F37" s="1">
        <f t="shared" si="0"/>
        <v>9.6539999999999999</v>
      </c>
      <c r="G37" s="1">
        <f t="shared" si="1"/>
        <v>0.62252100840336133</v>
      </c>
      <c r="H37" s="3">
        <v>395.66049100212297</v>
      </c>
      <c r="I37" s="2">
        <v>18.569277848083551</v>
      </c>
      <c r="J37" s="3">
        <v>243.48541775266483</v>
      </c>
      <c r="K37" s="2">
        <v>7.3932275932307423</v>
      </c>
      <c r="L37" s="3">
        <f t="shared" si="2"/>
        <v>137.87171820142382</v>
      </c>
      <c r="M37" s="3">
        <f t="shared" si="3"/>
        <v>110.48720319609714</v>
      </c>
      <c r="N37" s="3">
        <f t="shared" si="4"/>
        <v>27.384515005326669</v>
      </c>
      <c r="O37">
        <v>58</v>
      </c>
      <c r="P37">
        <v>12</v>
      </c>
      <c r="Q37">
        <v>16</v>
      </c>
      <c r="R37">
        <v>43</v>
      </c>
      <c r="S37">
        <v>0</v>
      </c>
      <c r="T37">
        <v>2</v>
      </c>
      <c r="U37" s="4">
        <v>222.42513674383298</v>
      </c>
      <c r="V37" s="4">
        <v>4308.8248948766595</v>
      </c>
      <c r="W37">
        <v>0.61660000000000004</v>
      </c>
      <c r="X37" s="3">
        <v>56.282743878557866</v>
      </c>
      <c r="Y37" s="3">
        <v>63.49088250474383</v>
      </c>
      <c r="Z37" s="3">
        <v>41.893909259962044</v>
      </c>
      <c r="AA37" s="3">
        <v>20.508805518026563</v>
      </c>
      <c r="AB37" s="3">
        <v>13.401834588235293</v>
      </c>
      <c r="AC37" s="3">
        <v>16.875364258064511</v>
      </c>
      <c r="AD37" s="3">
        <v>5.8211909373814033</v>
      </c>
      <c r="AE37" s="3">
        <v>2.4500413738140412</v>
      </c>
      <c r="AF37" s="3">
        <v>1.0282535939278936</v>
      </c>
      <c r="AG37" s="3">
        <v>0.59551112713472465</v>
      </c>
    </row>
    <row r="38" spans="1:33" x14ac:dyDescent="0.2">
      <c r="A38" t="s">
        <v>17</v>
      </c>
      <c r="B38">
        <v>1</v>
      </c>
      <c r="C38">
        <v>7</v>
      </c>
      <c r="D38" s="2">
        <v>6.35</v>
      </c>
      <c r="E38" s="1">
        <v>3.0260000000000007</v>
      </c>
      <c r="F38" s="1">
        <f t="shared" si="0"/>
        <v>9.3760000000000012</v>
      </c>
      <c r="G38" s="1">
        <f t="shared" si="1"/>
        <v>0.47653543307086627</v>
      </c>
      <c r="H38" s="3">
        <v>409.96825795471472</v>
      </c>
      <c r="I38" s="2">
        <v>16.913011375566356</v>
      </c>
      <c r="J38" s="3">
        <v>276.14235792597094</v>
      </c>
      <c r="K38" s="2">
        <v>6.9343719000054893</v>
      </c>
      <c r="L38" s="3">
        <f t="shared" si="2"/>
        <v>128.38103160426297</v>
      </c>
      <c r="M38" s="3">
        <f t="shared" si="3"/>
        <v>107.39762223484635</v>
      </c>
      <c r="N38" s="3">
        <f t="shared" si="4"/>
        <v>20.983409369416616</v>
      </c>
      <c r="O38">
        <v>54</v>
      </c>
      <c r="P38">
        <v>14</v>
      </c>
      <c r="Q38">
        <v>15</v>
      </c>
      <c r="R38">
        <v>48</v>
      </c>
      <c r="S38">
        <v>0</v>
      </c>
      <c r="T38">
        <v>2</v>
      </c>
      <c r="U38" s="4">
        <v>232.50327783292971</v>
      </c>
      <c r="V38" s="4">
        <v>4307.3893738498773</v>
      </c>
      <c r="W38">
        <v>0.5897</v>
      </c>
      <c r="X38" s="3">
        <v>60.710396213075036</v>
      </c>
      <c r="Y38" s="3">
        <v>70.168543874091981</v>
      </c>
      <c r="Z38" s="3">
        <v>42.490179803874071</v>
      </c>
      <c r="AA38" s="3">
        <v>20.517071302663432</v>
      </c>
      <c r="AB38" s="3">
        <v>13.609163905569003</v>
      </c>
      <c r="AC38" s="3">
        <v>15.852708445520575</v>
      </c>
      <c r="AD38" s="3">
        <v>5.2501905956416444</v>
      </c>
      <c r="AE38" s="3">
        <v>2.3772563728813552</v>
      </c>
      <c r="AF38" s="3">
        <v>0.8617432542372877</v>
      </c>
      <c r="AG38" s="3">
        <v>0.61244628087167041</v>
      </c>
    </row>
    <row r="39" spans="1:33" x14ac:dyDescent="0.2">
      <c r="A39" t="s">
        <v>17</v>
      </c>
      <c r="B39">
        <v>2</v>
      </c>
      <c r="C39">
        <v>23</v>
      </c>
      <c r="D39" s="2">
        <v>5.05</v>
      </c>
      <c r="E39" s="1">
        <v>3.4319999999999995</v>
      </c>
      <c r="F39" s="1">
        <f t="shared" si="0"/>
        <v>8.4819999999999993</v>
      </c>
      <c r="G39" s="1">
        <f t="shared" si="1"/>
        <v>0.67960396039603954</v>
      </c>
      <c r="H39" s="3">
        <v>405.71736592808662</v>
      </c>
      <c r="I39" s="2">
        <v>19.418269927785772</v>
      </c>
      <c r="J39" s="3">
        <v>238.28634593004841</v>
      </c>
      <c r="K39" s="2">
        <v>8.3805177428157869</v>
      </c>
      <c r="L39" s="3">
        <f t="shared" si="2"/>
        <v>126.82420002866192</v>
      </c>
      <c r="M39" s="3">
        <f t="shared" si="3"/>
        <v>98.062263135318148</v>
      </c>
      <c r="N39" s="3">
        <f t="shared" si="4"/>
        <v>28.761936893343776</v>
      </c>
      <c r="O39">
        <v>54</v>
      </c>
      <c r="P39">
        <v>10</v>
      </c>
      <c r="Q39">
        <v>14</v>
      </c>
      <c r="R39">
        <v>42</v>
      </c>
      <c r="S39">
        <v>0</v>
      </c>
      <c r="T39">
        <v>2</v>
      </c>
      <c r="U39" s="4">
        <v>395.73432994936718</v>
      </c>
      <c r="V39" s="4">
        <v>6806.7469632911407</v>
      </c>
      <c r="W39">
        <v>0.54749999999999999</v>
      </c>
      <c r="X39" s="3">
        <v>125.31951801265826</v>
      </c>
      <c r="Y39" s="3">
        <v>115.12078697468355</v>
      </c>
      <c r="Z39" s="3">
        <v>67.116615569620265</v>
      </c>
      <c r="AA39" s="3">
        <v>32.159626594936718</v>
      </c>
      <c r="AB39" s="3">
        <v>19.668938620253172</v>
      </c>
      <c r="AC39" s="3">
        <v>23.220434126582287</v>
      </c>
      <c r="AD39" s="3">
        <v>7.8398663924050656</v>
      </c>
      <c r="AE39" s="3">
        <v>3.4047232025316463</v>
      </c>
      <c r="AF39" s="3">
        <v>1.1895138227848105</v>
      </c>
      <c r="AG39" s="3">
        <v>0.53969829113924062</v>
      </c>
    </row>
    <row r="40" spans="1:33" x14ac:dyDescent="0.2">
      <c r="A40" t="s">
        <v>17</v>
      </c>
      <c r="B40">
        <v>3</v>
      </c>
      <c r="C40">
        <v>31</v>
      </c>
      <c r="D40" s="2">
        <v>5.75</v>
      </c>
      <c r="E40" s="1">
        <v>2.9460000000000002</v>
      </c>
      <c r="F40" s="1">
        <f t="shared" si="0"/>
        <v>8.6959999999999997</v>
      </c>
      <c r="G40" s="1">
        <f t="shared" si="1"/>
        <v>0.5123478260869565</v>
      </c>
      <c r="H40" s="3">
        <v>401.12509317812169</v>
      </c>
      <c r="I40" s="2">
        <v>18.428440772880904</v>
      </c>
      <c r="J40" s="3">
        <v>267.27756432810429</v>
      </c>
      <c r="K40" s="2">
        <v>7.4587216985731448</v>
      </c>
      <c r="L40" s="3">
        <f t="shared" si="2"/>
        <v>127.93692856806169</v>
      </c>
      <c r="M40" s="3">
        <f t="shared" si="3"/>
        <v>105.9635344440652</v>
      </c>
      <c r="N40" s="3">
        <f t="shared" si="4"/>
        <v>21.973394123996485</v>
      </c>
      <c r="O40">
        <v>60</v>
      </c>
      <c r="P40">
        <v>13</v>
      </c>
      <c r="Q40">
        <v>15</v>
      </c>
      <c r="R40">
        <v>43</v>
      </c>
      <c r="S40">
        <v>0</v>
      </c>
      <c r="T40">
        <v>3</v>
      </c>
      <c r="U40" s="4">
        <v>283.31069598901087</v>
      </c>
      <c r="V40" s="4">
        <v>5438.3710351648324</v>
      </c>
      <c r="W40">
        <v>0.61099999999999999</v>
      </c>
      <c r="X40" s="3">
        <v>70.553678461538425</v>
      </c>
      <c r="Y40" s="3">
        <v>85.346494087912049</v>
      </c>
      <c r="Z40" s="3">
        <v>51.903771868131841</v>
      </c>
      <c r="AA40" s="3">
        <v>25.369549142857132</v>
      </c>
      <c r="AB40" s="3">
        <v>17.017234472527463</v>
      </c>
      <c r="AC40" s="3">
        <v>20.036236999999993</v>
      </c>
      <c r="AD40" s="3">
        <v>7.0374544395604355</v>
      </c>
      <c r="AE40" s="3">
        <v>3.425135065934064</v>
      </c>
      <c r="AF40" s="3">
        <v>1.433709208791208</v>
      </c>
      <c r="AG40" s="3">
        <v>1.0809877582417577</v>
      </c>
    </row>
    <row r="41" spans="1:33" x14ac:dyDescent="0.2">
      <c r="A41" t="s">
        <v>17</v>
      </c>
      <c r="B41">
        <v>4</v>
      </c>
      <c r="C41">
        <v>39</v>
      </c>
      <c r="D41" s="2">
        <v>5.35</v>
      </c>
      <c r="E41" s="1">
        <v>3.3450000000000006</v>
      </c>
      <c r="F41" s="1">
        <f t="shared" si="0"/>
        <v>8.6950000000000003</v>
      </c>
      <c r="G41" s="1">
        <f t="shared" si="1"/>
        <v>0.62523364485981325</v>
      </c>
      <c r="H41" s="3">
        <v>406.7548443142436</v>
      </c>
      <c r="I41" s="2">
        <v>20.412486070724764</v>
      </c>
      <c r="J41" s="3">
        <v>226.99857170272841</v>
      </c>
      <c r="K41" s="2">
        <v>7.7643278900100565</v>
      </c>
      <c r="L41" s="3">
        <f t="shared" si="2"/>
        <v>135.17847727046114</v>
      </c>
      <c r="M41" s="3">
        <f t="shared" si="3"/>
        <v>109.20680047837749</v>
      </c>
      <c r="N41" s="3">
        <f t="shared" si="4"/>
        <v>25.971676792083645</v>
      </c>
      <c r="O41">
        <v>55</v>
      </c>
      <c r="P41">
        <v>10</v>
      </c>
      <c r="Q41">
        <v>15</v>
      </c>
      <c r="R41">
        <v>25</v>
      </c>
      <c r="S41">
        <v>0</v>
      </c>
      <c r="T41">
        <v>2</v>
      </c>
      <c r="U41" s="4">
        <v>192.11255765680463</v>
      </c>
      <c r="V41" s="4">
        <v>3790.2420639053234</v>
      </c>
      <c r="W41">
        <v>0.628</v>
      </c>
      <c r="X41" s="3">
        <v>40.727104899408261</v>
      </c>
      <c r="Y41" s="3">
        <v>61.710317609467417</v>
      </c>
      <c r="Z41" s="3">
        <v>35.731333544378678</v>
      </c>
      <c r="AA41" s="3">
        <v>17.882872739644959</v>
      </c>
      <c r="AB41" s="3">
        <v>12.283702970414195</v>
      </c>
      <c r="AC41" s="3">
        <v>14.707153491124252</v>
      </c>
      <c r="AD41" s="3">
        <v>5.0353056923076895</v>
      </c>
      <c r="AE41" s="3">
        <v>2.240211816568046</v>
      </c>
      <c r="AF41" s="3">
        <v>1.0415696627218929</v>
      </c>
      <c r="AG41" s="3">
        <v>0.71816556213017702</v>
      </c>
    </row>
    <row r="42" spans="1:33" x14ac:dyDescent="0.2">
      <c r="A42" t="s">
        <v>17</v>
      </c>
      <c r="B42">
        <v>5</v>
      </c>
      <c r="C42">
        <v>51</v>
      </c>
      <c r="D42" s="2">
        <v>5.05</v>
      </c>
      <c r="E42" s="1">
        <v>3.6060000000000016</v>
      </c>
      <c r="F42" s="1">
        <f t="shared" si="0"/>
        <v>8.6560000000000024</v>
      </c>
      <c r="G42" s="1">
        <f t="shared" si="1"/>
        <v>0.71405940594059436</v>
      </c>
      <c r="H42" s="3">
        <v>401.65101622230503</v>
      </c>
      <c r="I42" s="2">
        <v>15.729822819781575</v>
      </c>
      <c r="J42" s="3">
        <v>269.72977039182905</v>
      </c>
      <c r="K42" s="2">
        <v>8.5514462770851392</v>
      </c>
      <c r="L42" s="3">
        <f t="shared" si="2"/>
        <v>110.27212051506598</v>
      </c>
      <c r="M42" s="3">
        <f t="shared" si="3"/>
        <v>79.435605239896944</v>
      </c>
      <c r="N42" s="3">
        <f t="shared" si="4"/>
        <v>30.836515275169027</v>
      </c>
      <c r="O42">
        <v>48</v>
      </c>
      <c r="P42">
        <v>11</v>
      </c>
      <c r="Q42">
        <v>14</v>
      </c>
      <c r="R42">
        <v>41</v>
      </c>
      <c r="S42">
        <v>0</v>
      </c>
      <c r="T42">
        <v>2</v>
      </c>
      <c r="U42" s="4">
        <v>257.75328242523324</v>
      </c>
      <c r="V42" s="4">
        <v>4249.731240420555</v>
      </c>
      <c r="W42">
        <v>0.52480000000000004</v>
      </c>
      <c r="X42" s="3">
        <v>65.199100247663452</v>
      </c>
      <c r="Y42" s="3">
        <v>96.523128974298928</v>
      </c>
      <c r="Z42" s="3">
        <v>44.199045308411151</v>
      </c>
      <c r="AA42" s="3">
        <v>19.746085289719598</v>
      </c>
      <c r="AB42" s="3">
        <v>13.230603567756988</v>
      </c>
      <c r="AC42" s="3">
        <v>13.479927294392503</v>
      </c>
      <c r="AD42" s="3">
        <v>3.6551654509345739</v>
      </c>
      <c r="AE42" s="3">
        <v>1.1723838995327087</v>
      </c>
      <c r="AF42" s="3">
        <v>0.34518182242990603</v>
      </c>
      <c r="AG42" s="3">
        <v>0.10661290654205592</v>
      </c>
    </row>
    <row r="43" spans="1:33" x14ac:dyDescent="0.2">
      <c r="A43" t="s">
        <v>17</v>
      </c>
      <c r="B43">
        <v>6</v>
      </c>
      <c r="C43">
        <v>61</v>
      </c>
      <c r="D43" s="2">
        <v>5.4</v>
      </c>
      <c r="E43" s="1">
        <v>2.8429999999999995</v>
      </c>
      <c r="F43" s="1">
        <f t="shared" si="0"/>
        <v>8.2430000000000003</v>
      </c>
      <c r="G43" s="1">
        <f t="shared" si="1"/>
        <v>0.52648148148148133</v>
      </c>
      <c r="H43" s="3">
        <v>417.63763990568322</v>
      </c>
      <c r="I43" s="2">
        <v>18.717347948674362</v>
      </c>
      <c r="J43" s="3">
        <v>269.98082568343409</v>
      </c>
      <c r="K43" s="2">
        <v>8.3402589837642402</v>
      </c>
      <c r="L43" s="3">
        <f t="shared" si="2"/>
        <v>124.7850352136833</v>
      </c>
      <c r="M43" s="3">
        <f t="shared" si="3"/>
        <v>101.07367892284157</v>
      </c>
      <c r="N43" s="3">
        <f t="shared" si="4"/>
        <v>23.711356290841731</v>
      </c>
      <c r="O43">
        <v>48</v>
      </c>
      <c r="P43">
        <v>15</v>
      </c>
      <c r="Q43">
        <v>14</v>
      </c>
      <c r="R43">
        <v>58</v>
      </c>
      <c r="S43">
        <v>0</v>
      </c>
      <c r="T43">
        <v>3</v>
      </c>
      <c r="U43" s="4">
        <v>174.60769287274658</v>
      </c>
      <c r="V43" s="4">
        <v>3236.563755779428</v>
      </c>
      <c r="W43">
        <v>0.59</v>
      </c>
      <c r="X43" s="3">
        <v>43.044675150583259</v>
      </c>
      <c r="Y43" s="3">
        <v>54.752010467656426</v>
      </c>
      <c r="Z43" s="3">
        <v>33.098537633085904</v>
      </c>
      <c r="AA43" s="3">
        <v>15.594834825026517</v>
      </c>
      <c r="AB43" s="3">
        <v>9.6643217507953381</v>
      </c>
      <c r="AC43" s="3">
        <v>11.64994470413574</v>
      </c>
      <c r="AD43" s="3">
        <v>3.8441219003181346</v>
      </c>
      <c r="AE43" s="3">
        <v>1.8160830752916228</v>
      </c>
      <c r="AF43" s="3">
        <v>0.69839516012725356</v>
      </c>
      <c r="AG43" s="3">
        <v>0.38846293743372229</v>
      </c>
    </row>
    <row r="44" spans="1:33" x14ac:dyDescent="0.2">
      <c r="A44" t="s">
        <v>18</v>
      </c>
      <c r="B44">
        <v>1</v>
      </c>
      <c r="C44">
        <v>8</v>
      </c>
      <c r="D44" s="2">
        <v>6.65</v>
      </c>
      <c r="E44" s="1">
        <v>3.8750000000000009</v>
      </c>
      <c r="F44" s="1">
        <f t="shared" si="0"/>
        <v>10.525000000000002</v>
      </c>
      <c r="G44" s="1">
        <f t="shared" si="1"/>
        <v>0.58270676691729328</v>
      </c>
      <c r="H44" s="3">
        <v>409.31187710292227</v>
      </c>
      <c r="I44" s="2">
        <v>17.842584353087442</v>
      </c>
      <c r="J44" s="3">
        <v>237.39195466744289</v>
      </c>
      <c r="K44" s="2">
        <v>6.8760487978673428</v>
      </c>
      <c r="L44" s="3">
        <f t="shared" si="2"/>
        <v>145.29787503976746</v>
      </c>
      <c r="M44" s="3">
        <f t="shared" si="3"/>
        <v>118.65318594803149</v>
      </c>
      <c r="N44" s="3">
        <f t="shared" si="4"/>
        <v>26.644689091735959</v>
      </c>
      <c r="O44">
        <v>60</v>
      </c>
      <c r="P44">
        <v>12</v>
      </c>
      <c r="Q44">
        <v>18</v>
      </c>
      <c r="R44">
        <v>54</v>
      </c>
      <c r="S44">
        <v>0</v>
      </c>
      <c r="T44">
        <v>3</v>
      </c>
      <c r="U44" s="4">
        <v>276.91715189189176</v>
      </c>
      <c r="V44" s="4">
        <v>5246.680459459456</v>
      </c>
      <c r="W44">
        <v>0.60309999999999997</v>
      </c>
      <c r="X44" s="3">
        <v>68.187591621621593</v>
      </c>
      <c r="Y44" s="3">
        <v>84.127661756756694</v>
      </c>
      <c r="Z44" s="3">
        <v>52.238724189189163</v>
      </c>
      <c r="AA44" s="3">
        <v>24.07220378378377</v>
      </c>
      <c r="AB44" s="3">
        <v>16.423963378378367</v>
      </c>
      <c r="AC44" s="3">
        <v>20.116205810810801</v>
      </c>
      <c r="AD44" s="3">
        <v>6.9200127027026985</v>
      </c>
      <c r="AE44" s="3">
        <v>2.9748102702702686</v>
      </c>
      <c r="AF44" s="3">
        <v>1.1030595945945938</v>
      </c>
      <c r="AG44" s="3">
        <v>0.64965108108108072</v>
      </c>
    </row>
    <row r="45" spans="1:33" x14ac:dyDescent="0.2">
      <c r="A45" t="s">
        <v>18</v>
      </c>
      <c r="B45">
        <v>2</v>
      </c>
      <c r="C45">
        <v>19</v>
      </c>
      <c r="D45" s="2">
        <v>6.45</v>
      </c>
      <c r="E45" s="1">
        <v>5.129999999999999</v>
      </c>
      <c r="F45" s="1">
        <f t="shared" si="0"/>
        <v>11.579999999999998</v>
      </c>
      <c r="G45" s="1">
        <f t="shared" si="1"/>
        <v>0.79534883720930216</v>
      </c>
      <c r="H45" s="3">
        <v>414.21649540523731</v>
      </c>
      <c r="I45" s="2">
        <v>17.344812707778271</v>
      </c>
      <c r="J45" s="3">
        <v>172.47213295031833</v>
      </c>
      <c r="K45" s="2">
        <v>5.7990899509812293</v>
      </c>
      <c r="L45" s="3">
        <f t="shared" si="2"/>
        <v>141.62337341370355</v>
      </c>
      <c r="M45" s="3">
        <f t="shared" si="3"/>
        <v>111.87404196516985</v>
      </c>
      <c r="N45" s="3">
        <f t="shared" si="4"/>
        <v>29.749331448533699</v>
      </c>
      <c r="O45">
        <v>62</v>
      </c>
      <c r="P45">
        <v>16</v>
      </c>
      <c r="Q45">
        <v>17</v>
      </c>
      <c r="R45">
        <v>46</v>
      </c>
      <c r="S45">
        <v>0</v>
      </c>
      <c r="T45">
        <v>4</v>
      </c>
      <c r="U45" s="4">
        <v>466.7883483461539</v>
      </c>
      <c r="V45" s="4">
        <v>8814.8046807692317</v>
      </c>
      <c r="W45">
        <v>0.60109999999999997</v>
      </c>
      <c r="X45" s="3">
        <v>144.23823692307693</v>
      </c>
      <c r="Y45" s="3">
        <v>126.08932292307692</v>
      </c>
      <c r="Z45" s="3">
        <v>77.318123538461535</v>
      </c>
      <c r="AA45" s="3">
        <v>37.861438846153852</v>
      </c>
      <c r="AB45" s="3">
        <v>25.951959692307696</v>
      </c>
      <c r="AC45" s="3">
        <v>32.157227423076925</v>
      </c>
      <c r="AD45" s="3">
        <v>12.414659192307692</v>
      </c>
      <c r="AE45" s="3">
        <v>5.917297153846155</v>
      </c>
      <c r="AF45" s="3">
        <v>2.2973981538461539</v>
      </c>
      <c r="AG45" s="3">
        <v>2.362818807692308</v>
      </c>
    </row>
    <row r="46" spans="1:33" x14ac:dyDescent="0.2">
      <c r="A46" t="s">
        <v>18</v>
      </c>
      <c r="B46">
        <v>3</v>
      </c>
      <c r="C46">
        <v>29</v>
      </c>
      <c r="D46" s="2">
        <v>6.55</v>
      </c>
      <c r="E46" s="1">
        <v>3.2639999999999998</v>
      </c>
      <c r="F46" s="1">
        <f t="shared" si="0"/>
        <v>9.8140000000000001</v>
      </c>
      <c r="G46" s="1">
        <f t="shared" si="1"/>
        <v>0.49832061068702288</v>
      </c>
      <c r="H46" s="3">
        <v>411.36083022261715</v>
      </c>
      <c r="I46" s="2">
        <v>17.644403594610036</v>
      </c>
      <c r="J46" s="3">
        <v>304.5370091871967</v>
      </c>
      <c r="K46" s="2">
        <v>8.5373877301506234</v>
      </c>
      <c r="L46" s="3">
        <f t="shared" si="2"/>
        <v>143.43687709590736</v>
      </c>
      <c r="M46" s="3">
        <f t="shared" si="3"/>
        <v>115.57084354469573</v>
      </c>
      <c r="N46" s="3">
        <f t="shared" si="4"/>
        <v>27.866033551211633</v>
      </c>
      <c r="O46">
        <v>74</v>
      </c>
      <c r="P46">
        <v>19</v>
      </c>
      <c r="Q46">
        <v>15</v>
      </c>
      <c r="R46">
        <v>39</v>
      </c>
      <c r="S46">
        <v>0</v>
      </c>
      <c r="T46">
        <v>3</v>
      </c>
      <c r="U46" s="4">
        <v>320.96279796742675</v>
      </c>
      <c r="V46" s="4">
        <v>6160.4055557003267</v>
      </c>
      <c r="W46">
        <v>0.6109</v>
      </c>
      <c r="X46" s="3">
        <v>74.59746543322477</v>
      </c>
      <c r="Y46" s="3">
        <v>101.40975822801305</v>
      </c>
      <c r="Z46" s="3">
        <v>61.040010840390885</v>
      </c>
      <c r="AA46" s="3">
        <v>28.491891908794791</v>
      </c>
      <c r="AB46" s="3">
        <v>18.127517081433229</v>
      </c>
      <c r="AC46" s="3">
        <v>23.061563413680787</v>
      </c>
      <c r="AD46" s="3">
        <v>7.9235247947882748</v>
      </c>
      <c r="AE46" s="3">
        <v>3.677624286644952</v>
      </c>
      <c r="AF46" s="3">
        <v>1.5015941628664498</v>
      </c>
      <c r="AG46" s="3">
        <v>1.0512684820846907</v>
      </c>
    </row>
    <row r="47" spans="1:33" x14ac:dyDescent="0.2">
      <c r="A47" t="s">
        <v>18</v>
      </c>
      <c r="B47">
        <v>4</v>
      </c>
      <c r="C47">
        <v>47</v>
      </c>
      <c r="D47" s="2">
        <v>5.25</v>
      </c>
      <c r="E47" s="1">
        <v>7.2789999999999981</v>
      </c>
      <c r="F47" s="1">
        <f t="shared" si="0"/>
        <v>12.528999999999998</v>
      </c>
      <c r="G47" s="1">
        <f t="shared" si="1"/>
        <v>1.3864761904761902</v>
      </c>
      <c r="H47" s="3">
        <v>411.4198405490589</v>
      </c>
      <c r="I47" s="2">
        <v>16.526433261180202</v>
      </c>
      <c r="J47" s="3">
        <v>134.33054324244381</v>
      </c>
      <c r="K47" s="2">
        <v>4.7288192400483373</v>
      </c>
      <c r="L47" s="3">
        <f t="shared" si="2"/>
        <v>121.1848498695079</v>
      </c>
      <c r="M47" s="3">
        <f t="shared" si="3"/>
        <v>86.763774621196063</v>
      </c>
      <c r="N47" s="3">
        <f t="shared" si="4"/>
        <v>34.421075248311837</v>
      </c>
      <c r="O47">
        <v>52</v>
      </c>
      <c r="P47">
        <v>16</v>
      </c>
      <c r="Q47">
        <v>16</v>
      </c>
      <c r="R47">
        <v>47</v>
      </c>
      <c r="S47">
        <v>0</v>
      </c>
      <c r="T47">
        <v>2</v>
      </c>
      <c r="U47" s="4">
        <v>455.71337558342367</v>
      </c>
      <c r="V47" s="4">
        <v>8401.0457052745005</v>
      </c>
      <c r="W47">
        <v>0.58679999999999999</v>
      </c>
      <c r="X47" s="3">
        <v>109.51998287082901</v>
      </c>
      <c r="Y47" s="3">
        <v>153.71934019052767</v>
      </c>
      <c r="Z47" s="3">
        <v>82.225151061356428</v>
      </c>
      <c r="AA47" s="3">
        <v>38.600184411194888</v>
      </c>
      <c r="AB47" s="3">
        <v>24.805053385360637</v>
      </c>
      <c r="AC47" s="3">
        <v>28.751666069967751</v>
      </c>
      <c r="AD47" s="3">
        <v>10.052729941872997</v>
      </c>
      <c r="AE47" s="3">
        <v>4.9278594940796632</v>
      </c>
      <c r="AF47" s="3">
        <v>1.9586934951560846</v>
      </c>
      <c r="AG47" s="3">
        <v>1.0177201625403673</v>
      </c>
    </row>
    <row r="48" spans="1:33" x14ac:dyDescent="0.2">
      <c r="A48" t="s">
        <v>18</v>
      </c>
      <c r="B48">
        <v>5</v>
      </c>
      <c r="C48">
        <v>59</v>
      </c>
      <c r="D48" s="2">
        <v>5.95</v>
      </c>
      <c r="E48" s="1">
        <v>3.0189999999999992</v>
      </c>
      <c r="F48" s="1">
        <f t="shared" si="0"/>
        <v>8.9689999999999994</v>
      </c>
      <c r="G48" s="1">
        <f t="shared" si="1"/>
        <v>0.50739495798319312</v>
      </c>
      <c r="H48" s="3">
        <v>408.6078290674796</v>
      </c>
      <c r="I48" s="2">
        <v>16.952009689971533</v>
      </c>
      <c r="J48" s="3">
        <v>319.51652494266636</v>
      </c>
      <c r="K48" s="2">
        <v>8.8594116039004867</v>
      </c>
      <c r="L48" s="3">
        <f t="shared" si="2"/>
        <v>127.61102128750619</v>
      </c>
      <c r="M48" s="3">
        <f t="shared" si="3"/>
        <v>100.86445765533063</v>
      </c>
      <c r="N48" s="3">
        <f t="shared" si="4"/>
        <v>26.746563632175562</v>
      </c>
      <c r="O48">
        <v>49</v>
      </c>
      <c r="P48">
        <v>13</v>
      </c>
      <c r="Q48">
        <v>14</v>
      </c>
      <c r="R48">
        <v>57</v>
      </c>
      <c r="S48">
        <v>0</v>
      </c>
      <c r="T48">
        <v>2</v>
      </c>
      <c r="U48" s="4">
        <v>158.1718534822956</v>
      </c>
      <c r="V48" s="4">
        <v>2979.1993323565348</v>
      </c>
      <c r="W48">
        <v>0.59950000000000003</v>
      </c>
      <c r="X48" s="3">
        <v>23.971250737484755</v>
      </c>
      <c r="Y48" s="3">
        <v>58.600305029304074</v>
      </c>
      <c r="Z48" s="3">
        <v>35.585140996337024</v>
      </c>
      <c r="AA48" s="3">
        <v>15.2220412893773</v>
      </c>
      <c r="AB48" s="3">
        <v>9.3274714358974435</v>
      </c>
      <c r="AC48" s="3">
        <v>10.414141870573879</v>
      </c>
      <c r="AD48" s="3">
        <v>3.147707452991455</v>
      </c>
      <c r="AE48" s="3">
        <v>1.2224959450549457</v>
      </c>
      <c r="AF48" s="3">
        <v>0.41559354945054977</v>
      </c>
      <c r="AG48" s="3">
        <v>0.20708718070818083</v>
      </c>
    </row>
    <row r="49" spans="1:33" x14ac:dyDescent="0.2">
      <c r="A49" t="s">
        <v>18</v>
      </c>
      <c r="B49">
        <v>6</v>
      </c>
      <c r="C49">
        <v>65</v>
      </c>
      <c r="D49" s="2">
        <v>4.95</v>
      </c>
      <c r="E49" s="1">
        <v>2.3519999999999999</v>
      </c>
      <c r="F49" s="1">
        <f t="shared" si="0"/>
        <v>7.3019999999999996</v>
      </c>
      <c r="G49" s="1">
        <f t="shared" si="1"/>
        <v>0.4751515151515151</v>
      </c>
      <c r="H49" s="3">
        <v>386.96196374892389</v>
      </c>
      <c r="I49" s="2">
        <v>24.473563712890943</v>
      </c>
      <c r="J49" s="3">
        <v>248.99738695570966</v>
      </c>
      <c r="K49" s="2">
        <v>8.6945312398366799</v>
      </c>
      <c r="L49" s="3">
        <f t="shared" si="2"/>
        <v>141.59367785490605</v>
      </c>
      <c r="M49" s="3">
        <f t="shared" si="3"/>
        <v>121.14414037881018</v>
      </c>
      <c r="N49" s="3">
        <f t="shared" si="4"/>
        <v>20.44953747609587</v>
      </c>
      <c r="O49">
        <v>62</v>
      </c>
      <c r="P49">
        <v>7</v>
      </c>
      <c r="Q49">
        <v>15</v>
      </c>
      <c r="R49">
        <v>38</v>
      </c>
      <c r="S49">
        <v>0</v>
      </c>
      <c r="T49">
        <v>2</v>
      </c>
      <c r="U49" s="4">
        <v>147.3340443076923</v>
      </c>
      <c r="V49" s="4">
        <v>2536.5867692307688</v>
      </c>
      <c r="W49">
        <v>0.54800000000000004</v>
      </c>
      <c r="X49" s="3">
        <v>26.0511775042735</v>
      </c>
      <c r="Y49" s="3">
        <v>56.87243548717948</v>
      </c>
      <c r="Z49" s="3">
        <v>32.041875623931617</v>
      </c>
      <c r="AA49" s="3">
        <v>14.584671589743589</v>
      </c>
      <c r="AB49" s="3">
        <v>7.1099921367521359</v>
      </c>
      <c r="AC49" s="3">
        <v>7.6289867350427345</v>
      </c>
      <c r="AD49" s="3">
        <v>1.9493623931623929</v>
      </c>
      <c r="AE49" s="3">
        <v>0.72670769230769228</v>
      </c>
      <c r="AF49" s="3">
        <v>0.23437914529914525</v>
      </c>
      <c r="AG49" s="3">
        <v>9.9253059829059825E-2</v>
      </c>
    </row>
    <row r="50" spans="1:33" x14ac:dyDescent="0.2">
      <c r="A50" t="s">
        <v>19</v>
      </c>
      <c r="B50">
        <v>1</v>
      </c>
      <c r="C50">
        <v>3</v>
      </c>
      <c r="D50" s="2">
        <v>5.9</v>
      </c>
      <c r="E50" s="1">
        <v>5.625</v>
      </c>
      <c r="F50" s="1">
        <f t="shared" si="0"/>
        <v>11.525</v>
      </c>
      <c r="G50" s="1">
        <f t="shared" si="1"/>
        <v>0.95338983050847448</v>
      </c>
      <c r="H50" s="3">
        <v>399.01904940766815</v>
      </c>
      <c r="I50" s="2">
        <v>17.295671110786291</v>
      </c>
      <c r="J50" s="3">
        <v>228.56945444510214</v>
      </c>
      <c r="K50" s="2">
        <v>7.6252153470588802</v>
      </c>
      <c r="L50" s="3">
        <f t="shared" si="2"/>
        <v>144.93629588084534</v>
      </c>
      <c r="M50" s="3">
        <f t="shared" si="3"/>
        <v>102.04445955363913</v>
      </c>
      <c r="N50" s="3">
        <f t="shared" si="4"/>
        <v>42.8918363272062</v>
      </c>
      <c r="O50">
        <v>53</v>
      </c>
      <c r="P50">
        <v>12</v>
      </c>
      <c r="Q50">
        <v>16</v>
      </c>
      <c r="R50">
        <v>35.5</v>
      </c>
      <c r="S50">
        <v>0</v>
      </c>
      <c r="T50">
        <v>3</v>
      </c>
      <c r="U50" s="4">
        <v>501.74773199999998</v>
      </c>
      <c r="V50" s="4">
        <v>9608.9453999999987</v>
      </c>
      <c r="W50">
        <v>0.60960000000000003</v>
      </c>
      <c r="X50" s="3">
        <v>113.49408599999998</v>
      </c>
      <c r="Y50" s="3">
        <v>170.64900900000001</v>
      </c>
      <c r="Z50" s="3">
        <v>87.297786000000002</v>
      </c>
      <c r="AA50" s="3">
        <v>42.784542000000002</v>
      </c>
      <c r="AB50" s="3">
        <v>29.936205000000001</v>
      </c>
      <c r="AC50" s="3">
        <v>35.445230999999993</v>
      </c>
      <c r="AD50" s="3">
        <v>12.711869999999999</v>
      </c>
      <c r="AE50" s="3">
        <v>5.5605149999999988</v>
      </c>
      <c r="AF50" s="3">
        <v>2.2066559999999997</v>
      </c>
      <c r="AG50" s="3">
        <v>1.4528430000000001</v>
      </c>
    </row>
    <row r="51" spans="1:33" x14ac:dyDescent="0.2">
      <c r="A51" t="s">
        <v>19</v>
      </c>
      <c r="B51">
        <v>2</v>
      </c>
      <c r="C51">
        <v>20</v>
      </c>
      <c r="D51" s="2">
        <v>6.05</v>
      </c>
      <c r="E51" s="1">
        <v>2.4170000000000007</v>
      </c>
      <c r="F51" s="1">
        <f t="shared" si="0"/>
        <v>8.4670000000000005</v>
      </c>
      <c r="G51" s="1">
        <f t="shared" si="1"/>
        <v>0.39950413223140507</v>
      </c>
      <c r="H51" s="3">
        <v>416.77400020140374</v>
      </c>
      <c r="I51" s="2">
        <v>18.343182825042778</v>
      </c>
      <c r="J51" s="3">
        <v>318.40130574123356</v>
      </c>
      <c r="K51" s="2">
        <v>8.9801193555729775</v>
      </c>
      <c r="L51" s="3">
        <f t="shared" si="2"/>
        <v>132.68120457392871</v>
      </c>
      <c r="M51" s="3">
        <f t="shared" si="3"/>
        <v>110.9762560915088</v>
      </c>
      <c r="N51" s="3">
        <f t="shared" si="4"/>
        <v>21.704948482419894</v>
      </c>
      <c r="O51">
        <v>58</v>
      </c>
      <c r="P51">
        <v>12</v>
      </c>
      <c r="Q51">
        <v>16</v>
      </c>
      <c r="R51">
        <v>67</v>
      </c>
      <c r="S51">
        <v>1</v>
      </c>
      <c r="T51">
        <v>2</v>
      </c>
      <c r="U51" s="4">
        <v>333.65264300856501</v>
      </c>
      <c r="V51" s="4">
        <v>5794.8910301927144</v>
      </c>
      <c r="W51">
        <v>0.55279999999999996</v>
      </c>
      <c r="X51" s="3">
        <v>82.152127231263307</v>
      </c>
      <c r="Y51" s="3">
        <v>115.24069161241961</v>
      </c>
      <c r="Z51" s="3">
        <v>63.099200888650905</v>
      </c>
      <c r="AA51" s="3">
        <v>26.953064224839377</v>
      </c>
      <c r="AB51" s="3">
        <v>17.338222698072787</v>
      </c>
      <c r="AC51" s="3">
        <v>19.149761610278357</v>
      </c>
      <c r="AD51" s="3">
        <v>5.8080665267665905</v>
      </c>
      <c r="AE51" s="3">
        <v>2.4595899207708758</v>
      </c>
      <c r="AF51" s="3">
        <v>0.96222995503211906</v>
      </c>
      <c r="AG51" s="3">
        <v>0.40843677087794394</v>
      </c>
    </row>
    <row r="52" spans="1:33" x14ac:dyDescent="0.2">
      <c r="A52" t="s">
        <v>19</v>
      </c>
      <c r="B52">
        <v>3</v>
      </c>
      <c r="C52">
        <v>25</v>
      </c>
      <c r="D52" s="2">
        <v>6.6</v>
      </c>
      <c r="E52" s="1">
        <v>4.3539999999999992</v>
      </c>
      <c r="F52" s="1">
        <f t="shared" si="0"/>
        <v>10.953999999999999</v>
      </c>
      <c r="G52" s="1">
        <f t="shared" si="1"/>
        <v>0.65969696969696956</v>
      </c>
      <c r="H52" s="3">
        <v>403.80612823627166</v>
      </c>
      <c r="I52" s="2">
        <v>18.585863560664656</v>
      </c>
      <c r="J52" s="3">
        <v>214.31374376841683</v>
      </c>
      <c r="K52" s="2">
        <v>7.1564303481361238</v>
      </c>
      <c r="L52" s="3">
        <f t="shared" si="2"/>
        <v>153.82579723617141</v>
      </c>
      <c r="M52" s="3">
        <f t="shared" si="3"/>
        <v>122.66669950038673</v>
      </c>
      <c r="N52" s="3">
        <f t="shared" si="4"/>
        <v>31.159097735784677</v>
      </c>
      <c r="O52">
        <v>68</v>
      </c>
      <c r="P52">
        <v>15</v>
      </c>
      <c r="Q52">
        <v>18</v>
      </c>
      <c r="R52">
        <v>49</v>
      </c>
      <c r="S52">
        <v>1</v>
      </c>
      <c r="T52">
        <v>2</v>
      </c>
      <c r="U52" s="4">
        <v>504.03298223104701</v>
      </c>
      <c r="V52" s="4">
        <v>8561.834490974732</v>
      </c>
      <c r="W52">
        <v>0.54069999999999996</v>
      </c>
      <c r="X52" s="3">
        <v>144.94969775090254</v>
      </c>
      <c r="Y52" s="3">
        <v>161.17977503610109</v>
      </c>
      <c r="Z52" s="3">
        <v>89.896063458483766</v>
      </c>
      <c r="AA52" s="3">
        <v>40.586479032490978</v>
      </c>
      <c r="AB52" s="3">
        <v>25.2312335198556</v>
      </c>
      <c r="AC52" s="3">
        <v>27.90869988447654</v>
      </c>
      <c r="AD52" s="3">
        <v>8.5213360036101093</v>
      </c>
      <c r="AE52" s="3">
        <v>3.6435356570397124</v>
      </c>
      <c r="AF52" s="3">
        <v>1.197923722021661</v>
      </c>
      <c r="AG52" s="3">
        <v>0.73236794945848382</v>
      </c>
    </row>
    <row r="53" spans="1:33" x14ac:dyDescent="0.2">
      <c r="A53" t="s">
        <v>19</v>
      </c>
      <c r="B53">
        <v>4</v>
      </c>
      <c r="C53">
        <v>48</v>
      </c>
      <c r="D53" s="2">
        <v>6.55</v>
      </c>
      <c r="E53" s="1">
        <v>3.5919999999999992</v>
      </c>
      <c r="F53" s="1">
        <f t="shared" si="0"/>
        <v>10.141999999999999</v>
      </c>
      <c r="G53" s="1">
        <f t="shared" si="1"/>
        <v>0.54839694656488536</v>
      </c>
      <c r="H53" s="3">
        <v>406.65816869777592</v>
      </c>
      <c r="I53" s="2">
        <v>16.775297086281327</v>
      </c>
      <c r="J53" s="3">
        <v>325.73867605597115</v>
      </c>
      <c r="K53" s="2">
        <v>8.7766502197067879</v>
      </c>
      <c r="L53" s="3">
        <f t="shared" si="2"/>
        <v>141.40392350432947</v>
      </c>
      <c r="M53" s="3">
        <f t="shared" si="3"/>
        <v>109.87819591514268</v>
      </c>
      <c r="N53" s="3">
        <f t="shared" si="4"/>
        <v>31.525727589186776</v>
      </c>
      <c r="O53">
        <v>62</v>
      </c>
      <c r="P53">
        <v>12</v>
      </c>
      <c r="Q53">
        <v>18</v>
      </c>
      <c r="R53">
        <v>39</v>
      </c>
      <c r="S53">
        <v>0</v>
      </c>
      <c r="T53">
        <v>3</v>
      </c>
      <c r="U53" s="4">
        <v>235.91080633870985</v>
      </c>
      <c r="V53" s="4">
        <v>4567.1179225806491</v>
      </c>
      <c r="W53">
        <v>0.61619999999999997</v>
      </c>
      <c r="X53" s="3">
        <v>57.363092153225843</v>
      </c>
      <c r="Y53" s="3">
        <v>73.209058935483924</v>
      </c>
      <c r="Z53" s="3">
        <v>42.469961306451644</v>
      </c>
      <c r="AA53" s="3">
        <v>20.622808983870982</v>
      </c>
      <c r="AB53" s="3">
        <v>13.70598570967743</v>
      </c>
      <c r="AC53" s="3">
        <v>17.015778346774205</v>
      </c>
      <c r="AD53" s="3">
        <v>6.3291583145161336</v>
      </c>
      <c r="AE53" s="3">
        <v>2.9948843145161312</v>
      </c>
      <c r="AF53" s="3">
        <v>1.3109242983870977</v>
      </c>
      <c r="AG53" s="3">
        <v>0.80406123387096828</v>
      </c>
    </row>
    <row r="54" spans="1:33" x14ac:dyDescent="0.2">
      <c r="A54" t="s">
        <v>19</v>
      </c>
      <c r="B54">
        <v>5</v>
      </c>
      <c r="C54">
        <v>50</v>
      </c>
      <c r="D54" s="2">
        <v>5.9</v>
      </c>
      <c r="E54" s="1">
        <v>4.4170000000000016</v>
      </c>
      <c r="F54" s="1">
        <f t="shared" si="0"/>
        <v>10.317000000000002</v>
      </c>
      <c r="G54" s="1">
        <f t="shared" si="1"/>
        <v>0.74864406779661041</v>
      </c>
      <c r="H54" s="3">
        <v>410.10747031510851</v>
      </c>
      <c r="I54" s="2">
        <v>17.857178770182632</v>
      </c>
      <c r="J54" s="3">
        <v>206.8149049329555</v>
      </c>
      <c r="K54" s="2">
        <v>7.3013588513847223</v>
      </c>
      <c r="L54" s="3">
        <f t="shared" si="2"/>
        <v>137.60745679064388</v>
      </c>
      <c r="M54" s="3">
        <f t="shared" si="3"/>
        <v>105.35735474407754</v>
      </c>
      <c r="N54" s="3">
        <f t="shared" si="4"/>
        <v>32.250102046566333</v>
      </c>
      <c r="O54">
        <v>59</v>
      </c>
      <c r="P54">
        <v>14</v>
      </c>
      <c r="Q54">
        <v>16</v>
      </c>
      <c r="R54">
        <v>44</v>
      </c>
      <c r="S54">
        <v>0</v>
      </c>
      <c r="T54">
        <v>2</v>
      </c>
      <c r="U54" s="4">
        <v>266.12892324680411</v>
      </c>
      <c r="V54" s="4">
        <v>5004.0874877089436</v>
      </c>
      <c r="W54">
        <v>0.59850000000000003</v>
      </c>
      <c r="X54" s="3">
        <v>69.632054918387354</v>
      </c>
      <c r="Y54" s="3">
        <v>80.697777827925194</v>
      </c>
      <c r="Z54" s="3">
        <v>46.842710630285112</v>
      </c>
      <c r="AA54" s="3">
        <v>22.458416741396245</v>
      </c>
      <c r="AB54" s="3">
        <v>15.721683912487695</v>
      </c>
      <c r="AC54" s="3">
        <v>19.326372856440493</v>
      </c>
      <c r="AD54" s="3">
        <v>6.7050364021632198</v>
      </c>
      <c r="AE54" s="3">
        <v>2.799813388397244</v>
      </c>
      <c r="AF54" s="3">
        <v>1.1870437767944926</v>
      </c>
      <c r="AG54" s="3">
        <v>0.68054808062930117</v>
      </c>
    </row>
    <row r="55" spans="1:33" x14ac:dyDescent="0.2">
      <c r="A55" t="s">
        <v>19</v>
      </c>
      <c r="B55">
        <v>6</v>
      </c>
      <c r="C55">
        <v>72</v>
      </c>
      <c r="D55" s="2">
        <v>5.15</v>
      </c>
      <c r="E55" s="1">
        <v>2.6710000000000012</v>
      </c>
      <c r="F55" s="1">
        <f t="shared" si="0"/>
        <v>7.8210000000000015</v>
      </c>
      <c r="G55" s="1">
        <f t="shared" si="1"/>
        <v>0.5186407766990293</v>
      </c>
      <c r="H55" s="3">
        <v>417.08061132797604</v>
      </c>
      <c r="I55" s="2">
        <v>20.628786903183737</v>
      </c>
      <c r="J55" s="3">
        <v>298.7290103862947</v>
      </c>
      <c r="K55" s="2">
        <v>8.6747541587500461</v>
      </c>
      <c r="L55" s="3">
        <f t="shared" si="2"/>
        <v>129.40852090941763</v>
      </c>
      <c r="M55" s="3">
        <f t="shared" si="3"/>
        <v>106.23825255139626</v>
      </c>
      <c r="N55" s="3">
        <f t="shared" si="4"/>
        <v>23.170268358021382</v>
      </c>
      <c r="O55">
        <v>64</v>
      </c>
      <c r="P55">
        <v>12</v>
      </c>
      <c r="Q55">
        <v>18</v>
      </c>
      <c r="R55">
        <v>51</v>
      </c>
      <c r="S55">
        <v>0</v>
      </c>
      <c r="T55">
        <v>2</v>
      </c>
      <c r="U55" s="4">
        <v>157.87801612052104</v>
      </c>
      <c r="V55" s="4">
        <v>3005.8769875135695</v>
      </c>
      <c r="W55">
        <v>0.60599999999999998</v>
      </c>
      <c r="X55" s="3">
        <v>31.269968321389769</v>
      </c>
      <c r="Y55" s="3">
        <v>52.944254588490729</v>
      </c>
      <c r="Z55" s="3">
        <v>32.79897226601517</v>
      </c>
      <c r="AA55" s="3">
        <v>14.300185986970673</v>
      </c>
      <c r="AB55" s="3">
        <v>9.2046227133550413</v>
      </c>
      <c r="AC55" s="3">
        <v>11.326200043431042</v>
      </c>
      <c r="AD55" s="3">
        <v>3.4563030010857734</v>
      </c>
      <c r="AE55" s="3">
        <v>1.6419225722041246</v>
      </c>
      <c r="AF55" s="3">
        <v>0.5803900293159604</v>
      </c>
      <c r="AG55" s="3">
        <v>0.30611806080347426</v>
      </c>
    </row>
    <row r="56" spans="1:33" x14ac:dyDescent="0.2">
      <c r="A56" t="s">
        <v>20</v>
      </c>
      <c r="B56">
        <v>1</v>
      </c>
      <c r="C56">
        <v>12</v>
      </c>
      <c r="D56" s="2">
        <v>5.05</v>
      </c>
      <c r="E56" s="1">
        <v>3.6580000000000008</v>
      </c>
      <c r="F56" s="1">
        <f t="shared" si="0"/>
        <v>8.7080000000000002</v>
      </c>
      <c r="G56" s="1">
        <f t="shared" si="1"/>
        <v>0.72435643564356456</v>
      </c>
      <c r="H56" s="3">
        <v>408.21691566111434</v>
      </c>
      <c r="I56" s="2">
        <v>19.882405817932813</v>
      </c>
      <c r="J56" s="3">
        <v>290.0418841893981</v>
      </c>
      <c r="K56" s="2">
        <v>9.4477375118321376</v>
      </c>
      <c r="L56" s="3">
        <f t="shared" si="2"/>
        <v>134.96597319884268</v>
      </c>
      <c r="M56" s="3">
        <f t="shared" si="3"/>
        <v>100.40614938056071</v>
      </c>
      <c r="N56" s="3">
        <f t="shared" si="4"/>
        <v>34.55982381828197</v>
      </c>
      <c r="O56">
        <v>65</v>
      </c>
      <c r="P56">
        <v>7</v>
      </c>
      <c r="Q56">
        <v>18</v>
      </c>
      <c r="R56">
        <v>34</v>
      </c>
      <c r="S56">
        <v>0</v>
      </c>
      <c r="T56">
        <v>3</v>
      </c>
      <c r="U56" s="4">
        <v>238.43421005952365</v>
      </c>
      <c r="V56" s="4">
        <v>4761.245904960314</v>
      </c>
      <c r="W56">
        <v>0.63560000000000005</v>
      </c>
      <c r="X56" s="3">
        <v>64.281057807539639</v>
      </c>
      <c r="Y56" s="3">
        <v>66.608808688492033</v>
      </c>
      <c r="Z56" s="3">
        <v>39.936120646825366</v>
      </c>
      <c r="AA56" s="3">
        <v>22.251066025793634</v>
      </c>
      <c r="AB56" s="3">
        <v>14.177747527777766</v>
      </c>
      <c r="AC56" s="3">
        <v>17.994899559523798</v>
      </c>
      <c r="AD56" s="3">
        <v>6.6574402440476135</v>
      </c>
      <c r="AE56" s="3">
        <v>3.3230970357142833</v>
      </c>
      <c r="AF56" s="3">
        <v>1.5714521230158718</v>
      </c>
      <c r="AG56" s="3">
        <v>1.5344511626984119</v>
      </c>
    </row>
    <row r="57" spans="1:33" x14ac:dyDescent="0.2">
      <c r="A57" t="s">
        <v>20</v>
      </c>
      <c r="B57">
        <v>2</v>
      </c>
      <c r="C57">
        <v>18</v>
      </c>
      <c r="D57" s="2">
        <v>6.25</v>
      </c>
      <c r="E57" s="1">
        <v>3.7959999999999998</v>
      </c>
      <c r="F57" s="1">
        <f t="shared" si="0"/>
        <v>10.045999999999999</v>
      </c>
      <c r="G57" s="1">
        <f t="shared" si="1"/>
        <v>0.60736000000000001</v>
      </c>
      <c r="H57" s="3">
        <v>418.30362274955337</v>
      </c>
      <c r="I57" s="2">
        <v>16.826456639394351</v>
      </c>
      <c r="J57" s="3">
        <v>248.46512079595942</v>
      </c>
      <c r="K57" s="2">
        <v>7.238271931308784</v>
      </c>
      <c r="L57" s="3">
        <f t="shared" si="2"/>
        <v>132.64183424746284</v>
      </c>
      <c r="M57" s="3">
        <f t="shared" si="3"/>
        <v>105.16535399621469</v>
      </c>
      <c r="N57" s="3">
        <f t="shared" si="4"/>
        <v>27.476480251248141</v>
      </c>
      <c r="O57">
        <v>53</v>
      </c>
      <c r="P57">
        <v>17</v>
      </c>
      <c r="Q57">
        <v>14</v>
      </c>
      <c r="R57">
        <v>38</v>
      </c>
      <c r="S57">
        <v>0</v>
      </c>
      <c r="T57">
        <v>5</v>
      </c>
      <c r="U57" s="4">
        <v>477.17653467676774</v>
      </c>
      <c r="V57" s="4">
        <v>8381.5881303030328</v>
      </c>
      <c r="W57">
        <v>0.55910000000000004</v>
      </c>
      <c r="X57" s="3">
        <v>99.968177636363649</v>
      </c>
      <c r="Y57" s="3">
        <v>171.93416434343439</v>
      </c>
      <c r="Z57" s="3">
        <v>98.905709828282852</v>
      </c>
      <c r="AA57" s="3">
        <v>42.720624949494962</v>
      </c>
      <c r="AB57" s="3">
        <v>25.400253404040409</v>
      </c>
      <c r="AC57" s="3">
        <v>26.457583191919198</v>
      </c>
      <c r="AD57" s="3">
        <v>7.778866727272729</v>
      </c>
      <c r="AE57" s="3">
        <v>2.4409046868686874</v>
      </c>
      <c r="AF57" s="3">
        <v>1.060052171717172</v>
      </c>
      <c r="AG57" s="3">
        <v>0.37652293939393949</v>
      </c>
    </row>
    <row r="58" spans="1:33" x14ac:dyDescent="0.2">
      <c r="A58" t="s">
        <v>20</v>
      </c>
      <c r="B58">
        <v>3</v>
      </c>
      <c r="C58">
        <v>36</v>
      </c>
      <c r="D58" s="2">
        <v>5.65</v>
      </c>
      <c r="E58" s="1">
        <v>3.6279999999999997</v>
      </c>
      <c r="F58" s="1">
        <f t="shared" si="0"/>
        <v>9.2780000000000005</v>
      </c>
      <c r="G58" s="1">
        <f t="shared" si="1"/>
        <v>0.64212389380530965</v>
      </c>
      <c r="H58" s="3">
        <v>399.56387392960534</v>
      </c>
      <c r="I58" s="2">
        <v>19.931109789009735</v>
      </c>
      <c r="J58" s="3">
        <v>293.24047901270046</v>
      </c>
      <c r="K58" s="2">
        <v>9.3956916166929201</v>
      </c>
      <c r="L58" s="3">
        <f t="shared" si="2"/>
        <v>146.69833949326693</v>
      </c>
      <c r="M58" s="3">
        <f t="shared" si="3"/>
        <v>112.61077030790501</v>
      </c>
      <c r="N58" s="3">
        <f t="shared" si="4"/>
        <v>34.087569185361914</v>
      </c>
      <c r="O58">
        <v>61</v>
      </c>
      <c r="P58">
        <v>10</v>
      </c>
      <c r="Q58">
        <v>16</v>
      </c>
      <c r="R58">
        <v>36</v>
      </c>
      <c r="S58">
        <v>0</v>
      </c>
      <c r="T58">
        <v>3</v>
      </c>
      <c r="U58" s="4">
        <v>251.88938391820045</v>
      </c>
      <c r="V58" s="4">
        <v>4926.6752445807788</v>
      </c>
      <c r="W58">
        <v>0.62260000000000004</v>
      </c>
      <c r="X58" s="3">
        <v>69.515596073619648</v>
      </c>
      <c r="Y58" s="3">
        <v>69.749932229038862</v>
      </c>
      <c r="Z58" s="3">
        <v>43.508311460122705</v>
      </c>
      <c r="AA58" s="3">
        <v>20.935084650306752</v>
      </c>
      <c r="AB58" s="3">
        <v>15.167636728016364</v>
      </c>
      <c r="AC58" s="3">
        <v>19.485038339468307</v>
      </c>
      <c r="AD58" s="3">
        <v>7.3619947280163611</v>
      </c>
      <c r="AE58" s="3">
        <v>3.4840670756646221</v>
      </c>
      <c r="AF58" s="3">
        <v>1.5341580408997957</v>
      </c>
      <c r="AG58" s="3">
        <v>1.0562079918200411</v>
      </c>
    </row>
    <row r="59" spans="1:33" x14ac:dyDescent="0.2">
      <c r="A59" t="s">
        <v>20</v>
      </c>
      <c r="B59">
        <v>4</v>
      </c>
      <c r="C59">
        <v>46</v>
      </c>
      <c r="D59" s="2">
        <v>5.95</v>
      </c>
      <c r="E59" s="1">
        <v>2.9610000000000012</v>
      </c>
      <c r="F59" s="1">
        <f t="shared" si="0"/>
        <v>8.9110000000000014</v>
      </c>
      <c r="G59" s="1">
        <f t="shared" si="1"/>
        <v>0.49764705882352961</v>
      </c>
      <c r="H59" s="3">
        <v>410.4008674872041</v>
      </c>
      <c r="I59" s="2">
        <v>17.99030897419091</v>
      </c>
      <c r="J59" s="3">
        <v>341.92723161274273</v>
      </c>
      <c r="K59" s="2">
        <v>9.6889740975634648</v>
      </c>
      <c r="L59" s="3">
        <f t="shared" si="2"/>
        <v>135.73139069932137</v>
      </c>
      <c r="M59" s="3">
        <f t="shared" si="3"/>
        <v>107.04233839643592</v>
      </c>
      <c r="N59" s="3">
        <f t="shared" si="4"/>
        <v>28.689052302885433</v>
      </c>
      <c r="O59">
        <v>56</v>
      </c>
      <c r="P59">
        <v>12</v>
      </c>
      <c r="Q59">
        <v>17</v>
      </c>
      <c r="R59">
        <v>51</v>
      </c>
      <c r="S59">
        <v>0</v>
      </c>
      <c r="T59">
        <v>3</v>
      </c>
      <c r="U59" s="4">
        <v>198.46238102670614</v>
      </c>
      <c r="V59" s="4">
        <v>3755.7124842729954</v>
      </c>
      <c r="W59">
        <v>0.60240000000000005</v>
      </c>
      <c r="X59" s="3">
        <v>54.525048943620149</v>
      </c>
      <c r="Y59" s="3">
        <v>58.217902121661695</v>
      </c>
      <c r="Z59" s="3">
        <v>33.996722964391672</v>
      </c>
      <c r="AA59" s="3">
        <v>17.046971964391684</v>
      </c>
      <c r="AB59" s="3">
        <v>11.265207970326406</v>
      </c>
      <c r="AC59" s="3">
        <v>14.122130724035602</v>
      </c>
      <c r="AD59" s="3">
        <v>5.1137992967359018</v>
      </c>
      <c r="AE59" s="3">
        <v>2.2952406765578619</v>
      </c>
      <c r="AF59" s="3">
        <v>1.055750261127596</v>
      </c>
      <c r="AG59" s="3">
        <v>0.75880677151335274</v>
      </c>
    </row>
    <row r="60" spans="1:33" x14ac:dyDescent="0.2">
      <c r="A60" t="s">
        <v>20</v>
      </c>
      <c r="B60">
        <v>5</v>
      </c>
      <c r="C60">
        <v>60</v>
      </c>
      <c r="D60" s="2">
        <v>5.05</v>
      </c>
      <c r="E60" s="1">
        <v>2.8850000000000007</v>
      </c>
      <c r="F60" s="1">
        <f t="shared" si="0"/>
        <v>7.9350000000000005</v>
      </c>
      <c r="G60" s="1">
        <f t="shared" si="1"/>
        <v>0.57128712871287146</v>
      </c>
      <c r="H60" s="3">
        <v>410.39273743615058</v>
      </c>
      <c r="I60" s="2">
        <v>19.194533095177952</v>
      </c>
      <c r="J60" s="3">
        <v>319.79043710624234</v>
      </c>
      <c r="K60" s="2">
        <v>10.411235820306619</v>
      </c>
      <c r="L60" s="3">
        <f t="shared" si="2"/>
        <v>126.96880747223325</v>
      </c>
      <c r="M60" s="3">
        <f t="shared" si="3"/>
        <v>96.932392130648651</v>
      </c>
      <c r="N60" s="3">
        <f t="shared" si="4"/>
        <v>30.0364153415846</v>
      </c>
      <c r="O60">
        <v>49</v>
      </c>
      <c r="P60">
        <v>12</v>
      </c>
      <c r="Q60">
        <v>15</v>
      </c>
      <c r="R60">
        <v>34</v>
      </c>
      <c r="S60">
        <v>0</v>
      </c>
      <c r="T60">
        <v>2</v>
      </c>
      <c r="U60" s="4">
        <v>172.48936470059868</v>
      </c>
      <c r="V60" s="4">
        <v>2927.0584628742495</v>
      </c>
      <c r="W60">
        <v>0.54020000000000001</v>
      </c>
      <c r="X60" s="3">
        <v>34.586354335329318</v>
      </c>
      <c r="Y60" s="3">
        <v>68.867672610778385</v>
      </c>
      <c r="Z60" s="3">
        <v>33.218017838323327</v>
      </c>
      <c r="AA60" s="3">
        <v>14.561127083832325</v>
      </c>
      <c r="AB60" s="3">
        <v>8.5873700718562809</v>
      </c>
      <c r="AC60" s="3">
        <v>9.0435939520958009</v>
      </c>
      <c r="AD60" s="3">
        <v>2.2610280538922138</v>
      </c>
      <c r="AE60" s="3">
        <v>0.89626066467065801</v>
      </c>
      <c r="AF60" s="3">
        <v>0.26168504790419145</v>
      </c>
      <c r="AG60" s="3">
        <v>0.12536793413173641</v>
      </c>
    </row>
    <row r="61" spans="1:33" x14ac:dyDescent="0.2">
      <c r="A61" t="s">
        <v>20</v>
      </c>
      <c r="B61">
        <v>6</v>
      </c>
      <c r="C61">
        <v>69</v>
      </c>
      <c r="D61" s="2">
        <v>4.5999999999999996</v>
      </c>
      <c r="E61" s="1">
        <v>2.5139999999999989</v>
      </c>
      <c r="F61" s="1">
        <f t="shared" si="0"/>
        <v>7.113999999999999</v>
      </c>
      <c r="G61" s="1">
        <f t="shared" si="1"/>
        <v>0.54652173913043456</v>
      </c>
      <c r="H61" s="3">
        <v>405.16412288623957</v>
      </c>
      <c r="I61" s="2">
        <v>23.930909434214406</v>
      </c>
      <c r="J61" s="3">
        <v>301.80320241778264</v>
      </c>
      <c r="K61" s="2">
        <v>10.921281327031815</v>
      </c>
      <c r="L61" s="3">
        <f t="shared" si="2"/>
        <v>137.53828465354422</v>
      </c>
      <c r="M61" s="3">
        <f t="shared" si="3"/>
        <v>110.08218339738626</v>
      </c>
      <c r="N61" s="3">
        <f t="shared" si="4"/>
        <v>27.456101256157972</v>
      </c>
      <c r="O61">
        <v>54</v>
      </c>
      <c r="P61">
        <v>8</v>
      </c>
      <c r="Q61">
        <v>14</v>
      </c>
      <c r="R61">
        <v>35</v>
      </c>
      <c r="S61">
        <v>0</v>
      </c>
      <c r="T61">
        <v>2</v>
      </c>
      <c r="U61" s="4">
        <v>148.89300011111121</v>
      </c>
      <c r="V61" s="4">
        <v>2679.3737715277794</v>
      </c>
      <c r="W61">
        <v>0.57279999999999998</v>
      </c>
      <c r="X61" s="3">
        <v>38.258954013888918</v>
      </c>
      <c r="Y61" s="3">
        <v>48.947108625000034</v>
      </c>
      <c r="Z61" s="3">
        <v>26.498013916666686</v>
      </c>
      <c r="AA61" s="3">
        <v>12.451839090277785</v>
      </c>
      <c r="AB61" s="3">
        <v>7.96891444444445</v>
      </c>
      <c r="AC61" s="3">
        <v>9.1587144097222293</v>
      </c>
      <c r="AD61" s="3">
        <v>3.2176406666666693</v>
      </c>
      <c r="AE61" s="3">
        <v>1.3873148194444453</v>
      </c>
      <c r="AF61" s="3">
        <v>0.58442352777777817</v>
      </c>
      <c r="AG61" s="3">
        <v>0.35941470833333361</v>
      </c>
    </row>
    <row r="62" spans="1:33" x14ac:dyDescent="0.2">
      <c r="A62" t="s">
        <v>21</v>
      </c>
      <c r="B62">
        <v>1</v>
      </c>
      <c r="C62">
        <v>5</v>
      </c>
      <c r="D62" s="2">
        <v>6.35</v>
      </c>
      <c r="E62" s="1">
        <v>3.5130000000000003</v>
      </c>
      <c r="F62" s="1">
        <f t="shared" si="0"/>
        <v>9.8629999999999995</v>
      </c>
      <c r="G62" s="1">
        <f t="shared" si="1"/>
        <v>0.55322834645669294</v>
      </c>
      <c r="H62" s="3">
        <v>400.40088772373292</v>
      </c>
      <c r="I62" s="2">
        <v>17.58334199652705</v>
      </c>
      <c r="J62" s="3">
        <v>307.40363811445275</v>
      </c>
      <c r="K62" s="2">
        <v>8.9122534865673408</v>
      </c>
      <c r="L62" s="3">
        <f t="shared" si="2"/>
        <v>142.96296817625785</v>
      </c>
      <c r="M62" s="3">
        <f t="shared" si="3"/>
        <v>111.65422167794677</v>
      </c>
      <c r="N62" s="3">
        <f t="shared" si="4"/>
        <v>31.30874649831107</v>
      </c>
      <c r="O62">
        <v>58</v>
      </c>
      <c r="P62">
        <v>11</v>
      </c>
      <c r="Q62">
        <v>16</v>
      </c>
      <c r="R62">
        <v>52</v>
      </c>
      <c r="S62">
        <v>1</v>
      </c>
      <c r="T62">
        <v>3</v>
      </c>
      <c r="U62" s="4">
        <v>277.6384675429864</v>
      </c>
      <c r="V62" s="4">
        <v>5154.9581846153833</v>
      </c>
      <c r="W62">
        <v>0.59099999999999997</v>
      </c>
      <c r="X62" s="3">
        <v>51.883338040723977</v>
      </c>
      <c r="Y62" s="3">
        <v>102.45773122171944</v>
      </c>
      <c r="Z62" s="3">
        <v>56.592808615384598</v>
      </c>
      <c r="AA62" s="3">
        <v>23.71233670588235</v>
      </c>
      <c r="AB62" s="3">
        <v>15.014567298642532</v>
      </c>
      <c r="AC62" s="3">
        <v>18.212467624434385</v>
      </c>
      <c r="AD62" s="3">
        <v>6.1094620090497731</v>
      </c>
      <c r="AE62" s="3">
        <v>2.2239462443438911</v>
      </c>
      <c r="AF62" s="3">
        <v>0.85759059276018079</v>
      </c>
      <c r="AG62" s="3">
        <v>0.47837204524886873</v>
      </c>
    </row>
    <row r="63" spans="1:33" x14ac:dyDescent="0.2">
      <c r="A63" t="s">
        <v>21</v>
      </c>
      <c r="B63">
        <v>2</v>
      </c>
      <c r="C63">
        <v>21</v>
      </c>
      <c r="D63" s="2">
        <v>4.0999999999999996</v>
      </c>
      <c r="E63" s="1">
        <v>2.8080000000000007</v>
      </c>
      <c r="F63" s="1">
        <f t="shared" si="0"/>
        <v>6.9080000000000004</v>
      </c>
      <c r="G63" s="1">
        <f t="shared" si="1"/>
        <v>0.68487804878048808</v>
      </c>
      <c r="H63" s="3">
        <v>396.38826520571922</v>
      </c>
      <c r="I63" s="2">
        <v>26.060619434165037</v>
      </c>
      <c r="J63" s="3">
        <v>264.55627766044825</v>
      </c>
      <c r="K63" s="2">
        <v>9.8545771366086452</v>
      </c>
      <c r="L63" s="3">
        <f t="shared" si="2"/>
        <v>134.52019227967372</v>
      </c>
      <c r="M63" s="3">
        <f t="shared" si="3"/>
        <v>106.84853968007664</v>
      </c>
      <c r="N63" s="3">
        <f t="shared" si="4"/>
        <v>27.671652599597081</v>
      </c>
      <c r="O63">
        <v>67</v>
      </c>
      <c r="P63">
        <v>9</v>
      </c>
      <c r="Q63">
        <v>16</v>
      </c>
      <c r="R63">
        <v>28</v>
      </c>
      <c r="S63">
        <v>0</v>
      </c>
      <c r="T63">
        <v>2</v>
      </c>
      <c r="U63" s="4">
        <v>301.21244194736829</v>
      </c>
      <c r="V63" s="4">
        <v>5009.4045710526289</v>
      </c>
      <c r="W63">
        <v>0.52939999999999998</v>
      </c>
      <c r="X63" s="3">
        <v>80.838255789473635</v>
      </c>
      <c r="Y63" s="3">
        <v>106.10227053947364</v>
      </c>
      <c r="Z63" s="3">
        <v>53.586103144736818</v>
      </c>
      <c r="AA63" s="3">
        <v>23.452568407894724</v>
      </c>
      <c r="AB63" s="3">
        <v>14.385199263157888</v>
      </c>
      <c r="AC63" s="3">
        <v>15.487648697368414</v>
      </c>
      <c r="AD63" s="3">
        <v>4.6510409605263137</v>
      </c>
      <c r="AE63" s="3">
        <v>1.8202167236842097</v>
      </c>
      <c r="AF63" s="3">
        <v>0.57349243421052609</v>
      </c>
      <c r="AG63" s="3">
        <v>0.2373129473684209</v>
      </c>
    </row>
    <row r="64" spans="1:33" x14ac:dyDescent="0.2">
      <c r="A64" t="s">
        <v>21</v>
      </c>
      <c r="B64">
        <v>3</v>
      </c>
      <c r="C64">
        <v>33</v>
      </c>
      <c r="D64" s="2">
        <v>5.95</v>
      </c>
      <c r="E64" s="1">
        <v>4.3089999999999984</v>
      </c>
      <c r="F64" s="1">
        <f t="shared" si="0"/>
        <v>10.258999999999999</v>
      </c>
      <c r="G64" s="1">
        <f t="shared" si="1"/>
        <v>0.72420168067226864</v>
      </c>
      <c r="H64" s="3">
        <v>404.92661872933894</v>
      </c>
      <c r="I64" s="2">
        <v>17.978946573690362</v>
      </c>
      <c r="J64" s="3">
        <v>258.96543964381743</v>
      </c>
      <c r="K64" s="2">
        <v>8.2727642636769705</v>
      </c>
      <c r="L64" s="3">
        <f t="shared" si="2"/>
        <v>142.62207332564171</v>
      </c>
      <c r="M64" s="3">
        <f t="shared" si="3"/>
        <v>106.97473211345765</v>
      </c>
      <c r="N64" s="3">
        <f t="shared" si="4"/>
        <v>35.647341212184052</v>
      </c>
      <c r="O64">
        <v>59</v>
      </c>
      <c r="P64">
        <v>9</v>
      </c>
      <c r="Q64">
        <v>16</v>
      </c>
      <c r="R64">
        <v>30</v>
      </c>
      <c r="S64">
        <v>0</v>
      </c>
      <c r="T64">
        <v>3</v>
      </c>
      <c r="U64" s="4">
        <v>342.47490881027727</v>
      </c>
      <c r="V64" s="4">
        <v>6168.8052758893382</v>
      </c>
      <c r="W64">
        <v>0.57340000000000002</v>
      </c>
      <c r="X64" s="3">
        <v>84.558930355731349</v>
      </c>
      <c r="Y64" s="3">
        <v>114.82974051383418</v>
      </c>
      <c r="Z64" s="3">
        <v>62.694178711462548</v>
      </c>
      <c r="AA64" s="3">
        <v>28.460962031620596</v>
      </c>
      <c r="AB64" s="3">
        <v>18.267900471673286</v>
      </c>
      <c r="AC64" s="3">
        <v>22.177253495388705</v>
      </c>
      <c r="AD64" s="3">
        <v>6.8775273412384816</v>
      </c>
      <c r="AE64" s="3">
        <v>2.9352067773386081</v>
      </c>
      <c r="AF64" s="3">
        <v>1.0938955704874853</v>
      </c>
      <c r="AG64" s="3">
        <v>0.45218384848484922</v>
      </c>
    </row>
    <row r="65" spans="1:33" x14ac:dyDescent="0.2">
      <c r="A65" t="s">
        <v>21</v>
      </c>
      <c r="B65">
        <v>4</v>
      </c>
      <c r="C65">
        <v>37</v>
      </c>
      <c r="D65" s="2">
        <v>6.1</v>
      </c>
      <c r="E65" s="1">
        <v>3.8530000000000011</v>
      </c>
      <c r="F65" s="1">
        <f t="shared" si="0"/>
        <v>9.9530000000000012</v>
      </c>
      <c r="G65" s="1">
        <f t="shared" si="1"/>
        <v>0.63163934426229529</v>
      </c>
      <c r="H65" s="3">
        <v>406.39769964095728</v>
      </c>
      <c r="I65" s="2">
        <v>17.714041415562921</v>
      </c>
      <c r="J65" s="3">
        <v>274.7403990951197</v>
      </c>
      <c r="K65" s="2">
        <v>8.8236355455491751</v>
      </c>
      <c r="L65" s="3">
        <f t="shared" si="2"/>
        <v>142.05312039193478</v>
      </c>
      <c r="M65" s="3">
        <f t="shared" si="3"/>
        <v>108.05565263493381</v>
      </c>
      <c r="N65" s="3">
        <f t="shared" si="4"/>
        <v>33.997467757000983</v>
      </c>
      <c r="O65">
        <v>58</v>
      </c>
      <c r="P65">
        <v>11</v>
      </c>
      <c r="Q65">
        <v>15</v>
      </c>
      <c r="R65">
        <v>47</v>
      </c>
      <c r="S65">
        <v>0</v>
      </c>
      <c r="T65">
        <v>3</v>
      </c>
      <c r="U65" s="4">
        <v>301.37210149075349</v>
      </c>
      <c r="V65" s="4">
        <v>5494.6958862019837</v>
      </c>
      <c r="W65">
        <v>0.58040000000000003</v>
      </c>
      <c r="X65" s="3">
        <v>67.3365242574679</v>
      </c>
      <c r="Y65" s="3">
        <v>106.03694962731137</v>
      </c>
      <c r="Z65" s="3">
        <v>55.396882934566072</v>
      </c>
      <c r="AA65" s="3">
        <v>25.340468496443776</v>
      </c>
      <c r="AB65" s="3">
        <v>17.375698166429565</v>
      </c>
      <c r="AC65" s="3">
        <v>18.57895224893312</v>
      </c>
      <c r="AD65" s="3">
        <v>6.5162780042674164</v>
      </c>
      <c r="AE65" s="3">
        <v>2.9550482105263121</v>
      </c>
      <c r="AF65" s="3">
        <v>1.0398002859174951</v>
      </c>
      <c r="AG65" s="3">
        <v>0.74457717780938737</v>
      </c>
    </row>
    <row r="66" spans="1:33" x14ac:dyDescent="0.2">
      <c r="A66" t="s">
        <v>21</v>
      </c>
      <c r="B66">
        <v>5</v>
      </c>
      <c r="C66">
        <v>52</v>
      </c>
      <c r="D66" s="2">
        <v>4.9000000000000004</v>
      </c>
      <c r="E66" s="1">
        <v>1.9530000000000001</v>
      </c>
      <c r="F66" s="1">
        <f t="shared" si="0"/>
        <v>6.8530000000000006</v>
      </c>
      <c r="G66" s="1">
        <f t="shared" si="1"/>
        <v>0.39857142857142858</v>
      </c>
      <c r="H66" s="3">
        <v>404.89639485195357</v>
      </c>
      <c r="I66" s="2">
        <v>23.148361734236168</v>
      </c>
      <c r="J66" s="3">
        <v>305.40911250770711</v>
      </c>
      <c r="K66" s="2">
        <v>11.366083898345861</v>
      </c>
      <c r="L66" s="3">
        <f t="shared" si="2"/>
        <v>135.6249343512267</v>
      </c>
      <c r="M66" s="3">
        <f t="shared" si="3"/>
        <v>113.42697249775723</v>
      </c>
      <c r="N66" s="3">
        <f t="shared" si="4"/>
        <v>22.197961853469469</v>
      </c>
      <c r="O66">
        <v>58</v>
      </c>
      <c r="P66">
        <v>11</v>
      </c>
      <c r="Q66">
        <v>16</v>
      </c>
      <c r="R66">
        <v>39</v>
      </c>
      <c r="S66">
        <v>0</v>
      </c>
      <c r="T66">
        <v>1</v>
      </c>
      <c r="U66" s="4">
        <v>163.6721583585657</v>
      </c>
      <c r="V66" s="4">
        <v>2734.3654733067724</v>
      </c>
      <c r="W66">
        <v>0.53180000000000005</v>
      </c>
      <c r="X66" s="3">
        <v>48.162281999999998</v>
      </c>
      <c r="Y66" s="3">
        <v>54.033466852589633</v>
      </c>
      <c r="Z66" s="3">
        <v>27.738682051792825</v>
      </c>
      <c r="AA66" s="3">
        <v>12.836555462151392</v>
      </c>
      <c r="AB66" s="3">
        <v>7.7446746693227082</v>
      </c>
      <c r="AC66" s="3">
        <v>8.5645534063745021</v>
      </c>
      <c r="AD66" s="3">
        <v>2.5658944541832667</v>
      </c>
      <c r="AE66" s="3">
        <v>1.1435009521912349</v>
      </c>
      <c r="AF66" s="3">
        <v>0.50167201195219113</v>
      </c>
      <c r="AG66" s="3">
        <v>0.31068002390438243</v>
      </c>
    </row>
    <row r="67" spans="1:33" x14ac:dyDescent="0.2">
      <c r="A67" t="s">
        <v>21</v>
      </c>
      <c r="B67">
        <v>6</v>
      </c>
      <c r="C67">
        <v>66</v>
      </c>
      <c r="D67" s="2">
        <v>5.35</v>
      </c>
      <c r="E67" s="1">
        <v>3.9009999999999994</v>
      </c>
      <c r="F67" s="1">
        <f t="shared" ref="F67:F73" si="5">D67+E67</f>
        <v>9.2509999999999994</v>
      </c>
      <c r="G67" s="1">
        <f t="shared" ref="G67:G73" si="6">E67/D67</f>
        <v>0.72915887850467287</v>
      </c>
      <c r="H67" s="3">
        <v>417.46421558886283</v>
      </c>
      <c r="I67" s="2">
        <v>19.749443113281522</v>
      </c>
      <c r="J67" s="3">
        <v>238.21876941382413</v>
      </c>
      <c r="K67" s="2">
        <v>7.6699020614852103</v>
      </c>
      <c r="L67" s="3">
        <f t="shared" ref="L67:L73" si="7">(I67*D67)+(K67*E67)</f>
        <v>135.57980859790993</v>
      </c>
      <c r="M67" s="3">
        <f t="shared" ref="M67:M73" si="8">D67*I67</f>
        <v>105.65952065605613</v>
      </c>
      <c r="N67" s="3">
        <f t="shared" ref="N67:N73" si="9">E67*K67</f>
        <v>29.9202879418538</v>
      </c>
      <c r="O67">
        <v>53</v>
      </c>
      <c r="P67">
        <v>11</v>
      </c>
      <c r="Q67">
        <v>15</v>
      </c>
      <c r="R67">
        <v>58</v>
      </c>
      <c r="S67">
        <v>1</v>
      </c>
      <c r="T67">
        <v>2</v>
      </c>
      <c r="U67" s="4">
        <v>323.88534021571263</v>
      </c>
      <c r="V67" s="4">
        <v>6078.8820697736392</v>
      </c>
      <c r="W67">
        <v>0.59740000000000004</v>
      </c>
      <c r="X67" s="3">
        <v>86.142993603195791</v>
      </c>
      <c r="Y67" s="3">
        <v>98.086110282290349</v>
      </c>
      <c r="Z67" s="3">
        <v>58.079485295605899</v>
      </c>
      <c r="AA67" s="3">
        <v>27.411521866844229</v>
      </c>
      <c r="AB67" s="3">
        <v>17.501194990679107</v>
      </c>
      <c r="AC67" s="3">
        <v>22.189095776298281</v>
      </c>
      <c r="AD67" s="3">
        <v>8.234070812250339</v>
      </c>
      <c r="AE67" s="3">
        <v>3.5323996524633845</v>
      </c>
      <c r="AF67" s="3">
        <v>1.5657554340878839</v>
      </c>
      <c r="AG67" s="3">
        <v>1.0293913089214388</v>
      </c>
    </row>
    <row r="68" spans="1:33" x14ac:dyDescent="0.2">
      <c r="A68" t="s">
        <v>22</v>
      </c>
      <c r="B68">
        <v>1</v>
      </c>
      <c r="C68">
        <v>4</v>
      </c>
      <c r="D68" s="2">
        <v>4.25</v>
      </c>
      <c r="E68" s="1">
        <v>3.1740000000000004</v>
      </c>
      <c r="F68" s="1">
        <f t="shared" si="5"/>
        <v>7.4240000000000004</v>
      </c>
      <c r="G68" s="1">
        <f t="shared" si="6"/>
        <v>0.74682352941176477</v>
      </c>
      <c r="H68" s="3">
        <v>407.88983142970039</v>
      </c>
      <c r="I68" s="2">
        <v>14.683765951551576</v>
      </c>
      <c r="J68" s="3">
        <v>319.16524428796259</v>
      </c>
      <c r="K68" s="2">
        <v>7.652663228566535</v>
      </c>
      <c r="L68" s="3">
        <f t="shared" si="7"/>
        <v>86.695558381564382</v>
      </c>
      <c r="M68" s="3">
        <f t="shared" si="8"/>
        <v>62.4060052940942</v>
      </c>
      <c r="N68" s="3">
        <f t="shared" si="9"/>
        <v>24.289553087470185</v>
      </c>
      <c r="O68">
        <v>45</v>
      </c>
      <c r="P68">
        <v>9</v>
      </c>
      <c r="Q68">
        <v>11</v>
      </c>
      <c r="R68">
        <v>26.5</v>
      </c>
      <c r="S68">
        <v>0</v>
      </c>
      <c r="T68">
        <v>2</v>
      </c>
      <c r="U68" s="4">
        <v>252.40817826582273</v>
      </c>
      <c r="V68" s="4">
        <v>5060.5104253164545</v>
      </c>
      <c r="W68">
        <v>0.63819999999999999</v>
      </c>
      <c r="X68" s="3">
        <v>32.371003253164552</v>
      </c>
      <c r="Y68" s="3">
        <v>93.10557360759492</v>
      </c>
      <c r="Z68" s="3">
        <v>57.518960151898717</v>
      </c>
      <c r="AA68" s="3">
        <v>24.84162572151898</v>
      </c>
      <c r="AB68" s="3">
        <v>15.169972291139237</v>
      </c>
      <c r="AC68" s="3">
        <v>18.672508075949359</v>
      </c>
      <c r="AD68" s="3">
        <v>5.8459789999999971</v>
      </c>
      <c r="AE68" s="3">
        <v>2.8438571265822783</v>
      </c>
      <c r="AF68" s="3">
        <v>0.9905290632911391</v>
      </c>
      <c r="AG68" s="3">
        <v>0.9790651645569618</v>
      </c>
    </row>
    <row r="69" spans="1:33" x14ac:dyDescent="0.2">
      <c r="A69" t="s">
        <v>22</v>
      </c>
      <c r="B69">
        <v>2</v>
      </c>
      <c r="C69">
        <v>16</v>
      </c>
      <c r="D69" s="2">
        <v>3.6</v>
      </c>
      <c r="E69" s="1">
        <v>2.1260000000000003</v>
      </c>
      <c r="F69" s="1">
        <f t="shared" si="5"/>
        <v>5.7260000000000009</v>
      </c>
      <c r="G69" s="1">
        <f t="shared" si="6"/>
        <v>0.59055555555555561</v>
      </c>
      <c r="H69" s="3">
        <v>403.74298446583902</v>
      </c>
      <c r="I69" s="2">
        <v>17.799823694150973</v>
      </c>
      <c r="J69" s="3">
        <v>355.41325794854987</v>
      </c>
      <c r="K69" s="2">
        <v>10.022042457402462</v>
      </c>
      <c r="L69" s="3">
        <f t="shared" si="7"/>
        <v>85.386227563381141</v>
      </c>
      <c r="M69" s="3">
        <f t="shared" si="8"/>
        <v>64.0793652989435</v>
      </c>
      <c r="N69" s="3">
        <f t="shared" si="9"/>
        <v>21.306862264437637</v>
      </c>
      <c r="O69">
        <v>44</v>
      </c>
      <c r="P69">
        <v>8</v>
      </c>
      <c r="Q69">
        <v>13</v>
      </c>
      <c r="R69">
        <v>34</v>
      </c>
      <c r="S69">
        <v>0</v>
      </c>
      <c r="T69">
        <v>2</v>
      </c>
      <c r="U69" s="4">
        <v>208.90795146948352</v>
      </c>
      <c r="V69" s="4">
        <v>3473.9249230046944</v>
      </c>
      <c r="W69">
        <v>0.52929999999999999</v>
      </c>
      <c r="X69" s="3">
        <v>37.294855938967132</v>
      </c>
      <c r="Y69" s="3">
        <v>89.407303061032835</v>
      </c>
      <c r="Z69" s="3">
        <v>39.470946694835668</v>
      </c>
      <c r="AA69" s="3">
        <v>17.731863075117367</v>
      </c>
      <c r="AB69" s="3">
        <v>10.530611995305161</v>
      </c>
      <c r="AC69" s="3">
        <v>10.4984325399061</v>
      </c>
      <c r="AD69" s="3">
        <v>2.69983534741784</v>
      </c>
      <c r="AE69" s="3">
        <v>0.88612777934272291</v>
      </c>
      <c r="AF69" s="3">
        <v>0.24505892957746475</v>
      </c>
      <c r="AG69" s="3">
        <v>5.0924187793427216E-2</v>
      </c>
    </row>
    <row r="70" spans="1:33" x14ac:dyDescent="0.2">
      <c r="A70" t="s">
        <v>22</v>
      </c>
      <c r="B70">
        <v>3</v>
      </c>
      <c r="C70">
        <v>34</v>
      </c>
      <c r="D70" s="2">
        <v>4.55</v>
      </c>
      <c r="E70" s="1">
        <v>2.3870000000000013</v>
      </c>
      <c r="F70" s="1">
        <f t="shared" si="5"/>
        <v>6.9370000000000012</v>
      </c>
      <c r="G70" s="1">
        <f t="shared" si="6"/>
        <v>0.52461538461538493</v>
      </c>
      <c r="H70" s="3">
        <v>417.68971681982379</v>
      </c>
      <c r="I70" s="2">
        <v>14.58277487295908</v>
      </c>
      <c r="J70" s="3">
        <v>291.058404268912</v>
      </c>
      <c r="K70" s="2">
        <v>6.7107931940579526</v>
      </c>
      <c r="L70" s="3">
        <f t="shared" si="7"/>
        <v>82.37028902618016</v>
      </c>
      <c r="M70" s="3">
        <f t="shared" si="8"/>
        <v>66.351625671963816</v>
      </c>
      <c r="N70" s="3">
        <f t="shared" si="9"/>
        <v>16.018663354216343</v>
      </c>
      <c r="O70">
        <v>31</v>
      </c>
      <c r="P70">
        <v>12</v>
      </c>
      <c r="Q70">
        <v>8</v>
      </c>
      <c r="R70">
        <v>51</v>
      </c>
      <c r="S70">
        <v>0</v>
      </c>
      <c r="T70">
        <v>3</v>
      </c>
      <c r="U70" s="4">
        <v>147.87666010526286</v>
      </c>
      <c r="V70" s="4">
        <v>2589.296884439354</v>
      </c>
      <c r="W70">
        <v>0.55740000000000001</v>
      </c>
      <c r="X70" s="3">
        <v>12.037996045766565</v>
      </c>
      <c r="Y70" s="3">
        <v>67.933877981693229</v>
      </c>
      <c r="Z70" s="3">
        <v>35.374526125858054</v>
      </c>
      <c r="AA70" s="3">
        <v>15.187246533180746</v>
      </c>
      <c r="AB70" s="3">
        <v>8.090165695652157</v>
      </c>
      <c r="AC70" s="3">
        <v>6.6025730938214959</v>
      </c>
      <c r="AD70" s="3">
        <v>1.7077592128146417</v>
      </c>
      <c r="AE70" s="3">
        <v>0.63749286727688659</v>
      </c>
      <c r="AF70" s="3">
        <v>0.23201421510297437</v>
      </c>
      <c r="AG70" s="3">
        <v>3.2527654462242497E-2</v>
      </c>
    </row>
    <row r="71" spans="1:33" x14ac:dyDescent="0.2">
      <c r="A71" t="s">
        <v>22</v>
      </c>
      <c r="B71">
        <v>4</v>
      </c>
      <c r="C71">
        <v>45</v>
      </c>
      <c r="D71" s="2">
        <v>3.85</v>
      </c>
      <c r="E71" s="1">
        <v>1.8649999999999998</v>
      </c>
      <c r="F71" s="1">
        <f t="shared" si="5"/>
        <v>5.7149999999999999</v>
      </c>
      <c r="G71" s="1">
        <f t="shared" si="6"/>
        <v>0.48441558441558435</v>
      </c>
      <c r="H71" s="3">
        <v>411.77100802020561</v>
      </c>
      <c r="I71" s="2">
        <v>15.236257001846953</v>
      </c>
      <c r="J71" s="3">
        <v>358.0492297283638</v>
      </c>
      <c r="K71" s="2">
        <v>8.4677497161796147</v>
      </c>
      <c r="L71" s="3">
        <f t="shared" si="7"/>
        <v>74.451942677785752</v>
      </c>
      <c r="M71" s="3">
        <f t="shared" si="8"/>
        <v>58.659589457110769</v>
      </c>
      <c r="N71" s="3">
        <f t="shared" si="9"/>
        <v>15.792353220674979</v>
      </c>
      <c r="O71">
        <v>35</v>
      </c>
      <c r="P71">
        <v>9</v>
      </c>
      <c r="Q71">
        <v>9</v>
      </c>
      <c r="R71">
        <v>42</v>
      </c>
      <c r="S71">
        <v>0</v>
      </c>
      <c r="T71">
        <v>3</v>
      </c>
      <c r="U71" s="4">
        <v>105.09921533333336</v>
      </c>
      <c r="V71" s="4">
        <v>1930.7510763440866</v>
      </c>
      <c r="W71">
        <v>0.58479999999999999</v>
      </c>
      <c r="X71" s="3">
        <v>6.8385138172043023</v>
      </c>
      <c r="Y71" s="3">
        <v>49.918229032258068</v>
      </c>
      <c r="Z71" s="3">
        <v>23.65231503225807</v>
      </c>
      <c r="AA71" s="3">
        <v>9.768709569892474</v>
      </c>
      <c r="AB71" s="3">
        <v>5.9225180645161295</v>
      </c>
      <c r="AC71" s="3">
        <v>6.330568032258066</v>
      </c>
      <c r="AD71" s="3">
        <v>1.6882782150537639</v>
      </c>
      <c r="AE71" s="3">
        <v>0.62956784946236566</v>
      </c>
      <c r="AF71" s="3">
        <v>0.22649121505376349</v>
      </c>
      <c r="AG71" s="3">
        <v>0.10225815053763443</v>
      </c>
    </row>
    <row r="72" spans="1:33" x14ac:dyDescent="0.2">
      <c r="A72" t="s">
        <v>22</v>
      </c>
      <c r="B72">
        <v>5</v>
      </c>
      <c r="C72">
        <v>49</v>
      </c>
      <c r="D72" s="2">
        <v>4.3499999999999996</v>
      </c>
      <c r="E72" s="1">
        <v>3.1160000000000005</v>
      </c>
      <c r="F72" s="1">
        <f t="shared" si="5"/>
        <v>7.4660000000000002</v>
      </c>
      <c r="G72" s="1">
        <f t="shared" si="6"/>
        <v>0.71632183908045999</v>
      </c>
      <c r="H72" s="3">
        <v>413.40519778030819</v>
      </c>
      <c r="I72" s="2">
        <v>14.351807011217442</v>
      </c>
      <c r="J72" s="3">
        <v>247.45955096794731</v>
      </c>
      <c r="K72" s="2">
        <v>6.652816501507659</v>
      </c>
      <c r="L72" s="3">
        <f t="shared" si="7"/>
        <v>83.160536717493741</v>
      </c>
      <c r="M72" s="3">
        <f t="shared" si="8"/>
        <v>62.430360498795871</v>
      </c>
      <c r="N72" s="3">
        <f t="shared" si="9"/>
        <v>20.730176218697871</v>
      </c>
      <c r="O72">
        <v>33</v>
      </c>
      <c r="P72">
        <v>10</v>
      </c>
      <c r="Q72">
        <v>8</v>
      </c>
      <c r="R72">
        <v>41</v>
      </c>
      <c r="S72">
        <v>0</v>
      </c>
      <c r="T72">
        <v>2</v>
      </c>
      <c r="U72" s="4">
        <v>205.77454563250859</v>
      </c>
      <c r="V72" s="4">
        <v>3737.4173837455792</v>
      </c>
      <c r="W72">
        <v>0.57809999999999995</v>
      </c>
      <c r="X72" s="3">
        <v>28.506880148409863</v>
      </c>
      <c r="Y72" s="3">
        <v>84.67845611307412</v>
      </c>
      <c r="Z72" s="3">
        <v>45.062501950529985</v>
      </c>
      <c r="AA72" s="3">
        <v>18.355623795052985</v>
      </c>
      <c r="AB72" s="3">
        <v>12.220693250883381</v>
      </c>
      <c r="AC72" s="3">
        <v>11.182536742049457</v>
      </c>
      <c r="AD72" s="3">
        <v>3.5046191519434591</v>
      </c>
      <c r="AE72" s="3">
        <v>1.4129243250883377</v>
      </c>
      <c r="AF72" s="3">
        <v>0.51480614134275571</v>
      </c>
      <c r="AG72" s="3">
        <v>0.29124690459363928</v>
      </c>
    </row>
    <row r="73" spans="1:33" x14ac:dyDescent="0.2">
      <c r="A73" t="s">
        <v>22</v>
      </c>
      <c r="B73">
        <v>6</v>
      </c>
      <c r="C73">
        <v>67</v>
      </c>
      <c r="D73" s="2">
        <v>2.65</v>
      </c>
      <c r="E73" s="1">
        <v>1.7480000000000011</v>
      </c>
      <c r="F73" s="1">
        <f t="shared" si="5"/>
        <v>4.3980000000000015</v>
      </c>
      <c r="G73" s="1">
        <f t="shared" si="6"/>
        <v>0.65962264150943439</v>
      </c>
      <c r="H73" s="3">
        <v>402.40477960228236</v>
      </c>
      <c r="I73" s="2">
        <v>18.967419768127151</v>
      </c>
      <c r="J73" s="3">
        <v>338.04932545586138</v>
      </c>
      <c r="K73" s="2">
        <v>9.7584861991490452</v>
      </c>
      <c r="L73" s="3">
        <f t="shared" si="7"/>
        <v>67.321496261649486</v>
      </c>
      <c r="M73" s="3">
        <f t="shared" si="8"/>
        <v>50.263662385536946</v>
      </c>
      <c r="N73" s="3">
        <f t="shared" si="9"/>
        <v>17.057833876112543</v>
      </c>
      <c r="O73">
        <v>31</v>
      </c>
      <c r="P73">
        <v>10</v>
      </c>
      <c r="Q73">
        <v>9</v>
      </c>
      <c r="R73">
        <v>19</v>
      </c>
      <c r="S73">
        <v>0</v>
      </c>
      <c r="T73">
        <v>1</v>
      </c>
      <c r="U73" s="4">
        <v>124.24445983132512</v>
      </c>
      <c r="V73" s="4">
        <v>2127.9629004016033</v>
      </c>
      <c r="W73">
        <v>0.54520000000000002</v>
      </c>
      <c r="X73" s="3">
        <v>14.726808738955803</v>
      </c>
      <c r="Y73" s="3">
        <v>59.091662995983846</v>
      </c>
      <c r="Z73" s="3">
        <v>24.80787223293169</v>
      </c>
      <c r="AA73" s="3">
        <v>10.098845357429704</v>
      </c>
      <c r="AB73" s="3">
        <v>6.4065253012048107</v>
      </c>
      <c r="AC73" s="3">
        <v>6.4926546666666578</v>
      </c>
      <c r="AD73" s="3">
        <v>1.6219509477911622</v>
      </c>
      <c r="AE73" s="3">
        <v>0.62251264257028016</v>
      </c>
      <c r="AF73" s="3">
        <v>0.19368050602409612</v>
      </c>
      <c r="AG73" s="3">
        <v>0.13882559839357408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workbookViewId="0">
      <selection activeCell="H2" sqref="H2:I68"/>
    </sheetView>
  </sheetViews>
  <sheetFormatPr baseColWidth="10" defaultRowHeight="16" x14ac:dyDescent="0.2"/>
  <cols>
    <col min="19" max="19" width="13.6640625" bestFit="1" customWidth="1"/>
    <col min="20" max="20" width="12.83203125" bestFit="1" customWidth="1"/>
    <col min="27" max="27" width="14" bestFit="1" customWidth="1"/>
    <col min="28" max="28" width="20.83203125" bestFit="1" customWidth="1"/>
  </cols>
  <sheetData>
    <row r="1" spans="1:39" x14ac:dyDescent="0.2">
      <c r="A1" t="s">
        <v>0</v>
      </c>
      <c r="B1" t="s">
        <v>1</v>
      </c>
      <c r="C1" t="s">
        <v>600</v>
      </c>
      <c r="D1" t="s">
        <v>608</v>
      </c>
      <c r="E1" s="11"/>
      <c r="F1" s="11"/>
      <c r="G1" t="s">
        <v>609</v>
      </c>
      <c r="H1" s="11"/>
      <c r="I1" s="11"/>
      <c r="J1" t="s">
        <v>614</v>
      </c>
      <c r="K1" t="s">
        <v>615</v>
      </c>
      <c r="L1" t="s">
        <v>610</v>
      </c>
      <c r="M1" t="s">
        <v>611</v>
      </c>
      <c r="N1" t="s">
        <v>612</v>
      </c>
      <c r="O1" t="s">
        <v>613</v>
      </c>
      <c r="P1" t="s">
        <v>616</v>
      </c>
      <c r="Q1" s="11"/>
      <c r="R1" s="11"/>
      <c r="S1" t="s">
        <v>642</v>
      </c>
      <c r="T1" t="s">
        <v>643</v>
      </c>
      <c r="U1" t="s">
        <v>619</v>
      </c>
      <c r="V1" t="s">
        <v>620</v>
      </c>
      <c r="W1" t="s">
        <v>621</v>
      </c>
      <c r="X1" t="s">
        <v>622</v>
      </c>
      <c r="Y1" t="s">
        <v>617</v>
      </c>
      <c r="Z1" t="s">
        <v>618</v>
      </c>
      <c r="AA1" t="s">
        <v>623</v>
      </c>
      <c r="AB1" t="s">
        <v>624</v>
      </c>
      <c r="AC1" t="s">
        <v>625</v>
      </c>
      <c r="AD1" t="s">
        <v>626</v>
      </c>
      <c r="AE1" t="s">
        <v>627</v>
      </c>
      <c r="AF1" t="s">
        <v>628</v>
      </c>
      <c r="AG1" t="s">
        <v>629</v>
      </c>
      <c r="AH1" t="s">
        <v>630</v>
      </c>
      <c r="AI1" t="s">
        <v>631</v>
      </c>
      <c r="AJ1" t="s">
        <v>632</v>
      </c>
      <c r="AK1" t="s">
        <v>633</v>
      </c>
      <c r="AL1" t="s">
        <v>634</v>
      </c>
      <c r="AM1" t="s">
        <v>635</v>
      </c>
    </row>
    <row r="2" spans="1:39" x14ac:dyDescent="0.2">
      <c r="A2" t="s">
        <v>11</v>
      </c>
      <c r="B2">
        <v>1</v>
      </c>
      <c r="C2">
        <v>11</v>
      </c>
      <c r="D2" s="2">
        <v>5.45</v>
      </c>
      <c r="E2" s="12">
        <f>AVERAGE(D2:D7)</f>
        <v>5.1000000000000005</v>
      </c>
      <c r="F2" s="12">
        <f>STDEV(D2:D7)/SQRT(COUNT(D2:D7))</f>
        <v>0.36055512754639663</v>
      </c>
      <c r="G2" s="1">
        <v>4.7439999999999998</v>
      </c>
      <c r="H2" s="12">
        <f>AVERAGE(G2:G7)</f>
        <v>3.1925000000000003</v>
      </c>
      <c r="I2" s="12">
        <f>STDEV(G2:G7)/SQRT(COUNT(G2:G7))</f>
        <v>0.56664231810434551</v>
      </c>
      <c r="J2" s="1">
        <f>D2+G2</f>
        <v>10.193999999999999</v>
      </c>
      <c r="K2" s="1">
        <f>G2/D2</f>
        <v>0.87045871559633026</v>
      </c>
      <c r="L2" s="3">
        <v>411.56058144791115</v>
      </c>
      <c r="M2" s="2">
        <v>15.874491346585925</v>
      </c>
      <c r="N2" s="3">
        <v>207.14397987905048</v>
      </c>
      <c r="O2" s="2">
        <v>5.8805870070275246</v>
      </c>
      <c r="P2" s="3">
        <f>(M2*D2)+(O2*G2)</f>
        <v>114.41348260023187</v>
      </c>
      <c r="Q2" s="12">
        <f>AVERAGE(P2:P7)</f>
        <v>102.0661239751682</v>
      </c>
      <c r="R2" s="12">
        <f>STDEV(P2:P7)/SQRT(COUNT(P2:P7))</f>
        <v>5.9213522474663991</v>
      </c>
      <c r="S2" s="3">
        <f>D2*M2</f>
        <v>86.515977838893292</v>
      </c>
      <c r="T2" s="3">
        <f>G2*O2</f>
        <v>27.897504761338574</v>
      </c>
      <c r="U2">
        <v>48</v>
      </c>
      <c r="V2">
        <v>17</v>
      </c>
      <c r="W2">
        <v>13</v>
      </c>
      <c r="X2">
        <v>47.5</v>
      </c>
      <c r="Y2">
        <v>0</v>
      </c>
      <c r="Z2">
        <v>3</v>
      </c>
      <c r="AA2" s="4">
        <v>339.90553577628629</v>
      </c>
      <c r="AB2" s="4">
        <v>6103.6298693512281</v>
      </c>
      <c r="AC2">
        <v>0.5716</v>
      </c>
      <c r="AD2" s="3">
        <v>83.589173870246071</v>
      </c>
      <c r="AE2" s="3">
        <v>113.85577712751676</v>
      </c>
      <c r="AF2" s="3">
        <v>63.293492832214753</v>
      </c>
      <c r="AG2" s="3">
        <v>27.653975266219234</v>
      </c>
      <c r="AH2" s="3">
        <v>17.901722791946302</v>
      </c>
      <c r="AI2" s="3">
        <v>21.496597574944065</v>
      </c>
      <c r="AJ2" s="3">
        <v>7.1413066398210265</v>
      </c>
      <c r="AK2" s="3">
        <v>3.0824378791946301</v>
      </c>
      <c r="AL2" s="3">
        <v>1.2152705861297535</v>
      </c>
      <c r="AM2" s="3">
        <v>0.57346151230425046</v>
      </c>
    </row>
    <row r="3" spans="1:39" x14ac:dyDescent="0.2">
      <c r="A3" t="s">
        <v>11</v>
      </c>
      <c r="B3">
        <v>2</v>
      </c>
      <c r="C3">
        <v>24</v>
      </c>
      <c r="D3" s="2">
        <v>6.35</v>
      </c>
      <c r="E3" s="12"/>
      <c r="F3" s="12"/>
      <c r="G3" s="1">
        <v>3.887</v>
      </c>
      <c r="H3" s="12"/>
      <c r="I3" s="12"/>
      <c r="J3" s="1">
        <f t="shared" ref="J3:J66" si="0">D3+G3</f>
        <v>10.237</v>
      </c>
      <c r="K3" s="1">
        <f t="shared" ref="K3:K66" si="1">G3/D3</f>
        <v>0.61212598425196851</v>
      </c>
      <c r="L3" s="3">
        <v>412.85592090690233</v>
      </c>
      <c r="M3" s="2">
        <v>11.699185533249798</v>
      </c>
      <c r="N3" s="3">
        <v>274.3055030178121</v>
      </c>
      <c r="O3" s="2">
        <v>8.1956525755396008</v>
      </c>
      <c r="P3" s="3">
        <f t="shared" ref="P3:P66" si="2">(M3*D3)+(O3*G3)</f>
        <v>106.14632969725864</v>
      </c>
      <c r="Q3" s="12"/>
      <c r="R3" s="12"/>
      <c r="S3" s="3">
        <f t="shared" ref="S3:S66" si="3">D3*M3</f>
        <v>74.289828136136208</v>
      </c>
      <c r="T3" s="3">
        <f t="shared" ref="T3:T66" si="4">G3*O3</f>
        <v>31.856501561122428</v>
      </c>
      <c r="U3">
        <v>61</v>
      </c>
      <c r="V3">
        <v>11</v>
      </c>
      <c r="W3">
        <v>17</v>
      </c>
      <c r="X3">
        <v>30</v>
      </c>
      <c r="Y3">
        <v>0</v>
      </c>
      <c r="Z3">
        <v>5</v>
      </c>
      <c r="AA3" s="4">
        <v>371.32379261824957</v>
      </c>
      <c r="AB3" s="4">
        <v>6921.7640305400382</v>
      </c>
      <c r="AC3">
        <v>0.59340000000000004</v>
      </c>
      <c r="AD3" s="3">
        <v>73.459732594040986</v>
      </c>
      <c r="AE3" s="3">
        <v>130.83890999627562</v>
      </c>
      <c r="AF3" s="3">
        <v>70.229172338919938</v>
      </c>
      <c r="AG3" s="3">
        <v>35.127752748603356</v>
      </c>
      <c r="AH3" s="3">
        <v>24.015753497206706</v>
      </c>
      <c r="AI3" s="3">
        <v>24.693452309124769</v>
      </c>
      <c r="AJ3" s="3">
        <v>7.9931269106145262</v>
      </c>
      <c r="AK3" s="3">
        <v>3.1808109981378032</v>
      </c>
      <c r="AL3" s="3">
        <v>1.1892048491620115</v>
      </c>
      <c r="AM3" s="3">
        <v>0.46608532029795163</v>
      </c>
    </row>
    <row r="4" spans="1:39" x14ac:dyDescent="0.2">
      <c r="A4" t="s">
        <v>11</v>
      </c>
      <c r="B4">
        <v>3</v>
      </c>
      <c r="C4">
        <v>30</v>
      </c>
      <c r="D4" s="2">
        <v>4.1500000000000004</v>
      </c>
      <c r="E4" s="12"/>
      <c r="F4" s="12"/>
      <c r="G4" s="1">
        <v>1.429</v>
      </c>
      <c r="H4" s="12"/>
      <c r="I4" s="12"/>
      <c r="J4" s="1">
        <f t="shared" si="0"/>
        <v>5.5790000000000006</v>
      </c>
      <c r="K4" s="1">
        <f t="shared" si="1"/>
        <v>0.34433734939759036</v>
      </c>
      <c r="L4" s="3">
        <v>413.93467844787892</v>
      </c>
      <c r="M4" s="2">
        <v>17.159106334675009</v>
      </c>
      <c r="N4" s="3">
        <v>294.2329682715889</v>
      </c>
      <c r="O4" s="2">
        <v>8.2287130535747508</v>
      </c>
      <c r="P4" s="3">
        <f t="shared" si="2"/>
        <v>82.969122242459605</v>
      </c>
      <c r="Q4" s="12"/>
      <c r="R4" s="12"/>
      <c r="S4" s="3">
        <f t="shared" si="3"/>
        <v>71.210291288901288</v>
      </c>
      <c r="T4" s="3">
        <f t="shared" si="4"/>
        <v>11.75883095355832</v>
      </c>
      <c r="U4">
        <v>37</v>
      </c>
      <c r="V4">
        <v>11</v>
      </c>
      <c r="W4">
        <v>12</v>
      </c>
      <c r="X4">
        <v>38</v>
      </c>
      <c r="Y4">
        <v>0</v>
      </c>
      <c r="Z4">
        <v>2</v>
      </c>
      <c r="AA4" s="4">
        <v>170.8577984235807</v>
      </c>
      <c r="AB4" s="4">
        <v>3068.8355336244526</v>
      </c>
      <c r="AC4">
        <v>0.57169999999999999</v>
      </c>
      <c r="AD4" s="3">
        <v>12.219410200873355</v>
      </c>
      <c r="AE4" s="3">
        <v>69.665796777292542</v>
      </c>
      <c r="AF4" s="3">
        <v>47.225417275109152</v>
      </c>
      <c r="AG4" s="3">
        <v>17.105853860262002</v>
      </c>
      <c r="AH4" s="3">
        <v>12.308363890829687</v>
      </c>
      <c r="AI4" s="3">
        <v>10.41341004803493</v>
      </c>
      <c r="AJ4" s="3">
        <v>1.441180820960698</v>
      </c>
      <c r="AK4" s="3">
        <v>0.37988311353711773</v>
      </c>
      <c r="AL4" s="3">
        <v>6.8947689956331853E-2</v>
      </c>
      <c r="AM4" s="3">
        <v>3.5631397379912643E-3</v>
      </c>
    </row>
    <row r="5" spans="1:39" x14ac:dyDescent="0.2">
      <c r="A5" t="s">
        <v>11</v>
      </c>
      <c r="B5">
        <v>4</v>
      </c>
      <c r="C5">
        <v>42</v>
      </c>
      <c r="D5" s="2">
        <v>4.3</v>
      </c>
      <c r="E5" s="12"/>
      <c r="F5" s="12"/>
      <c r="G5" s="1">
        <v>2.0339999999999994</v>
      </c>
      <c r="H5" s="12"/>
      <c r="I5" s="12"/>
      <c r="J5" s="1">
        <f t="shared" si="0"/>
        <v>6.3339999999999996</v>
      </c>
      <c r="K5" s="1">
        <f t="shared" si="1"/>
        <v>0.47302325581395338</v>
      </c>
      <c r="L5" s="3">
        <v>405.33752991374843</v>
      </c>
      <c r="M5" s="2">
        <v>18.366986518385236</v>
      </c>
      <c r="N5" s="3">
        <v>321.9434085931984</v>
      </c>
      <c r="O5" s="2">
        <v>9.4948576364820187</v>
      </c>
      <c r="P5" s="3">
        <f t="shared" si="2"/>
        <v>98.290582461660932</v>
      </c>
      <c r="Q5" s="12"/>
      <c r="R5" s="12"/>
      <c r="S5" s="3">
        <f t="shared" si="3"/>
        <v>78.97804202905651</v>
      </c>
      <c r="T5" s="3">
        <f t="shared" si="4"/>
        <v>19.312540432604418</v>
      </c>
      <c r="U5">
        <v>51</v>
      </c>
      <c r="V5">
        <v>15</v>
      </c>
      <c r="W5">
        <v>17</v>
      </c>
      <c r="X5">
        <v>41</v>
      </c>
      <c r="Y5">
        <v>0</v>
      </c>
      <c r="Z5">
        <v>2</v>
      </c>
      <c r="AA5" s="4">
        <v>148.04647718421066</v>
      </c>
      <c r="AB5" s="4">
        <v>2423.664739473686</v>
      </c>
      <c r="AC5">
        <v>0.52110000000000001</v>
      </c>
      <c r="AD5" s="3">
        <v>29.215561210526339</v>
      </c>
      <c r="AE5" s="3">
        <v>61.660858684210574</v>
      </c>
      <c r="AF5" s="3">
        <v>28.275306052631599</v>
      </c>
      <c r="AG5" s="3">
        <v>12.102335684210537</v>
      </c>
      <c r="AH5" s="3">
        <v>7.3901970263157954</v>
      </c>
      <c r="AI5" s="3">
        <v>6.8162343421052682</v>
      </c>
      <c r="AJ5" s="3">
        <v>1.6915416052631591</v>
      </c>
      <c r="AK5" s="3">
        <v>0.60831171052631616</v>
      </c>
      <c r="AL5" s="3">
        <v>0.18071376315789486</v>
      </c>
      <c r="AM5" s="3">
        <v>4.8929000000000035E-2</v>
      </c>
    </row>
    <row r="6" spans="1:39" x14ac:dyDescent="0.2">
      <c r="A6" t="s">
        <v>11</v>
      </c>
      <c r="B6">
        <v>5</v>
      </c>
      <c r="C6">
        <v>53</v>
      </c>
      <c r="D6" s="2">
        <v>4.5999999999999996</v>
      </c>
      <c r="E6" s="12"/>
      <c r="F6" s="12"/>
      <c r="G6" s="1">
        <v>2.5150000000000001</v>
      </c>
      <c r="H6" s="12"/>
      <c r="I6" s="12"/>
      <c r="J6" s="1">
        <f t="shared" si="0"/>
        <v>7.1150000000000002</v>
      </c>
      <c r="K6" s="1">
        <f t="shared" si="1"/>
        <v>0.54673913043478273</v>
      </c>
      <c r="L6" s="3">
        <v>397.0817727798576</v>
      </c>
      <c r="M6" s="2">
        <v>15.134596581898979</v>
      </c>
      <c r="N6" s="3">
        <v>363.2846655711686</v>
      </c>
      <c r="O6" s="2">
        <v>8.0033508115116572</v>
      </c>
      <c r="P6" s="3">
        <f t="shared" si="2"/>
        <v>89.747571567687118</v>
      </c>
      <c r="Q6" s="12"/>
      <c r="R6" s="12"/>
      <c r="S6" s="3">
        <f t="shared" si="3"/>
        <v>69.619144276735298</v>
      </c>
      <c r="T6" s="3">
        <f t="shared" si="4"/>
        <v>20.128427290951819</v>
      </c>
      <c r="U6">
        <v>36</v>
      </c>
      <c r="V6">
        <v>16</v>
      </c>
      <c r="W6">
        <v>10</v>
      </c>
      <c r="X6">
        <v>35</v>
      </c>
      <c r="Y6">
        <v>0</v>
      </c>
      <c r="Z6">
        <v>3</v>
      </c>
      <c r="AA6" s="4">
        <v>143.36765931791905</v>
      </c>
      <c r="AB6" s="4">
        <v>2434.7746982658955</v>
      </c>
      <c r="AC6">
        <v>0.54059999999999997</v>
      </c>
      <c r="AD6" s="3">
        <v>23.242804265895948</v>
      </c>
      <c r="AE6" s="3">
        <v>60.542059832369929</v>
      </c>
      <c r="AF6" s="3">
        <v>29.177073242774565</v>
      </c>
      <c r="AG6" s="3">
        <v>13.078721063583812</v>
      </c>
      <c r="AH6" s="3">
        <v>7.6565526069364145</v>
      </c>
      <c r="AI6" s="3">
        <v>7.2069432947976857</v>
      </c>
      <c r="AJ6" s="3">
        <v>1.7189283583815027</v>
      </c>
      <c r="AK6" s="3">
        <v>0.53621835260115591</v>
      </c>
      <c r="AL6" s="3">
        <v>0.148100063583815</v>
      </c>
      <c r="AM6" s="3">
        <v>2.682182080924855E-2</v>
      </c>
    </row>
    <row r="7" spans="1:39" x14ac:dyDescent="0.2">
      <c r="A7" t="s">
        <v>11</v>
      </c>
      <c r="B7">
        <v>6</v>
      </c>
      <c r="C7">
        <v>68</v>
      </c>
      <c r="D7" s="2">
        <v>5.75</v>
      </c>
      <c r="E7" s="12"/>
      <c r="F7" s="12"/>
      <c r="G7" s="1">
        <v>4.5460000000000003</v>
      </c>
      <c r="H7" s="12"/>
      <c r="I7" s="12"/>
      <c r="J7" s="1">
        <f t="shared" si="0"/>
        <v>10.295999999999999</v>
      </c>
      <c r="K7" s="1">
        <f t="shared" si="1"/>
        <v>0.79060869565217395</v>
      </c>
      <c r="L7" s="3">
        <v>410.39229466979248</v>
      </c>
      <c r="M7" s="2">
        <v>16.685810948250314</v>
      </c>
      <c r="N7" s="3">
        <v>205.40150940345197</v>
      </c>
      <c r="O7" s="2">
        <v>5.474316394472428</v>
      </c>
      <c r="P7" s="3">
        <f t="shared" si="2"/>
        <v>120.82965528171096</v>
      </c>
      <c r="Q7" s="12"/>
      <c r="R7" s="12"/>
      <c r="S7" s="3">
        <f t="shared" si="3"/>
        <v>95.943412952439303</v>
      </c>
      <c r="T7" s="3">
        <f t="shared" si="4"/>
        <v>24.88624232927166</v>
      </c>
      <c r="U7">
        <v>52</v>
      </c>
      <c r="V7">
        <v>19</v>
      </c>
      <c r="W7">
        <v>16</v>
      </c>
      <c r="X7">
        <v>56</v>
      </c>
      <c r="Y7">
        <v>0</v>
      </c>
      <c r="Z7">
        <v>3</v>
      </c>
      <c r="AA7" s="4">
        <v>292.67388992771072</v>
      </c>
      <c r="AB7" s="4">
        <v>5213.8019228915646</v>
      </c>
      <c r="AC7">
        <v>0.56699999999999995</v>
      </c>
      <c r="AD7" s="3">
        <v>80.175615720883499</v>
      </c>
      <c r="AE7" s="3">
        <v>92.754178636546143</v>
      </c>
      <c r="AF7" s="3">
        <v>52.144217489959807</v>
      </c>
      <c r="AG7" s="3">
        <v>23.150272222891559</v>
      </c>
      <c r="AH7" s="3">
        <v>15.441429236947785</v>
      </c>
      <c r="AI7" s="3">
        <v>18.183297104417662</v>
      </c>
      <c r="AJ7" s="3">
        <v>6.2481894518072263</v>
      </c>
      <c r="AK7" s="3">
        <v>2.7892357269076298</v>
      </c>
      <c r="AL7" s="3">
        <v>1.0646631586345376</v>
      </c>
      <c r="AM7" s="3">
        <v>0.62369659437750979</v>
      </c>
    </row>
    <row r="8" spans="1:39" x14ac:dyDescent="0.2">
      <c r="A8" t="s">
        <v>12</v>
      </c>
      <c r="B8">
        <v>1</v>
      </c>
      <c r="C8">
        <v>9</v>
      </c>
      <c r="D8" s="2">
        <v>5.5</v>
      </c>
      <c r="E8" s="12">
        <f t="shared" ref="E8" si="5">AVERAGE(D8:D13)</f>
        <v>5.1083333333333334</v>
      </c>
      <c r="F8" s="12">
        <f t="shared" ref="F8" si="6">STDEV(D8:D13)/SQRT(COUNT(D8:D13))</f>
        <v>0.34264088748685273</v>
      </c>
      <c r="G8" s="1">
        <v>3.2719999999999994</v>
      </c>
      <c r="H8" s="12">
        <f t="shared" ref="H8" si="7">AVERAGE(G8:G13)</f>
        <v>2.7838333333333325</v>
      </c>
      <c r="I8" s="12">
        <f t="shared" ref="I8" si="8">STDEV(G8:G13)/SQRT(COUNT(G8:G13))</f>
        <v>0.17869945283756516</v>
      </c>
      <c r="J8" s="1">
        <f t="shared" si="0"/>
        <v>8.7719999999999985</v>
      </c>
      <c r="K8" s="1">
        <f t="shared" si="1"/>
        <v>0.59490909090909083</v>
      </c>
      <c r="L8" s="3">
        <v>408.63781202674204</v>
      </c>
      <c r="M8" s="2">
        <v>16.427025095160566</v>
      </c>
      <c r="N8" s="3">
        <v>296.78357485838421</v>
      </c>
      <c r="O8" s="2">
        <v>8.0298723444678117</v>
      </c>
      <c r="P8" s="3">
        <f t="shared" si="2"/>
        <v>116.62238033448179</v>
      </c>
      <c r="Q8" s="12">
        <f t="shared" ref="Q8" si="9">AVERAGE(P8:P13)</f>
        <v>102.1601310947574</v>
      </c>
      <c r="R8" s="12">
        <f t="shared" ref="R8" si="10">STDEV(P8:P13)/SQRT(COUNT(P8:P13))</f>
        <v>6.8599960835129652</v>
      </c>
      <c r="S8" s="3">
        <f t="shared" si="3"/>
        <v>90.348638023383117</v>
      </c>
      <c r="T8" s="3">
        <f t="shared" si="4"/>
        <v>26.273742311098676</v>
      </c>
      <c r="U8">
        <v>51</v>
      </c>
      <c r="V8">
        <v>15</v>
      </c>
      <c r="W8">
        <v>14</v>
      </c>
      <c r="X8">
        <v>50</v>
      </c>
      <c r="Y8">
        <v>1</v>
      </c>
      <c r="Z8">
        <v>3</v>
      </c>
      <c r="AA8" s="4">
        <v>229.41336837762265</v>
      </c>
      <c r="AB8" s="4">
        <v>4278.3419258741314</v>
      </c>
      <c r="AC8">
        <v>0.59360000000000002</v>
      </c>
      <c r="AD8" s="3">
        <v>29.503206419580454</v>
      </c>
      <c r="AE8" s="3">
        <v>92.650975930070047</v>
      </c>
      <c r="AF8" s="3">
        <v>51.16888026573433</v>
      </c>
      <c r="AG8" s="3">
        <v>21.214955846153874</v>
      </c>
      <c r="AH8" s="3">
        <v>13.585361160839177</v>
      </c>
      <c r="AI8" s="3">
        <v>14.766902097902117</v>
      </c>
      <c r="AJ8" s="3">
        <v>4.1247049370629423</v>
      </c>
      <c r="AK8" s="3">
        <v>1.6389974265734286</v>
      </c>
      <c r="AL8" s="3">
        <v>0.42994766433566489</v>
      </c>
      <c r="AM8" s="3">
        <v>0.27387555244755279</v>
      </c>
    </row>
    <row r="9" spans="1:39" x14ac:dyDescent="0.2">
      <c r="A9" t="s">
        <v>12</v>
      </c>
      <c r="B9">
        <v>2</v>
      </c>
      <c r="C9">
        <v>13</v>
      </c>
      <c r="D9" s="2">
        <v>5.3</v>
      </c>
      <c r="E9" s="12"/>
      <c r="F9" s="12"/>
      <c r="G9" s="1">
        <v>3.0089999999999999</v>
      </c>
      <c r="H9" s="12"/>
      <c r="I9" s="12"/>
      <c r="J9" s="1">
        <f t="shared" si="0"/>
        <v>8.3089999999999993</v>
      </c>
      <c r="K9" s="1">
        <f t="shared" si="1"/>
        <v>0.56773584905660379</v>
      </c>
      <c r="L9" s="3">
        <v>413.76474748322045</v>
      </c>
      <c r="M9" s="2">
        <v>15.534361922033217</v>
      </c>
      <c r="N9" s="3">
        <v>304.10531088137509</v>
      </c>
      <c r="O9" s="2">
        <v>7.4105438892212732</v>
      </c>
      <c r="P9" s="3">
        <f t="shared" si="2"/>
        <v>104.63044474944286</v>
      </c>
      <c r="Q9" s="12"/>
      <c r="R9" s="12"/>
      <c r="S9" s="3">
        <f t="shared" si="3"/>
        <v>82.332118186776043</v>
      </c>
      <c r="T9" s="3">
        <f t="shared" si="4"/>
        <v>22.298326562666809</v>
      </c>
      <c r="U9">
        <v>53</v>
      </c>
      <c r="V9">
        <v>12</v>
      </c>
      <c r="W9">
        <v>15</v>
      </c>
      <c r="X9">
        <v>41</v>
      </c>
      <c r="Y9">
        <v>0</v>
      </c>
      <c r="Z9">
        <v>3</v>
      </c>
      <c r="AA9" s="4">
        <v>216.95235367980294</v>
      </c>
      <c r="AB9" s="4">
        <v>3962.65536453202</v>
      </c>
      <c r="AC9">
        <v>0.58140000000000003</v>
      </c>
      <c r="AD9" s="3">
        <v>31.744110049261081</v>
      </c>
      <c r="AE9" s="3">
        <v>86.75884286206896</v>
      </c>
      <c r="AF9" s="3">
        <v>47.654185197044335</v>
      </c>
      <c r="AG9" s="3">
        <v>19.508804561576355</v>
      </c>
      <c r="AH9" s="3">
        <v>12.844388354679804</v>
      </c>
      <c r="AI9" s="3">
        <v>12.526807921182266</v>
      </c>
      <c r="AJ9" s="3">
        <v>3.8064047635467979</v>
      </c>
      <c r="AK9" s="3">
        <v>1.3889425418719212</v>
      </c>
      <c r="AL9" s="3">
        <v>0.43379997044334978</v>
      </c>
      <c r="AM9" s="3">
        <v>0.23259718226600989</v>
      </c>
    </row>
    <row r="10" spans="1:39" x14ac:dyDescent="0.2">
      <c r="A10" t="s">
        <v>12</v>
      </c>
      <c r="B10">
        <v>3</v>
      </c>
      <c r="C10">
        <v>28</v>
      </c>
      <c r="D10" s="2">
        <v>4.5</v>
      </c>
      <c r="E10" s="12"/>
      <c r="F10" s="12"/>
      <c r="G10" s="1">
        <v>2.673</v>
      </c>
      <c r="H10" s="12"/>
      <c r="I10" s="12"/>
      <c r="J10" s="1">
        <f t="shared" si="0"/>
        <v>7.173</v>
      </c>
      <c r="K10" s="1">
        <f t="shared" si="1"/>
        <v>0.59399999999999997</v>
      </c>
      <c r="L10" s="3">
        <v>399.03558600552043</v>
      </c>
      <c r="M10" s="2">
        <v>15.572394346938765</v>
      </c>
      <c r="N10" s="3">
        <v>266.38611574430035</v>
      </c>
      <c r="O10" s="2">
        <v>7.0005078689466513</v>
      </c>
      <c r="P10" s="3">
        <f t="shared" si="2"/>
        <v>88.788132094918851</v>
      </c>
      <c r="Q10" s="12"/>
      <c r="R10" s="12"/>
      <c r="S10" s="3">
        <f t="shared" si="3"/>
        <v>70.075774561224449</v>
      </c>
      <c r="T10" s="3">
        <f t="shared" si="4"/>
        <v>18.712357533694398</v>
      </c>
      <c r="U10">
        <v>45</v>
      </c>
      <c r="V10">
        <v>15</v>
      </c>
      <c r="W10">
        <v>12</v>
      </c>
      <c r="X10">
        <v>42</v>
      </c>
      <c r="Y10">
        <v>0</v>
      </c>
      <c r="Z10">
        <v>3</v>
      </c>
      <c r="AA10" s="4">
        <v>278.25571740770448</v>
      </c>
      <c r="AB10" s="4">
        <v>4857.2700529694994</v>
      </c>
      <c r="AC10">
        <v>0.55559999999999998</v>
      </c>
      <c r="AD10" s="3">
        <v>73.094485030497566</v>
      </c>
      <c r="AE10" s="3">
        <v>90.472044178170108</v>
      </c>
      <c r="AF10" s="3">
        <v>49.774679552166916</v>
      </c>
      <c r="AG10" s="3">
        <v>24.214745614767249</v>
      </c>
      <c r="AH10" s="3">
        <v>15.452158203852319</v>
      </c>
      <c r="AI10" s="3">
        <v>17.031699548956652</v>
      </c>
      <c r="AJ10" s="3">
        <v>5.0028262728731923</v>
      </c>
      <c r="AK10" s="3">
        <v>2.0800402150882813</v>
      </c>
      <c r="AL10" s="3">
        <v>0.70767138683788089</v>
      </c>
      <c r="AM10" s="3">
        <v>0.35803183146067397</v>
      </c>
    </row>
    <row r="11" spans="1:39" x14ac:dyDescent="0.2">
      <c r="A11" t="s">
        <v>12</v>
      </c>
      <c r="B11">
        <v>4</v>
      </c>
      <c r="C11">
        <v>38</v>
      </c>
      <c r="D11" s="2">
        <v>6.2</v>
      </c>
      <c r="E11" s="12"/>
      <c r="F11" s="12"/>
      <c r="G11" s="1">
        <v>2.9189999999999996</v>
      </c>
      <c r="H11" s="12"/>
      <c r="I11" s="12"/>
      <c r="J11" s="1">
        <f t="shared" si="0"/>
        <v>9.1189999999999998</v>
      </c>
      <c r="K11" s="1">
        <f t="shared" si="1"/>
        <v>0.47080645161290313</v>
      </c>
      <c r="L11" s="3">
        <v>414.77961120616044</v>
      </c>
      <c r="M11" s="2">
        <v>15.246933868707456</v>
      </c>
      <c r="N11" s="3">
        <v>304.88015891931849</v>
      </c>
      <c r="O11" s="2">
        <v>7.2688918790266364</v>
      </c>
      <c r="P11" s="3">
        <f t="shared" si="2"/>
        <v>115.74888538086499</v>
      </c>
      <c r="Q11" s="12"/>
      <c r="R11" s="12"/>
      <c r="S11" s="3">
        <f t="shared" si="3"/>
        <v>94.530989985986238</v>
      </c>
      <c r="T11" s="3">
        <f t="shared" si="4"/>
        <v>21.217895394878749</v>
      </c>
      <c r="U11">
        <v>43</v>
      </c>
      <c r="V11">
        <v>17</v>
      </c>
      <c r="W11">
        <v>14</v>
      </c>
      <c r="X11">
        <v>59</v>
      </c>
      <c r="Y11">
        <v>0</v>
      </c>
      <c r="Z11">
        <v>4</v>
      </c>
      <c r="AA11" s="4">
        <v>197.87601267801867</v>
      </c>
      <c r="AB11" s="4">
        <v>3545.2589486068132</v>
      </c>
      <c r="AC11">
        <v>0.57030000000000003</v>
      </c>
      <c r="AD11" s="3">
        <v>54.919737873065039</v>
      </c>
      <c r="AE11" s="3">
        <v>61.981771873065057</v>
      </c>
      <c r="AF11" s="3">
        <v>34.255477160990729</v>
      </c>
      <c r="AG11" s="3">
        <v>15.828025965944283</v>
      </c>
      <c r="AH11" s="3">
        <v>10.654244566563472</v>
      </c>
      <c r="AI11" s="3">
        <v>12.940824690402483</v>
      </c>
      <c r="AJ11" s="3">
        <v>4.2682949473684229</v>
      </c>
      <c r="AK11" s="3">
        <v>1.8134882445820439</v>
      </c>
      <c r="AL11" s="3">
        <v>0.69464669040247717</v>
      </c>
      <c r="AM11" s="3">
        <v>0.44493211455108378</v>
      </c>
    </row>
    <row r="12" spans="1:39" x14ac:dyDescent="0.2">
      <c r="A12" t="s">
        <v>12</v>
      </c>
      <c r="B12">
        <v>5</v>
      </c>
      <c r="C12">
        <v>58</v>
      </c>
      <c r="D12" s="2">
        <v>3.8</v>
      </c>
      <c r="E12" s="12"/>
      <c r="F12" s="12"/>
      <c r="G12" s="1">
        <v>1.9869999999999997</v>
      </c>
      <c r="H12" s="12"/>
      <c r="I12" s="12"/>
      <c r="J12" s="1">
        <f t="shared" si="0"/>
        <v>5.786999999999999</v>
      </c>
      <c r="K12" s="1">
        <f t="shared" si="1"/>
        <v>0.52289473684210519</v>
      </c>
      <c r="L12" s="3">
        <v>407.29032866398671</v>
      </c>
      <c r="M12" s="2">
        <v>15.530295982219544</v>
      </c>
      <c r="N12" s="3">
        <v>350.06816103962279</v>
      </c>
      <c r="O12" s="2">
        <v>8.077458924901963</v>
      </c>
      <c r="P12" s="3">
        <f t="shared" si="2"/>
        <v>75.065035616214459</v>
      </c>
      <c r="Q12" s="12"/>
      <c r="R12" s="12"/>
      <c r="S12" s="3">
        <f t="shared" si="3"/>
        <v>59.015124732434266</v>
      </c>
      <c r="T12" s="3">
        <f t="shared" si="4"/>
        <v>16.049910883780196</v>
      </c>
      <c r="U12">
        <v>34</v>
      </c>
      <c r="V12">
        <v>14</v>
      </c>
      <c r="W12">
        <v>11</v>
      </c>
      <c r="X12">
        <v>37</v>
      </c>
      <c r="Y12">
        <v>0</v>
      </c>
      <c r="Z12">
        <v>3</v>
      </c>
      <c r="AA12" s="4">
        <v>126.27127425925926</v>
      </c>
      <c r="AB12" s="4">
        <v>2170.6104323775389</v>
      </c>
      <c r="AC12">
        <v>0.54720000000000002</v>
      </c>
      <c r="AD12" s="3">
        <v>22.960133971326169</v>
      </c>
      <c r="AE12" s="3">
        <v>49.780125831541227</v>
      </c>
      <c r="AF12" s="3">
        <v>25.657907848267627</v>
      </c>
      <c r="AG12" s="3">
        <v>11.293967936678614</v>
      </c>
      <c r="AH12" s="3">
        <v>7.5711988040621279</v>
      </c>
      <c r="AI12" s="3">
        <v>6.635711132616489</v>
      </c>
      <c r="AJ12" s="3">
        <v>1.6104741827956988</v>
      </c>
      <c r="AK12" s="3">
        <v>0.53895891278375152</v>
      </c>
      <c r="AL12" s="3">
        <v>0.1446189402628435</v>
      </c>
      <c r="AM12" s="3">
        <v>4.9606155316606927E-2</v>
      </c>
    </row>
    <row r="13" spans="1:39" x14ac:dyDescent="0.2">
      <c r="A13" t="s">
        <v>12</v>
      </c>
      <c r="B13">
        <v>6</v>
      </c>
      <c r="C13">
        <v>70</v>
      </c>
      <c r="D13" s="2">
        <v>5.35</v>
      </c>
      <c r="E13" s="12"/>
      <c r="F13" s="12"/>
      <c r="G13" s="1">
        <v>2.843</v>
      </c>
      <c r="H13" s="12"/>
      <c r="I13" s="12"/>
      <c r="J13" s="1">
        <f t="shared" si="0"/>
        <v>8.1929999999999996</v>
      </c>
      <c r="K13" s="1">
        <f t="shared" si="1"/>
        <v>0.53140186915887855</v>
      </c>
      <c r="L13" s="3">
        <v>412.47285980187473</v>
      </c>
      <c r="M13" s="2">
        <v>16.81052235052378</v>
      </c>
      <c r="N13" s="3">
        <v>348.46393629700657</v>
      </c>
      <c r="O13" s="2">
        <v>7.7979647616318335</v>
      </c>
      <c r="P13" s="3">
        <f t="shared" si="2"/>
        <v>112.10590839262152</v>
      </c>
      <c r="Q13" s="12"/>
      <c r="R13" s="12"/>
      <c r="S13" s="3">
        <f t="shared" si="3"/>
        <v>89.936294575302213</v>
      </c>
      <c r="T13" s="3">
        <f t="shared" si="4"/>
        <v>22.169613817319302</v>
      </c>
      <c r="U13">
        <v>39</v>
      </c>
      <c r="V13">
        <v>15</v>
      </c>
      <c r="W13">
        <v>14</v>
      </c>
      <c r="X13">
        <v>56</v>
      </c>
      <c r="Y13">
        <v>1</v>
      </c>
      <c r="Z13">
        <v>2</v>
      </c>
      <c r="AA13" s="4">
        <v>166.01777053156448</v>
      </c>
      <c r="AB13" s="4">
        <v>3063.9814739249778</v>
      </c>
      <c r="AC13">
        <v>0.58750000000000002</v>
      </c>
      <c r="AD13" s="3">
        <v>40.716218281793232</v>
      </c>
      <c r="AE13" s="3">
        <v>54.768470187557185</v>
      </c>
      <c r="AF13" s="3">
        <v>30.478947238792319</v>
      </c>
      <c r="AG13" s="3">
        <v>13.418023604757551</v>
      </c>
      <c r="AH13" s="3">
        <v>8.8765170832570917</v>
      </c>
      <c r="AI13" s="3">
        <v>11.059134742909425</v>
      </c>
      <c r="AJ13" s="3">
        <v>3.6892958124428179</v>
      </c>
      <c r="AK13" s="3">
        <v>1.8220118517840804</v>
      </c>
      <c r="AL13" s="3">
        <v>0.66624001280878331</v>
      </c>
      <c r="AM13" s="3">
        <v>0.462959010064044</v>
      </c>
    </row>
    <row r="14" spans="1:39" x14ac:dyDescent="0.2">
      <c r="A14" t="s">
        <v>13</v>
      </c>
      <c r="B14">
        <v>1</v>
      </c>
      <c r="C14">
        <v>10</v>
      </c>
      <c r="D14" s="2">
        <v>5.5</v>
      </c>
      <c r="E14" s="12">
        <f t="shared" ref="E14" si="11">AVERAGE(D14:D19)</f>
        <v>5.791666666666667</v>
      </c>
      <c r="F14" s="12">
        <f t="shared" ref="F14" si="12">STDEV(D14:D19)/SQRT(COUNT(D14:D19))</f>
        <v>0.20551426011620488</v>
      </c>
      <c r="G14" s="1">
        <v>3.5270000000000001</v>
      </c>
      <c r="H14" s="12">
        <f t="shared" ref="H14" si="13">AVERAGE(G14:G19)</f>
        <v>3.4916666666666667</v>
      </c>
      <c r="I14" s="12">
        <f t="shared" ref="I14" si="14">STDEV(G14:G19)/SQRT(COUNT(G14:G19))</f>
        <v>0.19590876561411086</v>
      </c>
      <c r="J14" s="1">
        <f t="shared" si="0"/>
        <v>9.027000000000001</v>
      </c>
      <c r="K14" s="1">
        <f t="shared" si="1"/>
        <v>0.64127272727272733</v>
      </c>
      <c r="L14" s="3">
        <v>406.86943277162737</v>
      </c>
      <c r="M14" s="2">
        <v>14.996796573861968</v>
      </c>
      <c r="N14" s="3">
        <v>318.08195806124218</v>
      </c>
      <c r="O14" s="2">
        <v>7.8347551229570609</v>
      </c>
      <c r="P14" s="3">
        <f t="shared" si="2"/>
        <v>110.11556247491038</v>
      </c>
      <c r="Q14" s="12">
        <f t="shared" ref="Q14" si="15">AVERAGE(P14:P19)</f>
        <v>122.92338090902551</v>
      </c>
      <c r="R14" s="12">
        <f t="shared" ref="R14" si="16">STDEV(P14:P19)/SQRT(COUNT(P14:P19))</f>
        <v>3.842745386427469</v>
      </c>
      <c r="S14" s="3">
        <f t="shared" si="3"/>
        <v>82.48238115624082</v>
      </c>
      <c r="T14" s="3">
        <f t="shared" si="4"/>
        <v>27.633181318669553</v>
      </c>
      <c r="U14">
        <v>46</v>
      </c>
      <c r="V14">
        <v>13</v>
      </c>
      <c r="W14">
        <v>14</v>
      </c>
      <c r="X14">
        <v>45</v>
      </c>
      <c r="Y14">
        <v>0</v>
      </c>
      <c r="Z14">
        <v>3</v>
      </c>
      <c r="AA14" s="4">
        <v>270.33626373314979</v>
      </c>
      <c r="AB14" s="4">
        <v>4637.9991782668476</v>
      </c>
      <c r="AC14">
        <v>0.54610000000000003</v>
      </c>
      <c r="AD14" s="3">
        <v>59.407856522695987</v>
      </c>
      <c r="AE14" s="3">
        <v>101.52043058046762</v>
      </c>
      <c r="AF14" s="3">
        <v>51.477840929848661</v>
      </c>
      <c r="AG14" s="3">
        <v>22.260347581843181</v>
      </c>
      <c r="AH14" s="3">
        <v>13.91123027097661</v>
      </c>
      <c r="AI14" s="3">
        <v>15.059014070151299</v>
      </c>
      <c r="AJ14" s="3">
        <v>4.2321913878954582</v>
      </c>
      <c r="AK14" s="3">
        <v>1.6184224099037132</v>
      </c>
      <c r="AL14" s="3">
        <v>0.48758470563961459</v>
      </c>
      <c r="AM14" s="3">
        <v>0.25973177303988981</v>
      </c>
    </row>
    <row r="15" spans="1:39" x14ac:dyDescent="0.2">
      <c r="A15" t="s">
        <v>13</v>
      </c>
      <c r="B15">
        <v>2</v>
      </c>
      <c r="C15">
        <v>15</v>
      </c>
      <c r="D15" s="2">
        <v>6.5</v>
      </c>
      <c r="E15" s="12"/>
      <c r="F15" s="12"/>
      <c r="G15" s="1">
        <v>3.0079999999999987</v>
      </c>
      <c r="H15" s="12"/>
      <c r="I15" s="12"/>
      <c r="J15" s="1">
        <f t="shared" si="0"/>
        <v>9.5079999999999991</v>
      </c>
      <c r="K15" s="1">
        <f t="shared" si="1"/>
        <v>0.46276923076923054</v>
      </c>
      <c r="L15" s="3">
        <v>417.76849696677186</v>
      </c>
      <c r="M15" s="2">
        <v>16.512431149126442</v>
      </c>
      <c r="N15" s="3">
        <v>301.85522340888002</v>
      </c>
      <c r="O15" s="2">
        <v>7.7680755928935108</v>
      </c>
      <c r="P15" s="3">
        <f t="shared" si="2"/>
        <v>130.69717385274555</v>
      </c>
      <c r="Q15" s="12"/>
      <c r="R15" s="12"/>
      <c r="S15" s="3">
        <f t="shared" si="3"/>
        <v>107.33080246932187</v>
      </c>
      <c r="T15" s="3">
        <f t="shared" si="4"/>
        <v>23.366371383423669</v>
      </c>
      <c r="U15">
        <v>54</v>
      </c>
      <c r="V15">
        <v>13</v>
      </c>
      <c r="W15">
        <v>9</v>
      </c>
      <c r="X15">
        <v>52</v>
      </c>
      <c r="Y15">
        <v>1</v>
      </c>
      <c r="Z15">
        <v>2</v>
      </c>
      <c r="AA15" s="4">
        <v>184.59920623826724</v>
      </c>
      <c r="AB15" s="4">
        <v>3304.9219061371864</v>
      </c>
      <c r="AC15">
        <v>0.56989999999999996</v>
      </c>
      <c r="AD15" s="3">
        <v>49.13928254151628</v>
      </c>
      <c r="AE15" s="3">
        <v>57.628977039711224</v>
      </c>
      <c r="AF15" s="3">
        <v>33.108227985559587</v>
      </c>
      <c r="AG15" s="3">
        <v>16.076003523465712</v>
      </c>
      <c r="AH15" s="3">
        <v>10.631439364620947</v>
      </c>
      <c r="AI15" s="3">
        <v>11.522711393501812</v>
      </c>
      <c r="AJ15" s="3">
        <v>3.8188568953068618</v>
      </c>
      <c r="AK15" s="3">
        <v>1.6315956678700372</v>
      </c>
      <c r="AL15" s="3">
        <v>0.64468932851985594</v>
      </c>
      <c r="AM15" s="3">
        <v>0.34514085198555983</v>
      </c>
    </row>
    <row r="16" spans="1:39" x14ac:dyDescent="0.2">
      <c r="A16" t="s">
        <v>13</v>
      </c>
      <c r="B16">
        <v>3</v>
      </c>
      <c r="C16">
        <v>32</v>
      </c>
      <c r="D16" s="2">
        <v>6</v>
      </c>
      <c r="E16" s="12"/>
      <c r="F16" s="12"/>
      <c r="G16" s="1">
        <v>4.3929999999999998</v>
      </c>
      <c r="H16" s="12"/>
      <c r="I16" s="12"/>
      <c r="J16" s="1">
        <f t="shared" si="0"/>
        <v>10.393000000000001</v>
      </c>
      <c r="K16" s="1">
        <f t="shared" si="1"/>
        <v>0.73216666666666663</v>
      </c>
      <c r="L16" s="3">
        <v>408.93407575223466</v>
      </c>
      <c r="M16" s="2">
        <v>14.562204104697834</v>
      </c>
      <c r="N16" s="3">
        <v>271.02033548835561</v>
      </c>
      <c r="O16" s="2">
        <v>6.7274538802864816</v>
      </c>
      <c r="P16" s="3">
        <f t="shared" si="2"/>
        <v>116.92692952428551</v>
      </c>
      <c r="Q16" s="12"/>
      <c r="R16" s="12"/>
      <c r="S16" s="3">
        <f t="shared" si="3"/>
        <v>87.373224628187003</v>
      </c>
      <c r="T16" s="3">
        <f t="shared" si="4"/>
        <v>29.553704896098512</v>
      </c>
      <c r="U16">
        <v>61</v>
      </c>
      <c r="V16">
        <v>16</v>
      </c>
      <c r="W16">
        <v>17</v>
      </c>
      <c r="X16">
        <v>42</v>
      </c>
      <c r="Y16">
        <v>0</v>
      </c>
      <c r="Z16">
        <v>3</v>
      </c>
      <c r="AA16" s="4">
        <v>409.56963639165554</v>
      </c>
      <c r="AB16" s="4">
        <v>7478.0797371467042</v>
      </c>
      <c r="AC16">
        <v>0.58120000000000005</v>
      </c>
      <c r="AD16" s="3">
        <v>115.58674173216691</v>
      </c>
      <c r="AE16" s="3">
        <v>121.24374322880217</v>
      </c>
      <c r="AF16" s="3">
        <v>71.724842100942141</v>
      </c>
      <c r="AG16" s="3">
        <v>34.547427052489908</v>
      </c>
      <c r="AH16" s="3">
        <v>22.965149520861377</v>
      </c>
      <c r="AI16" s="3">
        <v>27.06790998250337</v>
      </c>
      <c r="AJ16" s="3">
        <v>9.7494150538358024</v>
      </c>
      <c r="AK16" s="3">
        <v>3.8772807200538364</v>
      </c>
      <c r="AL16" s="3">
        <v>1.6610565639300139</v>
      </c>
      <c r="AM16" s="3">
        <v>1.0126071938088832</v>
      </c>
    </row>
    <row r="17" spans="1:39" x14ac:dyDescent="0.2">
      <c r="A17" t="s">
        <v>13</v>
      </c>
      <c r="B17">
        <v>4</v>
      </c>
      <c r="C17">
        <v>40</v>
      </c>
      <c r="D17" s="2">
        <v>5.65</v>
      </c>
      <c r="E17" s="12"/>
      <c r="F17" s="12"/>
      <c r="G17" s="1">
        <v>3.4709999999999996</v>
      </c>
      <c r="H17" s="12"/>
      <c r="I17" s="12"/>
      <c r="J17" s="1">
        <f t="shared" si="0"/>
        <v>9.1210000000000004</v>
      </c>
      <c r="K17" s="1">
        <f t="shared" si="1"/>
        <v>0.61433628318584066</v>
      </c>
      <c r="L17" s="3">
        <v>416.58536891660327</v>
      </c>
      <c r="M17" s="2">
        <v>17.015391149241147</v>
      </c>
      <c r="N17" s="3">
        <v>311.55677825890524</v>
      </c>
      <c r="O17" s="2">
        <v>8.1383310132255993</v>
      </c>
      <c r="P17" s="3">
        <f t="shared" si="2"/>
        <v>124.38510694011853</v>
      </c>
      <c r="Q17" s="12"/>
      <c r="R17" s="12"/>
      <c r="S17" s="3">
        <f t="shared" si="3"/>
        <v>96.136959993212486</v>
      </c>
      <c r="T17" s="3">
        <f t="shared" si="4"/>
        <v>28.248146946906051</v>
      </c>
      <c r="U17">
        <v>61</v>
      </c>
      <c r="V17">
        <v>15</v>
      </c>
      <c r="W17">
        <v>19</v>
      </c>
      <c r="X17">
        <v>47</v>
      </c>
      <c r="Y17">
        <v>0</v>
      </c>
      <c r="Z17">
        <v>3</v>
      </c>
      <c r="AA17" s="4">
        <v>223.59435621568636</v>
      </c>
      <c r="AB17" s="4">
        <v>4200.2898330532225</v>
      </c>
      <c r="AC17">
        <v>0.59799999999999998</v>
      </c>
      <c r="AD17" s="3">
        <v>64.770658697479007</v>
      </c>
      <c r="AE17" s="3">
        <v>63.632514232493016</v>
      </c>
      <c r="AF17" s="3">
        <v>38.958866980392166</v>
      </c>
      <c r="AG17" s="3">
        <v>18.399479319327739</v>
      </c>
      <c r="AH17" s="3">
        <v>11.925101773109247</v>
      </c>
      <c r="AI17" s="3">
        <v>15.675703624649863</v>
      </c>
      <c r="AJ17" s="3">
        <v>5.3078719971988804</v>
      </c>
      <c r="AK17" s="3">
        <v>2.6952460840336143</v>
      </c>
      <c r="AL17" s="3">
        <v>1.0646409355742299</v>
      </c>
      <c r="AM17" s="3">
        <v>1.0072316974789919</v>
      </c>
    </row>
    <row r="18" spans="1:39" x14ac:dyDescent="0.2">
      <c r="A18" t="s">
        <v>13</v>
      </c>
      <c r="B18">
        <v>5</v>
      </c>
      <c r="C18">
        <v>55</v>
      </c>
      <c r="D18" s="2">
        <v>6.05</v>
      </c>
      <c r="E18" s="12"/>
      <c r="F18" s="12"/>
      <c r="G18" s="1">
        <v>3.2050000000000005</v>
      </c>
      <c r="H18" s="12"/>
      <c r="I18" s="12"/>
      <c r="J18" s="1">
        <f t="shared" si="0"/>
        <v>9.2550000000000008</v>
      </c>
      <c r="K18" s="1">
        <f t="shared" si="1"/>
        <v>0.52975206611570258</v>
      </c>
      <c r="L18" s="3">
        <v>408.42600705548807</v>
      </c>
      <c r="M18" s="2">
        <v>15.160612027130083</v>
      </c>
      <c r="N18" s="3">
        <v>338.87688422142452</v>
      </c>
      <c r="O18" s="2">
        <v>8.6679396570280645</v>
      </c>
      <c r="P18" s="3">
        <f t="shared" si="2"/>
        <v>119.50244936491195</v>
      </c>
      <c r="Q18" s="12"/>
      <c r="R18" s="12"/>
      <c r="S18" s="3">
        <f t="shared" si="3"/>
        <v>91.721702764137007</v>
      </c>
      <c r="T18" s="3">
        <f t="shared" si="4"/>
        <v>27.78074660077495</v>
      </c>
      <c r="U18">
        <v>46</v>
      </c>
      <c r="V18">
        <v>17</v>
      </c>
      <c r="W18">
        <v>14</v>
      </c>
      <c r="X18">
        <v>57</v>
      </c>
      <c r="Y18">
        <v>0</v>
      </c>
      <c r="Z18">
        <v>2</v>
      </c>
      <c r="AA18" s="4">
        <v>184.6340982714932</v>
      </c>
      <c r="AB18" s="4">
        <v>3345.6675950226236</v>
      </c>
      <c r="AC18">
        <v>0.57679999999999998</v>
      </c>
      <c r="AD18" s="3">
        <v>45.736220135746599</v>
      </c>
      <c r="AE18" s="3">
        <v>61.681506999999989</v>
      </c>
      <c r="AF18" s="3">
        <v>32.693204343891395</v>
      </c>
      <c r="AG18" s="3">
        <v>15.079362574660628</v>
      </c>
      <c r="AH18" s="3">
        <v>10.166332511312216</v>
      </c>
      <c r="AI18" s="3">
        <v>12.782433339366513</v>
      </c>
      <c r="AJ18" s="3">
        <v>4.0547049592760178</v>
      </c>
      <c r="AK18" s="3">
        <v>1.6193052217194568</v>
      </c>
      <c r="AL18" s="3">
        <v>0.51871112217194559</v>
      </c>
      <c r="AM18" s="3">
        <v>0.24293899999999993</v>
      </c>
    </row>
    <row r="19" spans="1:39" x14ac:dyDescent="0.2">
      <c r="A19" t="s">
        <v>13</v>
      </c>
      <c r="B19">
        <v>6</v>
      </c>
      <c r="C19">
        <v>64</v>
      </c>
      <c r="D19" s="2">
        <v>5.05</v>
      </c>
      <c r="E19" s="12"/>
      <c r="F19" s="12"/>
      <c r="G19" s="1">
        <v>3.3460000000000005</v>
      </c>
      <c r="H19" s="12"/>
      <c r="I19" s="12"/>
      <c r="J19" s="1">
        <f t="shared" si="0"/>
        <v>8.3960000000000008</v>
      </c>
      <c r="K19" s="1">
        <f t="shared" si="1"/>
        <v>0.66257425742574272</v>
      </c>
      <c r="L19" s="3">
        <v>413.90423238044747</v>
      </c>
      <c r="M19" s="2">
        <v>21.095709430299248</v>
      </c>
      <c r="N19" s="3">
        <v>295.4220995674508</v>
      </c>
      <c r="O19" s="2">
        <v>8.7805531004691986</v>
      </c>
      <c r="P19" s="3">
        <f t="shared" si="2"/>
        <v>135.91306329718114</v>
      </c>
      <c r="Q19" s="12"/>
      <c r="R19" s="12"/>
      <c r="S19" s="3">
        <f t="shared" si="3"/>
        <v>106.5333326230112</v>
      </c>
      <c r="T19" s="3">
        <f t="shared" si="4"/>
        <v>29.379730674169942</v>
      </c>
      <c r="U19">
        <v>60</v>
      </c>
      <c r="V19">
        <v>14</v>
      </c>
      <c r="W19">
        <v>17</v>
      </c>
      <c r="X19">
        <v>39</v>
      </c>
      <c r="Y19">
        <v>0</v>
      </c>
      <c r="Z19">
        <v>2</v>
      </c>
      <c r="AA19" s="4">
        <v>213.73948674096377</v>
      </c>
      <c r="AB19" s="4">
        <v>3899.2987257028099</v>
      </c>
      <c r="AC19">
        <v>0.58069999999999999</v>
      </c>
      <c r="AD19" s="3">
        <v>49.724029186746968</v>
      </c>
      <c r="AE19" s="3">
        <v>71.12156144979916</v>
      </c>
      <c r="AF19" s="3">
        <v>41.095582078313235</v>
      </c>
      <c r="AG19" s="3">
        <v>18.406530769076298</v>
      </c>
      <c r="AH19" s="3">
        <v>12.0919636004016</v>
      </c>
      <c r="AI19" s="3">
        <v>13.809892720883528</v>
      </c>
      <c r="AJ19" s="3">
        <v>4.424433269076304</v>
      </c>
      <c r="AK19" s="3">
        <v>1.8088691004016055</v>
      </c>
      <c r="AL19" s="3">
        <v>0.70455472289156607</v>
      </c>
      <c r="AM19" s="3">
        <v>0.46342435943775084</v>
      </c>
    </row>
    <row r="20" spans="1:39" x14ac:dyDescent="0.2">
      <c r="A20" t="s">
        <v>14</v>
      </c>
      <c r="B20">
        <v>1</v>
      </c>
      <c r="C20">
        <v>6</v>
      </c>
      <c r="D20" s="2">
        <v>5.95</v>
      </c>
      <c r="E20" s="12">
        <f t="shared" ref="E20" si="17">AVERAGE(D20:D25)</f>
        <v>5.625</v>
      </c>
      <c r="F20" s="12">
        <f t="shared" ref="F20" si="18">STDEV(D20:D25)/SQRT(COUNT(D20:D25))</f>
        <v>0.23760962382305417</v>
      </c>
      <c r="G20" s="1">
        <v>2.7010000000000005</v>
      </c>
      <c r="H20" s="12">
        <f t="shared" ref="H20" si="19">AVERAGE(G20:G25)</f>
        <v>3.0398333333333336</v>
      </c>
      <c r="I20" s="12">
        <f t="shared" ref="I20" si="20">STDEV(G20:G25)/SQRT(COUNT(G20:G25))</f>
        <v>0.1241983404791616</v>
      </c>
      <c r="J20" s="1">
        <f t="shared" si="0"/>
        <v>8.6509999999999998</v>
      </c>
      <c r="K20" s="1">
        <f t="shared" si="1"/>
        <v>0.45394957983193285</v>
      </c>
      <c r="L20" s="3">
        <v>409.12500756338227</v>
      </c>
      <c r="M20" s="2">
        <v>17.479026637029364</v>
      </c>
      <c r="N20" s="3">
        <v>284.22645867024556</v>
      </c>
      <c r="O20" s="2">
        <v>7.4823257970312866</v>
      </c>
      <c r="P20" s="3">
        <f t="shared" si="2"/>
        <v>124.20997046810623</v>
      </c>
      <c r="Q20" s="12">
        <f t="shared" ref="Q20" si="21">AVERAGE(P20:P25)</f>
        <v>127.1185964519335</v>
      </c>
      <c r="R20" s="12">
        <f t="shared" ref="R20" si="22">STDEV(P20:P25)/SQRT(COUNT(P20:P25))</f>
        <v>5.4866221264584523</v>
      </c>
      <c r="S20" s="3">
        <f t="shared" si="3"/>
        <v>104.00020849032472</v>
      </c>
      <c r="T20" s="3">
        <f t="shared" si="4"/>
        <v>20.209761977781508</v>
      </c>
      <c r="U20">
        <v>55</v>
      </c>
      <c r="V20">
        <v>15</v>
      </c>
      <c r="W20">
        <v>14</v>
      </c>
      <c r="X20">
        <v>45.5</v>
      </c>
      <c r="Y20">
        <v>0</v>
      </c>
      <c r="Z20">
        <v>2</v>
      </c>
      <c r="AA20" s="4">
        <v>219.98621625392283</v>
      </c>
      <c r="AB20" s="4">
        <v>3875.1123701854472</v>
      </c>
      <c r="AC20">
        <v>0.56069999999999998</v>
      </c>
      <c r="AD20" s="3">
        <v>46.479416784593404</v>
      </c>
      <c r="AE20" s="3">
        <v>75.360481554921492</v>
      </c>
      <c r="AF20" s="3">
        <v>47.507869734664737</v>
      </c>
      <c r="AG20" s="3">
        <v>20.329190165477875</v>
      </c>
      <c r="AH20" s="3">
        <v>12.214064563480736</v>
      </c>
      <c r="AI20" s="3">
        <v>12.631266957203986</v>
      </c>
      <c r="AJ20" s="3">
        <v>3.6228539971469309</v>
      </c>
      <c r="AK20" s="3">
        <v>1.2353279728958622</v>
      </c>
      <c r="AL20" s="3">
        <v>0.40348932810271015</v>
      </c>
      <c r="AM20" s="3">
        <v>0.14692129957203984</v>
      </c>
    </row>
    <row r="21" spans="1:39" x14ac:dyDescent="0.2">
      <c r="A21" t="s">
        <v>14</v>
      </c>
      <c r="B21">
        <v>2</v>
      </c>
      <c r="C21">
        <v>22</v>
      </c>
      <c r="D21" s="2">
        <v>5.85</v>
      </c>
      <c r="E21" s="12"/>
      <c r="F21" s="12"/>
      <c r="G21" s="1">
        <v>3.4159999999999999</v>
      </c>
      <c r="H21" s="12"/>
      <c r="I21" s="12"/>
      <c r="J21" s="1">
        <f t="shared" si="0"/>
        <v>9.266</v>
      </c>
      <c r="K21" s="1">
        <f t="shared" si="1"/>
        <v>0.5839316239316239</v>
      </c>
      <c r="L21" s="3">
        <v>410.0565317603897</v>
      </c>
      <c r="M21" s="2">
        <v>20.727502709391274</v>
      </c>
      <c r="N21" s="3">
        <v>294.54826680952738</v>
      </c>
      <c r="O21" s="2">
        <v>8.800910873160614</v>
      </c>
      <c r="P21" s="3">
        <f t="shared" si="2"/>
        <v>151.31980239265562</v>
      </c>
      <c r="Q21" s="12"/>
      <c r="R21" s="12"/>
      <c r="S21" s="3">
        <f t="shared" si="3"/>
        <v>121.25589084993895</v>
      </c>
      <c r="T21" s="3">
        <f t="shared" si="4"/>
        <v>30.063911542716657</v>
      </c>
      <c r="U21">
        <v>63</v>
      </c>
      <c r="V21">
        <v>17</v>
      </c>
      <c r="W21">
        <v>15</v>
      </c>
      <c r="X21">
        <v>43</v>
      </c>
      <c r="Y21">
        <v>0</v>
      </c>
      <c r="Z21">
        <v>2</v>
      </c>
      <c r="AA21" s="4">
        <v>138.28449079155672</v>
      </c>
      <c r="AB21" s="4">
        <v>2369.4721218997361</v>
      </c>
      <c r="AC21">
        <v>0.5454</v>
      </c>
      <c r="AD21" s="3">
        <v>36.854622369393141</v>
      </c>
      <c r="AE21" s="3">
        <v>43.980400622691292</v>
      </c>
      <c r="AF21" s="3">
        <v>27.171988395778364</v>
      </c>
      <c r="AG21" s="3">
        <v>11.663555699208443</v>
      </c>
      <c r="AH21" s="3">
        <v>6.8864194036939308</v>
      </c>
      <c r="AI21" s="3">
        <v>8.0690674459102905</v>
      </c>
      <c r="AJ21" s="3">
        <v>2.2604771609498679</v>
      </c>
      <c r="AK21" s="3">
        <v>0.90314893931398432</v>
      </c>
      <c r="AL21" s="3">
        <v>0.33129792084432713</v>
      </c>
      <c r="AM21" s="3">
        <v>0.13181568865435356</v>
      </c>
    </row>
    <row r="22" spans="1:39" x14ac:dyDescent="0.2">
      <c r="A22" t="s">
        <v>14</v>
      </c>
      <c r="B22">
        <v>3</v>
      </c>
      <c r="C22">
        <v>26</v>
      </c>
      <c r="D22" s="2">
        <v>6.1</v>
      </c>
      <c r="E22" s="12"/>
      <c r="F22" s="12"/>
      <c r="G22" s="1">
        <v>2.98</v>
      </c>
      <c r="H22" s="12"/>
      <c r="I22" s="12"/>
      <c r="J22" s="1">
        <f t="shared" si="0"/>
        <v>9.08</v>
      </c>
      <c r="K22" s="1">
        <f t="shared" si="1"/>
        <v>0.48852459016393446</v>
      </c>
      <c r="L22" s="3">
        <v>412.11716996038763</v>
      </c>
      <c r="M22" s="2">
        <v>17.423028290504408</v>
      </c>
      <c r="N22" s="3">
        <v>245.01212932931219</v>
      </c>
      <c r="O22" s="2">
        <v>6.8996190647170392</v>
      </c>
      <c r="P22" s="3">
        <f t="shared" si="2"/>
        <v>126.84133738493367</v>
      </c>
      <c r="Q22" s="12"/>
      <c r="R22" s="12"/>
      <c r="S22" s="3">
        <f t="shared" si="3"/>
        <v>106.28047257207689</v>
      </c>
      <c r="T22" s="3">
        <f t="shared" si="4"/>
        <v>20.560864812856778</v>
      </c>
      <c r="U22">
        <v>52</v>
      </c>
      <c r="V22">
        <v>13</v>
      </c>
      <c r="W22">
        <v>14</v>
      </c>
      <c r="X22">
        <v>42</v>
      </c>
      <c r="Y22">
        <v>0</v>
      </c>
      <c r="Z22">
        <v>3</v>
      </c>
      <c r="AA22" s="4">
        <v>375.69651562500002</v>
      </c>
      <c r="AB22" s="4">
        <v>6439.1157083333337</v>
      </c>
      <c r="AC22">
        <v>0.54559999999999997</v>
      </c>
      <c r="AD22" s="3">
        <v>91.374163083333357</v>
      </c>
      <c r="AE22" s="3">
        <v>129.47600850000001</v>
      </c>
      <c r="AF22" s="3">
        <v>72.509086833333328</v>
      </c>
      <c r="AG22" s="3">
        <v>33.595899166666669</v>
      </c>
      <c r="AH22" s="3">
        <v>19.873868333333334</v>
      </c>
      <c r="AI22" s="3">
        <v>19.767463708333338</v>
      </c>
      <c r="AJ22" s="3">
        <v>5.8006817500000007</v>
      </c>
      <c r="AK22" s="3">
        <v>2.145767625</v>
      </c>
      <c r="AL22" s="3">
        <v>0.67391458333333343</v>
      </c>
      <c r="AM22" s="3">
        <v>0.34491016666666668</v>
      </c>
    </row>
    <row r="23" spans="1:39" x14ac:dyDescent="0.2">
      <c r="A23" t="s">
        <v>14</v>
      </c>
      <c r="B23">
        <v>4</v>
      </c>
      <c r="C23">
        <v>43</v>
      </c>
      <c r="D23" s="2">
        <v>5.0999999999999996</v>
      </c>
      <c r="E23" s="12"/>
      <c r="F23" s="12"/>
      <c r="G23" s="1">
        <v>2.918000000000001</v>
      </c>
      <c r="H23" s="12"/>
      <c r="I23" s="12"/>
      <c r="J23" s="1">
        <f t="shared" si="0"/>
        <v>8.0180000000000007</v>
      </c>
      <c r="K23" s="1">
        <f t="shared" si="1"/>
        <v>0.57215686274509825</v>
      </c>
      <c r="L23" s="3">
        <v>409.72337348846969</v>
      </c>
      <c r="M23" s="2">
        <v>17.965858388552601</v>
      </c>
      <c r="N23" s="3">
        <v>287.63451869935665</v>
      </c>
      <c r="O23" s="2">
        <v>7.7565613621360727</v>
      </c>
      <c r="P23" s="3">
        <f t="shared" si="2"/>
        <v>114.25952383633133</v>
      </c>
      <c r="Q23" s="12"/>
      <c r="R23" s="12"/>
      <c r="S23" s="3">
        <f t="shared" si="3"/>
        <v>91.625877781618257</v>
      </c>
      <c r="T23" s="3">
        <f t="shared" si="4"/>
        <v>22.633646054713068</v>
      </c>
      <c r="U23">
        <v>51</v>
      </c>
      <c r="V23">
        <v>13</v>
      </c>
      <c r="W23">
        <v>13</v>
      </c>
      <c r="X23">
        <v>40</v>
      </c>
      <c r="Y23">
        <v>0</v>
      </c>
      <c r="Z23">
        <v>2</v>
      </c>
      <c r="AA23" s="4">
        <v>197.52905130718938</v>
      </c>
      <c r="AB23" s="4">
        <v>3533.2520355119796</v>
      </c>
      <c r="AC23">
        <v>0.56940000000000002</v>
      </c>
      <c r="AD23" s="3">
        <v>46.079654215686233</v>
      </c>
      <c r="AE23" s="3">
        <v>68.312957884531528</v>
      </c>
      <c r="AF23" s="3">
        <v>37.215361444444412</v>
      </c>
      <c r="AG23" s="3">
        <v>17.313333163398678</v>
      </c>
      <c r="AH23" s="3">
        <v>10.458706407407398</v>
      </c>
      <c r="AI23" s="3">
        <v>11.958345437908486</v>
      </c>
      <c r="AJ23" s="3">
        <v>3.7789530392156827</v>
      </c>
      <c r="AK23" s="3">
        <v>1.531301555555554</v>
      </c>
      <c r="AL23" s="3">
        <v>0.57046582135076196</v>
      </c>
      <c r="AM23" s="3">
        <v>0.26928880610021766</v>
      </c>
    </row>
    <row r="24" spans="1:39" x14ac:dyDescent="0.2">
      <c r="A24" t="s">
        <v>14</v>
      </c>
      <c r="B24">
        <v>5</v>
      </c>
      <c r="C24">
        <v>56</v>
      </c>
      <c r="D24" s="2">
        <v>4.7</v>
      </c>
      <c r="E24" s="12"/>
      <c r="F24" s="12"/>
      <c r="G24" s="1">
        <v>2.8139999999999992</v>
      </c>
      <c r="H24" s="12"/>
      <c r="I24" s="12"/>
      <c r="J24" s="1">
        <f t="shared" si="0"/>
        <v>7.5139999999999993</v>
      </c>
      <c r="K24" s="1">
        <f t="shared" si="1"/>
        <v>0.598723404255319</v>
      </c>
      <c r="L24" s="3">
        <v>393.20401867076788</v>
      </c>
      <c r="M24" s="2">
        <v>19.189355892577669</v>
      </c>
      <c r="N24" s="3">
        <v>289.14753766980095</v>
      </c>
      <c r="O24" s="2">
        <v>9.0356443781363787</v>
      </c>
      <c r="P24" s="3">
        <f t="shared" si="2"/>
        <v>115.6162759751908</v>
      </c>
      <c r="Q24" s="12"/>
      <c r="R24" s="12"/>
      <c r="S24" s="3">
        <f t="shared" si="3"/>
        <v>90.189972695115046</v>
      </c>
      <c r="T24" s="3">
        <f t="shared" si="4"/>
        <v>25.426303280075761</v>
      </c>
      <c r="U24">
        <v>55</v>
      </c>
      <c r="V24">
        <v>10</v>
      </c>
      <c r="W24">
        <v>19</v>
      </c>
      <c r="X24">
        <v>26</v>
      </c>
      <c r="Y24">
        <v>0</v>
      </c>
      <c r="Z24">
        <v>1</v>
      </c>
      <c r="AA24" s="4">
        <v>136.97126845161296</v>
      </c>
      <c r="AB24" s="4">
        <v>2407.9344360703822</v>
      </c>
      <c r="AC24">
        <v>0.55959999999999999</v>
      </c>
      <c r="AD24" s="3">
        <v>36.641248728739015</v>
      </c>
      <c r="AE24" s="3">
        <v>45.357335217008824</v>
      </c>
      <c r="AF24" s="3">
        <v>23.808185340175964</v>
      </c>
      <c r="AG24" s="3">
        <v>11.063620601173024</v>
      </c>
      <c r="AH24" s="3">
        <v>7.1728137932551341</v>
      </c>
      <c r="AI24" s="3">
        <v>8.3036147419354887</v>
      </c>
      <c r="AJ24" s="3">
        <v>2.7639772302052794</v>
      </c>
      <c r="AK24" s="3">
        <v>1.1457745645161295</v>
      </c>
      <c r="AL24" s="3">
        <v>0.45209055571847523</v>
      </c>
      <c r="AM24" s="3">
        <v>0.22894902052785934</v>
      </c>
    </row>
    <row r="25" spans="1:39" x14ac:dyDescent="0.2">
      <c r="A25" t="s">
        <v>14</v>
      </c>
      <c r="B25">
        <v>6</v>
      </c>
      <c r="C25">
        <v>62</v>
      </c>
      <c r="D25" s="2">
        <v>6.05</v>
      </c>
      <c r="E25" s="12"/>
      <c r="F25" s="12"/>
      <c r="G25" s="1">
        <v>3.4099999999999993</v>
      </c>
      <c r="H25" s="12"/>
      <c r="I25" s="12"/>
      <c r="J25" s="1">
        <f t="shared" si="0"/>
        <v>9.4599999999999991</v>
      </c>
      <c r="K25" s="1">
        <f t="shared" si="1"/>
        <v>0.56363636363636349</v>
      </c>
      <c r="L25" s="3">
        <v>414.12572851587862</v>
      </c>
      <c r="M25" s="2">
        <v>17.063950059000394</v>
      </c>
      <c r="N25" s="3">
        <v>288.99524083232978</v>
      </c>
      <c r="O25" s="2">
        <v>7.984683518308203</v>
      </c>
      <c r="P25" s="3">
        <f t="shared" si="2"/>
        <v>130.46466865438336</v>
      </c>
      <c r="Q25" s="12"/>
      <c r="R25" s="12"/>
      <c r="S25" s="3">
        <f t="shared" si="3"/>
        <v>103.23689785695238</v>
      </c>
      <c r="T25" s="3">
        <f t="shared" si="4"/>
        <v>27.227770797430967</v>
      </c>
      <c r="U25">
        <v>51</v>
      </c>
      <c r="V25">
        <v>14</v>
      </c>
      <c r="W25">
        <v>15</v>
      </c>
      <c r="X25">
        <v>56</v>
      </c>
      <c r="Y25">
        <v>0</v>
      </c>
      <c r="Z25">
        <v>3</v>
      </c>
      <c r="AA25" s="4">
        <v>189.43346588288293</v>
      </c>
      <c r="AB25" s="4">
        <v>3673.6863909909916</v>
      </c>
      <c r="AC25">
        <v>0.61729999999999996</v>
      </c>
      <c r="AD25" s="3">
        <v>47.877137297297303</v>
      </c>
      <c r="AE25" s="3">
        <v>55.325237792792805</v>
      </c>
      <c r="AF25" s="3">
        <v>35.233115351351358</v>
      </c>
      <c r="AG25" s="3">
        <v>16.379658513513515</v>
      </c>
      <c r="AH25" s="3">
        <v>11.176250423423426</v>
      </c>
      <c r="AI25" s="3">
        <v>14.207224315315319</v>
      </c>
      <c r="AJ25" s="3">
        <v>4.9981414504504516</v>
      </c>
      <c r="AK25" s="3">
        <v>2.3424426666666669</v>
      </c>
      <c r="AL25" s="3">
        <v>1.0350333063063064</v>
      </c>
      <c r="AM25" s="3">
        <v>0.79864350450450472</v>
      </c>
    </row>
    <row r="26" spans="1:39" x14ac:dyDescent="0.2">
      <c r="A26" t="s">
        <v>15</v>
      </c>
      <c r="B26">
        <v>1</v>
      </c>
      <c r="C26">
        <v>2</v>
      </c>
      <c r="D26" s="2">
        <v>5.4</v>
      </c>
      <c r="E26" s="12">
        <f t="shared" ref="E26" si="23">AVERAGE(D26:D31)</f>
        <v>5.4249999999999998</v>
      </c>
      <c r="F26" s="12">
        <f t="shared" ref="F26" si="24">STDEV(D26:D31)/SQRT(COUNT(D26:D31))</f>
        <v>0.30842341026582376</v>
      </c>
      <c r="G26" s="1">
        <v>3.88</v>
      </c>
      <c r="H26" s="12">
        <f t="shared" ref="H26" si="25">AVERAGE(G26:G31)</f>
        <v>3.079333333333333</v>
      </c>
      <c r="I26" s="12">
        <f t="shared" ref="I26" si="26">STDEV(G26:G31)/SQRT(COUNT(G26:G31))</f>
        <v>0.33262588260353088</v>
      </c>
      <c r="J26" s="1">
        <f t="shared" si="0"/>
        <v>9.2800000000000011</v>
      </c>
      <c r="K26" s="1">
        <f t="shared" si="1"/>
        <v>0.71851851851851845</v>
      </c>
      <c r="L26" s="3">
        <v>395.28456049008378</v>
      </c>
      <c r="M26" s="2">
        <v>17.1271136319425</v>
      </c>
      <c r="N26" s="3">
        <v>228.80786193325909</v>
      </c>
      <c r="O26" s="2">
        <v>6.6487417815919878</v>
      </c>
      <c r="P26" s="3">
        <f t="shared" si="2"/>
        <v>118.28353172506641</v>
      </c>
      <c r="Q26" s="12">
        <f t="shared" ref="Q26" si="27">AVERAGE(P26:P31)</f>
        <v>120.88791537379689</v>
      </c>
      <c r="R26" s="12">
        <f t="shared" ref="R26" si="28">STDEV(P26:P31)/SQRT(COUNT(P26:P31))</f>
        <v>10.672274448795941</v>
      </c>
      <c r="S26" s="3">
        <f t="shared" si="3"/>
        <v>92.4864136124895</v>
      </c>
      <c r="T26" s="3">
        <f t="shared" si="4"/>
        <v>25.797118112576911</v>
      </c>
      <c r="U26">
        <v>49</v>
      </c>
      <c r="V26">
        <v>15</v>
      </c>
      <c r="W26">
        <v>15</v>
      </c>
      <c r="X26">
        <v>42.5</v>
      </c>
      <c r="Y26">
        <v>0</v>
      </c>
      <c r="Z26">
        <v>3</v>
      </c>
      <c r="AA26" s="4">
        <v>316.56141147058838</v>
      </c>
      <c r="AB26" s="4">
        <v>6072.7723000000033</v>
      </c>
      <c r="AC26">
        <v>0.61060000000000003</v>
      </c>
      <c r="AD26" s="3">
        <v>67.319346588235319</v>
      </c>
      <c r="AE26" s="3">
        <v>101.52194029411768</v>
      </c>
      <c r="AF26" s="3">
        <v>61.40040658823532</v>
      </c>
      <c r="AG26" s="3">
        <v>31.418522529411781</v>
      </c>
      <c r="AH26" s="3">
        <v>19.135138647058831</v>
      </c>
      <c r="AI26" s="3">
        <v>23.261324647058832</v>
      </c>
      <c r="AJ26" s="3">
        <v>7.1174777058823553</v>
      </c>
      <c r="AK26" s="3">
        <v>3.3906977647058834</v>
      </c>
      <c r="AL26" s="3">
        <v>1.1309857647058827</v>
      </c>
      <c r="AM26" s="3">
        <v>0.76699611764705911</v>
      </c>
    </row>
    <row r="27" spans="1:39" x14ac:dyDescent="0.2">
      <c r="A27" t="s">
        <v>15</v>
      </c>
      <c r="B27">
        <v>2</v>
      </c>
      <c r="C27">
        <v>17</v>
      </c>
      <c r="D27" s="2">
        <v>5.8</v>
      </c>
      <c r="E27" s="12"/>
      <c r="F27" s="12"/>
      <c r="G27" s="1">
        <v>3.2050000000000001</v>
      </c>
      <c r="H27" s="12"/>
      <c r="I27" s="12"/>
      <c r="J27" s="1">
        <f t="shared" si="0"/>
        <v>9.004999999999999</v>
      </c>
      <c r="K27" s="1">
        <f t="shared" si="1"/>
        <v>0.5525862068965518</v>
      </c>
      <c r="L27" s="3">
        <v>416.83967393412098</v>
      </c>
      <c r="M27" s="2">
        <v>18.382080832757158</v>
      </c>
      <c r="N27" s="3">
        <v>333.12030030576727</v>
      </c>
      <c r="O27" s="2">
        <v>9.5168741320283896</v>
      </c>
      <c r="P27" s="3">
        <f t="shared" si="2"/>
        <v>137.11765042314249</v>
      </c>
      <c r="Q27" s="12"/>
      <c r="R27" s="12"/>
      <c r="S27" s="3">
        <f t="shared" si="3"/>
        <v>106.61606882999151</v>
      </c>
      <c r="T27" s="3">
        <f t="shared" si="4"/>
        <v>30.501581593150988</v>
      </c>
      <c r="U27">
        <v>58</v>
      </c>
      <c r="V27">
        <v>12</v>
      </c>
      <c r="W27">
        <v>16</v>
      </c>
      <c r="X27">
        <v>37.5</v>
      </c>
      <c r="Y27">
        <v>0</v>
      </c>
      <c r="Z27">
        <v>3</v>
      </c>
      <c r="AA27" s="4">
        <v>187.95972859162299</v>
      </c>
      <c r="AB27" s="4">
        <v>3328.7093083769628</v>
      </c>
      <c r="AC27">
        <v>0.56369999999999998</v>
      </c>
      <c r="AD27" s="3">
        <v>43.021976863874336</v>
      </c>
      <c r="AE27" s="3">
        <v>68.122486429319366</v>
      </c>
      <c r="AF27" s="3">
        <v>33.893012596858632</v>
      </c>
      <c r="AG27" s="3">
        <v>15.579837246073298</v>
      </c>
      <c r="AH27" s="3">
        <v>10.026025308900524</v>
      </c>
      <c r="AI27" s="3">
        <v>11.409618774869109</v>
      </c>
      <c r="AJ27" s="3">
        <v>3.6230796649214652</v>
      </c>
      <c r="AK27" s="3">
        <v>1.5360239371727746</v>
      </c>
      <c r="AL27" s="3">
        <v>0.47366879581151827</v>
      </c>
      <c r="AM27" s="3">
        <v>0.22998140314136123</v>
      </c>
    </row>
    <row r="28" spans="1:39" x14ac:dyDescent="0.2">
      <c r="A28" t="s">
        <v>15</v>
      </c>
      <c r="B28">
        <v>3</v>
      </c>
      <c r="C28">
        <v>35</v>
      </c>
      <c r="D28" s="2">
        <v>4.1500000000000004</v>
      </c>
      <c r="E28" s="12"/>
      <c r="F28" s="12"/>
      <c r="G28" s="1">
        <v>1.7600000000000009</v>
      </c>
      <c r="H28" s="12"/>
      <c r="I28" s="12"/>
      <c r="J28" s="1">
        <f t="shared" si="0"/>
        <v>5.910000000000001</v>
      </c>
      <c r="K28" s="1">
        <f t="shared" si="1"/>
        <v>0.42409638554216883</v>
      </c>
      <c r="L28" s="3">
        <v>412.71508108211646</v>
      </c>
      <c r="M28" s="2">
        <v>12.981511548993153</v>
      </c>
      <c r="N28" s="3">
        <v>377.4651747668139</v>
      </c>
      <c r="O28" s="2">
        <v>8.9031663392099638</v>
      </c>
      <c r="P28" s="3">
        <f t="shared" si="2"/>
        <v>69.54284568533113</v>
      </c>
      <c r="Q28" s="12"/>
      <c r="R28" s="12"/>
      <c r="S28" s="3">
        <f t="shared" si="3"/>
        <v>53.87327292832159</v>
      </c>
      <c r="T28" s="3">
        <f t="shared" si="4"/>
        <v>15.669572757009544</v>
      </c>
      <c r="U28">
        <v>37</v>
      </c>
      <c r="V28">
        <v>11</v>
      </c>
      <c r="W28">
        <v>12</v>
      </c>
      <c r="X28">
        <v>48</v>
      </c>
      <c r="Y28">
        <v>0</v>
      </c>
      <c r="Z28">
        <v>3</v>
      </c>
      <c r="AA28" s="4">
        <v>126.17457217391285</v>
      </c>
      <c r="AB28" s="4">
        <v>2181.4603130434753</v>
      </c>
      <c r="AC28">
        <v>0.55030000000000001</v>
      </c>
      <c r="AD28" s="3">
        <v>8.7162431304347709</v>
      </c>
      <c r="AE28" s="3">
        <v>60.691002086956431</v>
      </c>
      <c r="AF28" s="3">
        <v>30.061637913043437</v>
      </c>
      <c r="AG28" s="3">
        <v>11.093953391304332</v>
      </c>
      <c r="AH28" s="3">
        <v>7.7738740869565106</v>
      </c>
      <c r="AI28" s="3">
        <v>6.2669429565217296</v>
      </c>
      <c r="AJ28" s="3">
        <v>1.2092921739130418</v>
      </c>
      <c r="AK28" s="3">
        <v>0.27672939130434743</v>
      </c>
      <c r="AL28" s="3">
        <v>6.213565217391296E-2</v>
      </c>
      <c r="AM28" s="3">
        <v>6.1485217391304258E-3</v>
      </c>
    </row>
    <row r="29" spans="1:39" x14ac:dyDescent="0.2">
      <c r="A29" t="s">
        <v>15</v>
      </c>
      <c r="B29">
        <v>4</v>
      </c>
      <c r="C29">
        <v>41</v>
      </c>
      <c r="D29" s="2">
        <v>6.3</v>
      </c>
      <c r="E29" s="12"/>
      <c r="F29" s="12"/>
      <c r="G29" s="1">
        <v>3.972</v>
      </c>
      <c r="H29" s="12"/>
      <c r="I29" s="12"/>
      <c r="J29" s="1">
        <f t="shared" si="0"/>
        <v>10.272</v>
      </c>
      <c r="K29" s="1">
        <f t="shared" si="1"/>
        <v>0.63047619047619052</v>
      </c>
      <c r="L29" s="3">
        <v>404.20271342855517</v>
      </c>
      <c r="M29" s="2">
        <v>15.850972132564618</v>
      </c>
      <c r="N29" s="3">
        <v>333.58099310647475</v>
      </c>
      <c r="O29" s="2">
        <v>8.5015122408299693</v>
      </c>
      <c r="P29" s="3">
        <f t="shared" si="2"/>
        <v>133.62913105573372</v>
      </c>
      <c r="Q29" s="12"/>
      <c r="R29" s="12"/>
      <c r="S29" s="3">
        <f t="shared" si="3"/>
        <v>99.861124435157095</v>
      </c>
      <c r="T29" s="3">
        <f t="shared" si="4"/>
        <v>33.768006620576635</v>
      </c>
      <c r="U29">
        <v>57</v>
      </c>
      <c r="V29">
        <v>16</v>
      </c>
      <c r="W29">
        <v>16</v>
      </c>
      <c r="X29">
        <v>47</v>
      </c>
      <c r="Y29">
        <v>0</v>
      </c>
      <c r="Z29">
        <v>2</v>
      </c>
      <c r="AA29" s="4">
        <v>237.30085631016044</v>
      </c>
      <c r="AB29" s="4">
        <v>4627.1852941176476</v>
      </c>
      <c r="AC29">
        <v>0.62070000000000003</v>
      </c>
      <c r="AD29" s="3">
        <v>61.172248064171129</v>
      </c>
      <c r="AE29" s="3">
        <v>68.575128556149735</v>
      </c>
      <c r="AF29" s="3">
        <v>42.578508919786103</v>
      </c>
      <c r="AG29" s="3">
        <v>21.251424877005352</v>
      </c>
      <c r="AH29" s="3">
        <v>14.369977358288772</v>
      </c>
      <c r="AI29" s="3">
        <v>17.772115721925132</v>
      </c>
      <c r="AJ29" s="3">
        <v>6.3686240855614979</v>
      </c>
      <c r="AK29" s="3">
        <v>3.0361621069518718</v>
      </c>
      <c r="AL29" s="3">
        <v>1.2454839679144385</v>
      </c>
      <c r="AM29" s="3">
        <v>0.82842750802139031</v>
      </c>
    </row>
    <row r="30" spans="1:39" x14ac:dyDescent="0.2">
      <c r="A30" t="s">
        <v>15</v>
      </c>
      <c r="B30">
        <v>5</v>
      </c>
      <c r="C30">
        <v>57</v>
      </c>
      <c r="D30" s="2">
        <v>5.05</v>
      </c>
      <c r="E30" s="12"/>
      <c r="F30" s="12"/>
      <c r="G30" s="1">
        <v>2.8320000000000007</v>
      </c>
      <c r="H30" s="12"/>
      <c r="I30" s="12"/>
      <c r="J30" s="1">
        <f t="shared" si="0"/>
        <v>7.8820000000000006</v>
      </c>
      <c r="K30" s="1">
        <f t="shared" si="1"/>
        <v>0.56079207920792096</v>
      </c>
      <c r="L30" s="3">
        <v>406.23622940154104</v>
      </c>
      <c r="M30" s="2">
        <v>19.921601824326931</v>
      </c>
      <c r="N30" s="3">
        <v>325.67413154116201</v>
      </c>
      <c r="O30" s="2">
        <v>10.071841317791861</v>
      </c>
      <c r="P30" s="3">
        <f t="shared" si="2"/>
        <v>129.12754382483755</v>
      </c>
      <c r="Q30" s="12"/>
      <c r="R30" s="12"/>
      <c r="S30" s="3">
        <f t="shared" si="3"/>
        <v>100.60408921285099</v>
      </c>
      <c r="T30" s="3">
        <f t="shared" si="4"/>
        <v>28.523454611986558</v>
      </c>
      <c r="U30">
        <v>61</v>
      </c>
      <c r="V30">
        <v>10</v>
      </c>
      <c r="W30">
        <v>17</v>
      </c>
      <c r="X30">
        <v>36</v>
      </c>
      <c r="Y30">
        <v>0</v>
      </c>
      <c r="Z30">
        <v>2</v>
      </c>
      <c r="AA30" s="4">
        <v>168.41112767467646</v>
      </c>
      <c r="AB30" s="4">
        <v>3124.7364066543423</v>
      </c>
      <c r="AC30">
        <v>0.59060000000000001</v>
      </c>
      <c r="AD30" s="3">
        <v>40.165248310536029</v>
      </c>
      <c r="AE30" s="3">
        <v>54.197405234750441</v>
      </c>
      <c r="AF30" s="3">
        <v>31.875921493530488</v>
      </c>
      <c r="AG30" s="3">
        <v>14.570820598890936</v>
      </c>
      <c r="AH30" s="3">
        <v>9.5930911497227314</v>
      </c>
      <c r="AI30" s="3">
        <v>11.633986868761546</v>
      </c>
      <c r="AJ30" s="3">
        <v>3.69805020332717</v>
      </c>
      <c r="AK30" s="3">
        <v>1.5998994011090566</v>
      </c>
      <c r="AL30" s="3">
        <v>0.68795090573012896</v>
      </c>
      <c r="AM30" s="3">
        <v>0.34383149722735662</v>
      </c>
    </row>
    <row r="31" spans="1:39" x14ac:dyDescent="0.2">
      <c r="A31" t="s">
        <v>15</v>
      </c>
      <c r="B31">
        <v>6</v>
      </c>
      <c r="C31">
        <v>71</v>
      </c>
      <c r="D31" s="2">
        <v>5.85</v>
      </c>
      <c r="E31" s="12"/>
      <c r="F31" s="12"/>
      <c r="G31" s="1">
        <v>2.8269999999999991</v>
      </c>
      <c r="H31" s="12"/>
      <c r="I31" s="12"/>
      <c r="J31" s="1">
        <f t="shared" si="0"/>
        <v>8.6769999999999996</v>
      </c>
      <c r="K31" s="1">
        <f t="shared" si="1"/>
        <v>0.48324786324786312</v>
      </c>
      <c r="L31" s="3">
        <v>405.18801454790764</v>
      </c>
      <c r="M31" s="2">
        <v>18.803662491739779</v>
      </c>
      <c r="N31" s="3">
        <v>318.11984423423155</v>
      </c>
      <c r="O31" s="2">
        <v>9.7719716844685056</v>
      </c>
      <c r="P31" s="3">
        <f t="shared" si="2"/>
        <v>137.62678952867014</v>
      </c>
      <c r="Q31" s="12"/>
      <c r="R31" s="12"/>
      <c r="S31" s="3">
        <f t="shared" si="3"/>
        <v>110.0014255766777</v>
      </c>
      <c r="T31" s="3">
        <f t="shared" si="4"/>
        <v>27.625363951992455</v>
      </c>
      <c r="U31">
        <v>55</v>
      </c>
      <c r="V31">
        <v>12</v>
      </c>
      <c r="W31">
        <v>15</v>
      </c>
      <c r="X31">
        <v>55</v>
      </c>
      <c r="Y31">
        <v>0</v>
      </c>
      <c r="Z31">
        <v>2</v>
      </c>
      <c r="AA31" s="4">
        <v>171.97641047809159</v>
      </c>
      <c r="AB31" s="4">
        <v>3177.4530326192807</v>
      </c>
      <c r="AC31">
        <v>0.58809999999999996</v>
      </c>
      <c r="AD31" s="3">
        <v>42.02034907594939</v>
      </c>
      <c r="AE31" s="3">
        <v>54.407756583252215</v>
      </c>
      <c r="AF31" s="3">
        <v>31.957352168451813</v>
      </c>
      <c r="AG31" s="3">
        <v>15.39074404089582</v>
      </c>
      <c r="AH31" s="3">
        <v>9.7992573515092545</v>
      </c>
      <c r="AI31" s="3">
        <v>11.934291983446938</v>
      </c>
      <c r="AJ31" s="3">
        <v>3.9108916192794561</v>
      </c>
      <c r="AK31" s="3">
        <v>1.6443367994157747</v>
      </c>
      <c r="AL31" s="3">
        <v>0.58629832911392432</v>
      </c>
      <c r="AM31" s="3">
        <v>0.27509710418695243</v>
      </c>
    </row>
    <row r="32" spans="1:39" x14ac:dyDescent="0.2">
      <c r="A32" t="s">
        <v>16</v>
      </c>
      <c r="B32">
        <v>1</v>
      </c>
      <c r="C32">
        <v>1</v>
      </c>
      <c r="D32" s="2">
        <v>5.45</v>
      </c>
      <c r="E32" s="12">
        <f t="shared" ref="E32" si="29">AVERAGE(D32:D37)</f>
        <v>5.5</v>
      </c>
      <c r="F32" s="12">
        <f t="shared" ref="F32" si="30">STDEV(D32:D37)/SQRT(COUNT(D32:D37))</f>
        <v>9.4868329805051443E-2</v>
      </c>
      <c r="G32" s="1">
        <v>3.8280000000000012</v>
      </c>
      <c r="H32" s="12">
        <f t="shared" ref="H32" si="31">AVERAGE(G32:G37)</f>
        <v>3.2708333333333339</v>
      </c>
      <c r="I32" s="12">
        <f t="shared" ref="I32" si="32">STDEV(G32:G37)/SQRT(COUNT(G32:G37))</f>
        <v>0.21398620152814682</v>
      </c>
      <c r="J32" s="1">
        <f t="shared" si="0"/>
        <v>9.2780000000000022</v>
      </c>
      <c r="K32" s="1">
        <f t="shared" si="1"/>
        <v>0.70238532110091767</v>
      </c>
      <c r="L32" s="3">
        <v>398.40239933020422</v>
      </c>
      <c r="M32" s="2">
        <v>17.128973592341033</v>
      </c>
      <c r="N32" s="3">
        <v>240.06539654559595</v>
      </c>
      <c r="O32" s="2">
        <v>6.8920474836158236</v>
      </c>
      <c r="P32" s="3">
        <f t="shared" si="2"/>
        <v>119.73566384554002</v>
      </c>
      <c r="Q32" s="12">
        <f t="shared" ref="Q32" si="33">AVERAGE(P32:P37)</f>
        <v>123.13103003250097</v>
      </c>
      <c r="R32" s="12">
        <f t="shared" ref="R32" si="34">STDEV(P32:P37)/SQRT(COUNT(P32:P37))</f>
        <v>3.9901212061191313</v>
      </c>
      <c r="S32" s="3">
        <f t="shared" si="3"/>
        <v>93.352906078258641</v>
      </c>
      <c r="T32" s="3">
        <f t="shared" si="4"/>
        <v>26.38275776728138</v>
      </c>
      <c r="U32">
        <v>53</v>
      </c>
      <c r="V32">
        <v>14</v>
      </c>
      <c r="W32">
        <v>14</v>
      </c>
      <c r="X32">
        <v>41</v>
      </c>
      <c r="Y32">
        <v>0</v>
      </c>
      <c r="Z32">
        <v>3</v>
      </c>
      <c r="AA32" s="4">
        <v>420.59901643598539</v>
      </c>
      <c r="AB32" s="4">
        <v>8251.3069826989467</v>
      </c>
      <c r="AC32">
        <v>0.62450000000000006</v>
      </c>
      <c r="AD32" s="3">
        <v>95.568748608996373</v>
      </c>
      <c r="AE32" s="3">
        <v>126.97098498269874</v>
      </c>
      <c r="AF32" s="3">
        <v>81.032865674740336</v>
      </c>
      <c r="AG32" s="3">
        <v>38.097620304498207</v>
      </c>
      <c r="AH32" s="3">
        <v>29.633925550172957</v>
      </c>
      <c r="AI32" s="3">
        <v>30.811267349480914</v>
      </c>
      <c r="AJ32" s="3">
        <v>11.273347411764687</v>
      </c>
      <c r="AK32" s="3">
        <v>3.7083584429065679</v>
      </c>
      <c r="AL32" s="3">
        <v>1.3519727750865027</v>
      </c>
      <c r="AM32" s="3">
        <v>1.9963880968858094</v>
      </c>
    </row>
    <row r="33" spans="1:39" x14ac:dyDescent="0.2">
      <c r="A33" t="s">
        <v>16</v>
      </c>
      <c r="B33">
        <v>2</v>
      </c>
      <c r="C33">
        <v>14</v>
      </c>
      <c r="D33" s="2">
        <v>5.3</v>
      </c>
      <c r="E33" s="12"/>
      <c r="F33" s="12"/>
      <c r="G33" s="1">
        <v>2.527000000000001</v>
      </c>
      <c r="H33" s="12"/>
      <c r="I33" s="12"/>
      <c r="J33" s="1">
        <f t="shared" si="0"/>
        <v>7.8270000000000008</v>
      </c>
      <c r="K33" s="1">
        <f t="shared" si="1"/>
        <v>0.4767924528301889</v>
      </c>
      <c r="L33" s="3">
        <v>412.60027716580549</v>
      </c>
      <c r="M33" s="2">
        <v>16.547677484262781</v>
      </c>
      <c r="N33" s="3">
        <v>377.58448909150854</v>
      </c>
      <c r="O33" s="2">
        <v>8.9791830374651891</v>
      </c>
      <c r="P33" s="3">
        <f t="shared" si="2"/>
        <v>110.39308620226728</v>
      </c>
      <c r="Q33" s="12"/>
      <c r="R33" s="12"/>
      <c r="S33" s="3">
        <f t="shared" si="3"/>
        <v>87.702690666592744</v>
      </c>
      <c r="T33" s="3">
        <f t="shared" si="4"/>
        <v>22.690395535674543</v>
      </c>
      <c r="U33">
        <v>52</v>
      </c>
      <c r="V33">
        <v>10</v>
      </c>
      <c r="W33">
        <v>14</v>
      </c>
      <c r="X33">
        <v>39</v>
      </c>
      <c r="Y33">
        <v>0</v>
      </c>
      <c r="Z33">
        <v>3</v>
      </c>
      <c r="AA33" s="4">
        <v>216.18502236936919</v>
      </c>
      <c r="AB33" s="4">
        <v>3768.8377234234204</v>
      </c>
      <c r="AC33">
        <v>0.55489999999999995</v>
      </c>
      <c r="AD33" s="3">
        <v>56.127782405405348</v>
      </c>
      <c r="AE33" s="3">
        <v>71.298739108108052</v>
      </c>
      <c r="AF33" s="3">
        <v>39.596948459459419</v>
      </c>
      <c r="AG33" s="3">
        <v>18.311913630630617</v>
      </c>
      <c r="AH33" s="3">
        <v>11.893037675675664</v>
      </c>
      <c r="AI33" s="3">
        <v>12.998003387387376</v>
      </c>
      <c r="AJ33" s="3">
        <v>3.7032258108108072</v>
      </c>
      <c r="AK33" s="3">
        <v>1.3860611261261246</v>
      </c>
      <c r="AL33" s="3">
        <v>0.52318331531531481</v>
      </c>
      <c r="AM33" s="3">
        <v>0.2744380540540538</v>
      </c>
    </row>
    <row r="34" spans="1:39" x14ac:dyDescent="0.2">
      <c r="A34" t="s">
        <v>16</v>
      </c>
      <c r="B34">
        <v>3</v>
      </c>
      <c r="C34">
        <v>27</v>
      </c>
      <c r="D34" s="2">
        <v>5.45</v>
      </c>
      <c r="E34" s="12"/>
      <c r="F34" s="12"/>
      <c r="G34" s="1">
        <v>3.5430000000000006</v>
      </c>
      <c r="H34" s="12"/>
      <c r="I34" s="12"/>
      <c r="J34" s="1">
        <f t="shared" si="0"/>
        <v>8.9930000000000003</v>
      </c>
      <c r="K34" s="1">
        <f t="shared" si="1"/>
        <v>0.6500917431192661</v>
      </c>
      <c r="L34" s="3">
        <v>410.48942785233078</v>
      </c>
      <c r="M34" s="2">
        <v>16.251707927061737</v>
      </c>
      <c r="N34" s="3">
        <v>295.08928036311033</v>
      </c>
      <c r="O34" s="2">
        <v>7.7884096688460227</v>
      </c>
      <c r="P34" s="3">
        <f t="shared" si="2"/>
        <v>116.16614365920793</v>
      </c>
      <c r="Q34" s="12"/>
      <c r="R34" s="12"/>
      <c r="S34" s="3">
        <f t="shared" si="3"/>
        <v>88.571808202486466</v>
      </c>
      <c r="T34" s="3">
        <f t="shared" si="4"/>
        <v>27.594335456721463</v>
      </c>
      <c r="U34">
        <v>56</v>
      </c>
      <c r="V34">
        <v>12</v>
      </c>
      <c r="W34">
        <v>16</v>
      </c>
      <c r="X34">
        <v>39</v>
      </c>
      <c r="Y34">
        <v>0</v>
      </c>
      <c r="Z34">
        <v>5</v>
      </c>
      <c r="AA34" s="4">
        <v>438.64825319889462</v>
      </c>
      <c r="AB34" s="4">
        <v>7603.5370370165674</v>
      </c>
      <c r="AC34">
        <v>0.55179999999999996</v>
      </c>
      <c r="AD34" s="3">
        <v>129.77200569613248</v>
      </c>
      <c r="AE34" s="3">
        <v>141.98689947513796</v>
      </c>
      <c r="AF34" s="3">
        <v>72.323115453038611</v>
      </c>
      <c r="AG34" s="3">
        <v>32.472019116022068</v>
      </c>
      <c r="AH34" s="3">
        <v>21.041152740331473</v>
      </c>
      <c r="AI34" s="3">
        <v>26.021064348066275</v>
      </c>
      <c r="AJ34" s="3">
        <v>8.3973471657458489</v>
      </c>
      <c r="AK34" s="3">
        <v>3.7822993093922617</v>
      </c>
      <c r="AL34" s="3">
        <v>1.5000265966850812</v>
      </c>
      <c r="AM34" s="3">
        <v>1.1767784143646396</v>
      </c>
    </row>
    <row r="35" spans="1:39" x14ac:dyDescent="0.2">
      <c r="A35" t="s">
        <v>16</v>
      </c>
      <c r="B35">
        <v>4</v>
      </c>
      <c r="C35">
        <v>44</v>
      </c>
      <c r="D35" s="2">
        <v>5.35</v>
      </c>
      <c r="E35" s="12"/>
      <c r="F35" s="12"/>
      <c r="G35" s="1">
        <v>2.7730000000000006</v>
      </c>
      <c r="H35" s="12"/>
      <c r="I35" s="12"/>
      <c r="J35" s="1">
        <f t="shared" si="0"/>
        <v>8.1230000000000011</v>
      </c>
      <c r="K35" s="1">
        <f t="shared" si="1"/>
        <v>0.5183177570093459</v>
      </c>
      <c r="L35" s="3">
        <v>412.11869812679595</v>
      </c>
      <c r="M35" s="2">
        <v>19.211717737899757</v>
      </c>
      <c r="N35" s="3">
        <v>335.19191656129885</v>
      </c>
      <c r="O35" s="2">
        <v>9.2958717539071074</v>
      </c>
      <c r="P35" s="3">
        <f t="shared" si="2"/>
        <v>128.5601422713481</v>
      </c>
      <c r="Q35" s="12"/>
      <c r="R35" s="12"/>
      <c r="S35" s="3">
        <f t="shared" si="3"/>
        <v>102.78268989776369</v>
      </c>
      <c r="T35" s="3">
        <f t="shared" si="4"/>
        <v>25.777452373584413</v>
      </c>
      <c r="U35">
        <v>54</v>
      </c>
      <c r="V35">
        <v>11</v>
      </c>
      <c r="W35">
        <v>15</v>
      </c>
      <c r="X35">
        <v>38</v>
      </c>
      <c r="Y35">
        <v>0</v>
      </c>
      <c r="Z35">
        <v>1</v>
      </c>
      <c r="AA35" s="4">
        <v>175.05971483783779</v>
      </c>
      <c r="AB35" s="4">
        <v>3405.1207268406329</v>
      </c>
      <c r="AC35">
        <v>0.61919999999999997</v>
      </c>
      <c r="AD35" s="3">
        <v>44.769084859273065</v>
      </c>
      <c r="AE35" s="3">
        <v>51.814132995340159</v>
      </c>
      <c r="AF35" s="3">
        <v>30.816191355079209</v>
      </c>
      <c r="AG35" s="3">
        <v>15.331909246971106</v>
      </c>
      <c r="AH35" s="3">
        <v>10.334386938490214</v>
      </c>
      <c r="AI35" s="3">
        <v>13.203250556383969</v>
      </c>
      <c r="AJ35" s="3">
        <v>4.9006921463187316</v>
      </c>
      <c r="AK35" s="3">
        <v>2.1847182581547058</v>
      </c>
      <c r="AL35" s="3">
        <v>0.99013673532152824</v>
      </c>
      <c r="AM35" s="3">
        <v>0.66052188070829432</v>
      </c>
    </row>
    <row r="36" spans="1:39" x14ac:dyDescent="0.2">
      <c r="A36" t="s">
        <v>16</v>
      </c>
      <c r="B36">
        <v>5</v>
      </c>
      <c r="C36">
        <v>54</v>
      </c>
      <c r="D36" s="2">
        <v>5.5</v>
      </c>
      <c r="E36" s="12"/>
      <c r="F36" s="12"/>
      <c r="G36" s="1">
        <v>3.2500000000000009</v>
      </c>
      <c r="H36" s="12"/>
      <c r="I36" s="12"/>
      <c r="J36" s="1">
        <f t="shared" si="0"/>
        <v>8.75</v>
      </c>
      <c r="K36" s="1">
        <f t="shared" si="1"/>
        <v>0.59090909090909105</v>
      </c>
      <c r="L36" s="3">
        <v>407.30991074971979</v>
      </c>
      <c r="M36" s="2">
        <v>17.915256935712495</v>
      </c>
      <c r="N36" s="3">
        <v>288.29332432877942</v>
      </c>
      <c r="O36" s="2">
        <v>8.4693885750153441</v>
      </c>
      <c r="P36" s="3">
        <f t="shared" si="2"/>
        <v>126.05942601521861</v>
      </c>
      <c r="Q36" s="12"/>
      <c r="R36" s="12"/>
      <c r="S36" s="3">
        <f t="shared" si="3"/>
        <v>98.533913146418726</v>
      </c>
      <c r="T36" s="3">
        <f t="shared" si="4"/>
        <v>27.525512868799876</v>
      </c>
      <c r="U36">
        <v>53</v>
      </c>
      <c r="V36">
        <v>14</v>
      </c>
      <c r="W36">
        <v>17</v>
      </c>
      <c r="X36">
        <v>30</v>
      </c>
      <c r="Y36">
        <v>0</v>
      </c>
      <c r="Z36">
        <v>3</v>
      </c>
      <c r="AA36" s="4">
        <v>182.08577523809515</v>
      </c>
      <c r="AB36" s="4">
        <v>3406.0684047619034</v>
      </c>
      <c r="AC36">
        <v>0.59540000000000004</v>
      </c>
      <c r="AD36" s="3">
        <v>43.6160276190476</v>
      </c>
      <c r="AE36" s="3">
        <v>58.84625809523807</v>
      </c>
      <c r="AF36" s="3">
        <v>32.786272380952369</v>
      </c>
      <c r="AG36" s="3">
        <v>15.983772380952376</v>
      </c>
      <c r="AH36" s="3">
        <v>11.006638809523807</v>
      </c>
      <c r="AI36" s="3">
        <v>12.557978333333329</v>
      </c>
      <c r="AJ36" s="3">
        <v>4.3468533333333319</v>
      </c>
      <c r="AK36" s="3">
        <v>1.8118533333333326</v>
      </c>
      <c r="AL36" s="3">
        <v>0.69852714285714257</v>
      </c>
      <c r="AM36" s="3">
        <v>0.37386142857142846</v>
      </c>
    </row>
    <row r="37" spans="1:39" x14ac:dyDescent="0.2">
      <c r="A37" t="s">
        <v>16</v>
      </c>
      <c r="B37">
        <v>6</v>
      </c>
      <c r="C37">
        <v>63</v>
      </c>
      <c r="D37" s="2">
        <v>5.95</v>
      </c>
      <c r="E37" s="12"/>
      <c r="F37" s="12"/>
      <c r="G37" s="1">
        <v>3.7040000000000002</v>
      </c>
      <c r="H37" s="12"/>
      <c r="I37" s="12"/>
      <c r="J37" s="1">
        <f t="shared" si="0"/>
        <v>9.6539999999999999</v>
      </c>
      <c r="K37" s="1">
        <f t="shared" si="1"/>
        <v>0.62252100840336133</v>
      </c>
      <c r="L37" s="3">
        <v>395.66049100212297</v>
      </c>
      <c r="M37" s="2">
        <v>18.569277848083551</v>
      </c>
      <c r="N37" s="3">
        <v>243.48541775266483</v>
      </c>
      <c r="O37" s="2">
        <v>7.3932275932307423</v>
      </c>
      <c r="P37" s="3">
        <f t="shared" si="2"/>
        <v>137.87171820142382</v>
      </c>
      <c r="Q37" s="12"/>
      <c r="R37" s="12"/>
      <c r="S37" s="3">
        <f t="shared" si="3"/>
        <v>110.48720319609714</v>
      </c>
      <c r="T37" s="3">
        <f t="shared" si="4"/>
        <v>27.384515005326669</v>
      </c>
      <c r="U37">
        <v>58</v>
      </c>
      <c r="V37">
        <v>12</v>
      </c>
      <c r="W37">
        <v>16</v>
      </c>
      <c r="X37">
        <v>43</v>
      </c>
      <c r="Y37">
        <v>0</v>
      </c>
      <c r="Z37">
        <v>2</v>
      </c>
      <c r="AA37" s="4">
        <v>222.42513674383298</v>
      </c>
      <c r="AB37" s="4">
        <v>4308.8248948766595</v>
      </c>
      <c r="AC37">
        <v>0.61660000000000004</v>
      </c>
      <c r="AD37" s="3">
        <v>56.282743878557866</v>
      </c>
      <c r="AE37" s="3">
        <v>63.49088250474383</v>
      </c>
      <c r="AF37" s="3">
        <v>41.893909259962044</v>
      </c>
      <c r="AG37" s="3">
        <v>20.508805518026563</v>
      </c>
      <c r="AH37" s="3">
        <v>13.401834588235293</v>
      </c>
      <c r="AI37" s="3">
        <v>16.875364258064511</v>
      </c>
      <c r="AJ37" s="3">
        <v>5.8211909373814033</v>
      </c>
      <c r="AK37" s="3">
        <v>2.4500413738140412</v>
      </c>
      <c r="AL37" s="3">
        <v>1.0282535939278936</v>
      </c>
      <c r="AM37" s="3">
        <v>0.59551112713472465</v>
      </c>
    </row>
    <row r="38" spans="1:39" x14ac:dyDescent="0.2">
      <c r="A38" t="s">
        <v>17</v>
      </c>
      <c r="B38">
        <v>1</v>
      </c>
      <c r="C38">
        <v>7</v>
      </c>
      <c r="D38" s="2">
        <v>6.35</v>
      </c>
      <c r="E38" s="12">
        <f t="shared" ref="E38" si="35">AVERAGE(D38:D43)</f>
        <v>5.4916666666666671</v>
      </c>
      <c r="F38" s="12">
        <f t="shared" ref="F38" si="36">STDEV(D38:D43)/SQRT(COUNT(D38:D43))</f>
        <v>0.20183188824145482</v>
      </c>
      <c r="G38" s="1">
        <v>3.0260000000000007</v>
      </c>
      <c r="H38" s="12">
        <f t="shared" ref="H38" si="37">AVERAGE(G38:G43)</f>
        <v>3.1996666666666673</v>
      </c>
      <c r="I38" s="12">
        <f t="shared" ref="I38" si="38">STDEV(G38:G43)/SQRT(COUNT(G38:G43))</f>
        <v>0.12408670803559566</v>
      </c>
      <c r="J38" s="1">
        <f t="shared" si="0"/>
        <v>9.3760000000000012</v>
      </c>
      <c r="K38" s="1">
        <f t="shared" si="1"/>
        <v>0.47653543307086627</v>
      </c>
      <c r="L38" s="3">
        <v>409.96825795471472</v>
      </c>
      <c r="M38" s="2">
        <v>16.913011375566356</v>
      </c>
      <c r="N38" s="3">
        <v>276.14235792597094</v>
      </c>
      <c r="O38" s="2">
        <v>6.9343719000054893</v>
      </c>
      <c r="P38" s="3">
        <f t="shared" si="2"/>
        <v>128.38103160426297</v>
      </c>
      <c r="Q38" s="12">
        <f t="shared" ref="Q38" si="39">AVERAGE(P38:P43)</f>
        <v>125.56296553336618</v>
      </c>
      <c r="R38" s="12">
        <f t="shared" ref="R38" si="40">STDEV(P38:P43)/SQRT(COUNT(P38:P43))</f>
        <v>3.3765914383410052</v>
      </c>
      <c r="S38" s="3">
        <f t="shared" si="3"/>
        <v>107.39762223484635</v>
      </c>
      <c r="T38" s="3">
        <f t="shared" si="4"/>
        <v>20.983409369416616</v>
      </c>
      <c r="U38">
        <v>54</v>
      </c>
      <c r="V38">
        <v>14</v>
      </c>
      <c r="W38">
        <v>15</v>
      </c>
      <c r="X38">
        <v>48</v>
      </c>
      <c r="Y38">
        <v>0</v>
      </c>
      <c r="Z38">
        <v>2</v>
      </c>
      <c r="AA38" s="4">
        <v>232.50327783292971</v>
      </c>
      <c r="AB38" s="4">
        <v>4307.3893738498773</v>
      </c>
      <c r="AC38">
        <v>0.5897</v>
      </c>
      <c r="AD38" s="3">
        <v>60.710396213075036</v>
      </c>
      <c r="AE38" s="3">
        <v>70.168543874091981</v>
      </c>
      <c r="AF38" s="3">
        <v>42.490179803874071</v>
      </c>
      <c r="AG38" s="3">
        <v>20.517071302663432</v>
      </c>
      <c r="AH38" s="3">
        <v>13.609163905569003</v>
      </c>
      <c r="AI38" s="3">
        <v>15.852708445520575</v>
      </c>
      <c r="AJ38" s="3">
        <v>5.2501905956416444</v>
      </c>
      <c r="AK38" s="3">
        <v>2.3772563728813552</v>
      </c>
      <c r="AL38" s="3">
        <v>0.8617432542372877</v>
      </c>
      <c r="AM38" s="3">
        <v>0.61244628087167041</v>
      </c>
    </row>
    <row r="39" spans="1:39" x14ac:dyDescent="0.2">
      <c r="A39" t="s">
        <v>17</v>
      </c>
      <c r="B39">
        <v>2</v>
      </c>
      <c r="C39">
        <v>23</v>
      </c>
      <c r="D39" s="2">
        <v>5.05</v>
      </c>
      <c r="E39" s="12"/>
      <c r="F39" s="12"/>
      <c r="G39" s="1">
        <v>3.4319999999999995</v>
      </c>
      <c r="H39" s="12"/>
      <c r="I39" s="12"/>
      <c r="J39" s="1">
        <f t="shared" si="0"/>
        <v>8.4819999999999993</v>
      </c>
      <c r="K39" s="1">
        <f t="shared" si="1"/>
        <v>0.67960396039603954</v>
      </c>
      <c r="L39" s="3">
        <v>405.71736592808662</v>
      </c>
      <c r="M39" s="2">
        <v>19.418269927785772</v>
      </c>
      <c r="N39" s="3">
        <v>238.28634593004841</v>
      </c>
      <c r="O39" s="2">
        <v>8.3805177428157869</v>
      </c>
      <c r="P39" s="3">
        <f t="shared" si="2"/>
        <v>126.82420002866192</v>
      </c>
      <c r="Q39" s="12"/>
      <c r="R39" s="12"/>
      <c r="S39" s="3">
        <f t="shared" si="3"/>
        <v>98.062263135318148</v>
      </c>
      <c r="T39" s="3">
        <f t="shared" si="4"/>
        <v>28.761936893343776</v>
      </c>
      <c r="U39">
        <v>54</v>
      </c>
      <c r="V39">
        <v>10</v>
      </c>
      <c r="W39">
        <v>14</v>
      </c>
      <c r="X39">
        <v>42</v>
      </c>
      <c r="Y39">
        <v>0</v>
      </c>
      <c r="Z39">
        <v>2</v>
      </c>
      <c r="AA39" s="4">
        <v>395.73432994936718</v>
      </c>
      <c r="AB39" s="4">
        <v>6806.7469632911407</v>
      </c>
      <c r="AC39">
        <v>0.54749999999999999</v>
      </c>
      <c r="AD39" s="3">
        <v>125.31951801265826</v>
      </c>
      <c r="AE39" s="3">
        <v>115.12078697468355</v>
      </c>
      <c r="AF39" s="3">
        <v>67.116615569620265</v>
      </c>
      <c r="AG39" s="3">
        <v>32.159626594936718</v>
      </c>
      <c r="AH39" s="3">
        <v>19.668938620253172</v>
      </c>
      <c r="AI39" s="3">
        <v>23.220434126582287</v>
      </c>
      <c r="AJ39" s="3">
        <v>7.8398663924050656</v>
      </c>
      <c r="AK39" s="3">
        <v>3.4047232025316463</v>
      </c>
      <c r="AL39" s="3">
        <v>1.1895138227848105</v>
      </c>
      <c r="AM39" s="3">
        <v>0.53969829113924062</v>
      </c>
    </row>
    <row r="40" spans="1:39" x14ac:dyDescent="0.2">
      <c r="A40" t="s">
        <v>17</v>
      </c>
      <c r="B40">
        <v>3</v>
      </c>
      <c r="C40">
        <v>31</v>
      </c>
      <c r="D40" s="2">
        <v>5.75</v>
      </c>
      <c r="E40" s="12"/>
      <c r="F40" s="12"/>
      <c r="G40" s="1">
        <v>2.9460000000000002</v>
      </c>
      <c r="H40" s="12"/>
      <c r="I40" s="12"/>
      <c r="J40" s="1">
        <f t="shared" si="0"/>
        <v>8.6959999999999997</v>
      </c>
      <c r="K40" s="1">
        <f t="shared" si="1"/>
        <v>0.5123478260869565</v>
      </c>
      <c r="L40" s="3">
        <v>401.12509317812169</v>
      </c>
      <c r="M40" s="2">
        <v>18.428440772880904</v>
      </c>
      <c r="N40" s="3">
        <v>267.27756432810429</v>
      </c>
      <c r="O40" s="2">
        <v>7.4587216985731448</v>
      </c>
      <c r="P40" s="3">
        <f t="shared" si="2"/>
        <v>127.93692856806169</v>
      </c>
      <c r="Q40" s="12"/>
      <c r="R40" s="12"/>
      <c r="S40" s="3">
        <f t="shared" si="3"/>
        <v>105.9635344440652</v>
      </c>
      <c r="T40" s="3">
        <f t="shared" si="4"/>
        <v>21.973394123996485</v>
      </c>
      <c r="U40">
        <v>60</v>
      </c>
      <c r="V40">
        <v>13</v>
      </c>
      <c r="W40">
        <v>15</v>
      </c>
      <c r="X40">
        <v>43</v>
      </c>
      <c r="Y40">
        <v>0</v>
      </c>
      <c r="Z40">
        <v>3</v>
      </c>
      <c r="AA40" s="4">
        <v>283.31069598901087</v>
      </c>
      <c r="AB40" s="4">
        <v>5438.3710351648324</v>
      </c>
      <c r="AC40">
        <v>0.61099999999999999</v>
      </c>
      <c r="AD40" s="3">
        <v>70.553678461538425</v>
      </c>
      <c r="AE40" s="3">
        <v>85.346494087912049</v>
      </c>
      <c r="AF40" s="3">
        <v>51.903771868131841</v>
      </c>
      <c r="AG40" s="3">
        <v>25.369549142857132</v>
      </c>
      <c r="AH40" s="3">
        <v>17.017234472527463</v>
      </c>
      <c r="AI40" s="3">
        <v>20.036236999999993</v>
      </c>
      <c r="AJ40" s="3">
        <v>7.0374544395604355</v>
      </c>
      <c r="AK40" s="3">
        <v>3.425135065934064</v>
      </c>
      <c r="AL40" s="3">
        <v>1.433709208791208</v>
      </c>
      <c r="AM40" s="3">
        <v>1.0809877582417577</v>
      </c>
    </row>
    <row r="41" spans="1:39" x14ac:dyDescent="0.2">
      <c r="A41" t="s">
        <v>17</v>
      </c>
      <c r="B41">
        <v>4</v>
      </c>
      <c r="C41">
        <v>39</v>
      </c>
      <c r="D41" s="2">
        <v>5.35</v>
      </c>
      <c r="E41" s="12"/>
      <c r="F41" s="12"/>
      <c r="G41" s="1">
        <v>3.3450000000000006</v>
      </c>
      <c r="H41" s="12"/>
      <c r="I41" s="12"/>
      <c r="J41" s="1">
        <f t="shared" si="0"/>
        <v>8.6950000000000003</v>
      </c>
      <c r="K41" s="1">
        <f t="shared" si="1"/>
        <v>0.62523364485981325</v>
      </c>
      <c r="L41" s="3">
        <v>406.7548443142436</v>
      </c>
      <c r="M41" s="2">
        <v>20.412486070724764</v>
      </c>
      <c r="N41" s="3">
        <v>226.99857170272841</v>
      </c>
      <c r="O41" s="2">
        <v>7.7643278900100565</v>
      </c>
      <c r="P41" s="3">
        <f t="shared" si="2"/>
        <v>135.17847727046114</v>
      </c>
      <c r="Q41" s="12"/>
      <c r="R41" s="12"/>
      <c r="S41" s="3">
        <f t="shared" si="3"/>
        <v>109.20680047837749</v>
      </c>
      <c r="T41" s="3">
        <f t="shared" si="4"/>
        <v>25.971676792083645</v>
      </c>
      <c r="U41">
        <v>55</v>
      </c>
      <c r="V41">
        <v>10</v>
      </c>
      <c r="W41">
        <v>15</v>
      </c>
      <c r="X41">
        <v>25</v>
      </c>
      <c r="Y41">
        <v>0</v>
      </c>
      <c r="Z41">
        <v>2</v>
      </c>
      <c r="AA41" s="4">
        <v>192.11255765680463</v>
      </c>
      <c r="AB41" s="4">
        <v>3790.2420639053234</v>
      </c>
      <c r="AC41">
        <v>0.628</v>
      </c>
      <c r="AD41" s="3">
        <v>40.727104899408261</v>
      </c>
      <c r="AE41" s="3">
        <v>61.710317609467417</v>
      </c>
      <c r="AF41" s="3">
        <v>35.731333544378678</v>
      </c>
      <c r="AG41" s="3">
        <v>17.882872739644959</v>
      </c>
      <c r="AH41" s="3">
        <v>12.283702970414195</v>
      </c>
      <c r="AI41" s="3">
        <v>14.707153491124252</v>
      </c>
      <c r="AJ41" s="3">
        <v>5.0353056923076895</v>
      </c>
      <c r="AK41" s="3">
        <v>2.240211816568046</v>
      </c>
      <c r="AL41" s="3">
        <v>1.0415696627218929</v>
      </c>
      <c r="AM41" s="3">
        <v>0.71816556213017702</v>
      </c>
    </row>
    <row r="42" spans="1:39" x14ac:dyDescent="0.2">
      <c r="A42" t="s">
        <v>17</v>
      </c>
      <c r="B42">
        <v>5</v>
      </c>
      <c r="C42">
        <v>51</v>
      </c>
      <c r="D42" s="2">
        <v>5.05</v>
      </c>
      <c r="E42" s="12"/>
      <c r="F42" s="12"/>
      <c r="G42" s="1">
        <v>3.6060000000000016</v>
      </c>
      <c r="H42" s="12"/>
      <c r="I42" s="12"/>
      <c r="J42" s="1">
        <f t="shared" si="0"/>
        <v>8.6560000000000024</v>
      </c>
      <c r="K42" s="1">
        <f t="shared" si="1"/>
        <v>0.71405940594059436</v>
      </c>
      <c r="L42" s="3">
        <v>401.65101622230503</v>
      </c>
      <c r="M42" s="2">
        <v>15.729822819781575</v>
      </c>
      <c r="N42" s="3">
        <v>269.72977039182905</v>
      </c>
      <c r="O42" s="2">
        <v>8.5514462770851392</v>
      </c>
      <c r="P42" s="3">
        <f t="shared" si="2"/>
        <v>110.27212051506598</v>
      </c>
      <c r="Q42" s="12"/>
      <c r="R42" s="12"/>
      <c r="S42" s="3">
        <f t="shared" si="3"/>
        <v>79.435605239896944</v>
      </c>
      <c r="T42" s="3">
        <f t="shared" si="4"/>
        <v>30.836515275169027</v>
      </c>
      <c r="U42">
        <v>48</v>
      </c>
      <c r="V42">
        <v>11</v>
      </c>
      <c r="W42">
        <v>14</v>
      </c>
      <c r="X42">
        <v>41</v>
      </c>
      <c r="Y42">
        <v>0</v>
      </c>
      <c r="Z42">
        <v>2</v>
      </c>
      <c r="AA42" s="4">
        <v>257.75328242523324</v>
      </c>
      <c r="AB42" s="4">
        <v>4249.731240420555</v>
      </c>
      <c r="AC42">
        <v>0.52480000000000004</v>
      </c>
      <c r="AD42" s="3">
        <v>65.199100247663452</v>
      </c>
      <c r="AE42" s="3">
        <v>96.523128974298928</v>
      </c>
      <c r="AF42" s="3">
        <v>44.199045308411151</v>
      </c>
      <c r="AG42" s="3">
        <v>19.746085289719598</v>
      </c>
      <c r="AH42" s="3">
        <v>13.230603567756988</v>
      </c>
      <c r="AI42" s="3">
        <v>13.479927294392503</v>
      </c>
      <c r="AJ42" s="3">
        <v>3.6551654509345739</v>
      </c>
      <c r="AK42" s="3">
        <v>1.1723838995327087</v>
      </c>
      <c r="AL42" s="3">
        <v>0.34518182242990603</v>
      </c>
      <c r="AM42" s="3">
        <v>0.10661290654205592</v>
      </c>
    </row>
    <row r="43" spans="1:39" x14ac:dyDescent="0.2">
      <c r="A43" t="s">
        <v>17</v>
      </c>
      <c r="B43">
        <v>6</v>
      </c>
      <c r="C43">
        <v>61</v>
      </c>
      <c r="D43" s="2">
        <v>5.4</v>
      </c>
      <c r="E43" s="12"/>
      <c r="F43" s="12"/>
      <c r="G43" s="1">
        <v>2.8429999999999995</v>
      </c>
      <c r="H43" s="12"/>
      <c r="I43" s="12"/>
      <c r="J43" s="1">
        <f t="shared" si="0"/>
        <v>8.2430000000000003</v>
      </c>
      <c r="K43" s="1">
        <f t="shared" si="1"/>
        <v>0.52648148148148133</v>
      </c>
      <c r="L43" s="3">
        <v>417.63763990568322</v>
      </c>
      <c r="M43" s="2">
        <v>18.717347948674362</v>
      </c>
      <c r="N43" s="3">
        <v>269.98082568343409</v>
      </c>
      <c r="O43" s="2">
        <v>8.3402589837642402</v>
      </c>
      <c r="P43" s="3">
        <f t="shared" si="2"/>
        <v>124.7850352136833</v>
      </c>
      <c r="Q43" s="12"/>
      <c r="R43" s="12"/>
      <c r="S43" s="3">
        <f t="shared" si="3"/>
        <v>101.07367892284157</v>
      </c>
      <c r="T43" s="3">
        <f t="shared" si="4"/>
        <v>23.711356290841731</v>
      </c>
      <c r="U43">
        <v>48</v>
      </c>
      <c r="V43">
        <v>15</v>
      </c>
      <c r="W43">
        <v>14</v>
      </c>
      <c r="X43">
        <v>58</v>
      </c>
      <c r="Y43">
        <v>0</v>
      </c>
      <c r="Z43">
        <v>3</v>
      </c>
      <c r="AA43" s="4">
        <v>174.60769287274658</v>
      </c>
      <c r="AB43" s="4">
        <v>3236.563755779428</v>
      </c>
      <c r="AC43">
        <v>0.59</v>
      </c>
      <c r="AD43" s="3">
        <v>43.044675150583259</v>
      </c>
      <c r="AE43" s="3">
        <v>54.752010467656426</v>
      </c>
      <c r="AF43" s="3">
        <v>33.098537633085904</v>
      </c>
      <c r="AG43" s="3">
        <v>15.594834825026517</v>
      </c>
      <c r="AH43" s="3">
        <v>9.6643217507953381</v>
      </c>
      <c r="AI43" s="3">
        <v>11.64994470413574</v>
      </c>
      <c r="AJ43" s="3">
        <v>3.8441219003181346</v>
      </c>
      <c r="AK43" s="3">
        <v>1.8160830752916228</v>
      </c>
      <c r="AL43" s="3">
        <v>0.69839516012725356</v>
      </c>
      <c r="AM43" s="3">
        <v>0.38846293743372229</v>
      </c>
    </row>
    <row r="44" spans="1:39" x14ac:dyDescent="0.2">
      <c r="A44" t="s">
        <v>18</v>
      </c>
      <c r="B44">
        <v>1</v>
      </c>
      <c r="C44">
        <v>8</v>
      </c>
      <c r="D44" s="2">
        <v>6.65</v>
      </c>
      <c r="E44" s="12">
        <f t="shared" ref="E44" si="41">AVERAGE(D44:D49)</f>
        <v>5.9666666666666677</v>
      </c>
      <c r="F44" s="12">
        <f t="shared" ref="F44" si="42">STDEV(D44:D49)/SQRT(COUNT(D44:D49))</f>
        <v>0.29373079133413316</v>
      </c>
      <c r="G44" s="1">
        <v>3.8750000000000009</v>
      </c>
      <c r="H44" s="12">
        <f t="shared" ref="H44" si="43">AVERAGE(G44:G49)</f>
        <v>4.1531666666666656</v>
      </c>
      <c r="I44" s="12">
        <f t="shared" ref="I44" si="44">STDEV(G44:G49)/SQRT(COUNT(G44:G49))</f>
        <v>0.7331113338216636</v>
      </c>
      <c r="J44" s="1">
        <f t="shared" si="0"/>
        <v>10.525000000000002</v>
      </c>
      <c r="K44" s="1">
        <f t="shared" si="1"/>
        <v>0.58270676691729328</v>
      </c>
      <c r="L44" s="3">
        <v>409.31187710292227</v>
      </c>
      <c r="M44" s="2">
        <v>17.842584353087442</v>
      </c>
      <c r="N44" s="3">
        <v>237.39195466744289</v>
      </c>
      <c r="O44" s="2">
        <v>6.8760487978673428</v>
      </c>
      <c r="P44" s="3">
        <f t="shared" si="2"/>
        <v>145.29787503976746</v>
      </c>
      <c r="Q44" s="12">
        <f t="shared" ref="Q44" si="45">AVERAGE(P44:P49)</f>
        <v>136.79127909354975</v>
      </c>
      <c r="R44" s="12">
        <f t="shared" ref="R44" si="46">STDEV(P44:P49)/SQRT(COUNT(P44:P49))</f>
        <v>4.0446511316121256</v>
      </c>
      <c r="S44" s="3">
        <f t="shared" si="3"/>
        <v>118.65318594803149</v>
      </c>
      <c r="T44" s="3">
        <f t="shared" si="4"/>
        <v>26.644689091735959</v>
      </c>
      <c r="U44">
        <v>60</v>
      </c>
      <c r="V44">
        <v>12</v>
      </c>
      <c r="W44">
        <v>18</v>
      </c>
      <c r="X44">
        <v>54</v>
      </c>
      <c r="Y44">
        <v>0</v>
      </c>
      <c r="Z44">
        <v>3</v>
      </c>
      <c r="AA44" s="4">
        <v>276.91715189189176</v>
      </c>
      <c r="AB44" s="4">
        <v>5246.680459459456</v>
      </c>
      <c r="AC44">
        <v>0.60309999999999997</v>
      </c>
      <c r="AD44" s="3">
        <v>68.187591621621593</v>
      </c>
      <c r="AE44" s="3">
        <v>84.127661756756694</v>
      </c>
      <c r="AF44" s="3">
        <v>52.238724189189163</v>
      </c>
      <c r="AG44" s="3">
        <v>24.07220378378377</v>
      </c>
      <c r="AH44" s="3">
        <v>16.423963378378367</v>
      </c>
      <c r="AI44" s="3">
        <v>20.116205810810801</v>
      </c>
      <c r="AJ44" s="3">
        <v>6.9200127027026985</v>
      </c>
      <c r="AK44" s="3">
        <v>2.9748102702702686</v>
      </c>
      <c r="AL44" s="3">
        <v>1.1030595945945938</v>
      </c>
      <c r="AM44" s="3">
        <v>0.64965108108108072</v>
      </c>
    </row>
    <row r="45" spans="1:39" x14ac:dyDescent="0.2">
      <c r="A45" t="s">
        <v>18</v>
      </c>
      <c r="B45">
        <v>2</v>
      </c>
      <c r="C45">
        <v>19</v>
      </c>
      <c r="D45" s="2">
        <v>6.45</v>
      </c>
      <c r="E45" s="12"/>
      <c r="F45" s="12"/>
      <c r="G45" s="1">
        <v>5.129999999999999</v>
      </c>
      <c r="H45" s="12"/>
      <c r="I45" s="12"/>
      <c r="J45" s="1">
        <f t="shared" si="0"/>
        <v>11.579999999999998</v>
      </c>
      <c r="K45" s="1">
        <f t="shared" si="1"/>
        <v>0.79534883720930216</v>
      </c>
      <c r="L45" s="3">
        <v>414.21649540523731</v>
      </c>
      <c r="M45" s="2">
        <v>17.344812707778271</v>
      </c>
      <c r="N45" s="3">
        <v>172.47213295031833</v>
      </c>
      <c r="O45" s="2">
        <v>5.7990899509812293</v>
      </c>
      <c r="P45" s="3">
        <f t="shared" si="2"/>
        <v>141.62337341370355</v>
      </c>
      <c r="Q45" s="12"/>
      <c r="R45" s="12"/>
      <c r="S45" s="3">
        <f t="shared" si="3"/>
        <v>111.87404196516985</v>
      </c>
      <c r="T45" s="3">
        <f t="shared" si="4"/>
        <v>29.749331448533699</v>
      </c>
      <c r="U45">
        <v>62</v>
      </c>
      <c r="V45">
        <v>16</v>
      </c>
      <c r="W45">
        <v>17</v>
      </c>
      <c r="X45">
        <v>46</v>
      </c>
      <c r="Y45">
        <v>0</v>
      </c>
      <c r="Z45">
        <v>4</v>
      </c>
      <c r="AA45" s="4">
        <v>466.7883483461539</v>
      </c>
      <c r="AB45" s="4">
        <v>8814.8046807692317</v>
      </c>
      <c r="AC45">
        <v>0.60109999999999997</v>
      </c>
      <c r="AD45" s="3">
        <v>144.23823692307693</v>
      </c>
      <c r="AE45" s="3">
        <v>126.08932292307692</v>
      </c>
      <c r="AF45" s="3">
        <v>77.318123538461535</v>
      </c>
      <c r="AG45" s="3">
        <v>37.861438846153852</v>
      </c>
      <c r="AH45" s="3">
        <v>25.951959692307696</v>
      </c>
      <c r="AI45" s="3">
        <v>32.157227423076925</v>
      </c>
      <c r="AJ45" s="3">
        <v>12.414659192307692</v>
      </c>
      <c r="AK45" s="3">
        <v>5.917297153846155</v>
      </c>
      <c r="AL45" s="3">
        <v>2.2973981538461539</v>
      </c>
      <c r="AM45" s="3">
        <v>2.362818807692308</v>
      </c>
    </row>
    <row r="46" spans="1:39" x14ac:dyDescent="0.2">
      <c r="A46" t="s">
        <v>18</v>
      </c>
      <c r="B46">
        <v>3</v>
      </c>
      <c r="C46">
        <v>29</v>
      </c>
      <c r="D46" s="2">
        <v>6.55</v>
      </c>
      <c r="E46" s="12"/>
      <c r="F46" s="12"/>
      <c r="G46" s="1">
        <v>3.2639999999999998</v>
      </c>
      <c r="H46" s="12"/>
      <c r="I46" s="12"/>
      <c r="J46" s="1">
        <f t="shared" si="0"/>
        <v>9.8140000000000001</v>
      </c>
      <c r="K46" s="1">
        <f t="shared" si="1"/>
        <v>0.49832061068702288</v>
      </c>
      <c r="L46" s="3">
        <v>411.36083022261715</v>
      </c>
      <c r="M46" s="2">
        <v>17.644403594610036</v>
      </c>
      <c r="N46" s="3">
        <v>304.5370091871967</v>
      </c>
      <c r="O46" s="2">
        <v>8.5373877301506234</v>
      </c>
      <c r="P46" s="3">
        <f t="shared" si="2"/>
        <v>143.43687709590736</v>
      </c>
      <c r="Q46" s="12"/>
      <c r="R46" s="12"/>
      <c r="S46" s="3">
        <f t="shared" si="3"/>
        <v>115.57084354469573</v>
      </c>
      <c r="T46" s="3">
        <f t="shared" si="4"/>
        <v>27.866033551211633</v>
      </c>
      <c r="U46">
        <v>74</v>
      </c>
      <c r="V46">
        <v>19</v>
      </c>
      <c r="W46">
        <v>15</v>
      </c>
      <c r="X46">
        <v>39</v>
      </c>
      <c r="Y46">
        <v>0</v>
      </c>
      <c r="Z46">
        <v>3</v>
      </c>
      <c r="AA46" s="4">
        <v>320.96279796742675</v>
      </c>
      <c r="AB46" s="4">
        <v>6160.4055557003267</v>
      </c>
      <c r="AC46">
        <v>0.6109</v>
      </c>
      <c r="AD46" s="3">
        <v>74.59746543322477</v>
      </c>
      <c r="AE46" s="3">
        <v>101.40975822801305</v>
      </c>
      <c r="AF46" s="3">
        <v>61.040010840390885</v>
      </c>
      <c r="AG46" s="3">
        <v>28.491891908794791</v>
      </c>
      <c r="AH46" s="3">
        <v>18.127517081433229</v>
      </c>
      <c r="AI46" s="3">
        <v>23.061563413680787</v>
      </c>
      <c r="AJ46" s="3">
        <v>7.9235247947882748</v>
      </c>
      <c r="AK46" s="3">
        <v>3.677624286644952</v>
      </c>
      <c r="AL46" s="3">
        <v>1.5015941628664498</v>
      </c>
      <c r="AM46" s="3">
        <v>1.0512684820846907</v>
      </c>
    </row>
    <row r="47" spans="1:39" x14ac:dyDescent="0.2">
      <c r="A47" t="s">
        <v>18</v>
      </c>
      <c r="B47">
        <v>4</v>
      </c>
      <c r="C47">
        <v>47</v>
      </c>
      <c r="D47" s="2">
        <v>5.25</v>
      </c>
      <c r="E47" s="12"/>
      <c r="F47" s="12"/>
      <c r="G47" s="1">
        <v>7.2789999999999981</v>
      </c>
      <c r="H47" s="12"/>
      <c r="I47" s="12"/>
      <c r="J47" s="1">
        <f t="shared" si="0"/>
        <v>12.528999999999998</v>
      </c>
      <c r="K47" s="1">
        <f t="shared" si="1"/>
        <v>1.3864761904761902</v>
      </c>
      <c r="L47" s="3">
        <v>411.4198405490589</v>
      </c>
      <c r="M47" s="2">
        <v>16.526433261180202</v>
      </c>
      <c r="N47" s="3">
        <v>134.33054324244381</v>
      </c>
      <c r="O47" s="2">
        <v>4.7288192400483373</v>
      </c>
      <c r="P47" s="3">
        <f t="shared" si="2"/>
        <v>121.1848498695079</v>
      </c>
      <c r="Q47" s="12"/>
      <c r="R47" s="12"/>
      <c r="S47" s="3">
        <f t="shared" si="3"/>
        <v>86.763774621196063</v>
      </c>
      <c r="T47" s="3">
        <f t="shared" si="4"/>
        <v>34.421075248311837</v>
      </c>
      <c r="U47">
        <v>52</v>
      </c>
      <c r="V47">
        <v>16</v>
      </c>
      <c r="W47">
        <v>16</v>
      </c>
      <c r="X47">
        <v>47</v>
      </c>
      <c r="Y47">
        <v>0</v>
      </c>
      <c r="Z47">
        <v>2</v>
      </c>
      <c r="AA47" s="4">
        <v>455.71337558342367</v>
      </c>
      <c r="AB47" s="4">
        <v>8401.0457052745005</v>
      </c>
      <c r="AC47">
        <v>0.58679999999999999</v>
      </c>
      <c r="AD47" s="3">
        <v>109.51998287082901</v>
      </c>
      <c r="AE47" s="3">
        <v>153.71934019052767</v>
      </c>
      <c r="AF47" s="3">
        <v>82.225151061356428</v>
      </c>
      <c r="AG47" s="3">
        <v>38.600184411194888</v>
      </c>
      <c r="AH47" s="3">
        <v>24.805053385360637</v>
      </c>
      <c r="AI47" s="3">
        <v>28.751666069967751</v>
      </c>
      <c r="AJ47" s="3">
        <v>10.052729941872997</v>
      </c>
      <c r="AK47" s="3">
        <v>4.9278594940796632</v>
      </c>
      <c r="AL47" s="3">
        <v>1.9586934951560846</v>
      </c>
      <c r="AM47" s="3">
        <v>1.0177201625403673</v>
      </c>
    </row>
    <row r="48" spans="1:39" x14ac:dyDescent="0.2">
      <c r="A48" t="s">
        <v>18</v>
      </c>
      <c r="B48">
        <v>5</v>
      </c>
      <c r="C48">
        <v>59</v>
      </c>
      <c r="D48" s="2">
        <v>5.95</v>
      </c>
      <c r="E48" s="12"/>
      <c r="F48" s="12"/>
      <c r="G48" s="1">
        <v>3.0189999999999992</v>
      </c>
      <c r="H48" s="12"/>
      <c r="I48" s="12"/>
      <c r="J48" s="1">
        <f t="shared" si="0"/>
        <v>8.9689999999999994</v>
      </c>
      <c r="K48" s="1">
        <f t="shared" si="1"/>
        <v>0.50739495798319312</v>
      </c>
      <c r="L48" s="3">
        <v>408.6078290674796</v>
      </c>
      <c r="M48" s="2">
        <v>16.952009689971533</v>
      </c>
      <c r="N48" s="3">
        <v>319.51652494266636</v>
      </c>
      <c r="O48" s="2">
        <v>8.8594116039004867</v>
      </c>
      <c r="P48" s="3">
        <f t="shared" si="2"/>
        <v>127.61102128750619</v>
      </c>
      <c r="Q48" s="12"/>
      <c r="R48" s="12"/>
      <c r="S48" s="3">
        <f t="shared" si="3"/>
        <v>100.86445765533063</v>
      </c>
      <c r="T48" s="3">
        <f t="shared" si="4"/>
        <v>26.746563632175562</v>
      </c>
      <c r="U48">
        <v>49</v>
      </c>
      <c r="V48">
        <v>13</v>
      </c>
      <c r="W48">
        <v>14</v>
      </c>
      <c r="X48">
        <v>57</v>
      </c>
      <c r="Y48">
        <v>0</v>
      </c>
      <c r="Z48">
        <v>2</v>
      </c>
      <c r="AA48" s="4">
        <v>158.1718534822956</v>
      </c>
      <c r="AB48" s="4">
        <v>2979.1993323565348</v>
      </c>
      <c r="AC48">
        <v>0.59950000000000003</v>
      </c>
      <c r="AD48" s="3">
        <v>23.971250737484755</v>
      </c>
      <c r="AE48" s="3">
        <v>58.600305029304074</v>
      </c>
      <c r="AF48" s="3">
        <v>35.585140996337024</v>
      </c>
      <c r="AG48" s="3">
        <v>15.2220412893773</v>
      </c>
      <c r="AH48" s="3">
        <v>9.3274714358974435</v>
      </c>
      <c r="AI48" s="3">
        <v>10.414141870573879</v>
      </c>
      <c r="AJ48" s="3">
        <v>3.147707452991455</v>
      </c>
      <c r="AK48" s="3">
        <v>1.2224959450549457</v>
      </c>
      <c r="AL48" s="3">
        <v>0.41559354945054977</v>
      </c>
      <c r="AM48" s="3">
        <v>0.20708718070818083</v>
      </c>
    </row>
    <row r="49" spans="1:39" x14ac:dyDescent="0.2">
      <c r="A49" t="s">
        <v>18</v>
      </c>
      <c r="B49">
        <v>6</v>
      </c>
      <c r="C49">
        <v>65</v>
      </c>
      <c r="D49" s="2">
        <v>4.95</v>
      </c>
      <c r="E49" s="12"/>
      <c r="F49" s="12"/>
      <c r="G49" s="1">
        <v>2.3519999999999999</v>
      </c>
      <c r="H49" s="12"/>
      <c r="I49" s="12"/>
      <c r="J49" s="1">
        <f t="shared" si="0"/>
        <v>7.3019999999999996</v>
      </c>
      <c r="K49" s="1">
        <f t="shared" si="1"/>
        <v>0.4751515151515151</v>
      </c>
      <c r="L49" s="3">
        <v>386.96196374892389</v>
      </c>
      <c r="M49" s="2">
        <v>24.473563712890943</v>
      </c>
      <c r="N49" s="3">
        <v>248.99738695570966</v>
      </c>
      <c r="O49" s="2">
        <v>8.6945312398366799</v>
      </c>
      <c r="P49" s="3">
        <f t="shared" si="2"/>
        <v>141.59367785490605</v>
      </c>
      <c r="Q49" s="12"/>
      <c r="R49" s="12"/>
      <c r="S49" s="3">
        <f t="shared" si="3"/>
        <v>121.14414037881018</v>
      </c>
      <c r="T49" s="3">
        <f t="shared" si="4"/>
        <v>20.44953747609587</v>
      </c>
      <c r="U49">
        <v>62</v>
      </c>
      <c r="V49">
        <v>7</v>
      </c>
      <c r="W49">
        <v>15</v>
      </c>
      <c r="X49">
        <v>38</v>
      </c>
      <c r="Y49">
        <v>0</v>
      </c>
      <c r="Z49">
        <v>2</v>
      </c>
      <c r="AA49" s="4">
        <v>147.3340443076923</v>
      </c>
      <c r="AB49" s="4">
        <v>2536.5867692307688</v>
      </c>
      <c r="AC49">
        <v>0.54800000000000004</v>
      </c>
      <c r="AD49" s="3">
        <v>26.0511775042735</v>
      </c>
      <c r="AE49" s="3">
        <v>56.87243548717948</v>
      </c>
      <c r="AF49" s="3">
        <v>32.041875623931617</v>
      </c>
      <c r="AG49" s="3">
        <v>14.584671589743589</v>
      </c>
      <c r="AH49" s="3">
        <v>7.1099921367521359</v>
      </c>
      <c r="AI49" s="3">
        <v>7.6289867350427345</v>
      </c>
      <c r="AJ49" s="3">
        <v>1.9493623931623929</v>
      </c>
      <c r="AK49" s="3">
        <v>0.72670769230769228</v>
      </c>
      <c r="AL49" s="3">
        <v>0.23437914529914525</v>
      </c>
      <c r="AM49" s="3">
        <v>9.9253059829059825E-2</v>
      </c>
    </row>
    <row r="50" spans="1:39" x14ac:dyDescent="0.2">
      <c r="A50" t="s">
        <v>19</v>
      </c>
      <c r="B50">
        <v>1</v>
      </c>
      <c r="C50">
        <v>3</v>
      </c>
      <c r="D50" s="2">
        <v>5.9</v>
      </c>
      <c r="E50" s="12">
        <f t="shared" ref="E50" si="47">AVERAGE(D50:D55)</f>
        <v>6.0249999999999995</v>
      </c>
      <c r="F50" s="12">
        <f t="shared" ref="F50" si="48">STDEV(D50:D55)/SQRT(COUNT(D50:D55))</f>
        <v>0.21631381524689222</v>
      </c>
      <c r="G50" s="1">
        <v>5.625</v>
      </c>
      <c r="H50" s="12">
        <f t="shared" ref="H50" si="49">AVERAGE(G50:G55)</f>
        <v>3.8460000000000001</v>
      </c>
      <c r="I50" s="12">
        <f t="shared" ref="I50" si="50">STDEV(G50:G55)/SQRT(COUNT(G50:G55))</f>
        <v>0.49112551009560329</v>
      </c>
      <c r="J50" s="1">
        <f t="shared" si="0"/>
        <v>11.525</v>
      </c>
      <c r="K50" s="1">
        <f t="shared" si="1"/>
        <v>0.95338983050847448</v>
      </c>
      <c r="L50" s="3">
        <v>399.01904940766815</v>
      </c>
      <c r="M50" s="2">
        <v>17.295671110786291</v>
      </c>
      <c r="N50" s="3">
        <v>228.56945444510214</v>
      </c>
      <c r="O50" s="2">
        <v>7.6252153470588802</v>
      </c>
      <c r="P50" s="3">
        <f t="shared" si="2"/>
        <v>144.93629588084534</v>
      </c>
      <c r="Q50" s="12">
        <f t="shared" ref="Q50" si="51">AVERAGE(P50:P55)</f>
        <v>139.97719981588941</v>
      </c>
      <c r="R50" s="12">
        <f t="shared" ref="R50" si="52">STDEV(P50:P55)/SQRT(COUNT(P50:P55))</f>
        <v>3.6007222755912602</v>
      </c>
      <c r="S50" s="3">
        <f t="shared" si="3"/>
        <v>102.04445955363913</v>
      </c>
      <c r="T50" s="3">
        <f t="shared" si="4"/>
        <v>42.8918363272062</v>
      </c>
      <c r="U50">
        <v>53</v>
      </c>
      <c r="V50">
        <v>12</v>
      </c>
      <c r="W50">
        <v>16</v>
      </c>
      <c r="X50">
        <v>35.5</v>
      </c>
      <c r="Y50">
        <v>0</v>
      </c>
      <c r="Z50">
        <v>3</v>
      </c>
      <c r="AA50" s="4">
        <v>501.74773199999998</v>
      </c>
      <c r="AB50" s="4">
        <v>9608.9453999999987</v>
      </c>
      <c r="AC50">
        <v>0.60960000000000003</v>
      </c>
      <c r="AD50" s="3">
        <v>113.49408599999998</v>
      </c>
      <c r="AE50" s="3">
        <v>170.64900900000001</v>
      </c>
      <c r="AF50" s="3">
        <v>87.297786000000002</v>
      </c>
      <c r="AG50" s="3">
        <v>42.784542000000002</v>
      </c>
      <c r="AH50" s="3">
        <v>29.936205000000001</v>
      </c>
      <c r="AI50" s="3">
        <v>35.445230999999993</v>
      </c>
      <c r="AJ50" s="3">
        <v>12.711869999999999</v>
      </c>
      <c r="AK50" s="3">
        <v>5.5605149999999988</v>
      </c>
      <c r="AL50" s="3">
        <v>2.2066559999999997</v>
      </c>
      <c r="AM50" s="3">
        <v>1.4528430000000001</v>
      </c>
    </row>
    <row r="51" spans="1:39" x14ac:dyDescent="0.2">
      <c r="A51" t="s">
        <v>19</v>
      </c>
      <c r="B51">
        <v>2</v>
      </c>
      <c r="C51">
        <v>20</v>
      </c>
      <c r="D51" s="2">
        <v>6.05</v>
      </c>
      <c r="E51" s="12"/>
      <c r="F51" s="12"/>
      <c r="G51" s="1">
        <v>2.4170000000000007</v>
      </c>
      <c r="H51" s="12"/>
      <c r="I51" s="12"/>
      <c r="J51" s="1">
        <f t="shared" si="0"/>
        <v>8.4670000000000005</v>
      </c>
      <c r="K51" s="1">
        <f t="shared" si="1"/>
        <v>0.39950413223140507</v>
      </c>
      <c r="L51" s="3">
        <v>416.77400020140374</v>
      </c>
      <c r="M51" s="2">
        <v>18.343182825042778</v>
      </c>
      <c r="N51" s="3">
        <v>318.40130574123356</v>
      </c>
      <c r="O51" s="2">
        <v>8.9801193555729775</v>
      </c>
      <c r="P51" s="3">
        <f t="shared" si="2"/>
        <v>132.68120457392871</v>
      </c>
      <c r="Q51" s="12"/>
      <c r="R51" s="12"/>
      <c r="S51" s="3">
        <f t="shared" si="3"/>
        <v>110.9762560915088</v>
      </c>
      <c r="T51" s="3">
        <f t="shared" si="4"/>
        <v>21.704948482419894</v>
      </c>
      <c r="U51">
        <v>58</v>
      </c>
      <c r="V51">
        <v>12</v>
      </c>
      <c r="W51">
        <v>16</v>
      </c>
      <c r="X51">
        <v>67</v>
      </c>
      <c r="Y51">
        <v>1</v>
      </c>
      <c r="Z51">
        <v>2</v>
      </c>
      <c r="AA51" s="4">
        <v>333.65264300856501</v>
      </c>
      <c r="AB51" s="4">
        <v>5794.8910301927144</v>
      </c>
      <c r="AC51">
        <v>0.55279999999999996</v>
      </c>
      <c r="AD51" s="3">
        <v>82.152127231263307</v>
      </c>
      <c r="AE51" s="3">
        <v>115.24069161241961</v>
      </c>
      <c r="AF51" s="3">
        <v>63.099200888650905</v>
      </c>
      <c r="AG51" s="3">
        <v>26.953064224839377</v>
      </c>
      <c r="AH51" s="3">
        <v>17.338222698072787</v>
      </c>
      <c r="AI51" s="3">
        <v>19.149761610278357</v>
      </c>
      <c r="AJ51" s="3">
        <v>5.8080665267665905</v>
      </c>
      <c r="AK51" s="3">
        <v>2.4595899207708758</v>
      </c>
      <c r="AL51" s="3">
        <v>0.96222995503211906</v>
      </c>
      <c r="AM51" s="3">
        <v>0.40843677087794394</v>
      </c>
    </row>
    <row r="52" spans="1:39" x14ac:dyDescent="0.2">
      <c r="A52" t="s">
        <v>19</v>
      </c>
      <c r="B52">
        <v>3</v>
      </c>
      <c r="C52">
        <v>25</v>
      </c>
      <c r="D52" s="2">
        <v>6.6</v>
      </c>
      <c r="E52" s="12"/>
      <c r="F52" s="12"/>
      <c r="G52" s="1">
        <v>4.3539999999999992</v>
      </c>
      <c r="H52" s="12"/>
      <c r="I52" s="12"/>
      <c r="J52" s="1">
        <f t="shared" si="0"/>
        <v>10.953999999999999</v>
      </c>
      <c r="K52" s="1">
        <f t="shared" si="1"/>
        <v>0.65969696969696956</v>
      </c>
      <c r="L52" s="3">
        <v>403.80612823627166</v>
      </c>
      <c r="M52" s="2">
        <v>18.585863560664656</v>
      </c>
      <c r="N52" s="3">
        <v>214.31374376841683</v>
      </c>
      <c r="O52" s="2">
        <v>7.1564303481361238</v>
      </c>
      <c r="P52" s="3">
        <f t="shared" si="2"/>
        <v>153.82579723617141</v>
      </c>
      <c r="Q52" s="12"/>
      <c r="R52" s="12"/>
      <c r="S52" s="3">
        <f t="shared" si="3"/>
        <v>122.66669950038673</v>
      </c>
      <c r="T52" s="3">
        <f t="shared" si="4"/>
        <v>31.159097735784677</v>
      </c>
      <c r="U52">
        <v>68</v>
      </c>
      <c r="V52">
        <v>15</v>
      </c>
      <c r="W52">
        <v>18</v>
      </c>
      <c r="X52">
        <v>49</v>
      </c>
      <c r="Y52">
        <v>1</v>
      </c>
      <c r="Z52">
        <v>2</v>
      </c>
      <c r="AA52" s="4">
        <v>504.03298223104701</v>
      </c>
      <c r="AB52" s="4">
        <v>8561.834490974732</v>
      </c>
      <c r="AC52">
        <v>0.54069999999999996</v>
      </c>
      <c r="AD52" s="3">
        <v>144.94969775090254</v>
      </c>
      <c r="AE52" s="3">
        <v>161.17977503610109</v>
      </c>
      <c r="AF52" s="3">
        <v>89.896063458483766</v>
      </c>
      <c r="AG52" s="3">
        <v>40.586479032490978</v>
      </c>
      <c r="AH52" s="3">
        <v>25.2312335198556</v>
      </c>
      <c r="AI52" s="3">
        <v>27.90869988447654</v>
      </c>
      <c r="AJ52" s="3">
        <v>8.5213360036101093</v>
      </c>
      <c r="AK52" s="3">
        <v>3.6435356570397124</v>
      </c>
      <c r="AL52" s="3">
        <v>1.197923722021661</v>
      </c>
      <c r="AM52" s="3">
        <v>0.73236794945848382</v>
      </c>
    </row>
    <row r="53" spans="1:39" x14ac:dyDescent="0.2">
      <c r="A53" t="s">
        <v>19</v>
      </c>
      <c r="B53">
        <v>4</v>
      </c>
      <c r="C53">
        <v>48</v>
      </c>
      <c r="D53" s="2">
        <v>6.55</v>
      </c>
      <c r="E53" s="12"/>
      <c r="F53" s="12"/>
      <c r="G53" s="1">
        <v>3.5919999999999992</v>
      </c>
      <c r="H53" s="12"/>
      <c r="I53" s="12"/>
      <c r="J53" s="1">
        <f t="shared" si="0"/>
        <v>10.141999999999999</v>
      </c>
      <c r="K53" s="1">
        <f t="shared" si="1"/>
        <v>0.54839694656488536</v>
      </c>
      <c r="L53" s="3">
        <v>406.65816869777592</v>
      </c>
      <c r="M53" s="2">
        <v>16.775297086281327</v>
      </c>
      <c r="N53" s="3">
        <v>325.73867605597115</v>
      </c>
      <c r="O53" s="2">
        <v>8.7766502197067879</v>
      </c>
      <c r="P53" s="3">
        <f t="shared" si="2"/>
        <v>141.40392350432947</v>
      </c>
      <c r="Q53" s="12"/>
      <c r="R53" s="12"/>
      <c r="S53" s="3">
        <f t="shared" si="3"/>
        <v>109.87819591514268</v>
      </c>
      <c r="T53" s="3">
        <f t="shared" si="4"/>
        <v>31.525727589186776</v>
      </c>
      <c r="U53">
        <v>62</v>
      </c>
      <c r="V53">
        <v>12</v>
      </c>
      <c r="W53">
        <v>18</v>
      </c>
      <c r="X53">
        <v>39</v>
      </c>
      <c r="Y53">
        <v>0</v>
      </c>
      <c r="Z53">
        <v>3</v>
      </c>
      <c r="AA53" s="4">
        <v>235.91080633870985</v>
      </c>
      <c r="AB53" s="4">
        <v>4567.1179225806491</v>
      </c>
      <c r="AC53">
        <v>0.61619999999999997</v>
      </c>
      <c r="AD53" s="3">
        <v>57.363092153225843</v>
      </c>
      <c r="AE53" s="3">
        <v>73.209058935483924</v>
      </c>
      <c r="AF53" s="3">
        <v>42.469961306451644</v>
      </c>
      <c r="AG53" s="3">
        <v>20.622808983870982</v>
      </c>
      <c r="AH53" s="3">
        <v>13.70598570967743</v>
      </c>
      <c r="AI53" s="3">
        <v>17.015778346774205</v>
      </c>
      <c r="AJ53" s="3">
        <v>6.3291583145161336</v>
      </c>
      <c r="AK53" s="3">
        <v>2.9948843145161312</v>
      </c>
      <c r="AL53" s="3">
        <v>1.3109242983870977</v>
      </c>
      <c r="AM53" s="3">
        <v>0.80406123387096828</v>
      </c>
    </row>
    <row r="54" spans="1:39" x14ac:dyDescent="0.2">
      <c r="A54" t="s">
        <v>19</v>
      </c>
      <c r="B54">
        <v>5</v>
      </c>
      <c r="C54">
        <v>50</v>
      </c>
      <c r="D54" s="2">
        <v>5.9</v>
      </c>
      <c r="E54" s="12"/>
      <c r="F54" s="12"/>
      <c r="G54" s="1">
        <v>4.4170000000000016</v>
      </c>
      <c r="H54" s="12"/>
      <c r="I54" s="12"/>
      <c r="J54" s="1">
        <f t="shared" si="0"/>
        <v>10.317000000000002</v>
      </c>
      <c r="K54" s="1">
        <f t="shared" si="1"/>
        <v>0.74864406779661041</v>
      </c>
      <c r="L54" s="3">
        <v>410.10747031510851</v>
      </c>
      <c r="M54" s="2">
        <v>17.857178770182632</v>
      </c>
      <c r="N54" s="3">
        <v>206.8149049329555</v>
      </c>
      <c r="O54" s="2">
        <v>7.3013588513847223</v>
      </c>
      <c r="P54" s="3">
        <f t="shared" si="2"/>
        <v>137.60745679064388</v>
      </c>
      <c r="Q54" s="12"/>
      <c r="R54" s="12"/>
      <c r="S54" s="3">
        <f t="shared" si="3"/>
        <v>105.35735474407754</v>
      </c>
      <c r="T54" s="3">
        <f t="shared" si="4"/>
        <v>32.250102046566333</v>
      </c>
      <c r="U54">
        <v>59</v>
      </c>
      <c r="V54">
        <v>14</v>
      </c>
      <c r="W54">
        <v>16</v>
      </c>
      <c r="X54">
        <v>44</v>
      </c>
      <c r="Y54">
        <v>0</v>
      </c>
      <c r="Z54">
        <v>2</v>
      </c>
      <c r="AA54" s="4">
        <v>266.12892324680411</v>
      </c>
      <c r="AB54" s="4">
        <v>5004.0874877089436</v>
      </c>
      <c r="AC54">
        <v>0.59850000000000003</v>
      </c>
      <c r="AD54" s="3">
        <v>69.632054918387354</v>
      </c>
      <c r="AE54" s="3">
        <v>80.697777827925194</v>
      </c>
      <c r="AF54" s="3">
        <v>46.842710630285112</v>
      </c>
      <c r="AG54" s="3">
        <v>22.458416741396245</v>
      </c>
      <c r="AH54" s="3">
        <v>15.721683912487695</v>
      </c>
      <c r="AI54" s="3">
        <v>19.326372856440493</v>
      </c>
      <c r="AJ54" s="3">
        <v>6.7050364021632198</v>
      </c>
      <c r="AK54" s="3">
        <v>2.799813388397244</v>
      </c>
      <c r="AL54" s="3">
        <v>1.1870437767944926</v>
      </c>
      <c r="AM54" s="3">
        <v>0.68054808062930117</v>
      </c>
    </row>
    <row r="55" spans="1:39" x14ac:dyDescent="0.2">
      <c r="A55" t="s">
        <v>19</v>
      </c>
      <c r="B55">
        <v>6</v>
      </c>
      <c r="C55">
        <v>72</v>
      </c>
      <c r="D55" s="2">
        <v>5.15</v>
      </c>
      <c r="E55" s="12"/>
      <c r="F55" s="12"/>
      <c r="G55" s="1">
        <v>2.6710000000000012</v>
      </c>
      <c r="H55" s="12"/>
      <c r="I55" s="12"/>
      <c r="J55" s="1">
        <f t="shared" si="0"/>
        <v>7.8210000000000015</v>
      </c>
      <c r="K55" s="1">
        <f t="shared" si="1"/>
        <v>0.5186407766990293</v>
      </c>
      <c r="L55" s="3">
        <v>417.08061132797604</v>
      </c>
      <c r="M55" s="2">
        <v>20.628786903183737</v>
      </c>
      <c r="N55" s="3">
        <v>298.7290103862947</v>
      </c>
      <c r="O55" s="2">
        <v>8.6747541587500461</v>
      </c>
      <c r="P55" s="3">
        <f t="shared" si="2"/>
        <v>129.40852090941763</v>
      </c>
      <c r="Q55" s="12"/>
      <c r="R55" s="12"/>
      <c r="S55" s="3">
        <f t="shared" si="3"/>
        <v>106.23825255139626</v>
      </c>
      <c r="T55" s="3">
        <f t="shared" si="4"/>
        <v>23.170268358021382</v>
      </c>
      <c r="U55">
        <v>64</v>
      </c>
      <c r="V55">
        <v>12</v>
      </c>
      <c r="W55">
        <v>18</v>
      </c>
      <c r="X55">
        <v>51</v>
      </c>
      <c r="Y55">
        <v>0</v>
      </c>
      <c r="Z55">
        <v>2</v>
      </c>
      <c r="AA55" s="4">
        <v>157.87801612052104</v>
      </c>
      <c r="AB55" s="4">
        <v>3005.8769875135695</v>
      </c>
      <c r="AC55">
        <v>0.60599999999999998</v>
      </c>
      <c r="AD55" s="3">
        <v>31.269968321389769</v>
      </c>
      <c r="AE55" s="3">
        <v>52.944254588490729</v>
      </c>
      <c r="AF55" s="3">
        <v>32.79897226601517</v>
      </c>
      <c r="AG55" s="3">
        <v>14.300185986970673</v>
      </c>
      <c r="AH55" s="3">
        <v>9.2046227133550413</v>
      </c>
      <c r="AI55" s="3">
        <v>11.326200043431042</v>
      </c>
      <c r="AJ55" s="3">
        <v>3.4563030010857734</v>
      </c>
      <c r="AK55" s="3">
        <v>1.6419225722041246</v>
      </c>
      <c r="AL55" s="3">
        <v>0.5803900293159604</v>
      </c>
      <c r="AM55" s="3">
        <v>0.30611806080347426</v>
      </c>
    </row>
    <row r="56" spans="1:39" x14ac:dyDescent="0.2">
      <c r="A56" t="s">
        <v>20</v>
      </c>
      <c r="B56">
        <v>1</v>
      </c>
      <c r="C56">
        <v>12</v>
      </c>
      <c r="D56" s="2">
        <v>5.05</v>
      </c>
      <c r="E56" s="12">
        <f t="shared" ref="E56" si="53">AVERAGE(D56:D61)</f>
        <v>5.4250000000000007</v>
      </c>
      <c r="F56" s="12">
        <f t="shared" ref="F56" si="54">STDEV(D56:D61)/SQRT(COUNT(D56:D61))</f>
        <v>0.25617376914898626</v>
      </c>
      <c r="G56" s="1">
        <v>3.6580000000000008</v>
      </c>
      <c r="H56" s="12">
        <f t="shared" ref="H56" si="55">AVERAGE(G56:G61)</f>
        <v>3.240333333333334</v>
      </c>
      <c r="I56" s="12">
        <f t="shared" ref="I56" si="56">STDEV(G56:G61)/SQRT(COUNT(G56:G61))</f>
        <v>0.21333427083127265</v>
      </c>
      <c r="J56" s="1">
        <f t="shared" si="0"/>
        <v>8.7080000000000002</v>
      </c>
      <c r="K56" s="1">
        <f t="shared" si="1"/>
        <v>0.72435643564356456</v>
      </c>
      <c r="L56" s="3">
        <v>408.21691566111434</v>
      </c>
      <c r="M56" s="2">
        <v>19.882405817932813</v>
      </c>
      <c r="N56" s="3">
        <v>290.0418841893981</v>
      </c>
      <c r="O56" s="2">
        <v>9.4477375118321376</v>
      </c>
      <c r="P56" s="3">
        <f t="shared" si="2"/>
        <v>134.96597319884268</v>
      </c>
      <c r="Q56" s="12">
        <f t="shared" ref="Q56" si="57">AVERAGE(P56:P61)</f>
        <v>135.75743829411189</v>
      </c>
      <c r="R56" s="12">
        <f t="shared" ref="R56" si="58">STDEV(P56:P61)/SQRT(COUNT(P56:P61))</f>
        <v>2.6485772821055624</v>
      </c>
      <c r="S56" s="3">
        <f t="shared" si="3"/>
        <v>100.40614938056071</v>
      </c>
      <c r="T56" s="3">
        <f t="shared" si="4"/>
        <v>34.55982381828197</v>
      </c>
      <c r="U56">
        <v>65</v>
      </c>
      <c r="V56">
        <v>7</v>
      </c>
      <c r="W56">
        <v>18</v>
      </c>
      <c r="X56">
        <v>34</v>
      </c>
      <c r="Y56">
        <v>0</v>
      </c>
      <c r="Z56">
        <v>3</v>
      </c>
      <c r="AA56" s="4">
        <v>238.43421005952365</v>
      </c>
      <c r="AB56" s="4">
        <v>4761.245904960314</v>
      </c>
      <c r="AC56">
        <v>0.63560000000000005</v>
      </c>
      <c r="AD56" s="3">
        <v>64.281057807539639</v>
      </c>
      <c r="AE56" s="3">
        <v>66.608808688492033</v>
      </c>
      <c r="AF56" s="3">
        <v>39.936120646825366</v>
      </c>
      <c r="AG56" s="3">
        <v>22.251066025793634</v>
      </c>
      <c r="AH56" s="3">
        <v>14.177747527777766</v>
      </c>
      <c r="AI56" s="3">
        <v>17.994899559523798</v>
      </c>
      <c r="AJ56" s="3">
        <v>6.6574402440476135</v>
      </c>
      <c r="AK56" s="3">
        <v>3.3230970357142833</v>
      </c>
      <c r="AL56" s="3">
        <v>1.5714521230158718</v>
      </c>
      <c r="AM56" s="3">
        <v>1.5344511626984119</v>
      </c>
    </row>
    <row r="57" spans="1:39" x14ac:dyDescent="0.2">
      <c r="A57" t="s">
        <v>20</v>
      </c>
      <c r="B57">
        <v>2</v>
      </c>
      <c r="C57">
        <v>18</v>
      </c>
      <c r="D57" s="2">
        <v>6.25</v>
      </c>
      <c r="E57" s="12"/>
      <c r="F57" s="12"/>
      <c r="G57" s="1">
        <v>3.7959999999999998</v>
      </c>
      <c r="H57" s="12"/>
      <c r="I57" s="12"/>
      <c r="J57" s="1">
        <f t="shared" si="0"/>
        <v>10.045999999999999</v>
      </c>
      <c r="K57" s="1">
        <f t="shared" si="1"/>
        <v>0.60736000000000001</v>
      </c>
      <c r="L57" s="3">
        <v>418.30362274955337</v>
      </c>
      <c r="M57" s="2">
        <v>16.826456639394351</v>
      </c>
      <c r="N57" s="3">
        <v>248.46512079595942</v>
      </c>
      <c r="O57" s="2">
        <v>7.238271931308784</v>
      </c>
      <c r="P57" s="3">
        <f t="shared" si="2"/>
        <v>132.64183424746284</v>
      </c>
      <c r="Q57" s="12"/>
      <c r="R57" s="12"/>
      <c r="S57" s="3">
        <f t="shared" si="3"/>
        <v>105.16535399621469</v>
      </c>
      <c r="T57" s="3">
        <f t="shared" si="4"/>
        <v>27.476480251248141</v>
      </c>
      <c r="U57">
        <v>53</v>
      </c>
      <c r="V57">
        <v>17</v>
      </c>
      <c r="W57">
        <v>14</v>
      </c>
      <c r="X57">
        <v>38</v>
      </c>
      <c r="Y57">
        <v>0</v>
      </c>
      <c r="Z57">
        <v>5</v>
      </c>
      <c r="AA57" s="4">
        <v>477.17653467676774</v>
      </c>
      <c r="AB57" s="4">
        <v>8381.5881303030328</v>
      </c>
      <c r="AC57">
        <v>0.55910000000000004</v>
      </c>
      <c r="AD57" s="3">
        <v>99.968177636363649</v>
      </c>
      <c r="AE57" s="3">
        <v>171.93416434343439</v>
      </c>
      <c r="AF57" s="3">
        <v>98.905709828282852</v>
      </c>
      <c r="AG57" s="3">
        <v>42.720624949494962</v>
      </c>
      <c r="AH57" s="3">
        <v>25.400253404040409</v>
      </c>
      <c r="AI57" s="3">
        <v>26.457583191919198</v>
      </c>
      <c r="AJ57" s="3">
        <v>7.778866727272729</v>
      </c>
      <c r="AK57" s="3">
        <v>2.4409046868686874</v>
      </c>
      <c r="AL57" s="3">
        <v>1.060052171717172</v>
      </c>
      <c r="AM57" s="3">
        <v>0.37652293939393949</v>
      </c>
    </row>
    <row r="58" spans="1:39" x14ac:dyDescent="0.2">
      <c r="A58" t="s">
        <v>20</v>
      </c>
      <c r="B58">
        <v>3</v>
      </c>
      <c r="C58">
        <v>36</v>
      </c>
      <c r="D58" s="2">
        <v>5.65</v>
      </c>
      <c r="E58" s="12"/>
      <c r="F58" s="12"/>
      <c r="G58" s="1">
        <v>3.6279999999999997</v>
      </c>
      <c r="H58" s="12"/>
      <c r="I58" s="12"/>
      <c r="J58" s="1">
        <f t="shared" si="0"/>
        <v>9.2780000000000005</v>
      </c>
      <c r="K58" s="1">
        <f t="shared" si="1"/>
        <v>0.64212389380530965</v>
      </c>
      <c r="L58" s="3">
        <v>399.56387392960534</v>
      </c>
      <c r="M58" s="2">
        <v>19.931109789009735</v>
      </c>
      <c r="N58" s="3">
        <v>293.24047901270046</v>
      </c>
      <c r="O58" s="2">
        <v>9.3956916166929201</v>
      </c>
      <c r="P58" s="3">
        <f t="shared" si="2"/>
        <v>146.69833949326693</v>
      </c>
      <c r="Q58" s="12"/>
      <c r="R58" s="12"/>
      <c r="S58" s="3">
        <f t="shared" si="3"/>
        <v>112.61077030790501</v>
      </c>
      <c r="T58" s="3">
        <f t="shared" si="4"/>
        <v>34.087569185361914</v>
      </c>
      <c r="U58">
        <v>61</v>
      </c>
      <c r="V58">
        <v>10</v>
      </c>
      <c r="W58">
        <v>16</v>
      </c>
      <c r="X58">
        <v>36</v>
      </c>
      <c r="Y58">
        <v>0</v>
      </c>
      <c r="Z58">
        <v>3</v>
      </c>
      <c r="AA58" s="4">
        <v>251.88938391820045</v>
      </c>
      <c r="AB58" s="4">
        <v>4926.6752445807788</v>
      </c>
      <c r="AC58">
        <v>0.62260000000000004</v>
      </c>
      <c r="AD58" s="3">
        <v>69.515596073619648</v>
      </c>
      <c r="AE58" s="3">
        <v>69.749932229038862</v>
      </c>
      <c r="AF58" s="3">
        <v>43.508311460122705</v>
      </c>
      <c r="AG58" s="3">
        <v>20.935084650306752</v>
      </c>
      <c r="AH58" s="3">
        <v>15.167636728016364</v>
      </c>
      <c r="AI58" s="3">
        <v>19.485038339468307</v>
      </c>
      <c r="AJ58" s="3">
        <v>7.3619947280163611</v>
      </c>
      <c r="AK58" s="3">
        <v>3.4840670756646221</v>
      </c>
      <c r="AL58" s="3">
        <v>1.5341580408997957</v>
      </c>
      <c r="AM58" s="3">
        <v>1.0562079918200411</v>
      </c>
    </row>
    <row r="59" spans="1:39" x14ac:dyDescent="0.2">
      <c r="A59" t="s">
        <v>20</v>
      </c>
      <c r="B59">
        <v>4</v>
      </c>
      <c r="C59">
        <v>46</v>
      </c>
      <c r="D59" s="2">
        <v>5.95</v>
      </c>
      <c r="E59" s="12"/>
      <c r="F59" s="12"/>
      <c r="G59" s="1">
        <v>2.9610000000000012</v>
      </c>
      <c r="H59" s="12"/>
      <c r="I59" s="12"/>
      <c r="J59" s="1">
        <f t="shared" si="0"/>
        <v>8.9110000000000014</v>
      </c>
      <c r="K59" s="1">
        <f t="shared" si="1"/>
        <v>0.49764705882352961</v>
      </c>
      <c r="L59" s="3">
        <v>410.4008674872041</v>
      </c>
      <c r="M59" s="2">
        <v>17.99030897419091</v>
      </c>
      <c r="N59" s="3">
        <v>341.92723161274273</v>
      </c>
      <c r="O59" s="2">
        <v>9.6889740975634648</v>
      </c>
      <c r="P59" s="3">
        <f t="shared" si="2"/>
        <v>135.73139069932137</v>
      </c>
      <c r="Q59" s="12"/>
      <c r="R59" s="12"/>
      <c r="S59" s="3">
        <f t="shared" si="3"/>
        <v>107.04233839643592</v>
      </c>
      <c r="T59" s="3">
        <f t="shared" si="4"/>
        <v>28.689052302885433</v>
      </c>
      <c r="U59">
        <v>56</v>
      </c>
      <c r="V59">
        <v>12</v>
      </c>
      <c r="W59">
        <v>17</v>
      </c>
      <c r="X59">
        <v>51</v>
      </c>
      <c r="Y59">
        <v>0</v>
      </c>
      <c r="Z59">
        <v>3</v>
      </c>
      <c r="AA59" s="4">
        <v>198.46238102670614</v>
      </c>
      <c r="AB59" s="4">
        <v>3755.7124842729954</v>
      </c>
      <c r="AC59">
        <v>0.60240000000000005</v>
      </c>
      <c r="AD59" s="3">
        <v>54.525048943620149</v>
      </c>
      <c r="AE59" s="3">
        <v>58.217902121661695</v>
      </c>
      <c r="AF59" s="3">
        <v>33.996722964391672</v>
      </c>
      <c r="AG59" s="3">
        <v>17.046971964391684</v>
      </c>
      <c r="AH59" s="3">
        <v>11.265207970326406</v>
      </c>
      <c r="AI59" s="3">
        <v>14.122130724035602</v>
      </c>
      <c r="AJ59" s="3">
        <v>5.1137992967359018</v>
      </c>
      <c r="AK59" s="3">
        <v>2.2952406765578619</v>
      </c>
      <c r="AL59" s="3">
        <v>1.055750261127596</v>
      </c>
      <c r="AM59" s="3">
        <v>0.75880677151335274</v>
      </c>
    </row>
    <row r="60" spans="1:39" x14ac:dyDescent="0.2">
      <c r="A60" t="s">
        <v>20</v>
      </c>
      <c r="B60">
        <v>5</v>
      </c>
      <c r="C60">
        <v>60</v>
      </c>
      <c r="D60" s="2">
        <v>5.05</v>
      </c>
      <c r="E60" s="12"/>
      <c r="F60" s="12"/>
      <c r="G60" s="1">
        <v>2.8850000000000007</v>
      </c>
      <c r="H60" s="12"/>
      <c r="I60" s="12"/>
      <c r="J60" s="1">
        <f t="shared" si="0"/>
        <v>7.9350000000000005</v>
      </c>
      <c r="K60" s="1">
        <f t="shared" si="1"/>
        <v>0.57128712871287146</v>
      </c>
      <c r="L60" s="3">
        <v>410.39273743615058</v>
      </c>
      <c r="M60" s="2">
        <v>19.194533095177952</v>
      </c>
      <c r="N60" s="3">
        <v>319.79043710624234</v>
      </c>
      <c r="O60" s="2">
        <v>10.411235820306619</v>
      </c>
      <c r="P60" s="3">
        <f t="shared" si="2"/>
        <v>126.96880747223325</v>
      </c>
      <c r="Q60" s="12"/>
      <c r="R60" s="12"/>
      <c r="S60" s="3">
        <f t="shared" si="3"/>
        <v>96.932392130648651</v>
      </c>
      <c r="T60" s="3">
        <f t="shared" si="4"/>
        <v>30.0364153415846</v>
      </c>
      <c r="U60">
        <v>49</v>
      </c>
      <c r="V60">
        <v>12</v>
      </c>
      <c r="W60">
        <v>15</v>
      </c>
      <c r="X60">
        <v>34</v>
      </c>
      <c r="Y60">
        <v>0</v>
      </c>
      <c r="Z60">
        <v>2</v>
      </c>
      <c r="AA60" s="4">
        <v>172.48936470059868</v>
      </c>
      <c r="AB60" s="4">
        <v>2927.0584628742495</v>
      </c>
      <c r="AC60">
        <v>0.54020000000000001</v>
      </c>
      <c r="AD60" s="3">
        <v>34.586354335329318</v>
      </c>
      <c r="AE60" s="3">
        <v>68.867672610778385</v>
      </c>
      <c r="AF60" s="3">
        <v>33.218017838323327</v>
      </c>
      <c r="AG60" s="3">
        <v>14.561127083832325</v>
      </c>
      <c r="AH60" s="3">
        <v>8.5873700718562809</v>
      </c>
      <c r="AI60" s="3">
        <v>9.0435939520958009</v>
      </c>
      <c r="AJ60" s="3">
        <v>2.2610280538922138</v>
      </c>
      <c r="AK60" s="3">
        <v>0.89626066467065801</v>
      </c>
      <c r="AL60" s="3">
        <v>0.26168504790419145</v>
      </c>
      <c r="AM60" s="3">
        <v>0.12536793413173641</v>
      </c>
    </row>
    <row r="61" spans="1:39" x14ac:dyDescent="0.2">
      <c r="A61" t="s">
        <v>20</v>
      </c>
      <c r="B61">
        <v>6</v>
      </c>
      <c r="C61">
        <v>69</v>
      </c>
      <c r="D61" s="2">
        <v>4.5999999999999996</v>
      </c>
      <c r="E61" s="12"/>
      <c r="F61" s="12"/>
      <c r="G61" s="1">
        <v>2.5139999999999989</v>
      </c>
      <c r="H61" s="12"/>
      <c r="I61" s="12"/>
      <c r="J61" s="1">
        <f t="shared" si="0"/>
        <v>7.113999999999999</v>
      </c>
      <c r="K61" s="1">
        <f t="shared" si="1"/>
        <v>0.54652173913043456</v>
      </c>
      <c r="L61" s="3">
        <v>405.16412288623957</v>
      </c>
      <c r="M61" s="2">
        <v>23.930909434214406</v>
      </c>
      <c r="N61" s="3">
        <v>301.80320241778264</v>
      </c>
      <c r="O61" s="2">
        <v>10.921281327031815</v>
      </c>
      <c r="P61" s="3">
        <f t="shared" si="2"/>
        <v>137.53828465354422</v>
      </c>
      <c r="Q61" s="12"/>
      <c r="R61" s="12"/>
      <c r="S61" s="3">
        <f t="shared" si="3"/>
        <v>110.08218339738626</v>
      </c>
      <c r="T61" s="3">
        <f t="shared" si="4"/>
        <v>27.456101256157972</v>
      </c>
      <c r="U61">
        <v>54</v>
      </c>
      <c r="V61">
        <v>8</v>
      </c>
      <c r="W61">
        <v>14</v>
      </c>
      <c r="X61">
        <v>35</v>
      </c>
      <c r="Y61">
        <v>0</v>
      </c>
      <c r="Z61">
        <v>2</v>
      </c>
      <c r="AA61" s="4">
        <v>148.89300011111121</v>
      </c>
      <c r="AB61" s="4">
        <v>2679.3737715277794</v>
      </c>
      <c r="AC61">
        <v>0.57279999999999998</v>
      </c>
      <c r="AD61" s="3">
        <v>38.258954013888918</v>
      </c>
      <c r="AE61" s="3">
        <v>48.947108625000034</v>
      </c>
      <c r="AF61" s="3">
        <v>26.498013916666686</v>
      </c>
      <c r="AG61" s="3">
        <v>12.451839090277785</v>
      </c>
      <c r="AH61" s="3">
        <v>7.96891444444445</v>
      </c>
      <c r="AI61" s="3">
        <v>9.1587144097222293</v>
      </c>
      <c r="AJ61" s="3">
        <v>3.2176406666666693</v>
      </c>
      <c r="AK61" s="3">
        <v>1.3873148194444453</v>
      </c>
      <c r="AL61" s="3">
        <v>0.58442352777777817</v>
      </c>
      <c r="AM61" s="3">
        <v>0.35941470833333361</v>
      </c>
    </row>
    <row r="62" spans="1:39" x14ac:dyDescent="0.2">
      <c r="A62" t="s">
        <v>21</v>
      </c>
      <c r="B62">
        <v>1</v>
      </c>
      <c r="C62">
        <v>5</v>
      </c>
      <c r="D62" s="2">
        <v>6.35</v>
      </c>
      <c r="E62" s="12">
        <f t="shared" ref="E62" si="59">AVERAGE(D62:D67)</f>
        <v>5.458333333333333</v>
      </c>
      <c r="F62" s="12">
        <f t="shared" ref="F62" si="60">STDEV(D62:D67)/SQRT(COUNT(D62:D67))</f>
        <v>0.34723111099733661</v>
      </c>
      <c r="G62" s="1">
        <v>3.5130000000000003</v>
      </c>
      <c r="H62" s="12">
        <f t="shared" ref="H62" si="61">AVERAGE(G62:G67)</f>
        <v>3.3895</v>
      </c>
      <c r="I62" s="12">
        <f t="shared" ref="I62" si="62">STDEV(G62:G67)/SQRT(COUNT(G62:G67))</f>
        <v>0.35302839829112909</v>
      </c>
      <c r="J62" s="1">
        <f t="shared" si="0"/>
        <v>9.8629999999999995</v>
      </c>
      <c r="K62" s="1">
        <f t="shared" si="1"/>
        <v>0.55322834645669294</v>
      </c>
      <c r="L62" s="3">
        <v>400.40088772373292</v>
      </c>
      <c r="M62" s="2">
        <v>17.58334199652705</v>
      </c>
      <c r="N62" s="3">
        <v>307.40363811445275</v>
      </c>
      <c r="O62" s="2">
        <v>8.9122534865673408</v>
      </c>
      <c r="P62" s="3">
        <f t="shared" si="2"/>
        <v>142.96296817625785</v>
      </c>
      <c r="Q62" s="12">
        <f t="shared" ref="Q62" si="63">AVERAGE(P62:P67)</f>
        <v>138.8938495204408</v>
      </c>
      <c r="R62" s="12">
        <f t="shared" ref="R62" si="64">STDEV(P62:P67)/SQRT(COUNT(P62:P67))</f>
        <v>1.6455589029839983</v>
      </c>
      <c r="S62" s="3">
        <f t="shared" si="3"/>
        <v>111.65422167794677</v>
      </c>
      <c r="T62" s="3">
        <f t="shared" si="4"/>
        <v>31.30874649831107</v>
      </c>
      <c r="U62">
        <v>58</v>
      </c>
      <c r="V62">
        <v>11</v>
      </c>
      <c r="W62">
        <v>16</v>
      </c>
      <c r="X62">
        <v>52</v>
      </c>
      <c r="Y62">
        <v>1</v>
      </c>
      <c r="Z62">
        <v>3</v>
      </c>
      <c r="AA62" s="4">
        <v>277.6384675429864</v>
      </c>
      <c r="AB62" s="4">
        <v>5154.9581846153833</v>
      </c>
      <c r="AC62">
        <v>0.59099999999999997</v>
      </c>
      <c r="AD62" s="3">
        <v>51.883338040723977</v>
      </c>
      <c r="AE62" s="3">
        <v>102.45773122171944</v>
      </c>
      <c r="AF62" s="3">
        <v>56.592808615384598</v>
      </c>
      <c r="AG62" s="3">
        <v>23.71233670588235</v>
      </c>
      <c r="AH62" s="3">
        <v>15.014567298642532</v>
      </c>
      <c r="AI62" s="3">
        <v>18.212467624434385</v>
      </c>
      <c r="AJ62" s="3">
        <v>6.1094620090497731</v>
      </c>
      <c r="AK62" s="3">
        <v>2.2239462443438911</v>
      </c>
      <c r="AL62" s="3">
        <v>0.85759059276018079</v>
      </c>
      <c r="AM62" s="3">
        <v>0.47837204524886873</v>
      </c>
    </row>
    <row r="63" spans="1:39" x14ac:dyDescent="0.2">
      <c r="A63" t="s">
        <v>21</v>
      </c>
      <c r="B63">
        <v>2</v>
      </c>
      <c r="C63">
        <v>21</v>
      </c>
      <c r="D63" s="2">
        <v>4.0999999999999996</v>
      </c>
      <c r="E63" s="12"/>
      <c r="F63" s="12"/>
      <c r="G63" s="1">
        <v>2.8080000000000007</v>
      </c>
      <c r="H63" s="12"/>
      <c r="I63" s="12"/>
      <c r="J63" s="1">
        <f t="shared" si="0"/>
        <v>6.9080000000000004</v>
      </c>
      <c r="K63" s="1">
        <f t="shared" si="1"/>
        <v>0.68487804878048808</v>
      </c>
      <c r="L63" s="3">
        <v>396.38826520571922</v>
      </c>
      <c r="M63" s="2">
        <v>26.060619434165037</v>
      </c>
      <c r="N63" s="3">
        <v>264.55627766044825</v>
      </c>
      <c r="O63" s="2">
        <v>9.8545771366086452</v>
      </c>
      <c r="P63" s="3">
        <f t="shared" si="2"/>
        <v>134.52019227967372</v>
      </c>
      <c r="Q63" s="12"/>
      <c r="R63" s="12"/>
      <c r="S63" s="3">
        <f t="shared" si="3"/>
        <v>106.84853968007664</v>
      </c>
      <c r="T63" s="3">
        <f t="shared" si="4"/>
        <v>27.671652599597081</v>
      </c>
      <c r="U63">
        <v>67</v>
      </c>
      <c r="V63">
        <v>9</v>
      </c>
      <c r="W63">
        <v>16</v>
      </c>
      <c r="X63">
        <v>28</v>
      </c>
      <c r="Y63">
        <v>0</v>
      </c>
      <c r="Z63">
        <v>2</v>
      </c>
      <c r="AA63" s="4">
        <v>301.21244194736829</v>
      </c>
      <c r="AB63" s="4">
        <v>5009.4045710526289</v>
      </c>
      <c r="AC63">
        <v>0.52939999999999998</v>
      </c>
      <c r="AD63" s="3">
        <v>80.838255789473635</v>
      </c>
      <c r="AE63" s="3">
        <v>106.10227053947364</v>
      </c>
      <c r="AF63" s="3">
        <v>53.586103144736818</v>
      </c>
      <c r="AG63" s="3">
        <v>23.452568407894724</v>
      </c>
      <c r="AH63" s="3">
        <v>14.385199263157888</v>
      </c>
      <c r="AI63" s="3">
        <v>15.487648697368414</v>
      </c>
      <c r="AJ63" s="3">
        <v>4.6510409605263137</v>
      </c>
      <c r="AK63" s="3">
        <v>1.8202167236842097</v>
      </c>
      <c r="AL63" s="3">
        <v>0.57349243421052609</v>
      </c>
      <c r="AM63" s="3">
        <v>0.2373129473684209</v>
      </c>
    </row>
    <row r="64" spans="1:39" x14ac:dyDescent="0.2">
      <c r="A64" t="s">
        <v>21</v>
      </c>
      <c r="B64">
        <v>3</v>
      </c>
      <c r="C64">
        <v>33</v>
      </c>
      <c r="D64" s="2">
        <v>5.95</v>
      </c>
      <c r="E64" s="12"/>
      <c r="F64" s="12"/>
      <c r="G64" s="1">
        <v>4.3089999999999984</v>
      </c>
      <c r="H64" s="12"/>
      <c r="I64" s="12"/>
      <c r="J64" s="1">
        <f t="shared" si="0"/>
        <v>10.258999999999999</v>
      </c>
      <c r="K64" s="1">
        <f t="shared" si="1"/>
        <v>0.72420168067226864</v>
      </c>
      <c r="L64" s="3">
        <v>404.92661872933894</v>
      </c>
      <c r="M64" s="2">
        <v>17.978946573690362</v>
      </c>
      <c r="N64" s="3">
        <v>258.96543964381743</v>
      </c>
      <c r="O64" s="2">
        <v>8.2727642636769705</v>
      </c>
      <c r="P64" s="3">
        <f t="shared" si="2"/>
        <v>142.62207332564171</v>
      </c>
      <c r="Q64" s="12"/>
      <c r="R64" s="12"/>
      <c r="S64" s="3">
        <f t="shared" si="3"/>
        <v>106.97473211345765</v>
      </c>
      <c r="T64" s="3">
        <f t="shared" si="4"/>
        <v>35.647341212184052</v>
      </c>
      <c r="U64">
        <v>59</v>
      </c>
      <c r="V64">
        <v>9</v>
      </c>
      <c r="W64">
        <v>16</v>
      </c>
      <c r="X64">
        <v>30</v>
      </c>
      <c r="Y64">
        <v>0</v>
      </c>
      <c r="Z64">
        <v>3</v>
      </c>
      <c r="AA64" s="4">
        <v>342.47490881027727</v>
      </c>
      <c r="AB64" s="4">
        <v>6168.8052758893382</v>
      </c>
      <c r="AC64">
        <v>0.57340000000000002</v>
      </c>
      <c r="AD64" s="3">
        <v>84.558930355731349</v>
      </c>
      <c r="AE64" s="3">
        <v>114.82974051383418</v>
      </c>
      <c r="AF64" s="3">
        <v>62.694178711462548</v>
      </c>
      <c r="AG64" s="3">
        <v>28.460962031620596</v>
      </c>
      <c r="AH64" s="3">
        <v>18.267900471673286</v>
      </c>
      <c r="AI64" s="3">
        <v>22.177253495388705</v>
      </c>
      <c r="AJ64" s="3">
        <v>6.8775273412384816</v>
      </c>
      <c r="AK64" s="3">
        <v>2.9352067773386081</v>
      </c>
      <c r="AL64" s="3">
        <v>1.0938955704874853</v>
      </c>
      <c r="AM64" s="3">
        <v>0.45218384848484922</v>
      </c>
    </row>
    <row r="65" spans="1:39" x14ac:dyDescent="0.2">
      <c r="A65" t="s">
        <v>21</v>
      </c>
      <c r="B65">
        <v>4</v>
      </c>
      <c r="C65">
        <v>37</v>
      </c>
      <c r="D65" s="2">
        <v>6.1</v>
      </c>
      <c r="E65" s="12"/>
      <c r="F65" s="12"/>
      <c r="G65" s="1">
        <v>3.8530000000000011</v>
      </c>
      <c r="H65" s="12"/>
      <c r="I65" s="12"/>
      <c r="J65" s="1">
        <f t="shared" si="0"/>
        <v>9.9530000000000012</v>
      </c>
      <c r="K65" s="1">
        <f t="shared" si="1"/>
        <v>0.63163934426229529</v>
      </c>
      <c r="L65" s="3">
        <v>406.39769964095728</v>
      </c>
      <c r="M65" s="2">
        <v>17.714041415562921</v>
      </c>
      <c r="N65" s="3">
        <v>274.7403990951197</v>
      </c>
      <c r="O65" s="2">
        <v>8.8236355455491751</v>
      </c>
      <c r="P65" s="3">
        <f t="shared" si="2"/>
        <v>142.05312039193478</v>
      </c>
      <c r="Q65" s="12"/>
      <c r="R65" s="12"/>
      <c r="S65" s="3">
        <f t="shared" si="3"/>
        <v>108.05565263493381</v>
      </c>
      <c r="T65" s="3">
        <f t="shared" si="4"/>
        <v>33.997467757000983</v>
      </c>
      <c r="U65">
        <v>58</v>
      </c>
      <c r="V65">
        <v>11</v>
      </c>
      <c r="W65">
        <v>15</v>
      </c>
      <c r="X65">
        <v>47</v>
      </c>
      <c r="Y65">
        <v>0</v>
      </c>
      <c r="Z65">
        <v>3</v>
      </c>
      <c r="AA65" s="4">
        <v>301.37210149075349</v>
      </c>
      <c r="AB65" s="4">
        <v>5494.6958862019837</v>
      </c>
      <c r="AC65">
        <v>0.58040000000000003</v>
      </c>
      <c r="AD65" s="3">
        <v>67.3365242574679</v>
      </c>
      <c r="AE65" s="3">
        <v>106.03694962731137</v>
      </c>
      <c r="AF65" s="3">
        <v>55.396882934566072</v>
      </c>
      <c r="AG65" s="3">
        <v>25.340468496443776</v>
      </c>
      <c r="AH65" s="3">
        <v>17.375698166429565</v>
      </c>
      <c r="AI65" s="3">
        <v>18.57895224893312</v>
      </c>
      <c r="AJ65" s="3">
        <v>6.5162780042674164</v>
      </c>
      <c r="AK65" s="3">
        <v>2.9550482105263121</v>
      </c>
      <c r="AL65" s="3">
        <v>1.0398002859174951</v>
      </c>
      <c r="AM65" s="3">
        <v>0.74457717780938737</v>
      </c>
    </row>
    <row r="66" spans="1:39" x14ac:dyDescent="0.2">
      <c r="A66" t="s">
        <v>21</v>
      </c>
      <c r="B66">
        <v>5</v>
      </c>
      <c r="C66">
        <v>52</v>
      </c>
      <c r="D66" s="2">
        <v>4.9000000000000004</v>
      </c>
      <c r="E66" s="12"/>
      <c r="F66" s="12"/>
      <c r="G66" s="1">
        <v>1.9530000000000001</v>
      </c>
      <c r="H66" s="12"/>
      <c r="I66" s="12"/>
      <c r="J66" s="1">
        <f t="shared" si="0"/>
        <v>6.8530000000000006</v>
      </c>
      <c r="K66" s="1">
        <f t="shared" si="1"/>
        <v>0.39857142857142858</v>
      </c>
      <c r="L66" s="3">
        <v>404.89639485195357</v>
      </c>
      <c r="M66" s="2">
        <v>23.148361734236168</v>
      </c>
      <c r="N66" s="3">
        <v>305.40911250770711</v>
      </c>
      <c r="O66" s="2">
        <v>11.366083898345861</v>
      </c>
      <c r="P66" s="3">
        <f t="shared" si="2"/>
        <v>135.6249343512267</v>
      </c>
      <c r="Q66" s="12"/>
      <c r="R66" s="12"/>
      <c r="S66" s="3">
        <f t="shared" si="3"/>
        <v>113.42697249775723</v>
      </c>
      <c r="T66" s="3">
        <f t="shared" si="4"/>
        <v>22.197961853469469</v>
      </c>
      <c r="U66">
        <v>58</v>
      </c>
      <c r="V66">
        <v>11</v>
      </c>
      <c r="W66">
        <v>16</v>
      </c>
      <c r="X66">
        <v>39</v>
      </c>
      <c r="Y66">
        <v>0</v>
      </c>
      <c r="Z66">
        <v>1</v>
      </c>
      <c r="AA66" s="4">
        <v>163.6721583585657</v>
      </c>
      <c r="AB66" s="4">
        <v>2734.3654733067724</v>
      </c>
      <c r="AC66">
        <v>0.53180000000000005</v>
      </c>
      <c r="AD66" s="3">
        <v>48.162281999999998</v>
      </c>
      <c r="AE66" s="3">
        <v>54.033466852589633</v>
      </c>
      <c r="AF66" s="3">
        <v>27.738682051792825</v>
      </c>
      <c r="AG66" s="3">
        <v>12.836555462151392</v>
      </c>
      <c r="AH66" s="3">
        <v>7.7446746693227082</v>
      </c>
      <c r="AI66" s="3">
        <v>8.5645534063745021</v>
      </c>
      <c r="AJ66" s="3">
        <v>2.5658944541832667</v>
      </c>
      <c r="AK66" s="3">
        <v>1.1435009521912349</v>
      </c>
      <c r="AL66" s="3">
        <v>0.50167201195219113</v>
      </c>
      <c r="AM66" s="3">
        <v>0.31068002390438243</v>
      </c>
    </row>
    <row r="67" spans="1:39" x14ac:dyDescent="0.2">
      <c r="A67" t="s">
        <v>21</v>
      </c>
      <c r="B67">
        <v>6</v>
      </c>
      <c r="C67">
        <v>66</v>
      </c>
      <c r="D67" s="2">
        <v>5.35</v>
      </c>
      <c r="E67" s="12"/>
      <c r="F67" s="12"/>
      <c r="G67" s="1">
        <v>3.9009999999999994</v>
      </c>
      <c r="H67" s="12"/>
      <c r="I67" s="12"/>
      <c r="J67" s="1">
        <f t="shared" ref="J67:J73" si="65">D67+G67</f>
        <v>9.2509999999999994</v>
      </c>
      <c r="K67" s="1">
        <f t="shared" ref="K67:K73" si="66">G67/D67</f>
        <v>0.72915887850467287</v>
      </c>
      <c r="L67" s="3">
        <v>417.46421558886283</v>
      </c>
      <c r="M67" s="2">
        <v>19.749443113281522</v>
      </c>
      <c r="N67" s="3">
        <v>238.21876941382413</v>
      </c>
      <c r="O67" s="2">
        <v>7.6699020614852103</v>
      </c>
      <c r="P67" s="3">
        <f t="shared" ref="P67:P73" si="67">(M67*D67)+(O67*G67)</f>
        <v>135.57980859790993</v>
      </c>
      <c r="Q67" s="12"/>
      <c r="R67" s="12"/>
      <c r="S67" s="3">
        <f t="shared" ref="S67:S73" si="68">D67*M67</f>
        <v>105.65952065605613</v>
      </c>
      <c r="T67" s="3">
        <f t="shared" ref="T67:T73" si="69">G67*O67</f>
        <v>29.9202879418538</v>
      </c>
      <c r="U67">
        <v>53</v>
      </c>
      <c r="V67">
        <v>11</v>
      </c>
      <c r="W67">
        <v>15</v>
      </c>
      <c r="X67">
        <v>58</v>
      </c>
      <c r="Y67">
        <v>1</v>
      </c>
      <c r="Z67">
        <v>2</v>
      </c>
      <c r="AA67" s="4">
        <v>323.88534021571263</v>
      </c>
      <c r="AB67" s="4">
        <v>6078.8820697736392</v>
      </c>
      <c r="AC67">
        <v>0.59740000000000004</v>
      </c>
      <c r="AD67" s="3">
        <v>86.142993603195791</v>
      </c>
      <c r="AE67" s="3">
        <v>98.086110282290349</v>
      </c>
      <c r="AF67" s="3">
        <v>58.079485295605899</v>
      </c>
      <c r="AG67" s="3">
        <v>27.411521866844229</v>
      </c>
      <c r="AH67" s="3">
        <v>17.501194990679107</v>
      </c>
      <c r="AI67" s="3">
        <v>22.189095776298281</v>
      </c>
      <c r="AJ67" s="3">
        <v>8.234070812250339</v>
      </c>
      <c r="AK67" s="3">
        <v>3.5323996524633845</v>
      </c>
      <c r="AL67" s="3">
        <v>1.5657554340878839</v>
      </c>
      <c r="AM67" s="3">
        <v>1.0293913089214388</v>
      </c>
    </row>
    <row r="68" spans="1:39" x14ac:dyDescent="0.2">
      <c r="A68" t="s">
        <v>22</v>
      </c>
      <c r="B68">
        <v>1</v>
      </c>
      <c r="C68">
        <v>4</v>
      </c>
      <c r="D68" s="2">
        <v>4.25</v>
      </c>
      <c r="E68" s="12">
        <f t="shared" ref="E68" si="70">AVERAGE(D68:D73)</f>
        <v>3.875</v>
      </c>
      <c r="F68" s="12">
        <f t="shared" ref="F68" si="71">STDEV(D68:D73)/SQRT(COUNT(D68:D73))</f>
        <v>0.28276904592499708</v>
      </c>
      <c r="G68" s="1">
        <v>3.1740000000000004</v>
      </c>
      <c r="H68" s="12">
        <f t="shared" ref="H68" si="72">AVERAGE(G68:G73)</f>
        <v>2.4026666666666672</v>
      </c>
      <c r="I68" s="12">
        <f t="shared" ref="I68" si="73">STDEV(G68:G73)/SQRT(COUNT(G68:G73))</f>
        <v>0.25154610798906119</v>
      </c>
      <c r="J68" s="1">
        <f t="shared" si="65"/>
        <v>7.4240000000000004</v>
      </c>
      <c r="K68" s="1">
        <f t="shared" si="66"/>
        <v>0.74682352941176477</v>
      </c>
      <c r="L68" s="3">
        <v>407.88983142970039</v>
      </c>
      <c r="M68" s="2">
        <v>14.683765951551576</v>
      </c>
      <c r="N68" s="3">
        <v>319.16524428796259</v>
      </c>
      <c r="O68" s="2">
        <v>7.652663228566535</v>
      </c>
      <c r="P68" s="3">
        <f t="shared" si="67"/>
        <v>86.695558381564382</v>
      </c>
      <c r="Q68" s="12">
        <f t="shared" ref="Q68" si="74">AVERAGE(P68:P73)</f>
        <v>79.897675104675784</v>
      </c>
      <c r="R68" s="12">
        <f t="shared" ref="R68" si="75">STDEV(P68:P73)/SQRT(COUNT(P68:P73))</f>
        <v>3.0600206241377115</v>
      </c>
      <c r="S68" s="3">
        <f t="shared" si="68"/>
        <v>62.4060052940942</v>
      </c>
      <c r="T68" s="3">
        <f t="shared" si="69"/>
        <v>24.289553087470185</v>
      </c>
      <c r="U68">
        <v>45</v>
      </c>
      <c r="V68">
        <v>9</v>
      </c>
      <c r="W68">
        <v>11</v>
      </c>
      <c r="X68">
        <v>26.5</v>
      </c>
      <c r="Y68">
        <v>0</v>
      </c>
      <c r="Z68">
        <v>2</v>
      </c>
      <c r="AA68" s="4">
        <v>252.40817826582273</v>
      </c>
      <c r="AB68" s="4">
        <v>5060.5104253164545</v>
      </c>
      <c r="AC68">
        <v>0.63819999999999999</v>
      </c>
      <c r="AD68" s="3">
        <v>32.371003253164552</v>
      </c>
      <c r="AE68" s="3">
        <v>93.10557360759492</v>
      </c>
      <c r="AF68" s="3">
        <v>57.518960151898717</v>
      </c>
      <c r="AG68" s="3">
        <v>24.84162572151898</v>
      </c>
      <c r="AH68" s="3">
        <v>15.169972291139237</v>
      </c>
      <c r="AI68" s="3">
        <v>18.672508075949359</v>
      </c>
      <c r="AJ68" s="3">
        <v>5.8459789999999971</v>
      </c>
      <c r="AK68" s="3">
        <v>2.8438571265822783</v>
      </c>
      <c r="AL68" s="3">
        <v>0.9905290632911391</v>
      </c>
      <c r="AM68" s="3">
        <v>0.9790651645569618</v>
      </c>
    </row>
    <row r="69" spans="1:39" x14ac:dyDescent="0.2">
      <c r="A69" t="s">
        <v>22</v>
      </c>
      <c r="B69">
        <v>2</v>
      </c>
      <c r="C69">
        <v>16</v>
      </c>
      <c r="D69" s="2">
        <v>3.6</v>
      </c>
      <c r="E69" s="12"/>
      <c r="F69" s="12"/>
      <c r="G69" s="1">
        <v>2.1260000000000003</v>
      </c>
      <c r="H69" s="12"/>
      <c r="I69" s="12"/>
      <c r="J69" s="1">
        <f t="shared" si="65"/>
        <v>5.7260000000000009</v>
      </c>
      <c r="K69" s="1">
        <f t="shared" si="66"/>
        <v>0.59055555555555561</v>
      </c>
      <c r="L69" s="3">
        <v>403.74298446583902</v>
      </c>
      <c r="M69" s="2">
        <v>17.799823694150973</v>
      </c>
      <c r="N69" s="3">
        <v>355.41325794854987</v>
      </c>
      <c r="O69" s="2">
        <v>10.022042457402462</v>
      </c>
      <c r="P69" s="3">
        <f t="shared" si="67"/>
        <v>85.386227563381141</v>
      </c>
      <c r="Q69" s="12"/>
      <c r="R69" s="12"/>
      <c r="S69" s="3">
        <f t="shared" si="68"/>
        <v>64.0793652989435</v>
      </c>
      <c r="T69" s="3">
        <f t="shared" si="69"/>
        <v>21.306862264437637</v>
      </c>
      <c r="U69">
        <v>44</v>
      </c>
      <c r="V69">
        <v>8</v>
      </c>
      <c r="W69">
        <v>13</v>
      </c>
      <c r="X69">
        <v>34</v>
      </c>
      <c r="Y69">
        <v>0</v>
      </c>
      <c r="Z69">
        <v>2</v>
      </c>
      <c r="AA69" s="4">
        <v>208.90795146948352</v>
      </c>
      <c r="AB69" s="4">
        <v>3473.9249230046944</v>
      </c>
      <c r="AC69">
        <v>0.52929999999999999</v>
      </c>
      <c r="AD69" s="3">
        <v>37.294855938967132</v>
      </c>
      <c r="AE69" s="3">
        <v>89.407303061032835</v>
      </c>
      <c r="AF69" s="3">
        <v>39.470946694835668</v>
      </c>
      <c r="AG69" s="3">
        <v>17.731863075117367</v>
      </c>
      <c r="AH69" s="3">
        <v>10.530611995305161</v>
      </c>
      <c r="AI69" s="3">
        <v>10.4984325399061</v>
      </c>
      <c r="AJ69" s="3">
        <v>2.69983534741784</v>
      </c>
      <c r="AK69" s="3">
        <v>0.88612777934272291</v>
      </c>
      <c r="AL69" s="3">
        <v>0.24505892957746475</v>
      </c>
      <c r="AM69" s="3">
        <v>5.0924187793427216E-2</v>
      </c>
    </row>
    <row r="70" spans="1:39" x14ac:dyDescent="0.2">
      <c r="A70" t="s">
        <v>22</v>
      </c>
      <c r="B70">
        <v>3</v>
      </c>
      <c r="C70">
        <v>34</v>
      </c>
      <c r="D70" s="2">
        <v>4.55</v>
      </c>
      <c r="E70" s="12"/>
      <c r="F70" s="12"/>
      <c r="G70" s="1">
        <v>2.3870000000000013</v>
      </c>
      <c r="H70" s="12"/>
      <c r="I70" s="12"/>
      <c r="J70" s="1">
        <f t="shared" si="65"/>
        <v>6.9370000000000012</v>
      </c>
      <c r="K70" s="1">
        <f t="shared" si="66"/>
        <v>0.52461538461538493</v>
      </c>
      <c r="L70" s="3">
        <v>417.68971681982379</v>
      </c>
      <c r="M70" s="2">
        <v>14.58277487295908</v>
      </c>
      <c r="N70" s="3">
        <v>291.058404268912</v>
      </c>
      <c r="O70" s="2">
        <v>6.7107931940579526</v>
      </c>
      <c r="P70" s="3">
        <f t="shared" si="67"/>
        <v>82.37028902618016</v>
      </c>
      <c r="Q70" s="12"/>
      <c r="R70" s="12"/>
      <c r="S70" s="3">
        <f t="shared" si="68"/>
        <v>66.351625671963816</v>
      </c>
      <c r="T70" s="3">
        <f t="shared" si="69"/>
        <v>16.018663354216343</v>
      </c>
      <c r="U70">
        <v>31</v>
      </c>
      <c r="V70">
        <v>12</v>
      </c>
      <c r="W70">
        <v>8</v>
      </c>
      <c r="X70">
        <v>51</v>
      </c>
      <c r="Y70">
        <v>0</v>
      </c>
      <c r="Z70">
        <v>3</v>
      </c>
      <c r="AA70" s="4">
        <v>147.87666010526286</v>
      </c>
      <c r="AB70" s="4">
        <v>2589.296884439354</v>
      </c>
      <c r="AC70">
        <v>0.55740000000000001</v>
      </c>
      <c r="AD70" s="3">
        <v>12.037996045766565</v>
      </c>
      <c r="AE70" s="3">
        <v>67.933877981693229</v>
      </c>
      <c r="AF70" s="3">
        <v>35.374526125858054</v>
      </c>
      <c r="AG70" s="3">
        <v>15.187246533180746</v>
      </c>
      <c r="AH70" s="3">
        <v>8.090165695652157</v>
      </c>
      <c r="AI70" s="3">
        <v>6.6025730938214959</v>
      </c>
      <c r="AJ70" s="3">
        <v>1.7077592128146417</v>
      </c>
      <c r="AK70" s="3">
        <v>0.63749286727688659</v>
      </c>
      <c r="AL70" s="3">
        <v>0.23201421510297437</v>
      </c>
      <c r="AM70" s="3">
        <v>3.2527654462242497E-2</v>
      </c>
    </row>
    <row r="71" spans="1:39" x14ac:dyDescent="0.2">
      <c r="A71" t="s">
        <v>22</v>
      </c>
      <c r="B71">
        <v>4</v>
      </c>
      <c r="C71">
        <v>45</v>
      </c>
      <c r="D71" s="2">
        <v>3.85</v>
      </c>
      <c r="E71" s="12"/>
      <c r="F71" s="12"/>
      <c r="G71" s="1">
        <v>1.8649999999999998</v>
      </c>
      <c r="H71" s="12"/>
      <c r="I71" s="12"/>
      <c r="J71" s="1">
        <f t="shared" si="65"/>
        <v>5.7149999999999999</v>
      </c>
      <c r="K71" s="1">
        <f t="shared" si="66"/>
        <v>0.48441558441558435</v>
      </c>
      <c r="L71" s="3">
        <v>411.77100802020561</v>
      </c>
      <c r="M71" s="2">
        <v>15.236257001846953</v>
      </c>
      <c r="N71" s="3">
        <v>358.0492297283638</v>
      </c>
      <c r="O71" s="2">
        <v>8.4677497161796147</v>
      </c>
      <c r="P71" s="3">
        <f t="shared" si="67"/>
        <v>74.451942677785752</v>
      </c>
      <c r="Q71" s="12"/>
      <c r="R71" s="12"/>
      <c r="S71" s="3">
        <f t="shared" si="68"/>
        <v>58.659589457110769</v>
      </c>
      <c r="T71" s="3">
        <f t="shared" si="69"/>
        <v>15.792353220674979</v>
      </c>
      <c r="U71">
        <v>35</v>
      </c>
      <c r="V71">
        <v>9</v>
      </c>
      <c r="W71">
        <v>9</v>
      </c>
      <c r="X71">
        <v>42</v>
      </c>
      <c r="Y71">
        <v>0</v>
      </c>
      <c r="Z71">
        <v>3</v>
      </c>
      <c r="AA71" s="4">
        <v>105.09921533333336</v>
      </c>
      <c r="AB71" s="4">
        <v>1930.7510763440866</v>
      </c>
      <c r="AC71">
        <v>0.58479999999999999</v>
      </c>
      <c r="AD71" s="3">
        <v>6.8385138172043023</v>
      </c>
      <c r="AE71" s="3">
        <v>49.918229032258068</v>
      </c>
      <c r="AF71" s="3">
        <v>23.65231503225807</v>
      </c>
      <c r="AG71" s="3">
        <v>9.768709569892474</v>
      </c>
      <c r="AH71" s="3">
        <v>5.9225180645161295</v>
      </c>
      <c r="AI71" s="3">
        <v>6.330568032258066</v>
      </c>
      <c r="AJ71" s="3">
        <v>1.6882782150537639</v>
      </c>
      <c r="AK71" s="3">
        <v>0.62956784946236566</v>
      </c>
      <c r="AL71" s="3">
        <v>0.22649121505376349</v>
      </c>
      <c r="AM71" s="3">
        <v>0.10225815053763443</v>
      </c>
    </row>
    <row r="72" spans="1:39" x14ac:dyDescent="0.2">
      <c r="A72" t="s">
        <v>22</v>
      </c>
      <c r="B72">
        <v>5</v>
      </c>
      <c r="C72">
        <v>49</v>
      </c>
      <c r="D72" s="2">
        <v>4.3499999999999996</v>
      </c>
      <c r="E72" s="12"/>
      <c r="F72" s="12"/>
      <c r="G72" s="1">
        <v>3.1160000000000005</v>
      </c>
      <c r="H72" s="12"/>
      <c r="I72" s="12"/>
      <c r="J72" s="1">
        <f t="shared" si="65"/>
        <v>7.4660000000000002</v>
      </c>
      <c r="K72" s="1">
        <f t="shared" si="66"/>
        <v>0.71632183908045999</v>
      </c>
      <c r="L72" s="3">
        <v>413.40519778030819</v>
      </c>
      <c r="M72" s="2">
        <v>14.351807011217442</v>
      </c>
      <c r="N72" s="3">
        <v>247.45955096794731</v>
      </c>
      <c r="O72" s="2">
        <v>6.652816501507659</v>
      </c>
      <c r="P72" s="3">
        <f t="shared" si="67"/>
        <v>83.160536717493741</v>
      </c>
      <c r="Q72" s="12"/>
      <c r="R72" s="12"/>
      <c r="S72" s="3">
        <f t="shared" si="68"/>
        <v>62.430360498795871</v>
      </c>
      <c r="T72" s="3">
        <f t="shared" si="69"/>
        <v>20.730176218697871</v>
      </c>
      <c r="U72">
        <v>33</v>
      </c>
      <c r="V72">
        <v>10</v>
      </c>
      <c r="W72">
        <v>8</v>
      </c>
      <c r="X72">
        <v>41</v>
      </c>
      <c r="Y72">
        <v>0</v>
      </c>
      <c r="Z72">
        <v>2</v>
      </c>
      <c r="AA72" s="4">
        <v>205.77454563250859</v>
      </c>
      <c r="AB72" s="4">
        <v>3737.4173837455792</v>
      </c>
      <c r="AC72">
        <v>0.57809999999999995</v>
      </c>
      <c r="AD72" s="3">
        <v>28.506880148409863</v>
      </c>
      <c r="AE72" s="3">
        <v>84.67845611307412</v>
      </c>
      <c r="AF72" s="3">
        <v>45.062501950529985</v>
      </c>
      <c r="AG72" s="3">
        <v>18.355623795052985</v>
      </c>
      <c r="AH72" s="3">
        <v>12.220693250883381</v>
      </c>
      <c r="AI72" s="3">
        <v>11.182536742049457</v>
      </c>
      <c r="AJ72" s="3">
        <v>3.5046191519434591</v>
      </c>
      <c r="AK72" s="3">
        <v>1.4129243250883377</v>
      </c>
      <c r="AL72" s="3">
        <v>0.51480614134275571</v>
      </c>
      <c r="AM72" s="3">
        <v>0.29124690459363928</v>
      </c>
    </row>
    <row r="73" spans="1:39" x14ac:dyDescent="0.2">
      <c r="A73" t="s">
        <v>22</v>
      </c>
      <c r="B73">
        <v>6</v>
      </c>
      <c r="C73">
        <v>67</v>
      </c>
      <c r="D73" s="2">
        <v>2.65</v>
      </c>
      <c r="E73" s="12"/>
      <c r="F73" s="12"/>
      <c r="G73" s="1">
        <v>1.7480000000000011</v>
      </c>
      <c r="H73" s="12"/>
      <c r="I73" s="12"/>
      <c r="J73" s="1">
        <f t="shared" si="65"/>
        <v>4.3980000000000015</v>
      </c>
      <c r="K73" s="1">
        <f t="shared" si="66"/>
        <v>0.65962264150943439</v>
      </c>
      <c r="L73" s="3">
        <v>402.40477960228236</v>
      </c>
      <c r="M73" s="2">
        <v>18.967419768127151</v>
      </c>
      <c r="N73" s="3">
        <v>338.04932545586138</v>
      </c>
      <c r="O73" s="2">
        <v>9.7584861991490452</v>
      </c>
      <c r="P73" s="3">
        <f t="shared" si="67"/>
        <v>67.321496261649486</v>
      </c>
      <c r="Q73" s="12"/>
      <c r="R73" s="12"/>
      <c r="S73" s="3">
        <f t="shared" si="68"/>
        <v>50.263662385536946</v>
      </c>
      <c r="T73" s="3">
        <f t="shared" si="69"/>
        <v>17.057833876112543</v>
      </c>
      <c r="U73">
        <v>31</v>
      </c>
      <c r="V73">
        <v>10</v>
      </c>
      <c r="W73">
        <v>9</v>
      </c>
      <c r="X73">
        <v>19</v>
      </c>
      <c r="Y73">
        <v>0</v>
      </c>
      <c r="Z73">
        <v>1</v>
      </c>
      <c r="AA73" s="4">
        <v>124.24445983132512</v>
      </c>
      <c r="AB73" s="4">
        <v>2127.9629004016033</v>
      </c>
      <c r="AC73">
        <v>0.54520000000000002</v>
      </c>
      <c r="AD73" s="3">
        <v>14.726808738955803</v>
      </c>
      <c r="AE73" s="3">
        <v>59.091662995983846</v>
      </c>
      <c r="AF73" s="3">
        <v>24.80787223293169</v>
      </c>
      <c r="AG73" s="3">
        <v>10.098845357429704</v>
      </c>
      <c r="AH73" s="3">
        <v>6.4065253012048107</v>
      </c>
      <c r="AI73" s="3">
        <v>6.4926546666666578</v>
      </c>
      <c r="AJ73" s="3">
        <v>1.6219509477911622</v>
      </c>
      <c r="AK73" s="3">
        <v>0.62251264257028016</v>
      </c>
      <c r="AL73" s="3">
        <v>0.19368050602409612</v>
      </c>
      <c r="AM73" s="3">
        <v>0.13882559839357408</v>
      </c>
    </row>
    <row r="74" spans="1:39" x14ac:dyDescent="0.2">
      <c r="E74" s="11"/>
      <c r="F74" s="11"/>
      <c r="H74" s="11"/>
      <c r="I74" s="11"/>
      <c r="Q74" s="11"/>
      <c r="R7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I43" sqref="I43"/>
    </sheetView>
  </sheetViews>
  <sheetFormatPr baseColWidth="10" defaultRowHeight="16" x14ac:dyDescent="0.2"/>
  <cols>
    <col min="7" max="7" width="16.5" bestFit="1" customWidth="1"/>
    <col min="8" max="8" width="15.33203125" bestFit="1" customWidth="1"/>
    <col min="9" max="9" width="12.5" bestFit="1" customWidth="1"/>
    <col min="10" max="10" width="12.1640625" bestFit="1" customWidth="1"/>
    <col min="11" max="11" width="12.1640625" customWidth="1"/>
    <col min="12" max="13" width="24.33203125" bestFit="1" customWidth="1"/>
    <col min="14" max="15" width="20.1640625" customWidth="1"/>
    <col min="16" max="16" width="18.33203125" customWidth="1"/>
    <col min="17" max="17" width="24.6640625" bestFit="1" customWidth="1"/>
    <col min="18" max="18" width="16.83203125" bestFit="1" customWidth="1"/>
  </cols>
  <sheetData>
    <row r="1" spans="1:18" x14ac:dyDescent="0.2">
      <c r="A1" t="s">
        <v>0</v>
      </c>
      <c r="B1" t="s">
        <v>1</v>
      </c>
      <c r="C1" t="s">
        <v>600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647</v>
      </c>
      <c r="J1" t="s">
        <v>648</v>
      </c>
      <c r="K1" t="s">
        <v>650</v>
      </c>
      <c r="L1" t="s">
        <v>645</v>
      </c>
      <c r="M1" t="s">
        <v>646</v>
      </c>
      <c r="N1" t="s">
        <v>649</v>
      </c>
      <c r="O1" t="s">
        <v>652</v>
      </c>
      <c r="P1" t="s">
        <v>644</v>
      </c>
      <c r="Q1" t="s">
        <v>641</v>
      </c>
      <c r="R1" t="s">
        <v>653</v>
      </c>
    </row>
    <row r="2" spans="1:18" x14ac:dyDescent="0.2">
      <c r="A2" t="s">
        <v>11</v>
      </c>
      <c r="B2">
        <v>1</v>
      </c>
      <c r="C2">
        <v>11</v>
      </c>
      <c r="D2">
        <v>0.43869999999999998</v>
      </c>
      <c r="E2">
        <v>1.0038</v>
      </c>
      <c r="F2">
        <v>0.81159999999999999</v>
      </c>
      <c r="G2" s="5">
        <f>(E2-0.36985)/(2.77-0.36985)*100</f>
        <v>26.412932525050518</v>
      </c>
      <c r="H2" s="5">
        <f>(F2-0.36985)/(2.77-0.36985)*100</f>
        <v>18.40509968126992</v>
      </c>
      <c r="I2" s="3">
        <f>(E2-0.36985)/(2.77-0.36985)*100</f>
        <v>26.412932525050518</v>
      </c>
      <c r="J2" s="3">
        <f>(F2-0.36985)/(2.77-0.36985)*100</f>
        <v>18.40509968126992</v>
      </c>
      <c r="K2" s="3">
        <f>(D2-0.36985)/(2.77-0.36985)*100</f>
        <v>2.8685707143303532</v>
      </c>
      <c r="L2" s="3">
        <f>I2/100*Plants!M2</f>
        <v>22.851406849974545</v>
      </c>
      <c r="M2" s="3">
        <f>J2/100*Plants!N2</f>
        <v>5.1345635599113866</v>
      </c>
      <c r="N2" s="3">
        <f>L2+M2</f>
        <v>27.98597040988593</v>
      </c>
      <c r="O2" s="3">
        <f>K2/100*'Harvest soils'!J2</f>
        <v>77.68155774929869</v>
      </c>
      <c r="P2" s="3">
        <f>N2/148*100</f>
        <v>18.909439466139141</v>
      </c>
      <c r="Q2" s="2">
        <f>O2/148*100</f>
        <v>52.487539019796415</v>
      </c>
      <c r="R2" s="2">
        <f>100-P2-Q2</f>
        <v>28.603021514064451</v>
      </c>
    </row>
    <row r="3" spans="1:18" x14ac:dyDescent="0.2">
      <c r="A3" t="s">
        <v>11</v>
      </c>
      <c r="B3">
        <v>2</v>
      </c>
      <c r="C3">
        <v>24</v>
      </c>
      <c r="D3">
        <v>0.42359999999999998</v>
      </c>
      <c r="E3">
        <v>1.0076000000000001</v>
      </c>
      <c r="F3">
        <v>0.79859999999999998</v>
      </c>
      <c r="G3" s="5">
        <f t="shared" ref="G3:G66" si="0">(E3-0.36985)/(2.77-0.36985)*100</f>
        <v>26.571255963168973</v>
      </c>
      <c r="H3" s="5">
        <f t="shared" ref="H3:H66" si="1">(F3-0.36985)/(2.77-0.36985)*100</f>
        <v>17.863466866654164</v>
      </c>
      <c r="I3" s="3">
        <f t="shared" ref="I3:I66" si="2">(E3-0.36985)/(2.77-0.36985)*100</f>
        <v>26.571255963168973</v>
      </c>
      <c r="J3" s="3">
        <f t="shared" ref="J3:J66" si="3">(F3-0.36985)/(2.77-0.36985)*100</f>
        <v>17.863466866654164</v>
      </c>
      <c r="K3" s="3">
        <f t="shared" ref="K3:K66" si="4">(D3-0.36985)/(2.77-0.36985)*100</f>
        <v>2.2394433681228243</v>
      </c>
      <c r="L3" s="3">
        <f>I3/100*Plants!M3</f>
        <v>19.739740388651072</v>
      </c>
      <c r="M3" s="3">
        <f>J3/100*Plants!N3</f>
        <v>5.690675601246272</v>
      </c>
      <c r="N3" s="3">
        <f t="shared" ref="N3:N66" si="5">L3+M3</f>
        <v>25.430415989897345</v>
      </c>
      <c r="O3" s="3">
        <f>K3/100*'Harvest soils'!J3</f>
        <v>63.37572861020741</v>
      </c>
      <c r="P3" s="3">
        <f t="shared" ref="P3:P66" si="6">N3/148*100</f>
        <v>17.182713506687396</v>
      </c>
      <c r="Q3" s="2">
        <f t="shared" ref="Q3:Q66" si="7">O3/148*100</f>
        <v>42.82143825014014</v>
      </c>
      <c r="R3" s="2">
        <f t="shared" ref="R3:R22" si="8">100-P3-Q3</f>
        <v>39.995848243172468</v>
      </c>
    </row>
    <row r="4" spans="1:18" x14ac:dyDescent="0.2">
      <c r="A4" t="s">
        <v>11</v>
      </c>
      <c r="B4">
        <v>3</v>
      </c>
      <c r="C4">
        <v>30</v>
      </c>
      <c r="D4">
        <v>0.43469999999999998</v>
      </c>
      <c r="E4">
        <v>0.97230000000000005</v>
      </c>
      <c r="F4">
        <v>0.80710000000000004</v>
      </c>
      <c r="G4" s="5">
        <f t="shared" si="0"/>
        <v>25.100514551173887</v>
      </c>
      <c r="H4" s="5">
        <f t="shared" si="1"/>
        <v>18.217611399287545</v>
      </c>
      <c r="I4" s="3">
        <f t="shared" si="2"/>
        <v>25.100514551173887</v>
      </c>
      <c r="J4" s="3">
        <f t="shared" si="3"/>
        <v>18.217611399287545</v>
      </c>
      <c r="K4" s="3">
        <f t="shared" si="4"/>
        <v>2.7019144636793517</v>
      </c>
      <c r="L4" s="3">
        <f>I4/100*Plants!M4</f>
        <v>17.874149526903977</v>
      </c>
      <c r="M4" s="3">
        <f>J4/100*Plants!N4</f>
        <v>2.1421781282183927</v>
      </c>
      <c r="N4" s="3">
        <f t="shared" si="5"/>
        <v>20.016327655122371</v>
      </c>
      <c r="O4" s="3">
        <f>K4/100*'Harvest soils'!J4</f>
        <v>74.961730890867912</v>
      </c>
      <c r="P4" s="3">
        <f t="shared" si="6"/>
        <v>13.524545712920521</v>
      </c>
      <c r="Q4" s="2">
        <f t="shared" si="7"/>
        <v>50.649818169505345</v>
      </c>
      <c r="R4" s="2">
        <f t="shared" si="8"/>
        <v>35.825636117574142</v>
      </c>
    </row>
    <row r="5" spans="1:18" x14ac:dyDescent="0.2">
      <c r="A5" t="s">
        <v>11</v>
      </c>
      <c r="B5">
        <v>4</v>
      </c>
      <c r="C5">
        <v>42</v>
      </c>
      <c r="D5">
        <v>0.43769999999999998</v>
      </c>
      <c r="E5">
        <v>1.0319</v>
      </c>
      <c r="F5">
        <v>0.92469999999999997</v>
      </c>
      <c r="G5" s="5">
        <f t="shared" si="0"/>
        <v>27.5836926858738</v>
      </c>
      <c r="H5" s="5">
        <f t="shared" si="1"/>
        <v>23.11730516842697</v>
      </c>
      <c r="I5" s="3">
        <f t="shared" si="2"/>
        <v>27.5836926858738</v>
      </c>
      <c r="J5" s="3">
        <f t="shared" si="3"/>
        <v>23.11730516842697</v>
      </c>
      <c r="K5" s="3">
        <f t="shared" si="4"/>
        <v>2.8269066516676027</v>
      </c>
      <c r="L5" s="3">
        <f>I5/100*Plants!M5</f>
        <v>21.785060402615198</v>
      </c>
      <c r="M5" s="3">
        <f>J5/100*Plants!N5</f>
        <v>4.4645389075810096</v>
      </c>
      <c r="N5" s="3">
        <f t="shared" si="5"/>
        <v>26.249599310196206</v>
      </c>
      <c r="O5" s="3">
        <f>K5/100*'Harvest soils'!J5</f>
        <v>78.214191126930487</v>
      </c>
      <c r="P5" s="3">
        <f t="shared" si="6"/>
        <v>17.736215750132573</v>
      </c>
      <c r="Q5" s="2">
        <f t="shared" si="7"/>
        <v>52.847426437115196</v>
      </c>
      <c r="R5" s="2">
        <f t="shared" si="8"/>
        <v>29.416357812752231</v>
      </c>
    </row>
    <row r="6" spans="1:18" x14ac:dyDescent="0.2">
      <c r="A6" t="s">
        <v>11</v>
      </c>
      <c r="B6">
        <v>5</v>
      </c>
      <c r="C6">
        <v>53</v>
      </c>
      <c r="D6">
        <v>0.43740000000000001</v>
      </c>
      <c r="E6">
        <v>0.98640000000000005</v>
      </c>
      <c r="F6">
        <v>0.88729999999999998</v>
      </c>
      <c r="G6" s="5">
        <f t="shared" si="0"/>
        <v>25.687977834718666</v>
      </c>
      <c r="H6" s="5">
        <f t="shared" si="1"/>
        <v>21.559069224840112</v>
      </c>
      <c r="I6" s="3">
        <f t="shared" si="2"/>
        <v>25.687977834718666</v>
      </c>
      <c r="J6" s="3">
        <f t="shared" si="3"/>
        <v>21.559069224840112</v>
      </c>
      <c r="K6" s="3">
        <f t="shared" si="4"/>
        <v>2.8144074328687791</v>
      </c>
      <c r="L6" s="3">
        <f>I6/100*Plants!M6</f>
        <v>17.883750350528572</v>
      </c>
      <c r="M6" s="3">
        <f>J6/100*Plants!N6</f>
        <v>4.3395015735279117</v>
      </c>
      <c r="N6" s="3">
        <f t="shared" si="5"/>
        <v>22.223251924056484</v>
      </c>
      <c r="O6" s="3">
        <f>K6/100*'Harvest soils'!J6</f>
        <v>77.487916379476346</v>
      </c>
      <c r="P6" s="3">
        <f t="shared" si="6"/>
        <v>15.015710759497624</v>
      </c>
      <c r="Q6" s="2">
        <f t="shared" si="7"/>
        <v>52.356700256402931</v>
      </c>
      <c r="R6" s="2">
        <f t="shared" si="8"/>
        <v>32.627588984099447</v>
      </c>
    </row>
    <row r="7" spans="1:18" x14ac:dyDescent="0.2">
      <c r="A7" t="s">
        <v>11</v>
      </c>
      <c r="B7">
        <v>6</v>
      </c>
      <c r="C7">
        <v>68</v>
      </c>
      <c r="D7">
        <v>0.43020000000000003</v>
      </c>
      <c r="E7">
        <v>0.9486</v>
      </c>
      <c r="F7">
        <v>0.77329999999999999</v>
      </c>
      <c r="G7" s="5">
        <f t="shared" si="0"/>
        <v>24.113076266066706</v>
      </c>
      <c r="H7" s="5">
        <f t="shared" si="1"/>
        <v>16.809366081286587</v>
      </c>
      <c r="I7" s="3">
        <f t="shared" si="2"/>
        <v>24.113076266066706</v>
      </c>
      <c r="J7" s="3">
        <f t="shared" si="3"/>
        <v>16.809366081286587</v>
      </c>
      <c r="K7" s="3">
        <f t="shared" si="4"/>
        <v>2.5144261816969777</v>
      </c>
      <c r="L7" s="3">
        <f>I7/100*Plants!M7</f>
        <v>23.134908337489009</v>
      </c>
      <c r="M7" s="3">
        <f>J7/100*Plants!N7</f>
        <v>4.1832195770033751</v>
      </c>
      <c r="N7" s="3">
        <f t="shared" si="5"/>
        <v>27.318127914492383</v>
      </c>
      <c r="O7" s="3">
        <f>K7/100*'Harvest soils'!J7</f>
        <v>69.878746545655446</v>
      </c>
      <c r="P7" s="3">
        <f t="shared" si="6"/>
        <v>18.458194536819178</v>
      </c>
      <c r="Q7" s="2">
        <f t="shared" si="7"/>
        <v>47.215369287605029</v>
      </c>
      <c r="R7" s="2">
        <f t="shared" si="8"/>
        <v>34.326436175575793</v>
      </c>
    </row>
    <row r="8" spans="1:18" x14ac:dyDescent="0.2">
      <c r="A8" t="s">
        <v>12</v>
      </c>
      <c r="B8">
        <v>1</v>
      </c>
      <c r="C8">
        <v>9</v>
      </c>
      <c r="D8">
        <v>0.43230000000000002</v>
      </c>
      <c r="E8">
        <v>0.96699999999999997</v>
      </c>
      <c r="F8">
        <v>0.84199999999999997</v>
      </c>
      <c r="G8" s="5">
        <f t="shared" si="0"/>
        <v>24.879695019061305</v>
      </c>
      <c r="H8" s="5">
        <f t="shared" si="1"/>
        <v>19.671687186217525</v>
      </c>
      <c r="I8" s="3">
        <f t="shared" si="2"/>
        <v>24.879695019061305</v>
      </c>
      <c r="J8" s="3">
        <f t="shared" si="3"/>
        <v>19.671687186217525</v>
      </c>
      <c r="K8" s="3">
        <f t="shared" si="4"/>
        <v>2.6019207132887532</v>
      </c>
      <c r="L8" s="3">
        <f>I8/100*Plants!M8</f>
        <v>22.478465594093375</v>
      </c>
      <c r="M8" s="3">
        <f>J8/100*Plants!N8</f>
        <v>5.1684883995522108</v>
      </c>
      <c r="N8" s="3">
        <f t="shared" si="5"/>
        <v>27.646953993645585</v>
      </c>
      <c r="O8" s="3">
        <f>K8/100*'Harvest soils'!J8</f>
        <v>70.344178968715823</v>
      </c>
      <c r="P8" s="3">
        <f t="shared" si="6"/>
        <v>18.680374320030801</v>
      </c>
      <c r="Q8" s="2">
        <f t="shared" si="7"/>
        <v>47.529850654537718</v>
      </c>
      <c r="R8" s="2">
        <f t="shared" si="8"/>
        <v>33.789775025431474</v>
      </c>
    </row>
    <row r="9" spans="1:18" x14ac:dyDescent="0.2">
      <c r="A9" t="s">
        <v>12</v>
      </c>
      <c r="B9">
        <v>2</v>
      </c>
      <c r="C9">
        <v>13</v>
      </c>
      <c r="D9">
        <v>0.435</v>
      </c>
      <c r="E9">
        <v>1.0004</v>
      </c>
      <c r="F9">
        <v>0.86780000000000002</v>
      </c>
      <c r="G9" s="5">
        <f t="shared" si="0"/>
        <v>26.271274711997165</v>
      </c>
      <c r="H9" s="5">
        <f t="shared" si="1"/>
        <v>20.746620002916487</v>
      </c>
      <c r="I9" s="3">
        <f t="shared" si="2"/>
        <v>26.271274711997165</v>
      </c>
      <c r="J9" s="3">
        <f t="shared" si="3"/>
        <v>20.746620002916487</v>
      </c>
      <c r="K9" s="3">
        <f t="shared" si="4"/>
        <v>2.7144136824781775</v>
      </c>
      <c r="L9" s="3">
        <f>I9/100*Plants!M9</f>
        <v>21.629696945054114</v>
      </c>
      <c r="M9" s="3">
        <f>J9/100*Plants!N9</f>
        <v>4.6261490789658719</v>
      </c>
      <c r="N9" s="3">
        <f t="shared" si="5"/>
        <v>26.255846024019988</v>
      </c>
      <c r="O9" s="3">
        <f>K9/100*'Harvest soils'!J9</f>
        <v>71.144941597664612</v>
      </c>
      <c r="P9" s="3">
        <f t="shared" si="6"/>
        <v>17.740436502716207</v>
      </c>
      <c r="Q9" s="2">
        <f t="shared" si="7"/>
        <v>48.070906484908519</v>
      </c>
      <c r="R9" s="2">
        <f t="shared" si="8"/>
        <v>34.188657012375273</v>
      </c>
    </row>
    <row r="10" spans="1:18" x14ac:dyDescent="0.2">
      <c r="A10" t="s">
        <v>12</v>
      </c>
      <c r="B10">
        <v>3</v>
      </c>
      <c r="C10">
        <v>28</v>
      </c>
      <c r="D10">
        <v>0.42899999999999999</v>
      </c>
      <c r="E10">
        <v>0.91100000000000003</v>
      </c>
      <c r="F10">
        <v>0.80130000000000001</v>
      </c>
      <c r="G10" s="5">
        <f t="shared" si="0"/>
        <v>22.546507509947293</v>
      </c>
      <c r="H10" s="5">
        <f t="shared" si="1"/>
        <v>17.975959835843593</v>
      </c>
      <c r="I10" s="3">
        <f t="shared" si="2"/>
        <v>22.546507509947293</v>
      </c>
      <c r="J10" s="3">
        <f t="shared" si="3"/>
        <v>17.975959835843593</v>
      </c>
      <c r="K10" s="3">
        <f t="shared" si="4"/>
        <v>2.464429306501676</v>
      </c>
      <c r="L10" s="3">
        <f>I10/100*Plants!M10</f>
        <v>15.799639774100207</v>
      </c>
      <c r="M10" s="3">
        <f>J10/100*Plants!N10</f>
        <v>3.3637258745963581</v>
      </c>
      <c r="N10" s="3">
        <f t="shared" si="5"/>
        <v>19.163365648696566</v>
      </c>
      <c r="O10" s="3">
        <f>K10/100*'Harvest soils'!J10</f>
        <v>66.969163970076352</v>
      </c>
      <c r="P10" s="3">
        <f t="shared" si="6"/>
        <v>12.948220032903086</v>
      </c>
      <c r="Q10" s="2">
        <f t="shared" si="7"/>
        <v>45.249435114916452</v>
      </c>
      <c r="R10" s="2">
        <f t="shared" si="8"/>
        <v>41.802344852180468</v>
      </c>
    </row>
    <row r="11" spans="1:18" x14ac:dyDescent="0.2">
      <c r="A11" t="s">
        <v>12</v>
      </c>
      <c r="B11">
        <v>4</v>
      </c>
      <c r="C11">
        <v>38</v>
      </c>
      <c r="D11">
        <v>0.43230000000000002</v>
      </c>
      <c r="E11">
        <v>0.94679999999999997</v>
      </c>
      <c r="F11">
        <v>0.8468</v>
      </c>
      <c r="G11" s="5">
        <f t="shared" si="0"/>
        <v>24.038080953273752</v>
      </c>
      <c r="H11" s="5">
        <f t="shared" si="1"/>
        <v>19.871674686998727</v>
      </c>
      <c r="I11" s="3">
        <f t="shared" si="2"/>
        <v>24.038080953273752</v>
      </c>
      <c r="J11" s="3">
        <f t="shared" si="3"/>
        <v>19.871674686998727</v>
      </c>
      <c r="K11" s="3">
        <f t="shared" si="4"/>
        <v>2.6019207132887532</v>
      </c>
      <c r="L11" s="3">
        <f>I11/100*Plants!M11</f>
        <v>22.723435898762474</v>
      </c>
      <c r="M11" s="3">
        <f>J11/100*Plants!N11</f>
        <v>4.2163511482979894</v>
      </c>
      <c r="N11" s="3">
        <f t="shared" si="5"/>
        <v>26.939787047060463</v>
      </c>
      <c r="O11" s="3">
        <f>K11/100*'Harvest soils'!J11</f>
        <v>67.854379901663435</v>
      </c>
      <c r="P11" s="3">
        <f t="shared" si="6"/>
        <v>18.202558815581394</v>
      </c>
      <c r="Q11" s="2">
        <f t="shared" si="7"/>
        <v>45.847553987610432</v>
      </c>
      <c r="R11" s="2">
        <f t="shared" si="8"/>
        <v>35.94988719680817</v>
      </c>
    </row>
    <row r="12" spans="1:18" x14ac:dyDescent="0.2">
      <c r="A12" t="s">
        <v>12</v>
      </c>
      <c r="B12">
        <v>5</v>
      </c>
      <c r="C12">
        <v>58</v>
      </c>
      <c r="D12">
        <v>0.44900000000000001</v>
      </c>
      <c r="E12">
        <v>0.96089999999999998</v>
      </c>
      <c r="F12">
        <v>0.85870000000000002</v>
      </c>
      <c r="G12" s="5">
        <f t="shared" si="0"/>
        <v>24.625544236818531</v>
      </c>
      <c r="H12" s="5">
        <f t="shared" si="1"/>
        <v>20.367477032685457</v>
      </c>
      <c r="I12" s="3">
        <f t="shared" si="2"/>
        <v>24.625544236818531</v>
      </c>
      <c r="J12" s="3">
        <f t="shared" si="3"/>
        <v>20.367477032685457</v>
      </c>
      <c r="K12" s="3">
        <f t="shared" si="4"/>
        <v>3.2977105597566814</v>
      </c>
      <c r="L12" s="3">
        <f>I12/100*Plants!M12</f>
        <v>14.532795647399233</v>
      </c>
      <c r="M12" s="3">
        <f>J12/100*Plants!N12</f>
        <v>3.2689619130204148</v>
      </c>
      <c r="N12" s="3">
        <f t="shared" si="5"/>
        <v>17.801757560419649</v>
      </c>
      <c r="O12" s="3">
        <f>K12/100*'Harvest soils'!J12</f>
        <v>100.94933485970589</v>
      </c>
      <c r="P12" s="3">
        <f t="shared" si="6"/>
        <v>12.028214567851114</v>
      </c>
      <c r="Q12" s="2">
        <f t="shared" si="7"/>
        <v>68.209010040341809</v>
      </c>
      <c r="R12" s="2">
        <f t="shared" si="8"/>
        <v>19.762775391807082</v>
      </c>
    </row>
    <row r="13" spans="1:18" x14ac:dyDescent="0.2">
      <c r="A13" t="s">
        <v>12</v>
      </c>
      <c r="B13">
        <v>6</v>
      </c>
      <c r="C13">
        <v>70</v>
      </c>
      <c r="D13">
        <v>0.43759999999999999</v>
      </c>
      <c r="E13">
        <v>0.97719999999999996</v>
      </c>
      <c r="F13">
        <v>0.87519999999999998</v>
      </c>
      <c r="G13" s="5">
        <f t="shared" si="0"/>
        <v>25.304668458221357</v>
      </c>
      <c r="H13" s="5">
        <f t="shared" si="1"/>
        <v>21.054934066620834</v>
      </c>
      <c r="I13" s="3">
        <f t="shared" si="2"/>
        <v>25.304668458221357</v>
      </c>
      <c r="J13" s="3">
        <f t="shared" si="3"/>
        <v>21.054934066620834</v>
      </c>
      <c r="K13" s="3">
        <f t="shared" si="4"/>
        <v>2.8227402454013282</v>
      </c>
      <c r="L13" s="3">
        <f>I13/100*Plants!M13</f>
        <v>22.758081165889546</v>
      </c>
      <c r="M13" s="3">
        <f>J13/100*Plants!N13</f>
        <v>4.6677975720610414</v>
      </c>
      <c r="N13" s="3">
        <f t="shared" si="5"/>
        <v>27.425878737950587</v>
      </c>
      <c r="O13" s="3">
        <f>K13/100*'Harvest soils'!J13</f>
        <v>77.259105198385058</v>
      </c>
      <c r="P13" s="3">
        <f t="shared" si="6"/>
        <v>18.530999147263909</v>
      </c>
      <c r="Q13" s="2">
        <f t="shared" si="7"/>
        <v>52.202098107016923</v>
      </c>
      <c r="R13" s="2">
        <f t="shared" si="8"/>
        <v>29.266902745719165</v>
      </c>
    </row>
    <row r="14" spans="1:18" x14ac:dyDescent="0.2">
      <c r="A14" t="s">
        <v>13</v>
      </c>
      <c r="B14">
        <v>1</v>
      </c>
      <c r="C14">
        <v>10</v>
      </c>
      <c r="D14">
        <v>0.44209999999999999</v>
      </c>
      <c r="E14">
        <v>0.96619999999999995</v>
      </c>
      <c r="F14">
        <v>0.8387</v>
      </c>
      <c r="G14" s="5">
        <f t="shared" si="0"/>
        <v>24.846363768931106</v>
      </c>
      <c r="H14" s="5">
        <f t="shared" si="1"/>
        <v>19.534195779430451</v>
      </c>
      <c r="I14" s="3">
        <f t="shared" si="2"/>
        <v>24.846363768931106</v>
      </c>
      <c r="J14" s="3">
        <f t="shared" si="3"/>
        <v>19.534195779430451</v>
      </c>
      <c r="K14" s="3">
        <f t="shared" si="4"/>
        <v>3.0102285273837044</v>
      </c>
      <c r="L14" s="3">
        <f>I14/100*Plants!M14</f>
        <v>20.493872467355878</v>
      </c>
      <c r="M14" s="3">
        <f>J14/100*Plants!N14</f>
        <v>5.3979197388739122</v>
      </c>
      <c r="N14" s="3">
        <f t="shared" si="5"/>
        <v>25.891792206229791</v>
      </c>
      <c r="O14" s="3">
        <f>K14/100*'Harvest soils'!J14</f>
        <v>58.332034327995345</v>
      </c>
      <c r="P14" s="3">
        <f t="shared" si="6"/>
        <v>17.494454193398507</v>
      </c>
      <c r="Q14" s="2">
        <f t="shared" si="7"/>
        <v>39.413536708104964</v>
      </c>
      <c r="R14" s="2">
        <f t="shared" si="8"/>
        <v>43.092009098496526</v>
      </c>
    </row>
    <row r="15" spans="1:18" x14ac:dyDescent="0.2">
      <c r="A15" t="s">
        <v>13</v>
      </c>
      <c r="B15">
        <v>2</v>
      </c>
      <c r="C15">
        <v>15</v>
      </c>
      <c r="D15">
        <v>0.4289</v>
      </c>
      <c r="E15">
        <v>0.99029999999999996</v>
      </c>
      <c r="F15">
        <v>0.90280000000000005</v>
      </c>
      <c r="G15" s="5">
        <f t="shared" si="0"/>
        <v>25.850467679103389</v>
      </c>
      <c r="H15" s="5">
        <f t="shared" si="1"/>
        <v>22.204862196112746</v>
      </c>
      <c r="I15" s="3">
        <f t="shared" si="2"/>
        <v>25.850467679103389</v>
      </c>
      <c r="J15" s="3">
        <f t="shared" si="3"/>
        <v>22.204862196112746</v>
      </c>
      <c r="K15" s="3">
        <f t="shared" si="4"/>
        <v>2.4602629002354015</v>
      </c>
      <c r="L15" s="3">
        <f>I15/100*Plants!M15</f>
        <v>27.745514402054351</v>
      </c>
      <c r="M15" s="3">
        <f>J15/100*Plants!N15</f>
        <v>5.1884705659211487</v>
      </c>
      <c r="N15" s="3">
        <f t="shared" si="5"/>
        <v>32.933984967975498</v>
      </c>
      <c r="O15" s="3">
        <f>K15/100*'Harvest soils'!J15</f>
        <v>69.613261720472366</v>
      </c>
      <c r="P15" s="3">
        <f t="shared" si="6"/>
        <v>22.252692545929389</v>
      </c>
      <c r="Q15" s="2">
        <f t="shared" si="7"/>
        <v>47.035987648967811</v>
      </c>
      <c r="R15" s="2">
        <f t="shared" si="8"/>
        <v>30.711319805102796</v>
      </c>
    </row>
    <row r="16" spans="1:18" x14ac:dyDescent="0.2">
      <c r="A16" t="s">
        <v>13</v>
      </c>
      <c r="B16">
        <v>3</v>
      </c>
      <c r="C16">
        <v>32</v>
      </c>
      <c r="D16">
        <v>0.43230000000000002</v>
      </c>
      <c r="E16">
        <v>0.94</v>
      </c>
      <c r="F16">
        <v>0.78769999999999996</v>
      </c>
      <c r="G16" s="5">
        <f t="shared" si="0"/>
        <v>23.75476532716705</v>
      </c>
      <c r="H16" s="5">
        <f t="shared" si="1"/>
        <v>17.409328583630188</v>
      </c>
      <c r="I16" s="3">
        <f t="shared" si="2"/>
        <v>23.75476532716705</v>
      </c>
      <c r="J16" s="3">
        <f t="shared" si="3"/>
        <v>17.409328583630188</v>
      </c>
      <c r="K16" s="3">
        <f t="shared" si="4"/>
        <v>2.6019207132887532</v>
      </c>
      <c r="L16" s="3">
        <f>I16/100*Plants!M16</f>
        <v>20.755304469204347</v>
      </c>
      <c r="M16" s="3">
        <f>J16/100*Plants!N16</f>
        <v>5.1451015939981923</v>
      </c>
      <c r="N16" s="3">
        <f t="shared" si="5"/>
        <v>25.900406063202539</v>
      </c>
      <c r="O16" s="3">
        <f>K16/100*'Harvest soils'!J16</f>
        <v>69.031261204063995</v>
      </c>
      <c r="P16" s="3">
        <f t="shared" si="6"/>
        <v>17.500274367028741</v>
      </c>
      <c r="Q16" s="2">
        <f t="shared" si="7"/>
        <v>46.642744056799998</v>
      </c>
      <c r="R16" s="2">
        <f t="shared" si="8"/>
        <v>35.856981576171265</v>
      </c>
    </row>
    <row r="17" spans="1:18" x14ac:dyDescent="0.2">
      <c r="A17" t="s">
        <v>13</v>
      </c>
      <c r="B17">
        <v>4</v>
      </c>
      <c r="C17">
        <v>40</v>
      </c>
      <c r="D17">
        <v>0.43049999999999999</v>
      </c>
      <c r="E17">
        <v>0.97360000000000002</v>
      </c>
      <c r="F17">
        <v>0.84430000000000005</v>
      </c>
      <c r="G17" s="5">
        <f t="shared" si="0"/>
        <v>25.154677832635457</v>
      </c>
      <c r="H17" s="5">
        <f t="shared" si="1"/>
        <v>19.767514530341856</v>
      </c>
      <c r="I17" s="3">
        <f t="shared" si="2"/>
        <v>25.154677832635457</v>
      </c>
      <c r="J17" s="3">
        <f t="shared" si="3"/>
        <v>19.767514530341856</v>
      </c>
      <c r="K17" s="3">
        <f t="shared" si="4"/>
        <v>2.5269254004958013</v>
      </c>
      <c r="L17" s="3">
        <f>I17/100*Plants!M17</f>
        <v>24.182942564382241</v>
      </c>
      <c r="M17" s="3">
        <f>J17/100*Plants!N17</f>
        <v>5.5839565522819727</v>
      </c>
      <c r="N17" s="3">
        <f t="shared" si="5"/>
        <v>29.766899116664213</v>
      </c>
      <c r="O17" s="3">
        <f>K17/100*'Harvest soils'!J17</f>
        <v>72.078899008404463</v>
      </c>
      <c r="P17" s="3">
        <f t="shared" si="6"/>
        <v>20.112769673421766</v>
      </c>
      <c r="Q17" s="2">
        <f t="shared" si="7"/>
        <v>48.701958789462473</v>
      </c>
      <c r="R17" s="2">
        <f t="shared" si="8"/>
        <v>31.18527153711576</v>
      </c>
    </row>
    <row r="18" spans="1:18" x14ac:dyDescent="0.2">
      <c r="A18" t="s">
        <v>13</v>
      </c>
      <c r="B18">
        <v>5</v>
      </c>
      <c r="C18">
        <v>55</v>
      </c>
      <c r="D18">
        <v>0.4516</v>
      </c>
      <c r="E18">
        <v>0.95040000000000002</v>
      </c>
      <c r="F18">
        <v>0.84750000000000003</v>
      </c>
      <c r="G18" s="5">
        <f t="shared" si="0"/>
        <v>24.188071578859656</v>
      </c>
      <c r="H18" s="5">
        <f t="shared" si="1"/>
        <v>19.900839530862655</v>
      </c>
      <c r="I18" s="3">
        <f t="shared" si="2"/>
        <v>24.188071578859656</v>
      </c>
      <c r="J18" s="3">
        <f t="shared" si="3"/>
        <v>19.900839530862655</v>
      </c>
      <c r="K18" s="3">
        <f t="shared" si="4"/>
        <v>3.4060371226798321</v>
      </c>
      <c r="L18" s="3">
        <f>I18/100*Plants!M18</f>
        <v>22.185711117938357</v>
      </c>
      <c r="M18" s="3">
        <f>J18/100*Plants!N18</f>
        <v>5.5286018014958049</v>
      </c>
      <c r="N18" s="3">
        <f t="shared" si="5"/>
        <v>27.714312919434164</v>
      </c>
      <c r="O18" s="3">
        <f>K18/100*'Harvest soils'!J18</f>
        <v>92.991014439523454</v>
      </c>
      <c r="P18" s="3">
        <f t="shared" si="6"/>
        <v>18.725887107725786</v>
      </c>
      <c r="Q18" s="2">
        <f t="shared" si="7"/>
        <v>62.831766513191525</v>
      </c>
      <c r="R18" s="2">
        <f t="shared" si="8"/>
        <v>18.442346379082693</v>
      </c>
    </row>
    <row r="19" spans="1:18" x14ac:dyDescent="0.2">
      <c r="A19" t="s">
        <v>13</v>
      </c>
      <c r="B19">
        <v>6</v>
      </c>
      <c r="C19">
        <v>64</v>
      </c>
      <c r="D19">
        <v>0.43120000000000003</v>
      </c>
      <c r="E19">
        <v>0.97870000000000001</v>
      </c>
      <c r="F19">
        <v>0.8518</v>
      </c>
      <c r="G19" s="5">
        <f t="shared" si="0"/>
        <v>25.367164552215488</v>
      </c>
      <c r="H19" s="5">
        <f t="shared" si="1"/>
        <v>20.079995000312483</v>
      </c>
      <c r="I19" s="3">
        <f t="shared" si="2"/>
        <v>25.367164552215488</v>
      </c>
      <c r="J19" s="3">
        <f t="shared" si="3"/>
        <v>20.079995000312483</v>
      </c>
      <c r="K19" s="3">
        <f t="shared" si="4"/>
        <v>2.5560902443597282</v>
      </c>
      <c r="L19" s="3">
        <f>I19/100*Plants!M19</f>
        <v>27.024485789438316</v>
      </c>
      <c r="M19" s="3">
        <f>J19/100*Plants!N19</f>
        <v>5.8994484504785971</v>
      </c>
      <c r="N19" s="3">
        <f t="shared" si="5"/>
        <v>32.92393423991691</v>
      </c>
      <c r="O19" s="3">
        <f>K19/100*'Harvest soils'!J19</f>
        <v>71.718585760394305</v>
      </c>
      <c r="P19" s="3">
        <f t="shared" si="6"/>
        <v>22.245901513457373</v>
      </c>
      <c r="Q19" s="2">
        <f t="shared" si="7"/>
        <v>48.458503892158319</v>
      </c>
      <c r="R19" s="2">
        <f t="shared" si="8"/>
        <v>29.295594594384312</v>
      </c>
    </row>
    <row r="20" spans="1:18" x14ac:dyDescent="0.2">
      <c r="A20" t="s">
        <v>14</v>
      </c>
      <c r="B20">
        <v>1</v>
      </c>
      <c r="C20">
        <v>6</v>
      </c>
      <c r="D20">
        <v>0.43049999999999999</v>
      </c>
      <c r="E20">
        <v>0.92779999999999996</v>
      </c>
      <c r="F20">
        <v>0.81499999999999995</v>
      </c>
      <c r="G20" s="5">
        <f t="shared" si="0"/>
        <v>23.246463762681497</v>
      </c>
      <c r="H20" s="5">
        <f t="shared" si="1"/>
        <v>18.54675749432327</v>
      </c>
      <c r="I20" s="3">
        <f t="shared" si="2"/>
        <v>23.246463762681497</v>
      </c>
      <c r="J20" s="3">
        <f t="shared" si="3"/>
        <v>18.54675749432327</v>
      </c>
      <c r="K20" s="3">
        <f t="shared" si="4"/>
        <v>2.5269254004958013</v>
      </c>
      <c r="L20" s="3">
        <f>I20/100*Plants!M20</f>
        <v>24.176370779816541</v>
      </c>
      <c r="M20" s="3">
        <f>J20/100*Plants!N20</f>
        <v>3.7482555441990866</v>
      </c>
      <c r="N20" s="3">
        <f t="shared" si="5"/>
        <v>27.924626324015627</v>
      </c>
      <c r="O20" s="3">
        <f>K20/100*'Harvest soils'!J20</f>
        <v>74.919329860003316</v>
      </c>
      <c r="P20" s="3">
        <f t="shared" si="6"/>
        <v>18.867990759470018</v>
      </c>
      <c r="Q20" s="2">
        <f t="shared" si="7"/>
        <v>50.621168824326567</v>
      </c>
      <c r="R20" s="2">
        <f t="shared" si="8"/>
        <v>30.510840416203415</v>
      </c>
    </row>
    <row r="21" spans="1:18" x14ac:dyDescent="0.2">
      <c r="A21" t="s">
        <v>14</v>
      </c>
      <c r="B21">
        <v>2</v>
      </c>
      <c r="C21">
        <v>22</v>
      </c>
      <c r="E21">
        <v>0.94820000000000004</v>
      </c>
      <c r="F21">
        <v>0.81840000000000002</v>
      </c>
      <c r="G21" s="5">
        <f t="shared" si="0"/>
        <v>24.096410641001604</v>
      </c>
      <c r="H21" s="5">
        <f t="shared" si="1"/>
        <v>18.688415307376623</v>
      </c>
      <c r="I21" s="3">
        <f t="shared" si="2"/>
        <v>24.096410641001604</v>
      </c>
      <c r="J21" s="3">
        <f t="shared" si="3"/>
        <v>18.688415307376623</v>
      </c>
      <c r="K21" s="3"/>
      <c r="L21" s="3">
        <f>I21/100*Plants!M21</f>
        <v>29.218317385605978</v>
      </c>
      <c r="M21" s="3">
        <f>J21/100*Plants!N21</f>
        <v>5.6184686467452272</v>
      </c>
      <c r="N21" s="3">
        <f t="shared" si="5"/>
        <v>34.836786032351206</v>
      </c>
      <c r="O21" s="3">
        <f>K21/100*'Harvest soils'!J21</f>
        <v>0</v>
      </c>
      <c r="P21" s="3">
        <f t="shared" si="6"/>
        <v>23.538368940777843</v>
      </c>
      <c r="Q21" s="2"/>
      <c r="R21" s="2"/>
    </row>
    <row r="22" spans="1:18" x14ac:dyDescent="0.2">
      <c r="A22" t="s">
        <v>14</v>
      </c>
      <c r="B22">
        <v>3</v>
      </c>
      <c r="C22">
        <v>26</v>
      </c>
      <c r="D22">
        <v>0.42870000000000003</v>
      </c>
      <c r="E22">
        <v>0.96619999999999995</v>
      </c>
      <c r="F22">
        <v>0.8226</v>
      </c>
      <c r="G22" s="5">
        <f t="shared" si="0"/>
        <v>24.846363768931106</v>
      </c>
      <c r="H22" s="5">
        <f t="shared" si="1"/>
        <v>18.863404370560172</v>
      </c>
      <c r="I22" s="3">
        <f t="shared" si="2"/>
        <v>24.846363768931106</v>
      </c>
      <c r="J22" s="3">
        <f t="shared" si="3"/>
        <v>18.863404370560172</v>
      </c>
      <c r="K22" s="3">
        <f t="shared" si="4"/>
        <v>2.4519300877028525</v>
      </c>
      <c r="L22" s="3">
        <f>I22/100*Plants!M22</f>
        <v>26.406832830597274</v>
      </c>
      <c r="M22" s="3">
        <f>J22/100*Plants!N22</f>
        <v>3.8784790717333939</v>
      </c>
      <c r="N22" s="3">
        <f t="shared" si="5"/>
        <v>30.285311902330669</v>
      </c>
      <c r="O22" s="3">
        <f>K22/100*'Harvest soils'!J22</f>
        <v>67.773192310186232</v>
      </c>
      <c r="P22" s="3">
        <f t="shared" si="6"/>
        <v>20.463048582655858</v>
      </c>
      <c r="Q22" s="2">
        <f t="shared" si="7"/>
        <v>45.79269750688259</v>
      </c>
      <c r="R22" s="2">
        <f t="shared" si="8"/>
        <v>33.744253910461552</v>
      </c>
    </row>
    <row r="23" spans="1:18" x14ac:dyDescent="0.2">
      <c r="A23" t="s">
        <v>14</v>
      </c>
      <c r="B23">
        <v>4</v>
      </c>
      <c r="C23">
        <v>43</v>
      </c>
      <c r="D23">
        <v>0.4289</v>
      </c>
      <c r="E23">
        <v>0.99670000000000003</v>
      </c>
      <c r="F23">
        <v>0.87870000000000004</v>
      </c>
      <c r="G23" s="5">
        <f t="shared" si="0"/>
        <v>26.11711768014499</v>
      </c>
      <c r="H23" s="5">
        <f t="shared" si="1"/>
        <v>21.200758285940463</v>
      </c>
      <c r="I23" s="3">
        <f t="shared" si="2"/>
        <v>26.11711768014499</v>
      </c>
      <c r="J23" s="3">
        <f t="shared" si="3"/>
        <v>21.200758285940463</v>
      </c>
      <c r="K23" s="3">
        <f t="shared" si="4"/>
        <v>2.4602629002354015</v>
      </c>
      <c r="L23" s="3">
        <f>I23/100*Plants!M23</f>
        <v>23.930038325691061</v>
      </c>
      <c r="M23" s="3">
        <f>J23/100*Plants!N23</f>
        <v>4.7985045913550177</v>
      </c>
      <c r="N23" s="3">
        <f t="shared" si="5"/>
        <v>28.728542917046077</v>
      </c>
      <c r="O23" s="3">
        <f>K23/100*'Harvest soils'!J23</f>
        <v>69.904072400986252</v>
      </c>
      <c r="P23" s="3">
        <f t="shared" si="6"/>
        <v>19.411177646652757</v>
      </c>
      <c r="Q23" s="2">
        <f t="shared" si="7"/>
        <v>47.232481352017736</v>
      </c>
      <c r="R23" s="2">
        <f>100-P23-Q23</f>
        <v>33.356341001329504</v>
      </c>
    </row>
    <row r="24" spans="1:18" x14ac:dyDescent="0.2">
      <c r="A24" t="s">
        <v>14</v>
      </c>
      <c r="B24">
        <v>5</v>
      </c>
      <c r="C24">
        <v>56</v>
      </c>
      <c r="D24">
        <v>0.433</v>
      </c>
      <c r="E24">
        <v>0.94289999999999996</v>
      </c>
      <c r="F24">
        <v>0.86180000000000001</v>
      </c>
      <c r="G24" s="5">
        <f t="shared" si="0"/>
        <v>23.875591108889026</v>
      </c>
      <c r="H24" s="5">
        <f t="shared" si="1"/>
        <v>20.496635626939984</v>
      </c>
      <c r="I24" s="3">
        <f t="shared" si="2"/>
        <v>23.875591108889026</v>
      </c>
      <c r="J24" s="3">
        <f t="shared" si="3"/>
        <v>20.496635626939984</v>
      </c>
      <c r="K24" s="3">
        <f t="shared" si="4"/>
        <v>2.631085557152677</v>
      </c>
      <c r="L24" s="3">
        <f>I24/100*Plants!M24</f>
        <v>21.53338910190433</v>
      </c>
      <c r="M24" s="3">
        <f>J24/100*Plants!N24</f>
        <v>5.211536736717818</v>
      </c>
      <c r="N24" s="3">
        <f t="shared" si="5"/>
        <v>26.744925838622148</v>
      </c>
      <c r="O24" s="3">
        <f>K24/100*'Harvest soils'!J24</f>
        <v>69.321270053593807</v>
      </c>
      <c r="P24" s="3">
        <f t="shared" si="6"/>
        <v>18.070895836906857</v>
      </c>
      <c r="Q24" s="2">
        <f t="shared" si="7"/>
        <v>46.838695982157979</v>
      </c>
      <c r="R24" s="2">
        <f t="shared" ref="R24:R67" si="9">100-P24-Q24</f>
        <v>35.090408180935164</v>
      </c>
    </row>
    <row r="25" spans="1:18" x14ac:dyDescent="0.2">
      <c r="A25" t="s">
        <v>14</v>
      </c>
      <c r="B25">
        <v>6</v>
      </c>
      <c r="C25">
        <v>62</v>
      </c>
      <c r="D25">
        <v>0.43269999999999997</v>
      </c>
      <c r="E25">
        <v>0.96819999999999995</v>
      </c>
      <c r="F25">
        <v>0.84609999999999996</v>
      </c>
      <c r="G25" s="5">
        <f t="shared" si="0"/>
        <v>24.929691894256607</v>
      </c>
      <c r="H25" s="5">
        <f t="shared" si="1"/>
        <v>19.842509843134799</v>
      </c>
      <c r="I25" s="3">
        <f t="shared" si="2"/>
        <v>24.929691894256607</v>
      </c>
      <c r="J25" s="3">
        <f t="shared" si="3"/>
        <v>19.842509843134799</v>
      </c>
      <c r="K25" s="3">
        <f t="shared" si="4"/>
        <v>2.6185863383538512</v>
      </c>
      <c r="L25" s="3">
        <f>I25/100*Plants!M25</f>
        <v>25.736640556926631</v>
      </c>
      <c r="M25" s="3">
        <f>J25/100*Plants!N25</f>
        <v>5.4026731005464219</v>
      </c>
      <c r="N25" s="3">
        <f t="shared" si="5"/>
        <v>31.139313657473053</v>
      </c>
      <c r="O25" s="3">
        <f>K25/100*'Harvest soils'!J25</f>
        <v>54.847660204380297</v>
      </c>
      <c r="P25" s="3">
        <f t="shared" si="6"/>
        <v>21.040076795589901</v>
      </c>
      <c r="Q25" s="2">
        <f t="shared" si="7"/>
        <v>37.05922986782452</v>
      </c>
      <c r="R25" s="2">
        <f t="shared" si="9"/>
        <v>41.900693336585583</v>
      </c>
    </row>
    <row r="26" spans="1:18" x14ac:dyDescent="0.2">
      <c r="A26" t="s">
        <v>15</v>
      </c>
      <c r="B26">
        <v>1</v>
      </c>
      <c r="C26">
        <v>2</v>
      </c>
      <c r="D26">
        <v>0.43099999999999999</v>
      </c>
      <c r="E26">
        <v>0.98860000000000003</v>
      </c>
      <c r="F26">
        <v>0.79910000000000003</v>
      </c>
      <c r="G26" s="5">
        <f t="shared" si="0"/>
        <v>25.779638772576714</v>
      </c>
      <c r="H26" s="5">
        <f t="shared" si="1"/>
        <v>17.884298897985541</v>
      </c>
      <c r="I26" s="3">
        <f t="shared" si="2"/>
        <v>25.779638772576714</v>
      </c>
      <c r="J26" s="3">
        <f t="shared" si="3"/>
        <v>17.884298897985541</v>
      </c>
      <c r="K26" s="3">
        <f t="shared" si="4"/>
        <v>2.5477574318271765</v>
      </c>
      <c r="L26" s="3">
        <f>I26/100*Plants!M26</f>
        <v>23.842663343011012</v>
      </c>
      <c r="M26" s="3">
        <f>J26/100*Plants!N26</f>
        <v>4.613633710319621</v>
      </c>
      <c r="N26" s="3">
        <f t="shared" si="5"/>
        <v>28.456297053330633</v>
      </c>
      <c r="O26" s="3">
        <f>K26/100*'Harvest soils'!J26</f>
        <v>71.584990054462708</v>
      </c>
      <c r="P26" s="3">
        <f t="shared" si="6"/>
        <v>19.227227738736914</v>
      </c>
      <c r="Q26" s="2">
        <f t="shared" si="7"/>
        <v>48.36823652328561</v>
      </c>
      <c r="R26" s="2">
        <f t="shared" si="9"/>
        <v>32.404535737977476</v>
      </c>
    </row>
    <row r="27" spans="1:18" x14ac:dyDescent="0.2">
      <c r="A27" t="s">
        <v>15</v>
      </c>
      <c r="B27">
        <v>2</v>
      </c>
      <c r="C27">
        <v>17</v>
      </c>
      <c r="D27">
        <v>0.43070000000000003</v>
      </c>
      <c r="E27">
        <v>0.99509999999999998</v>
      </c>
      <c r="F27">
        <v>0.87329999999999997</v>
      </c>
      <c r="G27" s="5">
        <f t="shared" si="0"/>
        <v>26.05045517988459</v>
      </c>
      <c r="H27" s="5">
        <f t="shared" si="1"/>
        <v>20.975772347561609</v>
      </c>
      <c r="I27" s="3">
        <f t="shared" si="2"/>
        <v>26.05045517988459</v>
      </c>
      <c r="J27" s="3">
        <f t="shared" si="3"/>
        <v>20.975772347561609</v>
      </c>
      <c r="K27" s="3">
        <f t="shared" si="4"/>
        <v>2.535258213028353</v>
      </c>
      <c r="L27" s="3">
        <f>I27/100*Plants!M27</f>
        <v>27.773971225111843</v>
      </c>
      <c r="M27" s="3">
        <f>J27/100*Plants!N27</f>
        <v>6.3979423173851062</v>
      </c>
      <c r="N27" s="3">
        <f t="shared" si="5"/>
        <v>34.171913542496952</v>
      </c>
      <c r="O27" s="3">
        <f>K27/100*'Harvest soils'!J27</f>
        <v>72.239981274649423</v>
      </c>
      <c r="P27" s="3">
        <f t="shared" si="6"/>
        <v>23.0891307719574</v>
      </c>
      <c r="Q27" s="2">
        <f t="shared" si="7"/>
        <v>48.810798158546909</v>
      </c>
      <c r="R27" s="2">
        <f t="shared" si="9"/>
        <v>28.100071069495691</v>
      </c>
    </row>
    <row r="28" spans="1:18" x14ac:dyDescent="0.2">
      <c r="A28" t="s">
        <v>15</v>
      </c>
      <c r="B28">
        <v>3</v>
      </c>
      <c r="C28">
        <v>35</v>
      </c>
      <c r="D28">
        <v>0.43369999999999997</v>
      </c>
      <c r="E28">
        <v>0.91520000000000001</v>
      </c>
      <c r="F28">
        <v>0.82420000000000004</v>
      </c>
      <c r="G28" s="5">
        <f t="shared" si="0"/>
        <v>22.721496573130846</v>
      </c>
      <c r="H28" s="5">
        <f t="shared" si="1"/>
        <v>18.930066870820575</v>
      </c>
      <c r="I28" s="3">
        <f t="shared" si="2"/>
        <v>22.721496573130846</v>
      </c>
      <c r="J28" s="3">
        <f t="shared" si="3"/>
        <v>18.930066870820575</v>
      </c>
      <c r="K28" s="3">
        <f t="shared" si="4"/>
        <v>2.6602504010166017</v>
      </c>
      <c r="L28" s="3">
        <f>I28/100*Plants!M28</f>
        <v>12.240813862242018</v>
      </c>
      <c r="M28" s="3">
        <f>J28/100*Plants!N28</f>
        <v>2.96626060127379</v>
      </c>
      <c r="N28" s="3">
        <f t="shared" si="5"/>
        <v>15.207074463515807</v>
      </c>
      <c r="O28" s="3">
        <f>K28/100*'Harvest soils'!J28</f>
        <v>73.491499788000297</v>
      </c>
      <c r="P28" s="3">
        <f t="shared" si="6"/>
        <v>10.275050313186357</v>
      </c>
      <c r="Q28" s="2">
        <f t="shared" si="7"/>
        <v>49.656418775675874</v>
      </c>
      <c r="R28" s="2">
        <f t="shared" si="9"/>
        <v>40.068530911137771</v>
      </c>
    </row>
    <row r="29" spans="1:18" x14ac:dyDescent="0.2">
      <c r="A29" t="s">
        <v>15</v>
      </c>
      <c r="B29">
        <v>4</v>
      </c>
      <c r="C29">
        <v>41</v>
      </c>
      <c r="D29">
        <v>0.43169999999999997</v>
      </c>
      <c r="E29">
        <v>0.96399999999999997</v>
      </c>
      <c r="F29">
        <v>0.81469999999999998</v>
      </c>
      <c r="G29" s="5">
        <f t="shared" si="0"/>
        <v>24.754702831073054</v>
      </c>
      <c r="H29" s="5">
        <f t="shared" si="1"/>
        <v>18.534258275524447</v>
      </c>
      <c r="I29" s="3">
        <f t="shared" si="2"/>
        <v>24.754702831073054</v>
      </c>
      <c r="J29" s="3">
        <f t="shared" si="3"/>
        <v>18.534258275524447</v>
      </c>
      <c r="K29" s="3">
        <f t="shared" si="4"/>
        <v>2.5769222756911012</v>
      </c>
      <c r="L29" s="3">
        <f>I29/100*Plants!M29</f>
        <v>24.720324597691217</v>
      </c>
      <c r="M29" s="3">
        <f>J29/100*Plants!N29</f>
        <v>6.2586495615538684</v>
      </c>
      <c r="N29" s="3">
        <f t="shared" si="5"/>
        <v>30.978974159245084</v>
      </c>
      <c r="O29" s="3">
        <f>K29/100*'Harvest soils'!J29</f>
        <v>71.918924839986843</v>
      </c>
      <c r="P29" s="3">
        <f t="shared" si="6"/>
        <v>20.931739296787217</v>
      </c>
      <c r="Q29" s="2">
        <f t="shared" si="7"/>
        <v>48.593868135126243</v>
      </c>
      <c r="R29" s="2">
        <f t="shared" si="9"/>
        <v>30.474392568086543</v>
      </c>
    </row>
    <row r="30" spans="1:18" x14ac:dyDescent="0.2">
      <c r="A30" t="s">
        <v>15</v>
      </c>
      <c r="B30">
        <v>5</v>
      </c>
      <c r="C30">
        <v>57</v>
      </c>
      <c r="D30">
        <v>0.42959999999999998</v>
      </c>
      <c r="E30">
        <v>0.99860000000000004</v>
      </c>
      <c r="F30">
        <v>0.89890000000000003</v>
      </c>
      <c r="G30" s="5">
        <f t="shared" si="0"/>
        <v>26.196279399204219</v>
      </c>
      <c r="H30" s="5">
        <f t="shared" si="1"/>
        <v>22.042372351728019</v>
      </c>
      <c r="I30" s="3">
        <f t="shared" si="2"/>
        <v>26.196279399204219</v>
      </c>
      <c r="J30" s="3">
        <f t="shared" si="3"/>
        <v>22.042372351728019</v>
      </c>
      <c r="K30" s="3">
        <f t="shared" si="4"/>
        <v>2.4894277440993258</v>
      </c>
      <c r="L30" s="3">
        <f>I30/100*Plants!M30</f>
        <v>26.354528297223119</v>
      </c>
      <c r="M30" s="3">
        <f>J30/100*Plants!N30</f>
        <v>6.2872460731502162</v>
      </c>
      <c r="N30" s="3">
        <f t="shared" si="5"/>
        <v>32.641774370373334</v>
      </c>
      <c r="O30" s="3">
        <f>K30/100*'Harvest soils'!J30</f>
        <v>67.966223438326168</v>
      </c>
      <c r="P30" s="3">
        <f t="shared" si="6"/>
        <v>22.055252952954955</v>
      </c>
      <c r="Q30" s="2">
        <f t="shared" si="7"/>
        <v>45.923123944814982</v>
      </c>
      <c r="R30" s="2">
        <f t="shared" si="9"/>
        <v>32.021623102230059</v>
      </c>
    </row>
    <row r="31" spans="1:18" x14ac:dyDescent="0.2">
      <c r="A31" t="s">
        <v>15</v>
      </c>
      <c r="B31">
        <v>6</v>
      </c>
      <c r="C31">
        <v>71</v>
      </c>
      <c r="D31">
        <v>0.4274</v>
      </c>
      <c r="E31">
        <v>0.9647</v>
      </c>
      <c r="F31">
        <v>0.83220000000000005</v>
      </c>
      <c r="G31" s="5">
        <f t="shared" si="0"/>
        <v>24.783867674936982</v>
      </c>
      <c r="H31" s="5">
        <f t="shared" si="1"/>
        <v>19.263379372122579</v>
      </c>
      <c r="I31" s="3">
        <f t="shared" si="2"/>
        <v>24.783867674936982</v>
      </c>
      <c r="J31" s="3">
        <f t="shared" si="3"/>
        <v>19.263379372122579</v>
      </c>
      <c r="K31" s="3">
        <f t="shared" si="4"/>
        <v>2.3977668062412762</v>
      </c>
      <c r="L31" s="3">
        <f>I31/100*Plants!M31</f>
        <v>27.262607755468089</v>
      </c>
      <c r="M31" s="3">
        <f>J31/100*Plants!N31</f>
        <v>5.3215786610019018</v>
      </c>
      <c r="N31" s="3">
        <f t="shared" si="5"/>
        <v>32.58418641646999</v>
      </c>
      <c r="O31" s="3">
        <f>K31/100*'Harvest soils'!J31</f>
        <v>54.272869292943071</v>
      </c>
      <c r="P31" s="3">
        <f t="shared" si="6"/>
        <v>22.016342173290536</v>
      </c>
      <c r="Q31" s="2">
        <f t="shared" si="7"/>
        <v>36.670857630366939</v>
      </c>
      <c r="R31" s="2">
        <f t="shared" si="9"/>
        <v>41.312800196342522</v>
      </c>
    </row>
    <row r="32" spans="1:18" x14ac:dyDescent="0.2">
      <c r="A32" t="s">
        <v>16</v>
      </c>
      <c r="B32">
        <v>1</v>
      </c>
      <c r="C32">
        <v>1</v>
      </c>
      <c r="D32">
        <v>0.42859999999999998</v>
      </c>
      <c r="E32">
        <v>1.0062</v>
      </c>
      <c r="F32">
        <v>0.80769999999999997</v>
      </c>
      <c r="G32" s="5">
        <f t="shared" si="0"/>
        <v>26.512926275441117</v>
      </c>
      <c r="H32" s="5">
        <f t="shared" si="1"/>
        <v>18.242609836885194</v>
      </c>
      <c r="I32" s="3">
        <f t="shared" si="2"/>
        <v>26.512926275441117</v>
      </c>
      <c r="J32" s="3">
        <f t="shared" si="3"/>
        <v>18.242609836885194</v>
      </c>
      <c r="K32" s="3">
        <f t="shared" si="4"/>
        <v>2.4477636814365757</v>
      </c>
      <c r="L32" s="3">
        <f>I32/100*Plants!M32</f>
        <v>24.750587164510502</v>
      </c>
      <c r="M32" s="3">
        <f>J32/100*Plants!N32</f>
        <v>4.8129035636956656</v>
      </c>
      <c r="N32" s="3">
        <f t="shared" si="5"/>
        <v>29.563490728206169</v>
      </c>
      <c r="O32" s="3">
        <f>K32/100*'Harvest soils'!J32</f>
        <v>65.194204711787023</v>
      </c>
      <c r="P32" s="3">
        <f t="shared" si="6"/>
        <v>19.975331573112275</v>
      </c>
      <c r="Q32" s="2">
        <f t="shared" si="7"/>
        <v>44.050138318775019</v>
      </c>
      <c r="R32" s="2">
        <f t="shared" si="9"/>
        <v>35.97453010811271</v>
      </c>
    </row>
    <row r="33" spans="1:18" x14ac:dyDescent="0.2">
      <c r="A33" t="s">
        <v>16</v>
      </c>
      <c r="B33">
        <v>2</v>
      </c>
      <c r="C33">
        <v>14</v>
      </c>
      <c r="D33">
        <v>0.42949999999999999</v>
      </c>
      <c r="E33">
        <v>0.97089999999999999</v>
      </c>
      <c r="F33">
        <v>0.84050000000000002</v>
      </c>
      <c r="G33" s="5">
        <f t="shared" si="0"/>
        <v>25.042184863446032</v>
      </c>
      <c r="H33" s="5">
        <f t="shared" si="1"/>
        <v>19.609191092223401</v>
      </c>
      <c r="I33" s="3">
        <f t="shared" si="2"/>
        <v>25.042184863446032</v>
      </c>
      <c r="J33" s="3">
        <f t="shared" si="3"/>
        <v>19.609191092223401</v>
      </c>
      <c r="K33" s="3">
        <f t="shared" si="4"/>
        <v>2.4852613378330513</v>
      </c>
      <c r="L33" s="3">
        <f>I33/100*Plants!M33</f>
        <v>21.962669926944383</v>
      </c>
      <c r="M33" s="3">
        <f>J33/100*Plants!N33</f>
        <v>4.4494030201717489</v>
      </c>
      <c r="N33" s="3">
        <f t="shared" si="5"/>
        <v>26.41207294711613</v>
      </c>
      <c r="O33" s="3">
        <f>K33/100*'Harvest soils'!J33</f>
        <v>67.466628020516623</v>
      </c>
      <c r="P33" s="3">
        <f t="shared" si="6"/>
        <v>17.845995234537927</v>
      </c>
      <c r="Q33" s="2">
        <f t="shared" si="7"/>
        <v>45.585559473322043</v>
      </c>
      <c r="R33" s="2">
        <f t="shared" si="9"/>
        <v>36.568445292140034</v>
      </c>
    </row>
    <row r="34" spans="1:18" x14ac:dyDescent="0.2">
      <c r="A34" t="s">
        <v>16</v>
      </c>
      <c r="B34">
        <v>3</v>
      </c>
      <c r="C34">
        <v>27</v>
      </c>
      <c r="D34">
        <v>0.4375</v>
      </c>
      <c r="E34">
        <v>0.96509999999999996</v>
      </c>
      <c r="F34">
        <v>0.79990000000000006</v>
      </c>
      <c r="G34" s="5">
        <f t="shared" si="0"/>
        <v>24.80053330000208</v>
      </c>
      <c r="H34" s="5">
        <f t="shared" si="1"/>
        <v>17.917630148115745</v>
      </c>
      <c r="I34" s="3">
        <f t="shared" si="2"/>
        <v>24.80053330000208</v>
      </c>
      <c r="J34" s="3">
        <f t="shared" si="3"/>
        <v>17.917630148115745</v>
      </c>
      <c r="K34" s="3">
        <f t="shared" si="4"/>
        <v>2.8185738391350537</v>
      </c>
      <c r="L34" s="3">
        <f>I34/100*Plants!M34</f>
        <v>21.966280787671632</v>
      </c>
      <c r="M34" s="3">
        <f>J34/100*Plants!N34</f>
        <v>4.9442509689657177</v>
      </c>
      <c r="N34" s="3">
        <f t="shared" si="5"/>
        <v>26.910531756637351</v>
      </c>
      <c r="O34" s="3">
        <f>K34/100*'Harvest soils'!J34</f>
        <v>78.122763616911072</v>
      </c>
      <c r="P34" s="3">
        <f t="shared" si="6"/>
        <v>18.182791727457669</v>
      </c>
      <c r="Q34" s="2">
        <f t="shared" si="7"/>
        <v>52.785651092507479</v>
      </c>
      <c r="R34" s="2">
        <f t="shared" si="9"/>
        <v>29.031557180034852</v>
      </c>
    </row>
    <row r="35" spans="1:18" x14ac:dyDescent="0.2">
      <c r="A35" t="s">
        <v>16</v>
      </c>
      <c r="B35">
        <v>4</v>
      </c>
      <c r="C35">
        <v>44</v>
      </c>
      <c r="D35">
        <v>0.42780000000000001</v>
      </c>
      <c r="E35">
        <v>0.99929999999999997</v>
      </c>
      <c r="F35">
        <v>0.87190000000000001</v>
      </c>
      <c r="G35" s="5">
        <f t="shared" si="0"/>
        <v>26.225444243068139</v>
      </c>
      <c r="H35" s="5">
        <f t="shared" si="1"/>
        <v>20.91744265983376</v>
      </c>
      <c r="I35" s="3">
        <f t="shared" si="2"/>
        <v>26.225444243068139</v>
      </c>
      <c r="J35" s="3">
        <f t="shared" si="3"/>
        <v>20.91744265983376</v>
      </c>
      <c r="K35" s="3">
        <f t="shared" si="4"/>
        <v>2.414432431306377</v>
      </c>
      <c r="L35" s="3">
        <f>I35/100*Plants!M35</f>
        <v>26.955217030663647</v>
      </c>
      <c r="M35" s="3">
        <f>J35/100*Plants!N35</f>
        <v>5.3919838194104761</v>
      </c>
      <c r="N35" s="3">
        <f t="shared" si="5"/>
        <v>32.347200850074124</v>
      </c>
      <c r="O35" s="3">
        <f>K35/100*'Harvest soils'!J35</f>
        <v>68.288095023774474</v>
      </c>
      <c r="P35" s="3">
        <f t="shared" si="6"/>
        <v>21.856216790590626</v>
      </c>
      <c r="Q35" s="2">
        <f t="shared" si="7"/>
        <v>46.14060474579356</v>
      </c>
      <c r="R35" s="2">
        <f t="shared" si="9"/>
        <v>32.003178463615818</v>
      </c>
    </row>
    <row r="36" spans="1:18" x14ac:dyDescent="0.2">
      <c r="A36" t="s">
        <v>16</v>
      </c>
      <c r="B36">
        <v>5</v>
      </c>
      <c r="C36">
        <v>54</v>
      </c>
      <c r="D36">
        <v>0.42509999999999998</v>
      </c>
      <c r="E36">
        <v>0.98340000000000005</v>
      </c>
      <c r="F36">
        <v>0.86129999999999995</v>
      </c>
      <c r="G36" s="5">
        <f t="shared" si="0"/>
        <v>25.562985646730414</v>
      </c>
      <c r="H36" s="5">
        <f t="shared" si="1"/>
        <v>20.475803595608603</v>
      </c>
      <c r="I36" s="3">
        <f t="shared" si="2"/>
        <v>25.562985646730414</v>
      </c>
      <c r="J36" s="3">
        <f t="shared" si="3"/>
        <v>20.475803595608603</v>
      </c>
      <c r="K36" s="3">
        <f t="shared" si="4"/>
        <v>2.3019394621169496</v>
      </c>
      <c r="L36" s="3">
        <f>I36/100*Plants!M36</f>
        <v>25.18821007478083</v>
      </c>
      <c r="M36" s="3">
        <f>J36/100*Plants!N36</f>
        <v>5.6360699536994332</v>
      </c>
      <c r="N36" s="3">
        <f t="shared" si="5"/>
        <v>30.824280028480263</v>
      </c>
      <c r="O36" s="3">
        <f>K36/100*'Harvest soils'!J36</f>
        <v>70.703410115943782</v>
      </c>
      <c r="P36" s="3">
        <f t="shared" si="6"/>
        <v>20.827216235459638</v>
      </c>
      <c r="Q36" s="2">
        <f t="shared" si="7"/>
        <v>47.772574402664716</v>
      </c>
      <c r="R36" s="2">
        <f t="shared" si="9"/>
        <v>31.400209361875639</v>
      </c>
    </row>
    <row r="37" spans="1:18" x14ac:dyDescent="0.2">
      <c r="A37" t="s">
        <v>16</v>
      </c>
      <c r="B37">
        <v>6</v>
      </c>
      <c r="C37">
        <v>63</v>
      </c>
      <c r="D37">
        <v>0.41839999999999999</v>
      </c>
      <c r="E37">
        <v>0.96799999999999997</v>
      </c>
      <c r="F37">
        <v>0.80579999999999996</v>
      </c>
      <c r="G37" s="5">
        <f t="shared" si="0"/>
        <v>24.921359081724056</v>
      </c>
      <c r="H37" s="5">
        <f t="shared" si="1"/>
        <v>18.163448117825968</v>
      </c>
      <c r="I37" s="3">
        <f t="shared" si="2"/>
        <v>24.921359081724056</v>
      </c>
      <c r="J37" s="3">
        <f t="shared" si="3"/>
        <v>18.163448117825968</v>
      </c>
      <c r="K37" s="3">
        <f t="shared" si="4"/>
        <v>2.0227902422765234</v>
      </c>
      <c r="L37" s="3">
        <f>I37/100*Plants!M37</f>
        <v>27.534912647853467</v>
      </c>
      <c r="M37" s="3">
        <f>J37/100*Plants!N37</f>
        <v>4.9739721753107764</v>
      </c>
      <c r="N37" s="3">
        <f t="shared" si="5"/>
        <v>32.508884823164244</v>
      </c>
      <c r="O37" s="3">
        <f>K37/100*'Harvest soils'!J37</f>
        <v>63.392985999339786</v>
      </c>
      <c r="P37" s="3">
        <f t="shared" si="6"/>
        <v>21.965462718354221</v>
      </c>
      <c r="Q37" s="2">
        <f t="shared" si="7"/>
        <v>42.833098648202558</v>
      </c>
      <c r="R37" s="2">
        <f t="shared" si="9"/>
        <v>35.201438633443225</v>
      </c>
    </row>
    <row r="38" spans="1:18" x14ac:dyDescent="0.2">
      <c r="A38" t="s">
        <v>17</v>
      </c>
      <c r="B38">
        <v>1</v>
      </c>
      <c r="C38">
        <v>7</v>
      </c>
      <c r="D38">
        <v>0.4355</v>
      </c>
      <c r="E38">
        <v>0.96179999999999999</v>
      </c>
      <c r="F38">
        <v>0.82550000000000001</v>
      </c>
      <c r="G38" s="5">
        <f t="shared" si="0"/>
        <v>24.663041893215006</v>
      </c>
      <c r="H38" s="5">
        <f t="shared" si="1"/>
        <v>18.984230152282151</v>
      </c>
      <c r="I38" s="3">
        <f t="shared" si="2"/>
        <v>24.663041893215006</v>
      </c>
      <c r="J38" s="3">
        <f t="shared" si="3"/>
        <v>18.984230152282151</v>
      </c>
      <c r="K38" s="3">
        <f t="shared" si="4"/>
        <v>2.7352457138095527</v>
      </c>
      <c r="L38" s="3">
        <f>I38/100*Plants!M38</f>
        <v>26.48752056409695</v>
      </c>
      <c r="M38" s="3">
        <f>J38/100*Plants!N38</f>
        <v>3.9835387284855877</v>
      </c>
      <c r="N38" s="3">
        <f t="shared" si="5"/>
        <v>30.471059292582538</v>
      </c>
      <c r="O38" s="3">
        <f>K38/100*'Harvest soils'!J38</f>
        <v>78.863527432279355</v>
      </c>
      <c r="P38" s="3">
        <f t="shared" si="6"/>
        <v>20.588553576069284</v>
      </c>
      <c r="Q38" s="2">
        <f t="shared" si="7"/>
        <v>53.28616718397253</v>
      </c>
      <c r="R38" s="2">
        <f t="shared" si="9"/>
        <v>26.125279239958182</v>
      </c>
    </row>
    <row r="39" spans="1:18" x14ac:dyDescent="0.2">
      <c r="A39" t="s">
        <v>17</v>
      </c>
      <c r="B39">
        <v>2</v>
      </c>
      <c r="C39">
        <v>23</v>
      </c>
      <c r="D39">
        <v>0.4269</v>
      </c>
      <c r="E39">
        <v>0.95909999999999995</v>
      </c>
      <c r="F39">
        <v>0.75870000000000004</v>
      </c>
      <c r="G39" s="5">
        <f t="shared" si="0"/>
        <v>24.550548924025577</v>
      </c>
      <c r="H39" s="5">
        <f t="shared" si="1"/>
        <v>16.201070766410432</v>
      </c>
      <c r="I39" s="3">
        <f t="shared" si="2"/>
        <v>24.550548924025577</v>
      </c>
      <c r="J39" s="3">
        <f t="shared" si="3"/>
        <v>16.201070766410432</v>
      </c>
      <c r="K39" s="3">
        <f t="shared" si="4"/>
        <v>2.376934774909901</v>
      </c>
      <c r="L39" s="3">
        <f>I39/100*Plants!M39</f>
        <v>24.074823887042982</v>
      </c>
      <c r="M39" s="3">
        <f>J39/100*Plants!N39</f>
        <v>4.6597417498809346</v>
      </c>
      <c r="N39" s="3">
        <f t="shared" si="5"/>
        <v>28.734565636923918</v>
      </c>
      <c r="O39" s="3">
        <f>K39/100*'Harvest soils'!J39</f>
        <v>63.38784925332623</v>
      </c>
      <c r="P39" s="3">
        <f t="shared" si="6"/>
        <v>19.415247051975619</v>
      </c>
      <c r="Q39" s="2">
        <f t="shared" si="7"/>
        <v>42.829627873869072</v>
      </c>
      <c r="R39" s="2">
        <f t="shared" si="9"/>
        <v>37.755125074155302</v>
      </c>
    </row>
    <row r="40" spans="1:18" x14ac:dyDescent="0.2">
      <c r="A40" t="s">
        <v>17</v>
      </c>
      <c r="B40">
        <v>3</v>
      </c>
      <c r="C40">
        <v>31</v>
      </c>
      <c r="D40">
        <v>0.43109999999999998</v>
      </c>
      <c r="E40">
        <v>0.95599999999999996</v>
      </c>
      <c r="F40">
        <v>0.80120000000000002</v>
      </c>
      <c r="G40" s="5">
        <f t="shared" si="0"/>
        <v>24.421390329771054</v>
      </c>
      <c r="H40" s="5">
        <f t="shared" si="1"/>
        <v>17.971793429577318</v>
      </c>
      <c r="I40" s="3">
        <f t="shared" si="2"/>
        <v>24.421390329771054</v>
      </c>
      <c r="J40" s="3">
        <f t="shared" si="3"/>
        <v>17.971793429577318</v>
      </c>
      <c r="K40" s="3">
        <f t="shared" si="4"/>
        <v>2.5519238380934515</v>
      </c>
      <c r="L40" s="3">
        <f>I40/100*Plants!M40</f>
        <v>25.877768353806559</v>
      </c>
      <c r="M40" s="3">
        <f>J40/100*Plants!N40</f>
        <v>3.9490130014315286</v>
      </c>
      <c r="N40" s="3">
        <f t="shared" si="5"/>
        <v>29.826781355238086</v>
      </c>
      <c r="O40" s="3">
        <f>K40/100*'Harvest soils'!J40</f>
        <v>75.848772896529454</v>
      </c>
      <c r="P40" s="3">
        <f t="shared" si="6"/>
        <v>20.15323064543114</v>
      </c>
      <c r="Q40" s="2">
        <f t="shared" si="7"/>
        <v>51.249170876033411</v>
      </c>
      <c r="R40" s="2">
        <f t="shared" si="9"/>
        <v>28.597598478535453</v>
      </c>
    </row>
    <row r="41" spans="1:18" x14ac:dyDescent="0.2">
      <c r="A41" t="s">
        <v>17</v>
      </c>
      <c r="B41">
        <v>4</v>
      </c>
      <c r="C41">
        <v>39</v>
      </c>
      <c r="D41">
        <v>0.4294</v>
      </c>
      <c r="E41">
        <v>0.94450000000000001</v>
      </c>
      <c r="F41">
        <v>0.81399999999999995</v>
      </c>
      <c r="G41" s="5">
        <f t="shared" si="0"/>
        <v>23.942253609149429</v>
      </c>
      <c r="H41" s="5">
        <f t="shared" si="1"/>
        <v>18.505093431660519</v>
      </c>
      <c r="I41" s="3">
        <f t="shared" si="2"/>
        <v>23.942253609149429</v>
      </c>
      <c r="J41" s="3">
        <f t="shared" si="3"/>
        <v>18.505093431660519</v>
      </c>
      <c r="K41" s="3">
        <f t="shared" si="4"/>
        <v>2.4810949315667767</v>
      </c>
      <c r="L41" s="3">
        <f>I41/100*Plants!M41</f>
        <v>26.146569128970949</v>
      </c>
      <c r="M41" s="3">
        <f>J41/100*Plants!N41</f>
        <v>4.8060830561439696</v>
      </c>
      <c r="N41" s="3">
        <f t="shared" si="5"/>
        <v>30.952652185114918</v>
      </c>
      <c r="O41" s="3">
        <f>K41/100*'Harvest soils'!J41</f>
        <v>72.938832876752855</v>
      </c>
      <c r="P41" s="3">
        <f t="shared" si="6"/>
        <v>20.913954179131704</v>
      </c>
      <c r="Q41" s="2">
        <f t="shared" si="7"/>
        <v>49.282995186995173</v>
      </c>
      <c r="R41" s="2">
        <f t="shared" si="9"/>
        <v>29.80305063387312</v>
      </c>
    </row>
    <row r="42" spans="1:18" x14ac:dyDescent="0.2">
      <c r="A42" t="s">
        <v>17</v>
      </c>
      <c r="B42">
        <v>5</v>
      </c>
      <c r="C42">
        <v>51</v>
      </c>
      <c r="D42">
        <v>0.43609999999999999</v>
      </c>
      <c r="E42">
        <v>0.95279999999999998</v>
      </c>
      <c r="F42">
        <v>0.752</v>
      </c>
      <c r="G42" s="5">
        <f t="shared" si="0"/>
        <v>24.288065329250255</v>
      </c>
      <c r="H42" s="5">
        <f t="shared" si="1"/>
        <v>15.921921546570006</v>
      </c>
      <c r="I42" s="3">
        <f t="shared" si="2"/>
        <v>24.288065329250255</v>
      </c>
      <c r="J42" s="3">
        <f t="shared" si="3"/>
        <v>15.921921546570006</v>
      </c>
      <c r="K42" s="3">
        <f t="shared" si="4"/>
        <v>2.7602441514072025</v>
      </c>
      <c r="L42" s="3">
        <f>I42/100*Plants!M42</f>
        <v>19.29337169535151</v>
      </c>
      <c r="M42" s="3">
        <f>J42/100*Plants!N42</f>
        <v>4.9097657698084882</v>
      </c>
      <c r="N42" s="3">
        <f t="shared" si="5"/>
        <v>24.203137465159998</v>
      </c>
      <c r="O42" s="3">
        <f>K42/100*'Harvest soils'!J42</f>
        <v>61.936908744658069</v>
      </c>
      <c r="P42" s="3">
        <f t="shared" si="6"/>
        <v>16.353471260243239</v>
      </c>
      <c r="Q42" s="2">
        <f t="shared" si="7"/>
        <v>41.849262665309503</v>
      </c>
      <c r="R42" s="2">
        <f t="shared" si="9"/>
        <v>41.797266074447258</v>
      </c>
    </row>
    <row r="43" spans="1:18" x14ac:dyDescent="0.2">
      <c r="A43" t="s">
        <v>17</v>
      </c>
      <c r="B43">
        <v>6</v>
      </c>
      <c r="C43">
        <v>61</v>
      </c>
      <c r="D43">
        <v>0.42249999999999999</v>
      </c>
      <c r="E43">
        <v>0.98170000000000002</v>
      </c>
      <c r="F43">
        <v>0.81689999999999996</v>
      </c>
      <c r="G43" s="5">
        <f t="shared" si="0"/>
        <v>25.492156740203736</v>
      </c>
      <c r="H43" s="5">
        <f t="shared" si="1"/>
        <v>18.625919213382495</v>
      </c>
      <c r="I43" s="3">
        <f t="shared" si="2"/>
        <v>25.492156740203736</v>
      </c>
      <c r="J43" s="3">
        <f t="shared" si="3"/>
        <v>18.625919213382495</v>
      </c>
      <c r="K43" s="3">
        <f t="shared" si="4"/>
        <v>2.1936128991937993</v>
      </c>
      <c r="L43" s="3">
        <f>I43/100*Plants!M43</f>
        <v>25.76586065410104</v>
      </c>
      <c r="M43" s="3">
        <f>J43/100*Plants!N43</f>
        <v>4.4164580671294686</v>
      </c>
      <c r="N43" s="3">
        <f t="shared" si="5"/>
        <v>30.182318721230509</v>
      </c>
      <c r="O43" s="3">
        <f>K43/100*'Harvest soils'!J43</f>
        <v>71.476908650643963</v>
      </c>
      <c r="P43" s="3">
        <f t="shared" si="6"/>
        <v>20.393458595426019</v>
      </c>
      <c r="Q43" s="2">
        <f t="shared" si="7"/>
        <v>48.295208547732408</v>
      </c>
      <c r="R43" s="2">
        <f t="shared" si="9"/>
        <v>31.311332856841581</v>
      </c>
    </row>
    <row r="44" spans="1:18" x14ac:dyDescent="0.2">
      <c r="A44" t="s">
        <v>18</v>
      </c>
      <c r="B44">
        <v>1</v>
      </c>
      <c r="C44">
        <v>8</v>
      </c>
      <c r="D44">
        <v>0.432</v>
      </c>
      <c r="E44">
        <v>0.9788</v>
      </c>
      <c r="F44">
        <v>0.79730000000000001</v>
      </c>
      <c r="G44" s="5">
        <f t="shared" si="0"/>
        <v>25.371330958481764</v>
      </c>
      <c r="H44" s="5">
        <f t="shared" si="1"/>
        <v>17.809303585192595</v>
      </c>
      <c r="I44" s="3">
        <f t="shared" si="2"/>
        <v>25.371330958481764</v>
      </c>
      <c r="J44" s="3">
        <f t="shared" si="3"/>
        <v>17.809303585192595</v>
      </c>
      <c r="K44" s="3">
        <f t="shared" si="4"/>
        <v>2.589421494489927</v>
      </c>
      <c r="L44" s="3">
        <f>I44/100*Plants!M44</f>
        <v>30.103892499657849</v>
      </c>
      <c r="M44" s="3">
        <f>J44/100*Plants!N44</f>
        <v>4.7452335696779526</v>
      </c>
      <c r="N44" s="3">
        <f t="shared" si="5"/>
        <v>34.849126069335803</v>
      </c>
      <c r="O44" s="3">
        <f>K44/100*'Harvest soils'!J44</f>
        <v>78.230982572560322</v>
      </c>
      <c r="P44" s="3">
        <f t="shared" si="6"/>
        <v>23.546706803605272</v>
      </c>
      <c r="Q44" s="2">
        <f t="shared" si="7"/>
        <v>52.858772008486696</v>
      </c>
      <c r="R44" s="2">
        <f t="shared" si="9"/>
        <v>23.594521187908029</v>
      </c>
    </row>
    <row r="45" spans="1:18" x14ac:dyDescent="0.2">
      <c r="A45" t="s">
        <v>18</v>
      </c>
      <c r="B45">
        <v>2</v>
      </c>
      <c r="C45">
        <v>19</v>
      </c>
      <c r="D45">
        <v>0.4289</v>
      </c>
      <c r="E45">
        <v>0.98950000000000005</v>
      </c>
      <c r="F45">
        <v>0.75270000000000004</v>
      </c>
      <c r="G45" s="5">
        <f t="shared" si="0"/>
        <v>25.817136428973193</v>
      </c>
      <c r="H45" s="5">
        <f t="shared" si="1"/>
        <v>15.951086390433932</v>
      </c>
      <c r="I45" s="3">
        <f t="shared" si="2"/>
        <v>25.817136428973193</v>
      </c>
      <c r="J45" s="3">
        <f t="shared" si="3"/>
        <v>15.951086390433932</v>
      </c>
      <c r="K45" s="3">
        <f t="shared" si="4"/>
        <v>2.4602629002354015</v>
      </c>
      <c r="L45" s="3">
        <f>I45/100*Plants!M45</f>
        <v>28.882674042754623</v>
      </c>
      <c r="M45" s="3">
        <f>J45/100*Plants!N45</f>
        <v>4.7453415599321405</v>
      </c>
      <c r="N45" s="3">
        <f t="shared" si="5"/>
        <v>33.628015602686766</v>
      </c>
      <c r="O45" s="3">
        <f>K45/100*'Harvest soils'!J45</f>
        <v>74.616751452829362</v>
      </c>
      <c r="P45" s="3">
        <f t="shared" si="6"/>
        <v>22.721632163977546</v>
      </c>
      <c r="Q45" s="2">
        <f t="shared" si="7"/>
        <v>50.416723954614426</v>
      </c>
      <c r="R45" s="2">
        <f t="shared" si="9"/>
        <v>26.861643881408028</v>
      </c>
    </row>
    <row r="46" spans="1:18" x14ac:dyDescent="0.2">
      <c r="A46" t="s">
        <v>18</v>
      </c>
      <c r="B46">
        <v>3</v>
      </c>
      <c r="C46">
        <v>29</v>
      </c>
      <c r="D46">
        <v>0.42820000000000003</v>
      </c>
      <c r="E46">
        <v>0.99119999999999997</v>
      </c>
      <c r="F46">
        <v>0.83860000000000001</v>
      </c>
      <c r="G46" s="5">
        <f t="shared" si="0"/>
        <v>25.887965335499864</v>
      </c>
      <c r="H46" s="5">
        <f t="shared" si="1"/>
        <v>19.530029373164176</v>
      </c>
      <c r="I46" s="3">
        <f t="shared" si="2"/>
        <v>25.887965335499864</v>
      </c>
      <c r="J46" s="3">
        <f t="shared" si="3"/>
        <v>19.530029373164176</v>
      </c>
      <c r="K46" s="3">
        <f t="shared" si="4"/>
        <v>2.4310980563714772</v>
      </c>
      <c r="L46" s="3">
        <f>I46/100*Plants!M46</f>
        <v>29.918939914795612</v>
      </c>
      <c r="M46" s="3">
        <f>J46/100*Plants!N46</f>
        <v>5.442244537687416</v>
      </c>
      <c r="N46" s="3">
        <f t="shared" si="5"/>
        <v>35.36118445248303</v>
      </c>
      <c r="O46" s="3">
        <f>K46/100*'Harvest soils'!J46</f>
        <v>69.783380014615801</v>
      </c>
      <c r="P46" s="3">
        <f t="shared" si="6"/>
        <v>23.892692197623671</v>
      </c>
      <c r="Q46" s="2">
        <f t="shared" si="7"/>
        <v>47.150932442307976</v>
      </c>
      <c r="R46" s="2">
        <f t="shared" si="9"/>
        <v>28.95637536006835</v>
      </c>
    </row>
    <row r="47" spans="1:18" x14ac:dyDescent="0.2">
      <c r="A47" t="s">
        <v>18</v>
      </c>
      <c r="B47">
        <v>4</v>
      </c>
      <c r="C47">
        <v>47</v>
      </c>
      <c r="D47">
        <v>0.43559999999999999</v>
      </c>
      <c r="E47">
        <v>1.0081</v>
      </c>
      <c r="F47">
        <v>0.75190000000000001</v>
      </c>
      <c r="G47" s="5">
        <f t="shared" si="0"/>
        <v>26.592087994500339</v>
      </c>
      <c r="H47" s="5">
        <f t="shared" si="1"/>
        <v>15.917755140303729</v>
      </c>
      <c r="I47" s="3">
        <f t="shared" si="2"/>
        <v>26.592087994500339</v>
      </c>
      <c r="J47" s="3">
        <f t="shared" si="3"/>
        <v>15.917755140303729</v>
      </c>
      <c r="K47" s="3">
        <f t="shared" si="4"/>
        <v>2.7394121200758277</v>
      </c>
      <c r="L47" s="3">
        <f>I47/100*Plants!M47</f>
        <v>23.072299294618411</v>
      </c>
      <c r="M47" s="3">
        <f>J47/100*Plants!N47</f>
        <v>5.4790624746859722</v>
      </c>
      <c r="N47" s="3">
        <f t="shared" si="5"/>
        <v>28.551361769304382</v>
      </c>
      <c r="O47" s="3">
        <f>K47/100*'Harvest soils'!J47</f>
        <v>71.90788452422477</v>
      </c>
      <c r="P47" s="3">
        <f t="shared" si="6"/>
        <v>19.291460654935396</v>
      </c>
      <c r="Q47" s="2">
        <f t="shared" si="7"/>
        <v>48.586408462314033</v>
      </c>
      <c r="R47" s="2">
        <f t="shared" si="9"/>
        <v>32.122130882750575</v>
      </c>
    </row>
    <row r="48" spans="1:18" x14ac:dyDescent="0.2">
      <c r="A48" t="s">
        <v>18</v>
      </c>
      <c r="B48">
        <v>5</v>
      </c>
      <c r="C48">
        <v>59</v>
      </c>
      <c r="D48">
        <v>0.43280000000000002</v>
      </c>
      <c r="E48">
        <v>1.0016</v>
      </c>
      <c r="F48">
        <v>0.87009999999999998</v>
      </c>
      <c r="G48" s="5">
        <f t="shared" si="0"/>
        <v>26.32127158719247</v>
      </c>
      <c r="H48" s="5">
        <f t="shared" si="1"/>
        <v>20.84244734704081</v>
      </c>
      <c r="I48" s="3">
        <f t="shared" si="2"/>
        <v>26.32127158719247</v>
      </c>
      <c r="J48" s="3">
        <f t="shared" si="3"/>
        <v>20.84244734704081</v>
      </c>
      <c r="K48" s="3">
        <f t="shared" si="4"/>
        <v>2.622752744620128</v>
      </c>
      <c r="L48" s="3">
        <f>I48/100*Plants!M48</f>
        <v>26.548807834408318</v>
      </c>
      <c r="M48" s="3">
        <f>J48/100*Plants!N48</f>
        <v>5.5746384421789577</v>
      </c>
      <c r="N48" s="3">
        <f t="shared" si="5"/>
        <v>32.123446276587273</v>
      </c>
      <c r="O48" s="3">
        <f>K48/100*'Harvest soils'!J48</f>
        <v>73.37468543271396</v>
      </c>
      <c r="P48" s="3">
        <f t="shared" si="6"/>
        <v>21.705031267964376</v>
      </c>
      <c r="Q48" s="2">
        <f t="shared" si="7"/>
        <v>49.577490157239161</v>
      </c>
      <c r="R48" s="2">
        <f t="shared" si="9"/>
        <v>28.717478574796466</v>
      </c>
    </row>
    <row r="49" spans="1:18" x14ac:dyDescent="0.2">
      <c r="A49" t="s">
        <v>18</v>
      </c>
      <c r="B49">
        <v>6</v>
      </c>
      <c r="C49">
        <v>65</v>
      </c>
      <c r="D49">
        <v>0.4299</v>
      </c>
      <c r="E49">
        <v>0.98550000000000004</v>
      </c>
      <c r="F49">
        <v>0.871</v>
      </c>
      <c r="G49" s="5">
        <f t="shared" si="0"/>
        <v>25.650480178322187</v>
      </c>
      <c r="H49" s="5">
        <f t="shared" si="1"/>
        <v>20.879945003437285</v>
      </c>
      <c r="I49" s="3">
        <f t="shared" si="2"/>
        <v>25.650480178322187</v>
      </c>
      <c r="J49" s="3">
        <f t="shared" si="3"/>
        <v>20.879945003437285</v>
      </c>
      <c r="K49" s="3">
        <f t="shared" si="4"/>
        <v>2.501926962898152</v>
      </c>
      <c r="L49" s="3">
        <f>I49/100*Plants!M49</f>
        <v>31.07405371506551</v>
      </c>
      <c r="M49" s="3">
        <f>J49/100*Plants!N49</f>
        <v>4.269852178466115</v>
      </c>
      <c r="N49" s="3">
        <f t="shared" si="5"/>
        <v>35.343905893531627</v>
      </c>
      <c r="O49" s="3">
        <f>K49/100*'Harvest soils'!J49</f>
        <v>72.33558307346199</v>
      </c>
      <c r="P49" s="3">
        <f t="shared" si="6"/>
        <v>23.881017495629479</v>
      </c>
      <c r="Q49" s="2">
        <f t="shared" si="7"/>
        <v>48.8753939685554</v>
      </c>
      <c r="R49" s="2">
        <f t="shared" si="9"/>
        <v>27.243588535815121</v>
      </c>
    </row>
    <row r="50" spans="1:18" x14ac:dyDescent="0.2">
      <c r="A50" t="s">
        <v>19</v>
      </c>
      <c r="B50">
        <v>1</v>
      </c>
      <c r="C50">
        <v>3</v>
      </c>
      <c r="D50">
        <v>0.42530000000000001</v>
      </c>
      <c r="E50">
        <v>0.96960000000000002</v>
      </c>
      <c r="F50">
        <v>0.72850000000000004</v>
      </c>
      <c r="G50" s="5">
        <f t="shared" si="0"/>
        <v>24.988021581984459</v>
      </c>
      <c r="H50" s="5">
        <f t="shared" si="1"/>
        <v>14.942816073995377</v>
      </c>
      <c r="I50" s="3">
        <f t="shared" si="2"/>
        <v>24.988021581984459</v>
      </c>
      <c r="J50" s="3">
        <f t="shared" si="3"/>
        <v>14.942816073995377</v>
      </c>
      <c r="K50" s="3">
        <f t="shared" si="4"/>
        <v>2.3102722746495012</v>
      </c>
      <c r="L50" s="3">
        <f>I50/100*Plants!M50</f>
        <v>25.498891576482748</v>
      </c>
      <c r="M50" s="3">
        <f>J50/100*Plants!N50</f>
        <v>6.409248213133556</v>
      </c>
      <c r="N50" s="3">
        <f t="shared" si="5"/>
        <v>31.908139789616303</v>
      </c>
      <c r="O50" s="3">
        <f>K50/100*'Harvest soils'!J50</f>
        <v>65.845155283796984</v>
      </c>
      <c r="P50" s="3">
        <f t="shared" si="6"/>
        <v>21.559553911902906</v>
      </c>
      <c r="Q50" s="2">
        <f t="shared" si="7"/>
        <v>44.489969786349313</v>
      </c>
      <c r="R50" s="2">
        <f t="shared" si="9"/>
        <v>33.950476301747777</v>
      </c>
    </row>
    <row r="51" spans="1:18" x14ac:dyDescent="0.2">
      <c r="A51" t="s">
        <v>19</v>
      </c>
      <c r="B51">
        <v>2</v>
      </c>
      <c r="C51">
        <v>20</v>
      </c>
      <c r="D51">
        <v>0.42409999999999998</v>
      </c>
      <c r="E51">
        <v>0.95760000000000001</v>
      </c>
      <c r="F51">
        <v>0.84079999999999999</v>
      </c>
      <c r="G51" s="5">
        <f t="shared" si="0"/>
        <v>24.488052830031457</v>
      </c>
      <c r="H51" s="5">
        <f t="shared" si="1"/>
        <v>19.621690311022228</v>
      </c>
      <c r="I51" s="3">
        <f t="shared" si="2"/>
        <v>24.488052830031457</v>
      </c>
      <c r="J51" s="3">
        <f t="shared" si="3"/>
        <v>19.621690311022228</v>
      </c>
      <c r="K51" s="3">
        <f t="shared" si="4"/>
        <v>2.2602753994541995</v>
      </c>
      <c r="L51" s="3">
        <f>I51/100*Plants!M51</f>
        <v>27.175924220479679</v>
      </c>
      <c r="M51" s="3">
        <f>J51/100*Plants!N51</f>
        <v>4.2588777733873506</v>
      </c>
      <c r="N51" s="3">
        <f t="shared" si="5"/>
        <v>31.43480199386703</v>
      </c>
      <c r="O51" s="3">
        <f>K51/100*'Harvest soils'!J51</f>
        <v>65.542728268144813</v>
      </c>
      <c r="P51" s="3">
        <f t="shared" si="6"/>
        <v>21.239731076937183</v>
      </c>
      <c r="Q51" s="2">
        <f t="shared" si="7"/>
        <v>44.285627208205959</v>
      </c>
      <c r="R51" s="2">
        <f t="shared" si="9"/>
        <v>34.474641714856865</v>
      </c>
    </row>
    <row r="52" spans="1:18" x14ac:dyDescent="0.2">
      <c r="A52" t="s">
        <v>19</v>
      </c>
      <c r="B52">
        <v>3</v>
      </c>
      <c r="C52">
        <v>25</v>
      </c>
      <c r="D52">
        <v>0.42699999999999999</v>
      </c>
      <c r="E52">
        <v>0.9375</v>
      </c>
      <c r="F52">
        <v>0.72919999999999996</v>
      </c>
      <c r="G52" s="5">
        <f t="shared" si="0"/>
        <v>23.650605170510175</v>
      </c>
      <c r="H52" s="5">
        <f t="shared" si="1"/>
        <v>14.971980917859298</v>
      </c>
      <c r="I52" s="3">
        <f t="shared" si="2"/>
        <v>23.650605170510175</v>
      </c>
      <c r="J52" s="3">
        <f t="shared" si="3"/>
        <v>14.971980917859298</v>
      </c>
      <c r="K52" s="3">
        <f t="shared" si="4"/>
        <v>2.3811011811761755</v>
      </c>
      <c r="L52" s="3">
        <f>I52/100*Plants!M52</f>
        <v>29.011416774532641</v>
      </c>
      <c r="M52" s="3">
        <f>J52/100*Plants!N52</f>
        <v>4.6651341671788105</v>
      </c>
      <c r="N52" s="3">
        <f t="shared" si="5"/>
        <v>33.676550941711454</v>
      </c>
      <c r="O52" s="3">
        <f>K52/100*'Harvest soils'!J52</f>
        <v>66.458617036816221</v>
      </c>
      <c r="P52" s="3">
        <f t="shared" si="6"/>
        <v>22.754426311967197</v>
      </c>
      <c r="Q52" s="2">
        <f t="shared" si="7"/>
        <v>44.90447097082177</v>
      </c>
      <c r="R52" s="2">
        <f t="shared" si="9"/>
        <v>32.341102717211037</v>
      </c>
    </row>
    <row r="53" spans="1:18" x14ac:dyDescent="0.2">
      <c r="A53" t="s">
        <v>19</v>
      </c>
      <c r="B53">
        <v>4</v>
      </c>
      <c r="C53">
        <v>48</v>
      </c>
      <c r="D53">
        <v>0.433</v>
      </c>
      <c r="E53">
        <v>0.98129999999999995</v>
      </c>
      <c r="F53">
        <v>0.85029999999999994</v>
      </c>
      <c r="G53" s="5">
        <f t="shared" si="0"/>
        <v>25.475491115138631</v>
      </c>
      <c r="H53" s="5">
        <f t="shared" si="1"/>
        <v>20.017498906318352</v>
      </c>
      <c r="I53" s="3">
        <f t="shared" si="2"/>
        <v>25.475491115138631</v>
      </c>
      <c r="J53" s="3">
        <f t="shared" si="3"/>
        <v>20.017498906318352</v>
      </c>
      <c r="K53" s="3">
        <f t="shared" si="4"/>
        <v>2.631085557152677</v>
      </c>
      <c r="L53" s="3">
        <f>I53/100*Plants!M53</f>
        <v>27.992010037836792</v>
      </c>
      <c r="M53" s="3">
        <f>J53/100*Plants!N53</f>
        <v>6.3106621753743655</v>
      </c>
      <c r="N53" s="3">
        <f t="shared" si="5"/>
        <v>34.30267221321116</v>
      </c>
      <c r="O53" s="3">
        <f>K53/100*'Harvest soils'!J53</f>
        <v>55.234803351857423</v>
      </c>
      <c r="P53" s="3">
        <f t="shared" si="6"/>
        <v>23.177481225142678</v>
      </c>
      <c r="Q53" s="2">
        <f t="shared" si="7"/>
        <v>37.320813075579338</v>
      </c>
      <c r="R53" s="2">
        <f t="shared" si="9"/>
        <v>39.501705699277977</v>
      </c>
    </row>
    <row r="54" spans="1:18" x14ac:dyDescent="0.2">
      <c r="A54" t="s">
        <v>19</v>
      </c>
      <c r="B54">
        <v>5</v>
      </c>
      <c r="C54">
        <v>50</v>
      </c>
      <c r="D54">
        <v>0.43230000000000002</v>
      </c>
      <c r="E54">
        <v>0.95709999999999995</v>
      </c>
      <c r="F54">
        <v>0.77059999999999995</v>
      </c>
      <c r="G54" s="5">
        <f t="shared" si="0"/>
        <v>24.46722079870008</v>
      </c>
      <c r="H54" s="5">
        <f t="shared" si="1"/>
        <v>16.696873112097158</v>
      </c>
      <c r="I54" s="3">
        <f t="shared" si="2"/>
        <v>24.46722079870008</v>
      </c>
      <c r="J54" s="3">
        <f t="shared" si="3"/>
        <v>16.696873112097158</v>
      </c>
      <c r="K54" s="3">
        <f t="shared" si="4"/>
        <v>2.6019207132887532</v>
      </c>
      <c r="L54" s="3">
        <f>I54/100*Plants!M54</f>
        <v>25.778016612903166</v>
      </c>
      <c r="M54" s="3">
        <f>J54/100*Plants!N54</f>
        <v>5.3847586172370292</v>
      </c>
      <c r="N54" s="3">
        <f t="shared" si="5"/>
        <v>31.162775230140195</v>
      </c>
      <c r="O54" s="3">
        <f>K54/100*'Harvest soils'!J54</f>
        <v>76.49580944091592</v>
      </c>
      <c r="P54" s="3">
        <f t="shared" si="6"/>
        <v>21.055929209554186</v>
      </c>
      <c r="Q54" s="2">
        <f t="shared" si="7"/>
        <v>51.686357730348597</v>
      </c>
      <c r="R54" s="2">
        <f t="shared" si="9"/>
        <v>27.25771306009721</v>
      </c>
    </row>
    <row r="55" spans="1:18" x14ac:dyDescent="0.2">
      <c r="A55" t="s">
        <v>19</v>
      </c>
      <c r="B55">
        <v>6</v>
      </c>
      <c r="C55">
        <v>72</v>
      </c>
      <c r="D55">
        <v>0.43090000000000001</v>
      </c>
      <c r="E55">
        <v>0.9466</v>
      </c>
      <c r="F55">
        <v>0.83779999999999999</v>
      </c>
      <c r="G55" s="5">
        <f t="shared" si="0"/>
        <v>24.029748140741201</v>
      </c>
      <c r="H55" s="5">
        <f t="shared" si="1"/>
        <v>19.496698123033976</v>
      </c>
      <c r="I55" s="3">
        <f t="shared" si="2"/>
        <v>24.029748140741201</v>
      </c>
      <c r="J55" s="3">
        <f t="shared" si="3"/>
        <v>19.496698123033976</v>
      </c>
      <c r="K55" s="3">
        <f t="shared" si="4"/>
        <v>2.5435910255609024</v>
      </c>
      <c r="L55" s="3">
        <f>I55/100*Plants!M55</f>
        <v>25.528784517225084</v>
      </c>
      <c r="M55" s="3">
        <f>J55/100*Plants!N55</f>
        <v>4.5174372760602903</v>
      </c>
      <c r="N55" s="3">
        <f t="shared" si="5"/>
        <v>30.046221793285376</v>
      </c>
      <c r="O55" s="3">
        <f>K55/100*'Harvest soils'!J55</f>
        <v>74.731122469656839</v>
      </c>
      <c r="P55" s="3">
        <f t="shared" si="6"/>
        <v>20.301501211679309</v>
      </c>
      <c r="Q55" s="2">
        <f t="shared" si="7"/>
        <v>50.494001668687048</v>
      </c>
      <c r="R55" s="2">
        <f t="shared" si="9"/>
        <v>29.204497119633643</v>
      </c>
    </row>
    <row r="56" spans="1:18" x14ac:dyDescent="0.2">
      <c r="A56" t="s">
        <v>20</v>
      </c>
      <c r="B56">
        <v>1</v>
      </c>
      <c r="C56">
        <v>12</v>
      </c>
      <c r="E56">
        <v>0.93310000000000004</v>
      </c>
      <c r="F56">
        <v>0.7641</v>
      </c>
      <c r="G56" s="5">
        <f t="shared" si="0"/>
        <v>23.467283294794075</v>
      </c>
      <c r="H56" s="5">
        <f t="shared" si="1"/>
        <v>16.426056704789282</v>
      </c>
      <c r="I56" s="3">
        <f t="shared" si="2"/>
        <v>23.467283294794075</v>
      </c>
      <c r="J56" s="3">
        <f t="shared" si="3"/>
        <v>16.426056704789282</v>
      </c>
      <c r="K56" s="3"/>
      <c r="L56" s="3">
        <f>I56/100*Plants!M56</f>
        <v>23.562595520530309</v>
      </c>
      <c r="M56" s="3">
        <f>J56/100*Plants!N56</f>
        <v>5.6768162574662693</v>
      </c>
      <c r="N56" s="3">
        <f t="shared" si="5"/>
        <v>29.23941177799658</v>
      </c>
      <c r="O56" s="3"/>
      <c r="P56" s="3">
        <f t="shared" si="6"/>
        <v>19.756359309457146</v>
      </c>
      <c r="Q56" s="2"/>
      <c r="R56" s="2"/>
    </row>
    <row r="57" spans="1:18" x14ac:dyDescent="0.2">
      <c r="A57" t="s">
        <v>20</v>
      </c>
      <c r="B57">
        <v>2</v>
      </c>
      <c r="C57">
        <v>18</v>
      </c>
      <c r="D57">
        <v>0.42980000000000002</v>
      </c>
      <c r="E57">
        <v>0.99570000000000003</v>
      </c>
      <c r="F57">
        <v>0.81530000000000002</v>
      </c>
      <c r="G57" s="5">
        <f t="shared" si="0"/>
        <v>26.075453617482243</v>
      </c>
      <c r="H57" s="5">
        <f t="shared" si="1"/>
        <v>18.559256713122096</v>
      </c>
      <c r="I57" s="3">
        <f t="shared" si="2"/>
        <v>26.075453617482243</v>
      </c>
      <c r="J57" s="3">
        <f t="shared" si="3"/>
        <v>18.559256713122096</v>
      </c>
      <c r="K57" s="3">
        <f t="shared" si="4"/>
        <v>2.4977605566318775</v>
      </c>
      <c r="L57" s="3">
        <f>I57/100*Plants!M57</f>
        <v>27.422343102943969</v>
      </c>
      <c r="M57" s="3">
        <f>J57/100*Plants!N57</f>
        <v>5.0994305055594378</v>
      </c>
      <c r="N57" s="3">
        <f t="shared" si="5"/>
        <v>32.521773608503409</v>
      </c>
      <c r="O57" s="3">
        <f>K57/100*'Harvest soils'!J57</f>
        <v>73.283170443005829</v>
      </c>
      <c r="P57" s="3">
        <f t="shared" si="6"/>
        <v>21.974171357096896</v>
      </c>
      <c r="Q57" s="2">
        <f t="shared" si="7"/>
        <v>49.515655704733668</v>
      </c>
      <c r="R57" s="2">
        <f t="shared" si="9"/>
        <v>28.51017293816944</v>
      </c>
    </row>
    <row r="58" spans="1:18" x14ac:dyDescent="0.2">
      <c r="A58" t="s">
        <v>20</v>
      </c>
      <c r="B58">
        <v>3</v>
      </c>
      <c r="C58">
        <v>36</v>
      </c>
      <c r="D58">
        <v>0.42749999999999999</v>
      </c>
      <c r="E58">
        <v>0.96550000000000002</v>
      </c>
      <c r="F58">
        <v>0.84789999999999999</v>
      </c>
      <c r="G58" s="5">
        <f t="shared" si="0"/>
        <v>24.817198925067181</v>
      </c>
      <c r="H58" s="5">
        <f t="shared" si="1"/>
        <v>19.917505155927753</v>
      </c>
      <c r="I58" s="3">
        <f t="shared" si="2"/>
        <v>24.817198925067181</v>
      </c>
      <c r="J58" s="3">
        <f t="shared" si="3"/>
        <v>19.917505155927753</v>
      </c>
      <c r="K58" s="3">
        <f t="shared" si="4"/>
        <v>2.4019332125075508</v>
      </c>
      <c r="L58" s="3">
        <f>I58/100*Plants!M58</f>
        <v>27.946838878363277</v>
      </c>
      <c r="M58" s="3">
        <f>J58/100*Plants!N58</f>
        <v>6.7893933500248993</v>
      </c>
      <c r="N58" s="3">
        <f t="shared" si="5"/>
        <v>34.736232228388175</v>
      </c>
      <c r="O58" s="3">
        <f>K58/100*'Harvest soils'!J58</f>
        <v>68.480964504172931</v>
      </c>
      <c r="P58" s="3">
        <f t="shared" si="6"/>
        <v>23.470427181343361</v>
      </c>
      <c r="Q58" s="2">
        <f t="shared" si="7"/>
        <v>46.270921962279012</v>
      </c>
      <c r="R58" s="2">
        <f t="shared" si="9"/>
        <v>30.258650856377635</v>
      </c>
    </row>
    <row r="59" spans="1:18" x14ac:dyDescent="0.2">
      <c r="A59" t="s">
        <v>20</v>
      </c>
      <c r="B59">
        <v>4</v>
      </c>
      <c r="C59">
        <v>46</v>
      </c>
      <c r="D59">
        <v>0.42499999999999999</v>
      </c>
      <c r="E59">
        <v>0.95379999999999998</v>
      </c>
      <c r="F59">
        <v>0.85289999999999999</v>
      </c>
      <c r="G59" s="5">
        <f t="shared" si="0"/>
        <v>24.329729391913006</v>
      </c>
      <c r="H59" s="5">
        <f t="shared" si="1"/>
        <v>20.125825469241505</v>
      </c>
      <c r="I59" s="3">
        <f t="shared" si="2"/>
        <v>24.329729391913006</v>
      </c>
      <c r="J59" s="3">
        <f t="shared" si="3"/>
        <v>20.125825469241505</v>
      </c>
      <c r="K59" s="3">
        <f t="shared" si="4"/>
        <v>2.297773055850675</v>
      </c>
      <c r="L59" s="3">
        <f>I59/100*Plants!M59</f>
        <v>26.04311126662865</v>
      </c>
      <c r="M59" s="3">
        <f>J59/100*Plants!N59</f>
        <v>5.7739085952581322</v>
      </c>
      <c r="N59" s="3">
        <f t="shared" si="5"/>
        <v>31.817019861886781</v>
      </c>
      <c r="O59" s="3">
        <f>K59/100*'Harvest soils'!J59</f>
        <v>62.703673621817408</v>
      </c>
      <c r="P59" s="3">
        <f t="shared" si="6"/>
        <v>21.497986393166745</v>
      </c>
      <c r="Q59" s="2">
        <f t="shared" si="7"/>
        <v>42.367347041768525</v>
      </c>
      <c r="R59" s="2">
        <f t="shared" si="9"/>
        <v>36.134666565064734</v>
      </c>
    </row>
    <row r="60" spans="1:18" x14ac:dyDescent="0.2">
      <c r="A60" t="s">
        <v>20</v>
      </c>
      <c r="B60">
        <v>5</v>
      </c>
      <c r="C60">
        <v>60</v>
      </c>
      <c r="D60">
        <v>0.42549999999999999</v>
      </c>
      <c r="E60">
        <v>0.99150000000000005</v>
      </c>
      <c r="F60">
        <v>0.8458</v>
      </c>
      <c r="G60" s="5">
        <f t="shared" si="0"/>
        <v>25.90046455429869</v>
      </c>
      <c r="H60" s="5">
        <f t="shared" si="1"/>
        <v>19.830010624335976</v>
      </c>
      <c r="I60" s="3">
        <f t="shared" si="2"/>
        <v>25.90046455429869</v>
      </c>
      <c r="J60" s="3">
        <f t="shared" si="3"/>
        <v>19.830010624335976</v>
      </c>
      <c r="K60" s="3">
        <f t="shared" si="4"/>
        <v>2.3186050871820503</v>
      </c>
      <c r="L60" s="3">
        <f>I60/100*Plants!M60</f>
        <v>25.105939865432468</v>
      </c>
      <c r="M60" s="3">
        <f>J60/100*Plants!N60</f>
        <v>5.9562243534059069</v>
      </c>
      <c r="N60" s="3">
        <f t="shared" si="5"/>
        <v>31.062164218838376</v>
      </c>
      <c r="O60" s="3">
        <f>K60/100*'Harvest soils'!J60</f>
        <v>67.773974941414451</v>
      </c>
      <c r="P60" s="3">
        <f t="shared" si="6"/>
        <v>20.987948796512416</v>
      </c>
      <c r="Q60" s="2">
        <f t="shared" si="7"/>
        <v>45.793226311766524</v>
      </c>
      <c r="R60" s="2">
        <f t="shared" si="9"/>
        <v>33.218824891721063</v>
      </c>
    </row>
    <row r="61" spans="1:18" x14ac:dyDescent="0.2">
      <c r="A61" t="s">
        <v>20</v>
      </c>
      <c r="B61">
        <v>6</v>
      </c>
      <c r="C61">
        <v>69</v>
      </c>
      <c r="D61">
        <v>0.43120000000000003</v>
      </c>
      <c r="E61">
        <v>0.97570000000000001</v>
      </c>
      <c r="F61">
        <v>0.83779999999999999</v>
      </c>
      <c r="G61" s="5">
        <f t="shared" si="0"/>
        <v>25.242172364227233</v>
      </c>
      <c r="H61" s="5">
        <f t="shared" si="1"/>
        <v>19.496698123033976</v>
      </c>
      <c r="I61" s="3">
        <f t="shared" si="2"/>
        <v>25.242172364227233</v>
      </c>
      <c r="J61" s="3">
        <f t="shared" si="3"/>
        <v>19.496698123033976</v>
      </c>
      <c r="K61" s="3">
        <f t="shared" si="4"/>
        <v>2.5560902443597282</v>
      </c>
      <c r="L61" s="3">
        <f>I61/100*Plants!M61</f>
        <v>27.787134475472975</v>
      </c>
      <c r="M61" s="3">
        <f>J61/100*Plants!N61</f>
        <v>5.3530331782676592</v>
      </c>
      <c r="N61" s="3">
        <f t="shared" si="5"/>
        <v>33.140167653740633</v>
      </c>
      <c r="O61" s="3">
        <f>K61/100*'Harvest soils'!J61</f>
        <v>74.649229273605741</v>
      </c>
      <c r="P61" s="3">
        <f t="shared" si="6"/>
        <v>22.392005171446375</v>
      </c>
      <c r="Q61" s="2">
        <f t="shared" si="7"/>
        <v>50.438668428111988</v>
      </c>
      <c r="R61" s="2">
        <f t="shared" si="9"/>
        <v>27.169326400441641</v>
      </c>
    </row>
    <row r="62" spans="1:18" x14ac:dyDescent="0.2">
      <c r="A62" t="s">
        <v>21</v>
      </c>
      <c r="B62">
        <v>1</v>
      </c>
      <c r="C62">
        <v>5</v>
      </c>
      <c r="D62">
        <v>0.42270000000000002</v>
      </c>
      <c r="E62">
        <v>0.95809999999999995</v>
      </c>
      <c r="F62">
        <v>0.81</v>
      </c>
      <c r="G62" s="5">
        <f t="shared" si="0"/>
        <v>24.50888486136283</v>
      </c>
      <c r="H62" s="5">
        <f t="shared" si="1"/>
        <v>18.338437181009525</v>
      </c>
      <c r="I62" s="3">
        <f t="shared" si="2"/>
        <v>24.50888486136283</v>
      </c>
      <c r="J62" s="3">
        <f t="shared" si="3"/>
        <v>18.338437181009525</v>
      </c>
      <c r="K62" s="3">
        <f t="shared" si="4"/>
        <v>2.2019457117263506</v>
      </c>
      <c r="L62" s="3">
        <f>I62/100*Plants!M62</f>
        <v>27.365204633898792</v>
      </c>
      <c r="M62" s="3">
        <f>J62/100*Plants!N62</f>
        <v>5.7415348087542952</v>
      </c>
      <c r="N62" s="3">
        <f t="shared" si="5"/>
        <v>33.106739442653087</v>
      </c>
      <c r="O62" s="3">
        <f>K62/100*'Harvest soils'!J62</f>
        <v>66.066105959598417</v>
      </c>
      <c r="P62" s="3">
        <f t="shared" si="6"/>
        <v>22.369418542333168</v>
      </c>
      <c r="Q62" s="2">
        <f t="shared" si="7"/>
        <v>44.639260783512448</v>
      </c>
      <c r="R62" s="2">
        <f t="shared" si="9"/>
        <v>32.991320674154387</v>
      </c>
    </row>
    <row r="63" spans="1:18" x14ac:dyDescent="0.2">
      <c r="A63" t="s">
        <v>21</v>
      </c>
      <c r="B63">
        <v>2</v>
      </c>
      <c r="C63">
        <v>21</v>
      </c>
      <c r="D63">
        <v>0.42230000000000001</v>
      </c>
      <c r="E63">
        <v>0.96499999999999997</v>
      </c>
      <c r="F63">
        <v>0.82479999999999998</v>
      </c>
      <c r="G63" s="5">
        <f t="shared" si="0"/>
        <v>24.796366893735804</v>
      </c>
      <c r="H63" s="5">
        <f t="shared" si="1"/>
        <v>18.955065308418224</v>
      </c>
      <c r="I63" s="3">
        <f t="shared" si="2"/>
        <v>24.796366893735804</v>
      </c>
      <c r="J63" s="3">
        <f t="shared" si="3"/>
        <v>18.955065308418224</v>
      </c>
      <c r="K63" s="3">
        <f t="shared" si="4"/>
        <v>2.1852800866612503</v>
      </c>
      <c r="L63" s="3">
        <f>I63/100*Plants!M63</f>
        <v>26.494555919670688</v>
      </c>
      <c r="M63" s="3">
        <f>J63/100*Plants!N63</f>
        <v>5.2451798221722354</v>
      </c>
      <c r="N63" s="3">
        <f t="shared" si="5"/>
        <v>31.739735741842924</v>
      </c>
      <c r="O63" s="3">
        <f>K63/100*'Harvest soils'!J63</f>
        <v>65.036008741686175</v>
      </c>
      <c r="P63" s="3">
        <f t="shared" si="6"/>
        <v>21.44576739313711</v>
      </c>
      <c r="Q63" s="2">
        <f t="shared" si="7"/>
        <v>43.943249149787952</v>
      </c>
      <c r="R63" s="2">
        <f t="shared" si="9"/>
        <v>34.61098345707493</v>
      </c>
    </row>
    <row r="64" spans="1:18" x14ac:dyDescent="0.2">
      <c r="A64" t="s">
        <v>21</v>
      </c>
      <c r="B64">
        <v>3</v>
      </c>
      <c r="C64">
        <v>33</v>
      </c>
      <c r="D64">
        <v>0.42509999999999998</v>
      </c>
      <c r="E64">
        <v>0.94820000000000004</v>
      </c>
      <c r="F64">
        <v>0.78269999999999995</v>
      </c>
      <c r="G64" s="5">
        <f t="shared" si="0"/>
        <v>24.096410641001604</v>
      </c>
      <c r="H64" s="5">
        <f t="shared" si="1"/>
        <v>17.201008270316436</v>
      </c>
      <c r="I64" s="3">
        <f t="shared" si="2"/>
        <v>24.096410641001604</v>
      </c>
      <c r="J64" s="3">
        <f t="shared" si="3"/>
        <v>17.201008270316436</v>
      </c>
      <c r="K64" s="3">
        <f t="shared" si="4"/>
        <v>2.3019394621169496</v>
      </c>
      <c r="L64" s="3">
        <f>I64/100*Plants!M64</f>
        <v>25.777070732170166</v>
      </c>
      <c r="M64" s="3">
        <f>J64/100*Plants!N64</f>
        <v>6.1317021100556985</v>
      </c>
      <c r="N64" s="3">
        <f t="shared" si="5"/>
        <v>31.908772842225865</v>
      </c>
      <c r="O64" s="3">
        <f>K64/100*'Harvest soils'!J64</f>
        <v>65.031479692734308</v>
      </c>
      <c r="P64" s="3">
        <f t="shared" si="6"/>
        <v>21.559981650152611</v>
      </c>
      <c r="Q64" s="2">
        <f t="shared" si="7"/>
        <v>43.940188981577236</v>
      </c>
      <c r="R64" s="2">
        <f t="shared" si="9"/>
        <v>34.499829368270156</v>
      </c>
    </row>
    <row r="65" spans="1:18" x14ac:dyDescent="0.2">
      <c r="A65" t="s">
        <v>21</v>
      </c>
      <c r="B65">
        <v>4</v>
      </c>
      <c r="C65">
        <v>37</v>
      </c>
      <c r="D65">
        <v>0.43049999999999999</v>
      </c>
      <c r="E65">
        <v>0.98050000000000004</v>
      </c>
      <c r="F65">
        <v>0.80710000000000004</v>
      </c>
      <c r="G65" s="5">
        <f t="shared" si="0"/>
        <v>25.442159865008442</v>
      </c>
      <c r="H65" s="5">
        <f t="shared" si="1"/>
        <v>18.217611399287545</v>
      </c>
      <c r="I65" s="3">
        <f t="shared" si="2"/>
        <v>25.442159865008442</v>
      </c>
      <c r="J65" s="3">
        <f t="shared" si="3"/>
        <v>18.217611399287545</v>
      </c>
      <c r="K65" s="3">
        <f t="shared" si="4"/>
        <v>2.5269254004958013</v>
      </c>
      <c r="L65" s="3">
        <f>I65/100*Plants!M65</f>
        <v>27.491691886558066</v>
      </c>
      <c r="M65" s="3">
        <f>J65/100*Plants!N65</f>
        <v>6.1935265615685191</v>
      </c>
      <c r="N65" s="3">
        <f t="shared" si="5"/>
        <v>33.685218448126584</v>
      </c>
      <c r="O65" s="3">
        <f>K65/100*'Harvest soils'!J65</f>
        <v>71.673930682790242</v>
      </c>
      <c r="P65" s="3">
        <f t="shared" si="6"/>
        <v>22.760282735220667</v>
      </c>
      <c r="Q65" s="2">
        <f t="shared" si="7"/>
        <v>48.428331542425838</v>
      </c>
      <c r="R65" s="2">
        <f t="shared" si="9"/>
        <v>28.811385722353492</v>
      </c>
    </row>
    <row r="66" spans="1:18" x14ac:dyDescent="0.2">
      <c r="A66" t="s">
        <v>21</v>
      </c>
      <c r="B66">
        <v>5</v>
      </c>
      <c r="C66">
        <v>52</v>
      </c>
      <c r="D66">
        <v>0.4294</v>
      </c>
      <c r="E66">
        <v>0.95430000000000004</v>
      </c>
      <c r="F66">
        <v>0.84799999999999998</v>
      </c>
      <c r="G66" s="5">
        <f t="shared" si="0"/>
        <v>24.350561423244383</v>
      </c>
      <c r="H66" s="5">
        <f t="shared" si="1"/>
        <v>19.921671562194028</v>
      </c>
      <c r="I66" s="3">
        <f t="shared" si="2"/>
        <v>24.350561423244383</v>
      </c>
      <c r="J66" s="3">
        <f t="shared" si="3"/>
        <v>19.921671562194028</v>
      </c>
      <c r="K66" s="3">
        <f t="shared" si="4"/>
        <v>2.4810949315667767</v>
      </c>
      <c r="L66" s="3">
        <f>I66/100*Plants!M66</f>
        <v>27.620104608592889</v>
      </c>
      <c r="M66" s="3">
        <f>J66/100*Plants!N66</f>
        <v>4.4222050539493054</v>
      </c>
      <c r="N66" s="3">
        <f t="shared" si="5"/>
        <v>32.042309662542195</v>
      </c>
      <c r="O66" s="3">
        <f>K66/100*'Harvest soils'!J66</f>
        <v>75.483793479695393</v>
      </c>
      <c r="P66" s="3">
        <f t="shared" si="6"/>
        <v>21.65020923144743</v>
      </c>
      <c r="Q66" s="2">
        <f t="shared" si="7"/>
        <v>51.002563161956346</v>
      </c>
      <c r="R66" s="2">
        <f t="shared" si="9"/>
        <v>27.347227606596221</v>
      </c>
    </row>
    <row r="67" spans="1:18" x14ac:dyDescent="0.2">
      <c r="A67" t="s">
        <v>21</v>
      </c>
      <c r="B67">
        <v>6</v>
      </c>
      <c r="C67">
        <v>66</v>
      </c>
      <c r="D67">
        <v>0.43719999999999998</v>
      </c>
      <c r="E67">
        <v>1.0065</v>
      </c>
      <c r="F67">
        <v>0.79830000000000001</v>
      </c>
      <c r="G67" s="5">
        <f t="shared" ref="G67:G73" si="10">(E67-0.36985)/(2.77-0.36985)*100</f>
        <v>26.52542549423994</v>
      </c>
      <c r="H67" s="5">
        <f t="shared" ref="H67:H73" si="11">(F67-0.36985)/(2.77-0.36985)*100</f>
        <v>17.850967647855342</v>
      </c>
      <c r="I67" s="3">
        <f t="shared" ref="I67:I73" si="12">(E67-0.36985)/(2.77-0.36985)*100</f>
        <v>26.52542549423994</v>
      </c>
      <c r="J67" s="3">
        <f t="shared" ref="J67:J73" si="13">(F67-0.36985)/(2.77-0.36985)*100</f>
        <v>17.850967647855342</v>
      </c>
      <c r="K67" s="3">
        <f t="shared" ref="K67:K73" si="14">(D67-0.36985)/(2.77-0.36985)*100</f>
        <v>2.8060746203362275</v>
      </c>
      <c r="L67" s="3">
        <f>I67/100*Plants!M67</f>
        <v>28.026637429193229</v>
      </c>
      <c r="M67" s="3">
        <f>J67/100*Plants!N67</f>
        <v>5.3410609206454849</v>
      </c>
      <c r="N67" s="3">
        <f t="shared" ref="N67:N73" si="15">L67+M67</f>
        <v>33.367698349838712</v>
      </c>
      <c r="O67" s="3">
        <f>K67/100*'Harvest soils'!J67</f>
        <v>81.939777924578848</v>
      </c>
      <c r="P67" s="3">
        <f t="shared" ref="P67:P73" si="16">N67/148*100</f>
        <v>22.545742128269399</v>
      </c>
      <c r="Q67" s="2">
        <f t="shared" ref="Q67" si="17">O67/148*100</f>
        <v>55.364714813904627</v>
      </c>
      <c r="R67" s="2">
        <f t="shared" si="9"/>
        <v>22.089543057825978</v>
      </c>
    </row>
    <row r="68" spans="1:18" x14ac:dyDescent="0.2">
      <c r="A68" t="s">
        <v>22</v>
      </c>
      <c r="B68">
        <v>1</v>
      </c>
      <c r="C68">
        <v>4</v>
      </c>
      <c r="D68">
        <v>0.37</v>
      </c>
      <c r="E68">
        <v>0.37669999999999998</v>
      </c>
      <c r="F68">
        <v>0.37469999999999998</v>
      </c>
      <c r="G68" s="5">
        <f t="shared" si="10"/>
        <v>0.28539882923983784</v>
      </c>
      <c r="H68" s="5">
        <f t="shared" si="11"/>
        <v>0.20207070391433726</v>
      </c>
      <c r="I68" s="3">
        <f t="shared" si="12"/>
        <v>0.28539882923983784</v>
      </c>
      <c r="J68" s="3">
        <f t="shared" si="13"/>
        <v>0.20207070391433726</v>
      </c>
      <c r="K68" s="3">
        <f t="shared" si="14"/>
        <v>6.2496093994118488E-3</v>
      </c>
      <c r="L68" s="3">
        <f>I68/100*Plants!M68</f>
        <v>0.17810600848469607</v>
      </c>
      <c r="M68" s="3">
        <f>J68/100*Plants!N68</f>
        <v>4.9082070901497646E-2</v>
      </c>
      <c r="N68" s="3">
        <f t="shared" si="15"/>
        <v>0.22718807938619373</v>
      </c>
      <c r="O68" s="3">
        <f>K68/100*'Harvest soils'!J68</f>
        <v>0.14214293110276943</v>
      </c>
      <c r="P68" s="3">
        <f t="shared" si="16"/>
        <v>0.15350545904472551</v>
      </c>
      <c r="Q68" s="2"/>
      <c r="R68" s="6"/>
    </row>
    <row r="69" spans="1:18" x14ac:dyDescent="0.2">
      <c r="A69" t="s">
        <v>22</v>
      </c>
      <c r="B69">
        <v>2</v>
      </c>
      <c r="C69">
        <v>16</v>
      </c>
      <c r="D69">
        <v>0.36980000000000002</v>
      </c>
      <c r="E69">
        <v>0.38469999999999999</v>
      </c>
      <c r="F69">
        <v>0.37719999999999998</v>
      </c>
      <c r="G69" s="5">
        <f t="shared" si="10"/>
        <v>0.61871133054184013</v>
      </c>
      <c r="H69" s="5">
        <f t="shared" si="11"/>
        <v>0.30623086057121296</v>
      </c>
      <c r="I69" s="3">
        <f t="shared" si="12"/>
        <v>0.61871133054184013</v>
      </c>
      <c r="J69" s="3">
        <f t="shared" si="13"/>
        <v>0.30623086057121296</v>
      </c>
      <c r="K69" s="3">
        <f t="shared" si="14"/>
        <v>-2.0832031331372829E-3</v>
      </c>
      <c r="L69" s="3">
        <f>I69/100*Plants!M69</f>
        <v>0.39646629364385955</v>
      </c>
      <c r="M69" s="3">
        <f>J69/100*Plants!N69</f>
        <v>6.52481876731104E-2</v>
      </c>
      <c r="N69" s="3">
        <f t="shared" si="15"/>
        <v>0.46171448131696996</v>
      </c>
      <c r="O69" s="3">
        <f>K69/100*'Harvest soils'!J69</f>
        <v>-5.5192948769427735E-2</v>
      </c>
      <c r="P69" s="3">
        <f t="shared" si="16"/>
        <v>0.3119692441330878</v>
      </c>
      <c r="Q69" s="2"/>
      <c r="R69" s="6"/>
    </row>
    <row r="70" spans="1:18" x14ac:dyDescent="0.2">
      <c r="A70" t="s">
        <v>22</v>
      </c>
      <c r="B70">
        <v>3</v>
      </c>
      <c r="C70">
        <v>34</v>
      </c>
      <c r="D70">
        <v>0.36930000000000002</v>
      </c>
      <c r="E70">
        <v>0.37419999999999998</v>
      </c>
      <c r="F70">
        <v>0.3735</v>
      </c>
      <c r="G70" s="5">
        <f t="shared" si="10"/>
        <v>0.18123867258296211</v>
      </c>
      <c r="H70" s="5">
        <f t="shared" si="11"/>
        <v>0.15207382871903782</v>
      </c>
      <c r="I70" s="3">
        <f t="shared" si="12"/>
        <v>0.18123867258296211</v>
      </c>
      <c r="J70" s="3">
        <f t="shared" si="13"/>
        <v>0.15207382871903782</v>
      </c>
      <c r="K70" s="3">
        <f t="shared" si="14"/>
        <v>-2.2915234464512421E-2</v>
      </c>
      <c r="L70" s="3">
        <f>I70/100*Plants!M70</f>
        <v>0.12025480560508313</v>
      </c>
      <c r="M70" s="3">
        <f>J70/100*Plants!N70</f>
        <v>2.4360194672370241E-2</v>
      </c>
      <c r="N70" s="3">
        <f t="shared" si="15"/>
        <v>0.14461500027745336</v>
      </c>
      <c r="O70" s="3">
        <f>K70/100*'Harvest soils'!J70</f>
        <v>-0.63099224860206093</v>
      </c>
      <c r="P70" s="3">
        <f t="shared" si="16"/>
        <v>9.7712838025306323E-2</v>
      </c>
      <c r="Q70" s="2"/>
      <c r="R70" s="6"/>
    </row>
    <row r="71" spans="1:18" x14ac:dyDescent="0.2">
      <c r="A71" t="s">
        <v>22</v>
      </c>
      <c r="B71">
        <v>4</v>
      </c>
      <c r="C71">
        <v>45</v>
      </c>
      <c r="D71">
        <v>0.3695</v>
      </c>
      <c r="E71">
        <v>0.37409999999999999</v>
      </c>
      <c r="F71">
        <v>0.37369999999999998</v>
      </c>
      <c r="G71" s="5">
        <f t="shared" si="10"/>
        <v>0.17707226631668754</v>
      </c>
      <c r="H71" s="5">
        <f t="shared" si="11"/>
        <v>0.16040664125158696</v>
      </c>
      <c r="I71" s="3">
        <f t="shared" si="12"/>
        <v>0.17707226631668754</v>
      </c>
      <c r="J71" s="3">
        <f t="shared" si="13"/>
        <v>0.16040664125158696</v>
      </c>
      <c r="K71" s="3">
        <f t="shared" si="14"/>
        <v>-1.4582421931963293E-2</v>
      </c>
      <c r="L71" s="3">
        <f>I71/100*Plants!M71</f>
        <v>0.10386986446377075</v>
      </c>
      <c r="M71" s="3">
        <f>J71/100*Plants!N71</f>
        <v>2.5331983375871555E-2</v>
      </c>
      <c r="N71" s="3">
        <f t="shared" si="15"/>
        <v>0.12920184783964231</v>
      </c>
      <c r="O71" s="3">
        <f>K71/100*'Harvest soils'!J71</f>
        <v>-0.37980259319932302</v>
      </c>
      <c r="P71" s="3">
        <f t="shared" si="16"/>
        <v>8.7298545837596164E-2</v>
      </c>
      <c r="Q71" s="2"/>
      <c r="R71" s="6"/>
    </row>
    <row r="72" spans="1:18" x14ac:dyDescent="0.2">
      <c r="A72" t="s">
        <v>22</v>
      </c>
      <c r="B72">
        <v>5</v>
      </c>
      <c r="C72">
        <v>49</v>
      </c>
      <c r="D72">
        <v>0.37059999999999998</v>
      </c>
      <c r="E72">
        <v>0.38479999999999998</v>
      </c>
      <c r="F72">
        <v>0.375</v>
      </c>
      <c r="G72" s="5">
        <f t="shared" si="10"/>
        <v>0.62287773680811453</v>
      </c>
      <c r="H72" s="5">
        <f t="shared" si="11"/>
        <v>0.21456992271316325</v>
      </c>
      <c r="I72" s="3">
        <f t="shared" si="12"/>
        <v>0.62287773680811453</v>
      </c>
      <c r="J72" s="3">
        <f t="shared" si="13"/>
        <v>0.21456992271316325</v>
      </c>
      <c r="K72" s="3">
        <f t="shared" si="14"/>
        <v>3.1248046997061556E-2</v>
      </c>
      <c r="L72" s="3">
        <f>I72/100*Plants!M72</f>
        <v>0.38886481655604682</v>
      </c>
      <c r="M72" s="3">
        <f>J72/100*Plants!N72</f>
        <v>4.4480723090762571E-2</v>
      </c>
      <c r="N72" s="3">
        <f t="shared" si="15"/>
        <v>0.43334553964680939</v>
      </c>
      <c r="O72" s="3">
        <f>K72/100*'Harvest soils'!J72</f>
        <v>0.73928626168947609</v>
      </c>
      <c r="P72" s="3">
        <f t="shared" si="16"/>
        <v>0.29280104030189824</v>
      </c>
      <c r="Q72" s="2"/>
      <c r="R72" s="6"/>
    </row>
    <row r="73" spans="1:18" x14ac:dyDescent="0.2">
      <c r="A73" t="s">
        <v>22</v>
      </c>
      <c r="B73">
        <v>6</v>
      </c>
      <c r="C73">
        <v>67</v>
      </c>
      <c r="D73">
        <v>0.36990000000000001</v>
      </c>
      <c r="E73">
        <v>0.372</v>
      </c>
      <c r="F73">
        <v>0.37069999999999997</v>
      </c>
      <c r="G73" s="5">
        <f t="shared" si="10"/>
        <v>8.9577734724912414E-2</v>
      </c>
      <c r="H73" s="5">
        <f t="shared" si="11"/>
        <v>3.5414453263336122E-2</v>
      </c>
      <c r="I73" s="3">
        <f t="shared" si="12"/>
        <v>8.9577734724912414E-2</v>
      </c>
      <c r="J73" s="3">
        <f t="shared" si="13"/>
        <v>3.5414453263336122E-2</v>
      </c>
      <c r="K73" s="3">
        <f t="shared" si="14"/>
        <v>2.0832031331372829E-3</v>
      </c>
      <c r="L73" s="3">
        <f>I73/100*Plants!M73</f>
        <v>4.5025050154741869E-2</v>
      </c>
      <c r="M73" s="3">
        <f>J73/100*Plants!N73</f>
        <v>6.0409386057933929E-3</v>
      </c>
      <c r="N73" s="3">
        <f t="shared" si="15"/>
        <v>5.1065988760535259E-2</v>
      </c>
      <c r="O73" s="3">
        <f>K73/100*'Harvest soils'!J73</f>
        <v>5.246803500971603E-2</v>
      </c>
      <c r="P73" s="3">
        <f t="shared" si="16"/>
        <v>3.4504046459821122E-2</v>
      </c>
      <c r="Q73" s="2"/>
      <c r="R73" s="6"/>
    </row>
    <row r="74" spans="1:18" x14ac:dyDescent="0.2">
      <c r="G74" s="5"/>
      <c r="I7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Q1" sqref="Q1:R1048576"/>
    </sheetView>
  </sheetViews>
  <sheetFormatPr baseColWidth="10" defaultRowHeight="16" x14ac:dyDescent="0.2"/>
  <cols>
    <col min="7" max="7" width="16.5" bestFit="1" customWidth="1"/>
    <col min="8" max="8" width="15.33203125" bestFit="1" customWidth="1"/>
    <col min="9" max="9" width="12.5" bestFit="1" customWidth="1"/>
    <col min="10" max="10" width="12.1640625" bestFit="1" customWidth="1"/>
    <col min="11" max="11" width="12.1640625" customWidth="1"/>
    <col min="12" max="13" width="24.33203125" bestFit="1" customWidth="1"/>
    <col min="14" max="15" width="20.1640625" customWidth="1"/>
    <col min="16" max="18" width="18.33203125" customWidth="1"/>
    <col min="19" max="19" width="24.6640625" bestFit="1" customWidth="1"/>
    <col min="20" max="20" width="16.83203125" bestFit="1" customWidth="1"/>
  </cols>
  <sheetData>
    <row r="1" spans="1:20" x14ac:dyDescent="0.2">
      <c r="A1" t="s">
        <v>0</v>
      </c>
      <c r="B1" t="s">
        <v>1</v>
      </c>
      <c r="C1" t="s">
        <v>600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647</v>
      </c>
      <c r="J1" t="s">
        <v>648</v>
      </c>
      <c r="K1" t="s">
        <v>650</v>
      </c>
      <c r="L1" t="s">
        <v>645</v>
      </c>
      <c r="M1" t="s">
        <v>646</v>
      </c>
      <c r="N1" t="s">
        <v>649</v>
      </c>
      <c r="O1" t="s">
        <v>652</v>
      </c>
      <c r="P1" t="s">
        <v>644</v>
      </c>
      <c r="S1" t="s">
        <v>641</v>
      </c>
      <c r="T1" t="s">
        <v>653</v>
      </c>
    </row>
    <row r="2" spans="1:20" x14ac:dyDescent="0.2">
      <c r="A2" t="s">
        <v>11</v>
      </c>
      <c r="B2">
        <v>1</v>
      </c>
      <c r="C2">
        <v>11</v>
      </c>
      <c r="D2">
        <v>0.43869999999999998</v>
      </c>
      <c r="E2">
        <v>1.0038</v>
      </c>
      <c r="F2">
        <v>0.81159999999999999</v>
      </c>
      <c r="G2" s="5">
        <f>(E2-0.36985)/(2.77-0.36985)*100</f>
        <v>26.412932525050518</v>
      </c>
      <c r="H2" s="5">
        <f>(F2-0.36985)/(2.77-0.36985)*100</f>
        <v>18.40509968126992</v>
      </c>
      <c r="I2" s="3">
        <f>(E2-0.36985)/(2.77-0.36985)*100</f>
        <v>26.412932525050518</v>
      </c>
      <c r="J2" s="3">
        <f>(F2-0.36985)/(2.77-0.36985)*100</f>
        <v>18.40509968126992</v>
      </c>
      <c r="K2" s="3">
        <f>(D2-0.36985)/(2.77-0.36985)*100</f>
        <v>2.8685707143303532</v>
      </c>
      <c r="L2" s="3">
        <f>I2/100*Plants!M2</f>
        <v>22.851406849974545</v>
      </c>
      <c r="M2" s="3">
        <f>J2/100*Plants!N2</f>
        <v>5.1345635599113866</v>
      </c>
      <c r="N2" s="3">
        <f>L2+M2</f>
        <v>27.98597040988593</v>
      </c>
      <c r="O2" s="3">
        <f>K2/100*'Harvest soils'!J2</f>
        <v>77.68155774929869</v>
      </c>
      <c r="P2" s="3">
        <f>N2/148*100</f>
        <v>18.909439466139141</v>
      </c>
      <c r="Q2" s="3">
        <f>AVERAGE(P2:P7)</f>
        <v>16.80446995536607</v>
      </c>
      <c r="R2" s="3">
        <f>STDEV(P2:P7)/SQRT(COUNT(P2:P7))</f>
        <v>0.85896221375475135</v>
      </c>
      <c r="S2" s="2">
        <f t="shared" ref="S2:S20" si="0">O2/148*100</f>
        <v>52.487539019796415</v>
      </c>
      <c r="T2" s="2">
        <f>100-P2-S2</f>
        <v>28.603021514064451</v>
      </c>
    </row>
    <row r="3" spans="1:20" x14ac:dyDescent="0.2">
      <c r="A3" t="s">
        <v>11</v>
      </c>
      <c r="B3">
        <v>2</v>
      </c>
      <c r="C3">
        <v>24</v>
      </c>
      <c r="D3">
        <v>0.42359999999999998</v>
      </c>
      <c r="E3">
        <v>1.0076000000000001</v>
      </c>
      <c r="F3">
        <v>0.79859999999999998</v>
      </c>
      <c r="G3" s="5">
        <f t="shared" ref="G3:H66" si="1">(E3-0.36985)/(2.77-0.36985)*100</f>
        <v>26.571255963168973</v>
      </c>
      <c r="H3" s="5">
        <f t="shared" si="1"/>
        <v>17.863466866654164</v>
      </c>
      <c r="I3" s="3">
        <f t="shared" ref="I3:J66" si="2">(E3-0.36985)/(2.77-0.36985)*100</f>
        <v>26.571255963168973</v>
      </c>
      <c r="J3" s="3">
        <f t="shared" si="2"/>
        <v>17.863466866654164</v>
      </c>
      <c r="K3" s="3">
        <f t="shared" ref="K3:K66" si="3">(D3-0.36985)/(2.77-0.36985)*100</f>
        <v>2.2394433681228243</v>
      </c>
      <c r="L3" s="3">
        <f>I3/100*Plants!M3</f>
        <v>19.739740388651072</v>
      </c>
      <c r="M3" s="3">
        <f>J3/100*Plants!N3</f>
        <v>5.690675601246272</v>
      </c>
      <c r="N3" s="3">
        <f t="shared" ref="N3:N66" si="4">L3+M3</f>
        <v>25.430415989897345</v>
      </c>
      <c r="O3" s="3">
        <f>K3/100*'Harvest soils'!J3</f>
        <v>63.37572861020741</v>
      </c>
      <c r="P3" s="3">
        <f t="shared" ref="P3:P66" si="5">N3/148*100</f>
        <v>17.182713506687396</v>
      </c>
      <c r="Q3" s="3"/>
      <c r="R3" s="3"/>
      <c r="S3" s="2">
        <f t="shared" si="0"/>
        <v>42.82143825014014</v>
      </c>
      <c r="T3" s="2">
        <f t="shared" ref="T3:T22" si="6">100-P3-S3</f>
        <v>39.995848243172468</v>
      </c>
    </row>
    <row r="4" spans="1:20" x14ac:dyDescent="0.2">
      <c r="A4" t="s">
        <v>11</v>
      </c>
      <c r="B4">
        <v>3</v>
      </c>
      <c r="C4">
        <v>30</v>
      </c>
      <c r="D4">
        <v>0.43469999999999998</v>
      </c>
      <c r="E4">
        <v>0.97230000000000005</v>
      </c>
      <c r="F4">
        <v>0.80710000000000004</v>
      </c>
      <c r="G4" s="5">
        <f t="shared" si="1"/>
        <v>25.100514551173887</v>
      </c>
      <c r="H4" s="5">
        <f t="shared" si="1"/>
        <v>18.217611399287545</v>
      </c>
      <c r="I4" s="3">
        <f t="shared" si="2"/>
        <v>25.100514551173887</v>
      </c>
      <c r="J4" s="3">
        <f t="shared" si="2"/>
        <v>18.217611399287545</v>
      </c>
      <c r="K4" s="3">
        <f t="shared" si="3"/>
        <v>2.7019144636793517</v>
      </c>
      <c r="L4" s="3">
        <f>I4/100*Plants!M4</f>
        <v>17.874149526903977</v>
      </c>
      <c r="M4" s="3">
        <f>J4/100*Plants!N4</f>
        <v>2.1421781282183927</v>
      </c>
      <c r="N4" s="3">
        <f t="shared" si="4"/>
        <v>20.016327655122371</v>
      </c>
      <c r="O4" s="3">
        <f>K4/100*'Harvest soils'!J4</f>
        <v>74.961730890867912</v>
      </c>
      <c r="P4" s="3">
        <f t="shared" si="5"/>
        <v>13.524545712920521</v>
      </c>
      <c r="Q4" s="3"/>
      <c r="R4" s="3"/>
      <c r="S4" s="2">
        <f t="shared" si="0"/>
        <v>50.649818169505345</v>
      </c>
      <c r="T4" s="2">
        <f t="shared" si="6"/>
        <v>35.825636117574142</v>
      </c>
    </row>
    <row r="5" spans="1:20" x14ac:dyDescent="0.2">
      <c r="A5" t="s">
        <v>11</v>
      </c>
      <c r="B5">
        <v>4</v>
      </c>
      <c r="C5">
        <v>42</v>
      </c>
      <c r="D5">
        <v>0.43769999999999998</v>
      </c>
      <c r="E5">
        <v>1.0319</v>
      </c>
      <c r="F5">
        <v>0.92469999999999997</v>
      </c>
      <c r="G5" s="5">
        <f t="shared" si="1"/>
        <v>27.5836926858738</v>
      </c>
      <c r="H5" s="5">
        <f t="shared" si="1"/>
        <v>23.11730516842697</v>
      </c>
      <c r="I5" s="3">
        <f t="shared" si="2"/>
        <v>27.5836926858738</v>
      </c>
      <c r="J5" s="3">
        <f t="shared" si="2"/>
        <v>23.11730516842697</v>
      </c>
      <c r="K5" s="3">
        <f t="shared" si="3"/>
        <v>2.8269066516676027</v>
      </c>
      <c r="L5" s="3">
        <f>I5/100*Plants!M5</f>
        <v>21.785060402615198</v>
      </c>
      <c r="M5" s="3">
        <f>J5/100*Plants!N5</f>
        <v>4.4645389075810096</v>
      </c>
      <c r="N5" s="3">
        <f t="shared" si="4"/>
        <v>26.249599310196206</v>
      </c>
      <c r="O5" s="3">
        <f>K5/100*'Harvest soils'!J5</f>
        <v>78.214191126930487</v>
      </c>
      <c r="P5" s="3">
        <f t="shared" si="5"/>
        <v>17.736215750132573</v>
      </c>
      <c r="Q5" s="3"/>
      <c r="R5" s="3"/>
      <c r="S5" s="2">
        <f t="shared" si="0"/>
        <v>52.847426437115196</v>
      </c>
      <c r="T5" s="2">
        <f t="shared" si="6"/>
        <v>29.416357812752231</v>
      </c>
    </row>
    <row r="6" spans="1:20" x14ac:dyDescent="0.2">
      <c r="A6" t="s">
        <v>11</v>
      </c>
      <c r="B6">
        <v>5</v>
      </c>
      <c r="C6">
        <v>53</v>
      </c>
      <c r="D6">
        <v>0.43740000000000001</v>
      </c>
      <c r="E6">
        <v>0.98640000000000005</v>
      </c>
      <c r="F6">
        <v>0.88729999999999998</v>
      </c>
      <c r="G6" s="5">
        <f t="shared" si="1"/>
        <v>25.687977834718666</v>
      </c>
      <c r="H6" s="5">
        <f t="shared" si="1"/>
        <v>21.559069224840112</v>
      </c>
      <c r="I6" s="3">
        <f t="shared" si="2"/>
        <v>25.687977834718666</v>
      </c>
      <c r="J6" s="3">
        <f t="shared" si="2"/>
        <v>21.559069224840112</v>
      </c>
      <c r="K6" s="3">
        <f t="shared" si="3"/>
        <v>2.8144074328687791</v>
      </c>
      <c r="L6" s="3">
        <f>I6/100*Plants!M6</f>
        <v>17.883750350528572</v>
      </c>
      <c r="M6" s="3">
        <f>J6/100*Plants!N6</f>
        <v>4.3395015735279117</v>
      </c>
      <c r="N6" s="3">
        <f t="shared" si="4"/>
        <v>22.223251924056484</v>
      </c>
      <c r="O6" s="3">
        <f>K6/100*'Harvest soils'!J6</f>
        <v>77.487916379476346</v>
      </c>
      <c r="P6" s="3">
        <f t="shared" si="5"/>
        <v>15.015710759497624</v>
      </c>
      <c r="Q6" s="3"/>
      <c r="R6" s="3"/>
      <c r="S6" s="2">
        <f t="shared" si="0"/>
        <v>52.356700256402931</v>
      </c>
      <c r="T6" s="2">
        <f t="shared" si="6"/>
        <v>32.627588984099447</v>
      </c>
    </row>
    <row r="7" spans="1:20" x14ac:dyDescent="0.2">
      <c r="A7" t="s">
        <v>11</v>
      </c>
      <c r="B7">
        <v>6</v>
      </c>
      <c r="C7">
        <v>68</v>
      </c>
      <c r="D7">
        <v>0.43020000000000003</v>
      </c>
      <c r="E7">
        <v>0.9486</v>
      </c>
      <c r="F7">
        <v>0.77329999999999999</v>
      </c>
      <c r="G7" s="5">
        <f t="shared" si="1"/>
        <v>24.113076266066706</v>
      </c>
      <c r="H7" s="5">
        <f t="shared" si="1"/>
        <v>16.809366081286587</v>
      </c>
      <c r="I7" s="3">
        <f t="shared" si="2"/>
        <v>24.113076266066706</v>
      </c>
      <c r="J7" s="3">
        <f t="shared" si="2"/>
        <v>16.809366081286587</v>
      </c>
      <c r="K7" s="3">
        <f t="shared" si="3"/>
        <v>2.5144261816969777</v>
      </c>
      <c r="L7" s="3">
        <f>I7/100*Plants!M7</f>
        <v>23.134908337489009</v>
      </c>
      <c r="M7" s="3">
        <f>J7/100*Plants!N7</f>
        <v>4.1832195770033751</v>
      </c>
      <c r="N7" s="3">
        <f t="shared" si="4"/>
        <v>27.318127914492383</v>
      </c>
      <c r="O7" s="3">
        <f>K7/100*'Harvest soils'!J7</f>
        <v>69.878746545655446</v>
      </c>
      <c r="P7" s="3">
        <f t="shared" si="5"/>
        <v>18.458194536819178</v>
      </c>
      <c r="Q7" s="3"/>
      <c r="R7" s="3"/>
      <c r="S7" s="2">
        <f t="shared" si="0"/>
        <v>47.215369287605029</v>
      </c>
      <c r="T7" s="2">
        <f t="shared" si="6"/>
        <v>34.326436175575793</v>
      </c>
    </row>
    <row r="8" spans="1:20" x14ac:dyDescent="0.2">
      <c r="A8" t="s">
        <v>12</v>
      </c>
      <c r="B8">
        <v>1</v>
      </c>
      <c r="C8">
        <v>9</v>
      </c>
      <c r="D8">
        <v>0.43230000000000002</v>
      </c>
      <c r="E8">
        <v>0.96699999999999997</v>
      </c>
      <c r="F8">
        <v>0.84199999999999997</v>
      </c>
      <c r="G8" s="5">
        <f t="shared" si="1"/>
        <v>24.879695019061305</v>
      </c>
      <c r="H8" s="5">
        <f t="shared" si="1"/>
        <v>19.671687186217525</v>
      </c>
      <c r="I8" s="3">
        <f t="shared" si="2"/>
        <v>24.879695019061305</v>
      </c>
      <c r="J8" s="3">
        <f t="shared" si="2"/>
        <v>19.671687186217525</v>
      </c>
      <c r="K8" s="3">
        <f t="shared" si="3"/>
        <v>2.6019207132887532</v>
      </c>
      <c r="L8" s="3">
        <f>I8/100*Plants!M8</f>
        <v>22.478465594093375</v>
      </c>
      <c r="M8" s="3">
        <f>J8/100*Plants!N8</f>
        <v>5.1684883995522108</v>
      </c>
      <c r="N8" s="3">
        <f t="shared" si="4"/>
        <v>27.646953993645585</v>
      </c>
      <c r="O8" s="3">
        <f>K8/100*'Harvest soils'!J8</f>
        <v>70.344178968715823</v>
      </c>
      <c r="P8" s="3">
        <f t="shared" si="5"/>
        <v>18.680374320030801</v>
      </c>
      <c r="Q8" s="3">
        <f t="shared" ref="Q8" si="7">AVERAGE(P8:P13)</f>
        <v>16.355133897724418</v>
      </c>
      <c r="R8" s="3">
        <f t="shared" ref="R8" si="8">STDEV(P8:P13)/SQRT(COUNT(P8:P13))</f>
        <v>1.2356168191061481</v>
      </c>
      <c r="S8" s="2">
        <f t="shared" si="0"/>
        <v>47.529850654537718</v>
      </c>
      <c r="T8" s="2">
        <f t="shared" si="6"/>
        <v>33.789775025431474</v>
      </c>
    </row>
    <row r="9" spans="1:20" x14ac:dyDescent="0.2">
      <c r="A9" t="s">
        <v>12</v>
      </c>
      <c r="B9">
        <v>2</v>
      </c>
      <c r="C9">
        <v>13</v>
      </c>
      <c r="D9">
        <v>0.435</v>
      </c>
      <c r="E9">
        <v>1.0004</v>
      </c>
      <c r="F9">
        <v>0.86780000000000002</v>
      </c>
      <c r="G9" s="5">
        <f t="shared" si="1"/>
        <v>26.271274711997165</v>
      </c>
      <c r="H9" s="5">
        <f t="shared" si="1"/>
        <v>20.746620002916487</v>
      </c>
      <c r="I9" s="3">
        <f t="shared" si="2"/>
        <v>26.271274711997165</v>
      </c>
      <c r="J9" s="3">
        <f t="shared" si="2"/>
        <v>20.746620002916487</v>
      </c>
      <c r="K9" s="3">
        <f t="shared" si="3"/>
        <v>2.7144136824781775</v>
      </c>
      <c r="L9" s="3">
        <f>I9/100*Plants!M9</f>
        <v>21.629696945054114</v>
      </c>
      <c r="M9" s="3">
        <f>J9/100*Plants!N9</f>
        <v>4.6261490789658719</v>
      </c>
      <c r="N9" s="3">
        <f t="shared" si="4"/>
        <v>26.255846024019988</v>
      </c>
      <c r="O9" s="3">
        <f>K9/100*'Harvest soils'!J9</f>
        <v>71.144941597664612</v>
      </c>
      <c r="P9" s="3">
        <f t="shared" si="5"/>
        <v>17.740436502716207</v>
      </c>
      <c r="Q9" s="3"/>
      <c r="R9" s="3"/>
      <c r="S9" s="2">
        <f t="shared" si="0"/>
        <v>48.070906484908519</v>
      </c>
      <c r="T9" s="2">
        <f t="shared" si="6"/>
        <v>34.188657012375273</v>
      </c>
    </row>
    <row r="10" spans="1:20" x14ac:dyDescent="0.2">
      <c r="A10" t="s">
        <v>12</v>
      </c>
      <c r="B10">
        <v>3</v>
      </c>
      <c r="C10">
        <v>28</v>
      </c>
      <c r="D10">
        <v>0.42899999999999999</v>
      </c>
      <c r="E10">
        <v>0.91100000000000003</v>
      </c>
      <c r="F10">
        <v>0.80130000000000001</v>
      </c>
      <c r="G10" s="5">
        <f t="shared" si="1"/>
        <v>22.546507509947293</v>
      </c>
      <c r="H10" s="5">
        <f t="shared" si="1"/>
        <v>17.975959835843593</v>
      </c>
      <c r="I10" s="3">
        <f t="shared" si="2"/>
        <v>22.546507509947293</v>
      </c>
      <c r="J10" s="3">
        <f t="shared" si="2"/>
        <v>17.975959835843593</v>
      </c>
      <c r="K10" s="3">
        <f t="shared" si="3"/>
        <v>2.464429306501676</v>
      </c>
      <c r="L10" s="3">
        <f>I10/100*Plants!M10</f>
        <v>15.799639774100207</v>
      </c>
      <c r="M10" s="3">
        <f>J10/100*Plants!N10</f>
        <v>3.3637258745963581</v>
      </c>
      <c r="N10" s="3">
        <f t="shared" si="4"/>
        <v>19.163365648696566</v>
      </c>
      <c r="O10" s="3">
        <f>K10/100*'Harvest soils'!J10</f>
        <v>66.969163970076352</v>
      </c>
      <c r="P10" s="3">
        <f t="shared" si="5"/>
        <v>12.948220032903086</v>
      </c>
      <c r="Q10" s="3"/>
      <c r="R10" s="3"/>
      <c r="S10" s="2">
        <f t="shared" si="0"/>
        <v>45.249435114916452</v>
      </c>
      <c r="T10" s="2">
        <f t="shared" si="6"/>
        <v>41.802344852180468</v>
      </c>
    </row>
    <row r="11" spans="1:20" x14ac:dyDescent="0.2">
      <c r="A11" t="s">
        <v>12</v>
      </c>
      <c r="B11">
        <v>4</v>
      </c>
      <c r="C11">
        <v>38</v>
      </c>
      <c r="D11">
        <v>0.43230000000000002</v>
      </c>
      <c r="E11">
        <v>0.94679999999999997</v>
      </c>
      <c r="F11">
        <v>0.8468</v>
      </c>
      <c r="G11" s="5">
        <f t="shared" si="1"/>
        <v>24.038080953273752</v>
      </c>
      <c r="H11" s="5">
        <f t="shared" si="1"/>
        <v>19.871674686998727</v>
      </c>
      <c r="I11" s="3">
        <f t="shared" si="2"/>
        <v>24.038080953273752</v>
      </c>
      <c r="J11" s="3">
        <f t="shared" si="2"/>
        <v>19.871674686998727</v>
      </c>
      <c r="K11" s="3">
        <f t="shared" si="3"/>
        <v>2.6019207132887532</v>
      </c>
      <c r="L11" s="3">
        <f>I11/100*Plants!M11</f>
        <v>22.723435898762474</v>
      </c>
      <c r="M11" s="3">
        <f>J11/100*Plants!N11</f>
        <v>4.2163511482979894</v>
      </c>
      <c r="N11" s="3">
        <f t="shared" si="4"/>
        <v>26.939787047060463</v>
      </c>
      <c r="O11" s="3">
        <f>K11/100*'Harvest soils'!J11</f>
        <v>67.854379901663435</v>
      </c>
      <c r="P11" s="3">
        <f t="shared" si="5"/>
        <v>18.202558815581394</v>
      </c>
      <c r="Q11" s="3"/>
      <c r="R11" s="3"/>
      <c r="S11" s="2">
        <f t="shared" si="0"/>
        <v>45.847553987610432</v>
      </c>
      <c r="T11" s="2">
        <f t="shared" si="6"/>
        <v>35.94988719680817</v>
      </c>
    </row>
    <row r="12" spans="1:20" x14ac:dyDescent="0.2">
      <c r="A12" t="s">
        <v>12</v>
      </c>
      <c r="B12">
        <v>5</v>
      </c>
      <c r="C12">
        <v>58</v>
      </c>
      <c r="D12">
        <v>0.44900000000000001</v>
      </c>
      <c r="E12">
        <v>0.96089999999999998</v>
      </c>
      <c r="F12">
        <v>0.85870000000000002</v>
      </c>
      <c r="G12" s="5">
        <f t="shared" si="1"/>
        <v>24.625544236818531</v>
      </c>
      <c r="H12" s="5">
        <f t="shared" si="1"/>
        <v>20.367477032685457</v>
      </c>
      <c r="I12" s="3">
        <f t="shared" si="2"/>
        <v>24.625544236818531</v>
      </c>
      <c r="J12" s="3">
        <f t="shared" si="2"/>
        <v>20.367477032685457</v>
      </c>
      <c r="K12" s="3">
        <f t="shared" si="3"/>
        <v>3.2977105597566814</v>
      </c>
      <c r="L12" s="3">
        <f>I12/100*Plants!M12</f>
        <v>14.532795647399233</v>
      </c>
      <c r="M12" s="3">
        <f>J12/100*Plants!N12</f>
        <v>3.2689619130204148</v>
      </c>
      <c r="N12" s="3">
        <f t="shared" si="4"/>
        <v>17.801757560419649</v>
      </c>
      <c r="O12" s="3">
        <f>K12/100*'Harvest soils'!J12</f>
        <v>100.94933485970589</v>
      </c>
      <c r="P12" s="3">
        <f t="shared" si="5"/>
        <v>12.028214567851114</v>
      </c>
      <c r="Q12" s="3"/>
      <c r="R12" s="3"/>
      <c r="S12" s="2">
        <f t="shared" si="0"/>
        <v>68.209010040341809</v>
      </c>
      <c r="T12" s="2">
        <f t="shared" si="6"/>
        <v>19.762775391807082</v>
      </c>
    </row>
    <row r="13" spans="1:20" x14ac:dyDescent="0.2">
      <c r="A13" t="s">
        <v>12</v>
      </c>
      <c r="B13">
        <v>6</v>
      </c>
      <c r="C13">
        <v>70</v>
      </c>
      <c r="D13">
        <v>0.43759999999999999</v>
      </c>
      <c r="E13">
        <v>0.97719999999999996</v>
      </c>
      <c r="F13">
        <v>0.87519999999999998</v>
      </c>
      <c r="G13" s="5">
        <f t="shared" si="1"/>
        <v>25.304668458221357</v>
      </c>
      <c r="H13" s="5">
        <f t="shared" si="1"/>
        <v>21.054934066620834</v>
      </c>
      <c r="I13" s="3">
        <f t="shared" si="2"/>
        <v>25.304668458221357</v>
      </c>
      <c r="J13" s="3">
        <f t="shared" si="2"/>
        <v>21.054934066620834</v>
      </c>
      <c r="K13" s="3">
        <f t="shared" si="3"/>
        <v>2.8227402454013282</v>
      </c>
      <c r="L13" s="3">
        <f>I13/100*Plants!M13</f>
        <v>22.758081165889546</v>
      </c>
      <c r="M13" s="3">
        <f>J13/100*Plants!N13</f>
        <v>4.6677975720610414</v>
      </c>
      <c r="N13" s="3">
        <f t="shared" si="4"/>
        <v>27.425878737950587</v>
      </c>
      <c r="O13" s="3">
        <f>K13/100*'Harvest soils'!J13</f>
        <v>77.259105198385058</v>
      </c>
      <c r="P13" s="3">
        <f t="shared" si="5"/>
        <v>18.530999147263909</v>
      </c>
      <c r="Q13" s="3"/>
      <c r="R13" s="3"/>
      <c r="S13" s="2">
        <f t="shared" si="0"/>
        <v>52.202098107016923</v>
      </c>
      <c r="T13" s="2">
        <f t="shared" si="6"/>
        <v>29.266902745719165</v>
      </c>
    </row>
    <row r="14" spans="1:20" x14ac:dyDescent="0.2">
      <c r="A14" t="s">
        <v>13</v>
      </c>
      <c r="B14">
        <v>1</v>
      </c>
      <c r="C14">
        <v>10</v>
      </c>
      <c r="D14">
        <v>0.44209999999999999</v>
      </c>
      <c r="E14">
        <v>0.96619999999999995</v>
      </c>
      <c r="F14">
        <v>0.8387</v>
      </c>
      <c r="G14" s="5">
        <f t="shared" si="1"/>
        <v>24.846363768931106</v>
      </c>
      <c r="H14" s="5">
        <f t="shared" si="1"/>
        <v>19.534195779430451</v>
      </c>
      <c r="I14" s="3">
        <f t="shared" si="2"/>
        <v>24.846363768931106</v>
      </c>
      <c r="J14" s="3">
        <f t="shared" si="2"/>
        <v>19.534195779430451</v>
      </c>
      <c r="K14" s="3">
        <f t="shared" si="3"/>
        <v>3.0102285273837044</v>
      </c>
      <c r="L14" s="3">
        <f>I14/100*Plants!M14</f>
        <v>20.493872467355878</v>
      </c>
      <c r="M14" s="3">
        <f>J14/100*Plants!N14</f>
        <v>5.3979197388739122</v>
      </c>
      <c r="N14" s="3">
        <f t="shared" si="4"/>
        <v>25.891792206229791</v>
      </c>
      <c r="O14" s="3">
        <f>K14/100*'Harvest soils'!J14</f>
        <v>58.332034327995345</v>
      </c>
      <c r="P14" s="3">
        <f t="shared" si="5"/>
        <v>17.494454193398507</v>
      </c>
      <c r="Q14" s="3">
        <f t="shared" ref="Q14" si="9">AVERAGE(P14:P19)</f>
        <v>19.721996566826927</v>
      </c>
      <c r="R14" s="3">
        <f t="shared" ref="R14" si="10">STDEV(P14:P19)/SQRT(COUNT(P14:P19))</f>
        <v>0.89101908980886757</v>
      </c>
      <c r="S14" s="2">
        <f t="shared" si="0"/>
        <v>39.413536708104964</v>
      </c>
      <c r="T14" s="2">
        <f t="shared" si="6"/>
        <v>43.092009098496526</v>
      </c>
    </row>
    <row r="15" spans="1:20" x14ac:dyDescent="0.2">
      <c r="A15" t="s">
        <v>13</v>
      </c>
      <c r="B15">
        <v>2</v>
      </c>
      <c r="C15">
        <v>15</v>
      </c>
      <c r="D15">
        <v>0.4289</v>
      </c>
      <c r="E15">
        <v>0.99029999999999996</v>
      </c>
      <c r="F15">
        <v>0.90280000000000005</v>
      </c>
      <c r="G15" s="5">
        <f t="shared" si="1"/>
        <v>25.850467679103389</v>
      </c>
      <c r="H15" s="5">
        <f t="shared" si="1"/>
        <v>22.204862196112746</v>
      </c>
      <c r="I15" s="3">
        <f t="shared" si="2"/>
        <v>25.850467679103389</v>
      </c>
      <c r="J15" s="3">
        <f t="shared" si="2"/>
        <v>22.204862196112746</v>
      </c>
      <c r="K15" s="3">
        <f t="shared" si="3"/>
        <v>2.4602629002354015</v>
      </c>
      <c r="L15" s="3">
        <f>I15/100*Plants!M15</f>
        <v>27.745514402054351</v>
      </c>
      <c r="M15" s="3">
        <f>J15/100*Plants!N15</f>
        <v>5.1884705659211487</v>
      </c>
      <c r="N15" s="3">
        <f t="shared" si="4"/>
        <v>32.933984967975498</v>
      </c>
      <c r="O15" s="3">
        <f>K15/100*'Harvest soils'!J15</f>
        <v>69.613261720472366</v>
      </c>
      <c r="P15" s="3">
        <f t="shared" si="5"/>
        <v>22.252692545929389</v>
      </c>
      <c r="Q15" s="3"/>
      <c r="R15" s="3"/>
      <c r="S15" s="2">
        <f t="shared" si="0"/>
        <v>47.035987648967811</v>
      </c>
      <c r="T15" s="2">
        <f t="shared" si="6"/>
        <v>30.711319805102796</v>
      </c>
    </row>
    <row r="16" spans="1:20" x14ac:dyDescent="0.2">
      <c r="A16" t="s">
        <v>13</v>
      </c>
      <c r="B16">
        <v>3</v>
      </c>
      <c r="C16">
        <v>32</v>
      </c>
      <c r="D16">
        <v>0.43230000000000002</v>
      </c>
      <c r="E16">
        <v>0.94</v>
      </c>
      <c r="F16">
        <v>0.78769999999999996</v>
      </c>
      <c r="G16" s="5">
        <f t="shared" si="1"/>
        <v>23.75476532716705</v>
      </c>
      <c r="H16" s="5">
        <f t="shared" si="1"/>
        <v>17.409328583630188</v>
      </c>
      <c r="I16" s="3">
        <f t="shared" si="2"/>
        <v>23.75476532716705</v>
      </c>
      <c r="J16" s="3">
        <f t="shared" si="2"/>
        <v>17.409328583630188</v>
      </c>
      <c r="K16" s="3">
        <f t="shared" si="3"/>
        <v>2.6019207132887532</v>
      </c>
      <c r="L16" s="3">
        <f>I16/100*Plants!M16</f>
        <v>20.755304469204347</v>
      </c>
      <c r="M16" s="3">
        <f>J16/100*Plants!N16</f>
        <v>5.1451015939981923</v>
      </c>
      <c r="N16" s="3">
        <f t="shared" si="4"/>
        <v>25.900406063202539</v>
      </c>
      <c r="O16" s="3">
        <f>K16/100*'Harvest soils'!J16</f>
        <v>69.031261204063995</v>
      </c>
      <c r="P16" s="3">
        <f t="shared" si="5"/>
        <v>17.500274367028741</v>
      </c>
      <c r="Q16" s="3"/>
      <c r="R16" s="3"/>
      <c r="S16" s="2">
        <f t="shared" si="0"/>
        <v>46.642744056799998</v>
      </c>
      <c r="T16" s="2">
        <f t="shared" si="6"/>
        <v>35.856981576171265</v>
      </c>
    </row>
    <row r="17" spans="1:20" x14ac:dyDescent="0.2">
      <c r="A17" t="s">
        <v>13</v>
      </c>
      <c r="B17">
        <v>4</v>
      </c>
      <c r="C17">
        <v>40</v>
      </c>
      <c r="D17">
        <v>0.43049999999999999</v>
      </c>
      <c r="E17">
        <v>0.97360000000000002</v>
      </c>
      <c r="F17">
        <v>0.84430000000000005</v>
      </c>
      <c r="G17" s="5">
        <f t="shared" si="1"/>
        <v>25.154677832635457</v>
      </c>
      <c r="H17" s="5">
        <f t="shared" si="1"/>
        <v>19.767514530341856</v>
      </c>
      <c r="I17" s="3">
        <f t="shared" si="2"/>
        <v>25.154677832635457</v>
      </c>
      <c r="J17" s="3">
        <f t="shared" si="2"/>
        <v>19.767514530341856</v>
      </c>
      <c r="K17" s="3">
        <f t="shared" si="3"/>
        <v>2.5269254004958013</v>
      </c>
      <c r="L17" s="3">
        <f>I17/100*Plants!M17</f>
        <v>24.182942564382241</v>
      </c>
      <c r="M17" s="3">
        <f>J17/100*Plants!N17</f>
        <v>5.5839565522819727</v>
      </c>
      <c r="N17" s="3">
        <f t="shared" si="4"/>
        <v>29.766899116664213</v>
      </c>
      <c r="O17" s="3">
        <f>K17/100*'Harvest soils'!J17</f>
        <v>72.078899008404463</v>
      </c>
      <c r="P17" s="3">
        <f t="shared" si="5"/>
        <v>20.112769673421766</v>
      </c>
      <c r="Q17" s="3"/>
      <c r="R17" s="3"/>
      <c r="S17" s="2">
        <f t="shared" si="0"/>
        <v>48.701958789462473</v>
      </c>
      <c r="T17" s="2">
        <f t="shared" si="6"/>
        <v>31.18527153711576</v>
      </c>
    </row>
    <row r="18" spans="1:20" x14ac:dyDescent="0.2">
      <c r="A18" t="s">
        <v>13</v>
      </c>
      <c r="B18">
        <v>5</v>
      </c>
      <c r="C18">
        <v>55</v>
      </c>
      <c r="D18">
        <v>0.4516</v>
      </c>
      <c r="E18">
        <v>0.95040000000000002</v>
      </c>
      <c r="F18">
        <v>0.84750000000000003</v>
      </c>
      <c r="G18" s="5">
        <f t="shared" si="1"/>
        <v>24.188071578859656</v>
      </c>
      <c r="H18" s="5">
        <f t="shared" si="1"/>
        <v>19.900839530862655</v>
      </c>
      <c r="I18" s="3">
        <f t="shared" si="2"/>
        <v>24.188071578859656</v>
      </c>
      <c r="J18" s="3">
        <f t="shared" si="2"/>
        <v>19.900839530862655</v>
      </c>
      <c r="K18" s="3">
        <f t="shared" si="3"/>
        <v>3.4060371226798321</v>
      </c>
      <c r="L18" s="3">
        <f>I18/100*Plants!M18</f>
        <v>22.185711117938357</v>
      </c>
      <c r="M18" s="3">
        <f>J18/100*Plants!N18</f>
        <v>5.5286018014958049</v>
      </c>
      <c r="N18" s="3">
        <f t="shared" si="4"/>
        <v>27.714312919434164</v>
      </c>
      <c r="O18" s="3">
        <f>K18/100*'Harvest soils'!J18</f>
        <v>92.991014439523454</v>
      </c>
      <c r="P18" s="3">
        <f t="shared" si="5"/>
        <v>18.725887107725786</v>
      </c>
      <c r="Q18" s="3"/>
      <c r="R18" s="3"/>
      <c r="S18" s="2">
        <f t="shared" si="0"/>
        <v>62.831766513191525</v>
      </c>
      <c r="T18" s="2">
        <f t="shared" si="6"/>
        <v>18.442346379082693</v>
      </c>
    </row>
    <row r="19" spans="1:20" x14ac:dyDescent="0.2">
      <c r="A19" t="s">
        <v>13</v>
      </c>
      <c r="B19">
        <v>6</v>
      </c>
      <c r="C19">
        <v>64</v>
      </c>
      <c r="D19">
        <v>0.43120000000000003</v>
      </c>
      <c r="E19">
        <v>0.97870000000000001</v>
      </c>
      <c r="F19">
        <v>0.8518</v>
      </c>
      <c r="G19" s="5">
        <f t="shared" si="1"/>
        <v>25.367164552215488</v>
      </c>
      <c r="H19" s="5">
        <f t="shared" si="1"/>
        <v>20.079995000312483</v>
      </c>
      <c r="I19" s="3">
        <f t="shared" si="2"/>
        <v>25.367164552215488</v>
      </c>
      <c r="J19" s="3">
        <f t="shared" si="2"/>
        <v>20.079995000312483</v>
      </c>
      <c r="K19" s="3">
        <f t="shared" si="3"/>
        <v>2.5560902443597282</v>
      </c>
      <c r="L19" s="3">
        <f>I19/100*Plants!M19</f>
        <v>27.024485789438316</v>
      </c>
      <c r="M19" s="3">
        <f>J19/100*Plants!N19</f>
        <v>5.8994484504785971</v>
      </c>
      <c r="N19" s="3">
        <f t="shared" si="4"/>
        <v>32.92393423991691</v>
      </c>
      <c r="O19" s="3">
        <f>K19/100*'Harvest soils'!J19</f>
        <v>71.718585760394305</v>
      </c>
      <c r="P19" s="3">
        <f t="shared" si="5"/>
        <v>22.245901513457373</v>
      </c>
      <c r="Q19" s="3"/>
      <c r="R19" s="3"/>
      <c r="S19" s="2">
        <f t="shared" si="0"/>
        <v>48.458503892158319</v>
      </c>
      <c r="T19" s="2">
        <f t="shared" si="6"/>
        <v>29.295594594384312</v>
      </c>
    </row>
    <row r="20" spans="1:20" x14ac:dyDescent="0.2">
      <c r="A20" t="s">
        <v>14</v>
      </c>
      <c r="B20">
        <v>1</v>
      </c>
      <c r="C20">
        <v>6</v>
      </c>
      <c r="D20">
        <v>0.43049999999999999</v>
      </c>
      <c r="E20">
        <v>0.92779999999999996</v>
      </c>
      <c r="F20">
        <v>0.81499999999999995</v>
      </c>
      <c r="G20" s="5">
        <f t="shared" si="1"/>
        <v>23.246463762681497</v>
      </c>
      <c r="H20" s="5">
        <f t="shared" si="1"/>
        <v>18.54675749432327</v>
      </c>
      <c r="I20" s="3">
        <f t="shared" si="2"/>
        <v>23.246463762681497</v>
      </c>
      <c r="J20" s="3">
        <f t="shared" si="2"/>
        <v>18.54675749432327</v>
      </c>
      <c r="K20" s="3">
        <f t="shared" si="3"/>
        <v>2.5269254004958013</v>
      </c>
      <c r="L20" s="3">
        <f>I20/100*Plants!M20</f>
        <v>24.176370779816541</v>
      </c>
      <c r="M20" s="3">
        <f>J20/100*Plants!N20</f>
        <v>3.7482555441990866</v>
      </c>
      <c r="N20" s="3">
        <f t="shared" si="4"/>
        <v>27.924626324015627</v>
      </c>
      <c r="O20" s="3">
        <f>K20/100*'Harvest soils'!J20</f>
        <v>74.919329860003316</v>
      </c>
      <c r="P20" s="3">
        <f t="shared" si="5"/>
        <v>18.867990759470018</v>
      </c>
      <c r="Q20" s="3">
        <f t="shared" ref="Q20" si="11">AVERAGE(P20:P25)</f>
        <v>20.231926427008872</v>
      </c>
      <c r="R20" s="3">
        <f t="shared" ref="R20" si="12">STDEV(P20:P25)/SQRT(COUNT(P20:P25))</f>
        <v>0.79252947038632393</v>
      </c>
      <c r="S20" s="2">
        <f t="shared" si="0"/>
        <v>50.621168824326567</v>
      </c>
      <c r="T20" s="2">
        <f t="shared" si="6"/>
        <v>30.510840416203415</v>
      </c>
    </row>
    <row r="21" spans="1:20" x14ac:dyDescent="0.2">
      <c r="A21" t="s">
        <v>14</v>
      </c>
      <c r="B21">
        <v>2</v>
      </c>
      <c r="C21">
        <v>22</v>
      </c>
      <c r="E21">
        <v>0.94820000000000004</v>
      </c>
      <c r="F21">
        <v>0.81840000000000002</v>
      </c>
      <c r="G21" s="5">
        <f t="shared" si="1"/>
        <v>24.096410641001604</v>
      </c>
      <c r="H21" s="5">
        <f t="shared" si="1"/>
        <v>18.688415307376623</v>
      </c>
      <c r="I21" s="3">
        <f t="shared" si="2"/>
        <v>24.096410641001604</v>
      </c>
      <c r="J21" s="3">
        <f t="shared" si="2"/>
        <v>18.688415307376623</v>
      </c>
      <c r="K21" s="3"/>
      <c r="L21" s="3">
        <f>I21/100*Plants!M21</f>
        <v>29.218317385605978</v>
      </c>
      <c r="M21" s="3">
        <f>J21/100*Plants!N21</f>
        <v>5.6184686467452272</v>
      </c>
      <c r="N21" s="3">
        <f t="shared" si="4"/>
        <v>34.836786032351206</v>
      </c>
      <c r="O21" s="3">
        <f>K21/100*'Harvest soils'!J21</f>
        <v>0</v>
      </c>
      <c r="P21" s="3">
        <f t="shared" si="5"/>
        <v>23.538368940777843</v>
      </c>
      <c r="Q21" s="3"/>
      <c r="R21" s="3"/>
      <c r="S21" s="2"/>
      <c r="T21" s="2"/>
    </row>
    <row r="22" spans="1:20" x14ac:dyDescent="0.2">
      <c r="A22" t="s">
        <v>14</v>
      </c>
      <c r="B22">
        <v>3</v>
      </c>
      <c r="C22">
        <v>26</v>
      </c>
      <c r="D22">
        <v>0.42870000000000003</v>
      </c>
      <c r="E22">
        <v>0.96619999999999995</v>
      </c>
      <c r="F22">
        <v>0.8226</v>
      </c>
      <c r="G22" s="5">
        <f t="shared" si="1"/>
        <v>24.846363768931106</v>
      </c>
      <c r="H22" s="5">
        <f t="shared" si="1"/>
        <v>18.863404370560172</v>
      </c>
      <c r="I22" s="3">
        <f t="shared" si="2"/>
        <v>24.846363768931106</v>
      </c>
      <c r="J22" s="3">
        <f t="shared" si="2"/>
        <v>18.863404370560172</v>
      </c>
      <c r="K22" s="3">
        <f t="shared" si="3"/>
        <v>2.4519300877028525</v>
      </c>
      <c r="L22" s="3">
        <f>I22/100*Plants!M22</f>
        <v>26.406832830597274</v>
      </c>
      <c r="M22" s="3">
        <f>J22/100*Plants!N22</f>
        <v>3.8784790717333939</v>
      </c>
      <c r="N22" s="3">
        <f t="shared" si="4"/>
        <v>30.285311902330669</v>
      </c>
      <c r="O22" s="3">
        <f>K22/100*'Harvest soils'!J22</f>
        <v>67.773192310186232</v>
      </c>
      <c r="P22" s="3">
        <f t="shared" si="5"/>
        <v>20.463048582655858</v>
      </c>
      <c r="Q22" s="3"/>
      <c r="R22" s="3"/>
      <c r="S22" s="2">
        <f t="shared" ref="S22:S55" si="13">O22/148*100</f>
        <v>45.79269750688259</v>
      </c>
      <c r="T22" s="2">
        <f t="shared" si="6"/>
        <v>33.744253910461552</v>
      </c>
    </row>
    <row r="23" spans="1:20" x14ac:dyDescent="0.2">
      <c r="A23" t="s">
        <v>14</v>
      </c>
      <c r="B23">
        <v>4</v>
      </c>
      <c r="C23">
        <v>43</v>
      </c>
      <c r="D23">
        <v>0.4289</v>
      </c>
      <c r="E23">
        <v>0.99670000000000003</v>
      </c>
      <c r="F23">
        <v>0.87870000000000004</v>
      </c>
      <c r="G23" s="5">
        <f t="shared" si="1"/>
        <v>26.11711768014499</v>
      </c>
      <c r="H23" s="5">
        <f t="shared" si="1"/>
        <v>21.200758285940463</v>
      </c>
      <c r="I23" s="3">
        <f t="shared" si="2"/>
        <v>26.11711768014499</v>
      </c>
      <c r="J23" s="3">
        <f t="shared" si="2"/>
        <v>21.200758285940463</v>
      </c>
      <c r="K23" s="3">
        <f t="shared" si="3"/>
        <v>2.4602629002354015</v>
      </c>
      <c r="L23" s="3">
        <f>I23/100*Plants!M23</f>
        <v>23.930038325691061</v>
      </c>
      <c r="M23" s="3">
        <f>J23/100*Plants!N23</f>
        <v>4.7985045913550177</v>
      </c>
      <c r="N23" s="3">
        <f t="shared" si="4"/>
        <v>28.728542917046077</v>
      </c>
      <c r="O23" s="3">
        <f>K23/100*'Harvest soils'!J23</f>
        <v>69.904072400986252</v>
      </c>
      <c r="P23" s="3">
        <f t="shared" si="5"/>
        <v>19.411177646652757</v>
      </c>
      <c r="Q23" s="3"/>
      <c r="R23" s="3"/>
      <c r="S23" s="2">
        <f t="shared" si="13"/>
        <v>47.232481352017736</v>
      </c>
      <c r="T23" s="2">
        <f>100-P23-S23</f>
        <v>33.356341001329504</v>
      </c>
    </row>
    <row r="24" spans="1:20" x14ac:dyDescent="0.2">
      <c r="A24" t="s">
        <v>14</v>
      </c>
      <c r="B24">
        <v>5</v>
      </c>
      <c r="C24">
        <v>56</v>
      </c>
      <c r="D24">
        <v>0.433</v>
      </c>
      <c r="E24">
        <v>0.94289999999999996</v>
      </c>
      <c r="F24">
        <v>0.86180000000000001</v>
      </c>
      <c r="G24" s="5">
        <f t="shared" si="1"/>
        <v>23.875591108889026</v>
      </c>
      <c r="H24" s="5">
        <f t="shared" si="1"/>
        <v>20.496635626939984</v>
      </c>
      <c r="I24" s="3">
        <f t="shared" si="2"/>
        <v>23.875591108889026</v>
      </c>
      <c r="J24" s="3">
        <f t="shared" si="2"/>
        <v>20.496635626939984</v>
      </c>
      <c r="K24" s="3">
        <f t="shared" si="3"/>
        <v>2.631085557152677</v>
      </c>
      <c r="L24" s="3">
        <f>I24/100*Plants!M24</f>
        <v>21.53338910190433</v>
      </c>
      <c r="M24" s="3">
        <f>J24/100*Plants!N24</f>
        <v>5.211536736717818</v>
      </c>
      <c r="N24" s="3">
        <f t="shared" si="4"/>
        <v>26.744925838622148</v>
      </c>
      <c r="O24" s="3">
        <f>K24/100*'Harvest soils'!J24</f>
        <v>69.321270053593807</v>
      </c>
      <c r="P24" s="3">
        <f t="shared" si="5"/>
        <v>18.070895836906857</v>
      </c>
      <c r="Q24" s="3"/>
      <c r="R24" s="3"/>
      <c r="S24" s="2">
        <f t="shared" si="13"/>
        <v>46.838695982157979</v>
      </c>
      <c r="T24" s="2">
        <f t="shared" ref="T24:T67" si="14">100-P24-S24</f>
        <v>35.090408180935164</v>
      </c>
    </row>
    <row r="25" spans="1:20" x14ac:dyDescent="0.2">
      <c r="A25" t="s">
        <v>14</v>
      </c>
      <c r="B25">
        <v>6</v>
      </c>
      <c r="C25">
        <v>62</v>
      </c>
      <c r="D25">
        <v>0.43269999999999997</v>
      </c>
      <c r="E25">
        <v>0.96819999999999995</v>
      </c>
      <c r="F25">
        <v>0.84609999999999996</v>
      </c>
      <c r="G25" s="5">
        <f t="shared" si="1"/>
        <v>24.929691894256607</v>
      </c>
      <c r="H25" s="5">
        <f t="shared" si="1"/>
        <v>19.842509843134799</v>
      </c>
      <c r="I25" s="3">
        <f t="shared" si="2"/>
        <v>24.929691894256607</v>
      </c>
      <c r="J25" s="3">
        <f t="shared" si="2"/>
        <v>19.842509843134799</v>
      </c>
      <c r="K25" s="3">
        <f t="shared" si="3"/>
        <v>2.6185863383538512</v>
      </c>
      <c r="L25" s="3">
        <f>I25/100*Plants!M25</f>
        <v>25.736640556926631</v>
      </c>
      <c r="M25" s="3">
        <f>J25/100*Plants!N25</f>
        <v>5.4026731005464219</v>
      </c>
      <c r="N25" s="3">
        <f t="shared" si="4"/>
        <v>31.139313657473053</v>
      </c>
      <c r="O25" s="3">
        <f>K25/100*'Harvest soils'!J25</f>
        <v>54.847660204380297</v>
      </c>
      <c r="P25" s="3">
        <f t="shared" si="5"/>
        <v>21.040076795589901</v>
      </c>
      <c r="Q25" s="3"/>
      <c r="R25" s="3"/>
      <c r="S25" s="2">
        <f t="shared" si="13"/>
        <v>37.05922986782452</v>
      </c>
      <c r="T25" s="2">
        <f t="shared" si="14"/>
        <v>41.900693336585583</v>
      </c>
    </row>
    <row r="26" spans="1:20" x14ac:dyDescent="0.2">
      <c r="A26" t="s">
        <v>15</v>
      </c>
      <c r="B26">
        <v>1</v>
      </c>
      <c r="C26">
        <v>2</v>
      </c>
      <c r="D26">
        <v>0.43099999999999999</v>
      </c>
      <c r="E26">
        <v>0.98860000000000003</v>
      </c>
      <c r="F26">
        <v>0.79910000000000003</v>
      </c>
      <c r="G26" s="5">
        <f t="shared" si="1"/>
        <v>25.779638772576714</v>
      </c>
      <c r="H26" s="5">
        <f t="shared" si="1"/>
        <v>17.884298897985541</v>
      </c>
      <c r="I26" s="3">
        <f t="shared" si="2"/>
        <v>25.779638772576714</v>
      </c>
      <c r="J26" s="3">
        <f t="shared" si="2"/>
        <v>17.884298897985541</v>
      </c>
      <c r="K26" s="3">
        <f t="shared" si="3"/>
        <v>2.5477574318271765</v>
      </c>
      <c r="L26" s="3">
        <f>I26/100*Plants!M26</f>
        <v>23.842663343011012</v>
      </c>
      <c r="M26" s="3">
        <f>J26/100*Plants!N26</f>
        <v>4.613633710319621</v>
      </c>
      <c r="N26" s="3">
        <f t="shared" si="4"/>
        <v>28.456297053330633</v>
      </c>
      <c r="O26" s="3">
        <f>K26/100*'Harvest soils'!J26</f>
        <v>71.584990054462708</v>
      </c>
      <c r="P26" s="3">
        <f t="shared" si="5"/>
        <v>19.227227738736914</v>
      </c>
      <c r="Q26" s="3">
        <f t="shared" ref="Q26" si="15">AVERAGE(P26:P31)</f>
        <v>19.599123874485564</v>
      </c>
      <c r="R26" s="3">
        <f t="shared" ref="R26" si="16">STDEV(P26:P31)/SQRT(COUNT(P26:P31))</f>
        <v>1.940001553905232</v>
      </c>
      <c r="S26" s="2">
        <f t="shared" si="13"/>
        <v>48.36823652328561</v>
      </c>
      <c r="T26" s="2">
        <f t="shared" si="14"/>
        <v>32.404535737977476</v>
      </c>
    </row>
    <row r="27" spans="1:20" x14ac:dyDescent="0.2">
      <c r="A27" t="s">
        <v>15</v>
      </c>
      <c r="B27">
        <v>2</v>
      </c>
      <c r="C27">
        <v>17</v>
      </c>
      <c r="D27">
        <v>0.43070000000000003</v>
      </c>
      <c r="E27">
        <v>0.99509999999999998</v>
      </c>
      <c r="F27">
        <v>0.87329999999999997</v>
      </c>
      <c r="G27" s="5">
        <f t="shared" si="1"/>
        <v>26.05045517988459</v>
      </c>
      <c r="H27" s="5">
        <f t="shared" si="1"/>
        <v>20.975772347561609</v>
      </c>
      <c r="I27" s="3">
        <f t="shared" si="2"/>
        <v>26.05045517988459</v>
      </c>
      <c r="J27" s="3">
        <f t="shared" si="2"/>
        <v>20.975772347561609</v>
      </c>
      <c r="K27" s="3">
        <f t="shared" si="3"/>
        <v>2.535258213028353</v>
      </c>
      <c r="L27" s="3">
        <f>I27/100*Plants!M27</f>
        <v>27.773971225111843</v>
      </c>
      <c r="M27" s="3">
        <f>J27/100*Plants!N27</f>
        <v>6.3979423173851062</v>
      </c>
      <c r="N27" s="3">
        <f t="shared" si="4"/>
        <v>34.171913542496952</v>
      </c>
      <c r="O27" s="3">
        <f>K27/100*'Harvest soils'!J27</f>
        <v>72.239981274649423</v>
      </c>
      <c r="P27" s="3">
        <f t="shared" si="5"/>
        <v>23.0891307719574</v>
      </c>
      <c r="Q27" s="3"/>
      <c r="R27" s="3"/>
      <c r="S27" s="2">
        <f t="shared" si="13"/>
        <v>48.810798158546909</v>
      </c>
      <c r="T27" s="2">
        <f t="shared" si="14"/>
        <v>28.100071069495691</v>
      </c>
    </row>
    <row r="28" spans="1:20" x14ac:dyDescent="0.2">
      <c r="A28" t="s">
        <v>15</v>
      </c>
      <c r="B28">
        <v>3</v>
      </c>
      <c r="C28">
        <v>35</v>
      </c>
      <c r="D28">
        <v>0.43369999999999997</v>
      </c>
      <c r="E28">
        <v>0.91520000000000001</v>
      </c>
      <c r="F28">
        <v>0.82420000000000004</v>
      </c>
      <c r="G28" s="5">
        <f t="shared" si="1"/>
        <v>22.721496573130846</v>
      </c>
      <c r="H28" s="5">
        <f t="shared" si="1"/>
        <v>18.930066870820575</v>
      </c>
      <c r="I28" s="3">
        <f t="shared" si="2"/>
        <v>22.721496573130846</v>
      </c>
      <c r="J28" s="3">
        <f t="shared" si="2"/>
        <v>18.930066870820575</v>
      </c>
      <c r="K28" s="3">
        <f t="shared" si="3"/>
        <v>2.6602504010166017</v>
      </c>
      <c r="L28" s="3">
        <f>I28/100*Plants!M28</f>
        <v>12.240813862242018</v>
      </c>
      <c r="M28" s="3">
        <f>J28/100*Plants!N28</f>
        <v>2.96626060127379</v>
      </c>
      <c r="N28" s="3">
        <f t="shared" si="4"/>
        <v>15.207074463515807</v>
      </c>
      <c r="O28" s="3">
        <f>K28/100*'Harvest soils'!J28</f>
        <v>73.491499788000297</v>
      </c>
      <c r="P28" s="3">
        <f t="shared" si="5"/>
        <v>10.275050313186357</v>
      </c>
      <c r="Q28" s="3"/>
      <c r="R28" s="3"/>
      <c r="S28" s="2">
        <f t="shared" si="13"/>
        <v>49.656418775675874</v>
      </c>
      <c r="T28" s="2">
        <f t="shared" si="14"/>
        <v>40.068530911137771</v>
      </c>
    </row>
    <row r="29" spans="1:20" x14ac:dyDescent="0.2">
      <c r="A29" t="s">
        <v>15</v>
      </c>
      <c r="B29">
        <v>4</v>
      </c>
      <c r="C29">
        <v>41</v>
      </c>
      <c r="D29">
        <v>0.43169999999999997</v>
      </c>
      <c r="E29">
        <v>0.96399999999999997</v>
      </c>
      <c r="F29">
        <v>0.81469999999999998</v>
      </c>
      <c r="G29" s="5">
        <f t="shared" si="1"/>
        <v>24.754702831073054</v>
      </c>
      <c r="H29" s="5">
        <f t="shared" si="1"/>
        <v>18.534258275524447</v>
      </c>
      <c r="I29" s="3">
        <f t="shared" si="2"/>
        <v>24.754702831073054</v>
      </c>
      <c r="J29" s="3">
        <f t="shared" si="2"/>
        <v>18.534258275524447</v>
      </c>
      <c r="K29" s="3">
        <f t="shared" si="3"/>
        <v>2.5769222756911012</v>
      </c>
      <c r="L29" s="3">
        <f>I29/100*Plants!M29</f>
        <v>24.720324597691217</v>
      </c>
      <c r="M29" s="3">
        <f>J29/100*Plants!N29</f>
        <v>6.2586495615538684</v>
      </c>
      <c r="N29" s="3">
        <f t="shared" si="4"/>
        <v>30.978974159245084</v>
      </c>
      <c r="O29" s="3">
        <f>K29/100*'Harvest soils'!J29</f>
        <v>71.918924839986843</v>
      </c>
      <c r="P29" s="3">
        <f t="shared" si="5"/>
        <v>20.931739296787217</v>
      </c>
      <c r="Q29" s="3"/>
      <c r="R29" s="3"/>
      <c r="S29" s="2">
        <f t="shared" si="13"/>
        <v>48.593868135126243</v>
      </c>
      <c r="T29" s="2">
        <f t="shared" si="14"/>
        <v>30.474392568086543</v>
      </c>
    </row>
    <row r="30" spans="1:20" x14ac:dyDescent="0.2">
      <c r="A30" t="s">
        <v>15</v>
      </c>
      <c r="B30">
        <v>5</v>
      </c>
      <c r="C30">
        <v>57</v>
      </c>
      <c r="D30">
        <v>0.42959999999999998</v>
      </c>
      <c r="E30">
        <v>0.99860000000000004</v>
      </c>
      <c r="F30">
        <v>0.89890000000000003</v>
      </c>
      <c r="G30" s="5">
        <f t="shared" si="1"/>
        <v>26.196279399204219</v>
      </c>
      <c r="H30" s="5">
        <f t="shared" si="1"/>
        <v>22.042372351728019</v>
      </c>
      <c r="I30" s="3">
        <f t="shared" si="2"/>
        <v>26.196279399204219</v>
      </c>
      <c r="J30" s="3">
        <f t="shared" si="2"/>
        <v>22.042372351728019</v>
      </c>
      <c r="K30" s="3">
        <f t="shared" si="3"/>
        <v>2.4894277440993258</v>
      </c>
      <c r="L30" s="3">
        <f>I30/100*Plants!M30</f>
        <v>26.354528297223119</v>
      </c>
      <c r="M30" s="3">
        <f>J30/100*Plants!N30</f>
        <v>6.2872460731502162</v>
      </c>
      <c r="N30" s="3">
        <f t="shared" si="4"/>
        <v>32.641774370373334</v>
      </c>
      <c r="O30" s="3">
        <f>K30/100*'Harvest soils'!J30</f>
        <v>67.966223438326168</v>
      </c>
      <c r="P30" s="3">
        <f t="shared" si="5"/>
        <v>22.055252952954955</v>
      </c>
      <c r="Q30" s="3"/>
      <c r="R30" s="3"/>
      <c r="S30" s="2">
        <f t="shared" si="13"/>
        <v>45.923123944814982</v>
      </c>
      <c r="T30" s="2">
        <f t="shared" si="14"/>
        <v>32.021623102230059</v>
      </c>
    </row>
    <row r="31" spans="1:20" x14ac:dyDescent="0.2">
      <c r="A31" t="s">
        <v>15</v>
      </c>
      <c r="B31">
        <v>6</v>
      </c>
      <c r="C31">
        <v>71</v>
      </c>
      <c r="D31">
        <v>0.4274</v>
      </c>
      <c r="E31">
        <v>0.9647</v>
      </c>
      <c r="F31">
        <v>0.83220000000000005</v>
      </c>
      <c r="G31" s="5">
        <f t="shared" si="1"/>
        <v>24.783867674936982</v>
      </c>
      <c r="H31" s="5">
        <f t="shared" si="1"/>
        <v>19.263379372122579</v>
      </c>
      <c r="I31" s="3">
        <f t="shared" si="2"/>
        <v>24.783867674936982</v>
      </c>
      <c r="J31" s="3">
        <f t="shared" si="2"/>
        <v>19.263379372122579</v>
      </c>
      <c r="K31" s="3">
        <f t="shared" si="3"/>
        <v>2.3977668062412762</v>
      </c>
      <c r="L31" s="3">
        <f>I31/100*Plants!M31</f>
        <v>27.262607755468089</v>
      </c>
      <c r="M31" s="3">
        <f>J31/100*Plants!N31</f>
        <v>5.3215786610019018</v>
      </c>
      <c r="N31" s="3">
        <f t="shared" si="4"/>
        <v>32.58418641646999</v>
      </c>
      <c r="O31" s="3">
        <f>K31/100*'Harvest soils'!J31</f>
        <v>54.272869292943071</v>
      </c>
      <c r="P31" s="3">
        <f t="shared" si="5"/>
        <v>22.016342173290536</v>
      </c>
      <c r="Q31" s="3"/>
      <c r="R31" s="3"/>
      <c r="S31" s="2">
        <f t="shared" si="13"/>
        <v>36.670857630366939</v>
      </c>
      <c r="T31" s="2">
        <f t="shared" si="14"/>
        <v>41.312800196342522</v>
      </c>
    </row>
    <row r="32" spans="1:20" x14ac:dyDescent="0.2">
      <c r="A32" t="s">
        <v>16</v>
      </c>
      <c r="B32">
        <v>1</v>
      </c>
      <c r="C32">
        <v>1</v>
      </c>
      <c r="D32">
        <v>0.42859999999999998</v>
      </c>
      <c r="E32">
        <v>1.0062</v>
      </c>
      <c r="F32">
        <v>0.80769999999999997</v>
      </c>
      <c r="G32" s="5">
        <f t="shared" si="1"/>
        <v>26.512926275441117</v>
      </c>
      <c r="H32" s="5">
        <f t="shared" si="1"/>
        <v>18.242609836885194</v>
      </c>
      <c r="I32" s="3">
        <f t="shared" si="2"/>
        <v>26.512926275441117</v>
      </c>
      <c r="J32" s="3">
        <f t="shared" si="2"/>
        <v>18.242609836885194</v>
      </c>
      <c r="K32" s="3">
        <f t="shared" si="3"/>
        <v>2.4477636814365757</v>
      </c>
      <c r="L32" s="3">
        <f>I32/100*Plants!M32</f>
        <v>24.750587164510502</v>
      </c>
      <c r="M32" s="3">
        <f>J32/100*Plants!N32</f>
        <v>4.8129035636956656</v>
      </c>
      <c r="N32" s="3">
        <f t="shared" si="4"/>
        <v>29.563490728206169</v>
      </c>
      <c r="O32" s="3">
        <f>K32/100*'Harvest soils'!J32</f>
        <v>65.194204711787023</v>
      </c>
      <c r="P32" s="3">
        <f t="shared" si="5"/>
        <v>19.975331573112275</v>
      </c>
      <c r="Q32" s="3">
        <f t="shared" ref="Q32" si="17">AVERAGE(P32:P37)</f>
        <v>20.108835713252059</v>
      </c>
      <c r="R32" s="3">
        <f t="shared" ref="R32" si="18">STDEV(P32:P37)/SQRT(COUNT(P32:P37))</f>
        <v>0.72719531679274807</v>
      </c>
      <c r="S32" s="2">
        <f t="shared" si="13"/>
        <v>44.050138318775019</v>
      </c>
      <c r="T32" s="2">
        <f t="shared" si="14"/>
        <v>35.97453010811271</v>
      </c>
    </row>
    <row r="33" spans="1:20" x14ac:dyDescent="0.2">
      <c r="A33" t="s">
        <v>16</v>
      </c>
      <c r="B33">
        <v>2</v>
      </c>
      <c r="C33">
        <v>14</v>
      </c>
      <c r="D33">
        <v>0.42949999999999999</v>
      </c>
      <c r="E33">
        <v>0.97089999999999999</v>
      </c>
      <c r="F33">
        <v>0.84050000000000002</v>
      </c>
      <c r="G33" s="5">
        <f t="shared" si="1"/>
        <v>25.042184863446032</v>
      </c>
      <c r="H33" s="5">
        <f t="shared" si="1"/>
        <v>19.609191092223401</v>
      </c>
      <c r="I33" s="3">
        <f t="shared" si="2"/>
        <v>25.042184863446032</v>
      </c>
      <c r="J33" s="3">
        <f t="shared" si="2"/>
        <v>19.609191092223401</v>
      </c>
      <c r="K33" s="3">
        <f t="shared" si="3"/>
        <v>2.4852613378330513</v>
      </c>
      <c r="L33" s="3">
        <f>I33/100*Plants!M33</f>
        <v>21.962669926944383</v>
      </c>
      <c r="M33" s="3">
        <f>J33/100*Plants!N33</f>
        <v>4.4494030201717489</v>
      </c>
      <c r="N33" s="3">
        <f t="shared" si="4"/>
        <v>26.41207294711613</v>
      </c>
      <c r="O33" s="3">
        <f>K33/100*'Harvest soils'!J33</f>
        <v>67.466628020516623</v>
      </c>
      <c r="P33" s="3">
        <f t="shared" si="5"/>
        <v>17.845995234537927</v>
      </c>
      <c r="Q33" s="3"/>
      <c r="R33" s="3"/>
      <c r="S33" s="2">
        <f t="shared" si="13"/>
        <v>45.585559473322043</v>
      </c>
      <c r="T33" s="2">
        <f t="shared" si="14"/>
        <v>36.568445292140034</v>
      </c>
    </row>
    <row r="34" spans="1:20" x14ac:dyDescent="0.2">
      <c r="A34" t="s">
        <v>16</v>
      </c>
      <c r="B34">
        <v>3</v>
      </c>
      <c r="C34">
        <v>27</v>
      </c>
      <c r="D34">
        <v>0.4375</v>
      </c>
      <c r="E34">
        <v>0.96509999999999996</v>
      </c>
      <c r="F34">
        <v>0.79990000000000006</v>
      </c>
      <c r="G34" s="5">
        <f t="shared" si="1"/>
        <v>24.80053330000208</v>
      </c>
      <c r="H34" s="5">
        <f t="shared" si="1"/>
        <v>17.917630148115745</v>
      </c>
      <c r="I34" s="3">
        <f t="shared" si="2"/>
        <v>24.80053330000208</v>
      </c>
      <c r="J34" s="3">
        <f t="shared" si="2"/>
        <v>17.917630148115745</v>
      </c>
      <c r="K34" s="3">
        <f t="shared" si="3"/>
        <v>2.8185738391350537</v>
      </c>
      <c r="L34" s="3">
        <f>I34/100*Plants!M34</f>
        <v>21.966280787671632</v>
      </c>
      <c r="M34" s="3">
        <f>J34/100*Plants!N34</f>
        <v>4.9442509689657177</v>
      </c>
      <c r="N34" s="3">
        <f t="shared" si="4"/>
        <v>26.910531756637351</v>
      </c>
      <c r="O34" s="3">
        <f>K34/100*'Harvest soils'!J34</f>
        <v>78.122763616911072</v>
      </c>
      <c r="P34" s="3">
        <f t="shared" si="5"/>
        <v>18.182791727457669</v>
      </c>
      <c r="Q34" s="3"/>
      <c r="R34" s="3"/>
      <c r="S34" s="2">
        <f t="shared" si="13"/>
        <v>52.785651092507479</v>
      </c>
      <c r="T34" s="2">
        <f t="shared" si="14"/>
        <v>29.031557180034852</v>
      </c>
    </row>
    <row r="35" spans="1:20" x14ac:dyDescent="0.2">
      <c r="A35" t="s">
        <v>16</v>
      </c>
      <c r="B35">
        <v>4</v>
      </c>
      <c r="C35">
        <v>44</v>
      </c>
      <c r="D35">
        <v>0.42780000000000001</v>
      </c>
      <c r="E35">
        <v>0.99929999999999997</v>
      </c>
      <c r="F35">
        <v>0.87190000000000001</v>
      </c>
      <c r="G35" s="5">
        <f t="shared" si="1"/>
        <v>26.225444243068139</v>
      </c>
      <c r="H35" s="5">
        <f t="shared" si="1"/>
        <v>20.91744265983376</v>
      </c>
      <c r="I35" s="3">
        <f t="shared" si="2"/>
        <v>26.225444243068139</v>
      </c>
      <c r="J35" s="3">
        <f t="shared" si="2"/>
        <v>20.91744265983376</v>
      </c>
      <c r="K35" s="3">
        <f t="shared" si="3"/>
        <v>2.414432431306377</v>
      </c>
      <c r="L35" s="3">
        <f>I35/100*Plants!M35</f>
        <v>26.955217030663647</v>
      </c>
      <c r="M35" s="3">
        <f>J35/100*Plants!N35</f>
        <v>5.3919838194104761</v>
      </c>
      <c r="N35" s="3">
        <f t="shared" si="4"/>
        <v>32.347200850074124</v>
      </c>
      <c r="O35" s="3">
        <f>K35/100*'Harvest soils'!J35</f>
        <v>68.288095023774474</v>
      </c>
      <c r="P35" s="3">
        <f t="shared" si="5"/>
        <v>21.856216790590626</v>
      </c>
      <c r="Q35" s="3"/>
      <c r="R35" s="3"/>
      <c r="S35" s="2">
        <f t="shared" si="13"/>
        <v>46.14060474579356</v>
      </c>
      <c r="T35" s="2">
        <f t="shared" si="14"/>
        <v>32.003178463615818</v>
      </c>
    </row>
    <row r="36" spans="1:20" x14ac:dyDescent="0.2">
      <c r="A36" t="s">
        <v>16</v>
      </c>
      <c r="B36">
        <v>5</v>
      </c>
      <c r="C36">
        <v>54</v>
      </c>
      <c r="D36">
        <v>0.42509999999999998</v>
      </c>
      <c r="E36">
        <v>0.98340000000000005</v>
      </c>
      <c r="F36">
        <v>0.86129999999999995</v>
      </c>
      <c r="G36" s="5">
        <f t="shared" si="1"/>
        <v>25.562985646730414</v>
      </c>
      <c r="H36" s="5">
        <f t="shared" si="1"/>
        <v>20.475803595608603</v>
      </c>
      <c r="I36" s="3">
        <f t="shared" si="2"/>
        <v>25.562985646730414</v>
      </c>
      <c r="J36" s="3">
        <f t="shared" si="2"/>
        <v>20.475803595608603</v>
      </c>
      <c r="K36" s="3">
        <f t="shared" si="3"/>
        <v>2.3019394621169496</v>
      </c>
      <c r="L36" s="3">
        <f>I36/100*Plants!M36</f>
        <v>25.18821007478083</v>
      </c>
      <c r="M36" s="3">
        <f>J36/100*Plants!N36</f>
        <v>5.6360699536994332</v>
      </c>
      <c r="N36" s="3">
        <f t="shared" si="4"/>
        <v>30.824280028480263</v>
      </c>
      <c r="O36" s="3">
        <f>K36/100*'Harvest soils'!J36</f>
        <v>70.703410115943782</v>
      </c>
      <c r="P36" s="3">
        <f t="shared" si="5"/>
        <v>20.827216235459638</v>
      </c>
      <c r="Q36" s="3"/>
      <c r="R36" s="3"/>
      <c r="S36" s="2">
        <f t="shared" si="13"/>
        <v>47.772574402664716</v>
      </c>
      <c r="T36" s="2">
        <f t="shared" si="14"/>
        <v>31.400209361875639</v>
      </c>
    </row>
    <row r="37" spans="1:20" x14ac:dyDescent="0.2">
      <c r="A37" t="s">
        <v>16</v>
      </c>
      <c r="B37">
        <v>6</v>
      </c>
      <c r="C37">
        <v>63</v>
      </c>
      <c r="D37">
        <v>0.41839999999999999</v>
      </c>
      <c r="E37">
        <v>0.96799999999999997</v>
      </c>
      <c r="F37">
        <v>0.80579999999999996</v>
      </c>
      <c r="G37" s="5">
        <f t="shared" si="1"/>
        <v>24.921359081724056</v>
      </c>
      <c r="H37" s="5">
        <f t="shared" si="1"/>
        <v>18.163448117825968</v>
      </c>
      <c r="I37" s="3">
        <f t="shared" si="2"/>
        <v>24.921359081724056</v>
      </c>
      <c r="J37" s="3">
        <f t="shared" si="2"/>
        <v>18.163448117825968</v>
      </c>
      <c r="K37" s="3">
        <f t="shared" si="3"/>
        <v>2.0227902422765234</v>
      </c>
      <c r="L37" s="3">
        <f>I37/100*Plants!M37</f>
        <v>27.534912647853467</v>
      </c>
      <c r="M37" s="3">
        <f>J37/100*Plants!N37</f>
        <v>4.9739721753107764</v>
      </c>
      <c r="N37" s="3">
        <f t="shared" si="4"/>
        <v>32.508884823164244</v>
      </c>
      <c r="O37" s="3">
        <f>K37/100*'Harvest soils'!J37</f>
        <v>63.392985999339786</v>
      </c>
      <c r="P37" s="3">
        <f t="shared" si="5"/>
        <v>21.965462718354221</v>
      </c>
      <c r="Q37" s="3"/>
      <c r="R37" s="3"/>
      <c r="S37" s="2">
        <f t="shared" si="13"/>
        <v>42.833098648202558</v>
      </c>
      <c r="T37" s="2">
        <f t="shared" si="14"/>
        <v>35.201438633443225</v>
      </c>
    </row>
    <row r="38" spans="1:20" x14ac:dyDescent="0.2">
      <c r="A38" t="s">
        <v>17</v>
      </c>
      <c r="B38">
        <v>1</v>
      </c>
      <c r="C38">
        <v>7</v>
      </c>
      <c r="D38">
        <v>0.4355</v>
      </c>
      <c r="E38">
        <v>0.96179999999999999</v>
      </c>
      <c r="F38">
        <v>0.82550000000000001</v>
      </c>
      <c r="G38" s="5">
        <f t="shared" si="1"/>
        <v>24.663041893215006</v>
      </c>
      <c r="H38" s="5">
        <f t="shared" si="1"/>
        <v>18.984230152282151</v>
      </c>
      <c r="I38" s="3">
        <f t="shared" si="2"/>
        <v>24.663041893215006</v>
      </c>
      <c r="J38" s="3">
        <f t="shared" si="2"/>
        <v>18.984230152282151</v>
      </c>
      <c r="K38" s="3">
        <f t="shared" si="3"/>
        <v>2.7352457138095527</v>
      </c>
      <c r="L38" s="3">
        <f>I38/100*Plants!M38</f>
        <v>26.48752056409695</v>
      </c>
      <c r="M38" s="3">
        <f>J38/100*Plants!N38</f>
        <v>3.9835387284855877</v>
      </c>
      <c r="N38" s="3">
        <f t="shared" si="4"/>
        <v>30.471059292582538</v>
      </c>
      <c r="O38" s="3">
        <f>K38/100*'Harvest soils'!J38</f>
        <v>78.863527432279355</v>
      </c>
      <c r="P38" s="3">
        <f t="shared" si="5"/>
        <v>20.588553576069284</v>
      </c>
      <c r="Q38" s="3">
        <f t="shared" ref="Q38" si="19">AVERAGE(P38:P43)</f>
        <v>19.636319218046168</v>
      </c>
      <c r="R38" s="3">
        <f t="shared" ref="R38" si="20">STDEV(P38:P43)/SQRT(COUNT(P38:P43))</f>
        <v>0.68812601664690354</v>
      </c>
      <c r="S38" s="2">
        <f t="shared" si="13"/>
        <v>53.28616718397253</v>
      </c>
      <c r="T38" s="2">
        <f t="shared" si="14"/>
        <v>26.125279239958182</v>
      </c>
    </row>
    <row r="39" spans="1:20" x14ac:dyDescent="0.2">
      <c r="A39" t="s">
        <v>17</v>
      </c>
      <c r="B39">
        <v>2</v>
      </c>
      <c r="C39">
        <v>23</v>
      </c>
      <c r="D39">
        <v>0.4269</v>
      </c>
      <c r="E39">
        <v>0.95909999999999995</v>
      </c>
      <c r="F39">
        <v>0.75870000000000004</v>
      </c>
      <c r="G39" s="5">
        <f t="shared" si="1"/>
        <v>24.550548924025577</v>
      </c>
      <c r="H39" s="5">
        <f t="shared" si="1"/>
        <v>16.201070766410432</v>
      </c>
      <c r="I39" s="3">
        <f t="shared" si="2"/>
        <v>24.550548924025577</v>
      </c>
      <c r="J39" s="3">
        <f t="shared" si="2"/>
        <v>16.201070766410432</v>
      </c>
      <c r="K39" s="3">
        <f t="shared" si="3"/>
        <v>2.376934774909901</v>
      </c>
      <c r="L39" s="3">
        <f>I39/100*Plants!M39</f>
        <v>24.074823887042982</v>
      </c>
      <c r="M39" s="3">
        <f>J39/100*Plants!N39</f>
        <v>4.6597417498809346</v>
      </c>
      <c r="N39" s="3">
        <f t="shared" si="4"/>
        <v>28.734565636923918</v>
      </c>
      <c r="O39" s="3">
        <f>K39/100*'Harvest soils'!J39</f>
        <v>63.38784925332623</v>
      </c>
      <c r="P39" s="3">
        <f t="shared" si="5"/>
        <v>19.415247051975619</v>
      </c>
      <c r="Q39" s="3"/>
      <c r="R39" s="3"/>
      <c r="S39" s="2">
        <f t="shared" si="13"/>
        <v>42.829627873869072</v>
      </c>
      <c r="T39" s="2">
        <f t="shared" si="14"/>
        <v>37.755125074155302</v>
      </c>
    </row>
    <row r="40" spans="1:20" x14ac:dyDescent="0.2">
      <c r="A40" t="s">
        <v>17</v>
      </c>
      <c r="B40">
        <v>3</v>
      </c>
      <c r="C40">
        <v>31</v>
      </c>
      <c r="D40">
        <v>0.43109999999999998</v>
      </c>
      <c r="E40">
        <v>0.95599999999999996</v>
      </c>
      <c r="F40">
        <v>0.80120000000000002</v>
      </c>
      <c r="G40" s="5">
        <f t="shared" si="1"/>
        <v>24.421390329771054</v>
      </c>
      <c r="H40" s="5">
        <f t="shared" si="1"/>
        <v>17.971793429577318</v>
      </c>
      <c r="I40" s="3">
        <f t="shared" si="2"/>
        <v>24.421390329771054</v>
      </c>
      <c r="J40" s="3">
        <f t="shared" si="2"/>
        <v>17.971793429577318</v>
      </c>
      <c r="K40" s="3">
        <f t="shared" si="3"/>
        <v>2.5519238380934515</v>
      </c>
      <c r="L40" s="3">
        <f>I40/100*Plants!M40</f>
        <v>25.877768353806559</v>
      </c>
      <c r="M40" s="3">
        <f>J40/100*Plants!N40</f>
        <v>3.9490130014315286</v>
      </c>
      <c r="N40" s="3">
        <f t="shared" si="4"/>
        <v>29.826781355238086</v>
      </c>
      <c r="O40" s="3">
        <f>K40/100*'Harvest soils'!J40</f>
        <v>75.848772896529454</v>
      </c>
      <c r="P40" s="3">
        <f t="shared" si="5"/>
        <v>20.15323064543114</v>
      </c>
      <c r="Q40" s="3"/>
      <c r="R40" s="3"/>
      <c r="S40" s="2">
        <f t="shared" si="13"/>
        <v>51.249170876033411</v>
      </c>
      <c r="T40" s="2">
        <f t="shared" si="14"/>
        <v>28.597598478535453</v>
      </c>
    </row>
    <row r="41" spans="1:20" x14ac:dyDescent="0.2">
      <c r="A41" t="s">
        <v>17</v>
      </c>
      <c r="B41">
        <v>4</v>
      </c>
      <c r="C41">
        <v>39</v>
      </c>
      <c r="D41">
        <v>0.4294</v>
      </c>
      <c r="E41">
        <v>0.94450000000000001</v>
      </c>
      <c r="F41">
        <v>0.81399999999999995</v>
      </c>
      <c r="G41" s="5">
        <f t="shared" si="1"/>
        <v>23.942253609149429</v>
      </c>
      <c r="H41" s="5">
        <f t="shared" si="1"/>
        <v>18.505093431660519</v>
      </c>
      <c r="I41" s="3">
        <f t="shared" si="2"/>
        <v>23.942253609149429</v>
      </c>
      <c r="J41" s="3">
        <f t="shared" si="2"/>
        <v>18.505093431660519</v>
      </c>
      <c r="K41" s="3">
        <f t="shared" si="3"/>
        <v>2.4810949315667767</v>
      </c>
      <c r="L41" s="3">
        <f>I41/100*Plants!M41</f>
        <v>26.146569128970949</v>
      </c>
      <c r="M41" s="3">
        <f>J41/100*Plants!N41</f>
        <v>4.8060830561439696</v>
      </c>
      <c r="N41" s="3">
        <f t="shared" si="4"/>
        <v>30.952652185114918</v>
      </c>
      <c r="O41" s="3">
        <f>K41/100*'Harvest soils'!J41</f>
        <v>72.938832876752855</v>
      </c>
      <c r="P41" s="3">
        <f t="shared" si="5"/>
        <v>20.913954179131704</v>
      </c>
      <c r="Q41" s="3"/>
      <c r="R41" s="3"/>
      <c r="S41" s="2">
        <f t="shared" si="13"/>
        <v>49.282995186995173</v>
      </c>
      <c r="T41" s="2">
        <f t="shared" si="14"/>
        <v>29.80305063387312</v>
      </c>
    </row>
    <row r="42" spans="1:20" x14ac:dyDescent="0.2">
      <c r="A42" t="s">
        <v>17</v>
      </c>
      <c r="B42">
        <v>5</v>
      </c>
      <c r="C42">
        <v>51</v>
      </c>
      <c r="D42">
        <v>0.43609999999999999</v>
      </c>
      <c r="E42">
        <v>0.95279999999999998</v>
      </c>
      <c r="F42">
        <v>0.752</v>
      </c>
      <c r="G42" s="5">
        <f t="shared" si="1"/>
        <v>24.288065329250255</v>
      </c>
      <c r="H42" s="5">
        <f t="shared" si="1"/>
        <v>15.921921546570006</v>
      </c>
      <c r="I42" s="3">
        <f t="shared" si="2"/>
        <v>24.288065329250255</v>
      </c>
      <c r="J42" s="3">
        <f t="shared" si="2"/>
        <v>15.921921546570006</v>
      </c>
      <c r="K42" s="3">
        <f t="shared" si="3"/>
        <v>2.7602441514072025</v>
      </c>
      <c r="L42" s="3">
        <f>I42/100*Plants!M42</f>
        <v>19.29337169535151</v>
      </c>
      <c r="M42" s="3">
        <f>J42/100*Plants!N42</f>
        <v>4.9097657698084882</v>
      </c>
      <c r="N42" s="3">
        <f t="shared" si="4"/>
        <v>24.203137465159998</v>
      </c>
      <c r="O42" s="3">
        <f>K42/100*'Harvest soils'!J42</f>
        <v>61.936908744658069</v>
      </c>
      <c r="P42" s="3">
        <f t="shared" si="5"/>
        <v>16.353471260243239</v>
      </c>
      <c r="Q42" s="3"/>
      <c r="R42" s="3"/>
      <c r="S42" s="2">
        <f t="shared" si="13"/>
        <v>41.849262665309503</v>
      </c>
      <c r="T42" s="2">
        <f t="shared" si="14"/>
        <v>41.797266074447258</v>
      </c>
    </row>
    <row r="43" spans="1:20" x14ac:dyDescent="0.2">
      <c r="A43" t="s">
        <v>17</v>
      </c>
      <c r="B43">
        <v>6</v>
      </c>
      <c r="C43">
        <v>61</v>
      </c>
      <c r="D43">
        <v>0.42249999999999999</v>
      </c>
      <c r="E43">
        <v>0.98170000000000002</v>
      </c>
      <c r="F43">
        <v>0.81689999999999996</v>
      </c>
      <c r="G43" s="5">
        <f t="shared" si="1"/>
        <v>25.492156740203736</v>
      </c>
      <c r="H43" s="5">
        <f t="shared" si="1"/>
        <v>18.625919213382495</v>
      </c>
      <c r="I43" s="3">
        <f t="shared" si="2"/>
        <v>25.492156740203736</v>
      </c>
      <c r="J43" s="3">
        <f t="shared" si="2"/>
        <v>18.625919213382495</v>
      </c>
      <c r="K43" s="3">
        <f t="shared" si="3"/>
        <v>2.1936128991937993</v>
      </c>
      <c r="L43" s="3">
        <f>I43/100*Plants!M43</f>
        <v>25.76586065410104</v>
      </c>
      <c r="M43" s="3">
        <f>J43/100*Plants!N43</f>
        <v>4.4164580671294686</v>
      </c>
      <c r="N43" s="3">
        <f t="shared" si="4"/>
        <v>30.182318721230509</v>
      </c>
      <c r="O43" s="3">
        <f>K43/100*'Harvest soils'!J43</f>
        <v>71.476908650643963</v>
      </c>
      <c r="P43" s="3">
        <f t="shared" si="5"/>
        <v>20.393458595426019</v>
      </c>
      <c r="Q43" s="3"/>
      <c r="R43" s="3"/>
      <c r="S43" s="2">
        <f t="shared" si="13"/>
        <v>48.295208547732408</v>
      </c>
      <c r="T43" s="2">
        <f t="shared" si="14"/>
        <v>31.311332856841581</v>
      </c>
    </row>
    <row r="44" spans="1:20" x14ac:dyDescent="0.2">
      <c r="A44" t="s">
        <v>18</v>
      </c>
      <c r="B44">
        <v>1</v>
      </c>
      <c r="C44">
        <v>8</v>
      </c>
      <c r="D44">
        <v>0.432</v>
      </c>
      <c r="E44">
        <v>0.9788</v>
      </c>
      <c r="F44">
        <v>0.79730000000000001</v>
      </c>
      <c r="G44" s="5">
        <f t="shared" si="1"/>
        <v>25.371330958481764</v>
      </c>
      <c r="H44" s="5">
        <f t="shared" si="1"/>
        <v>17.809303585192595</v>
      </c>
      <c r="I44" s="3">
        <f t="shared" si="2"/>
        <v>25.371330958481764</v>
      </c>
      <c r="J44" s="3">
        <f t="shared" si="2"/>
        <v>17.809303585192595</v>
      </c>
      <c r="K44" s="3">
        <f t="shared" si="3"/>
        <v>2.589421494489927</v>
      </c>
      <c r="L44" s="3">
        <f>I44/100*Plants!M44</f>
        <v>30.103892499657849</v>
      </c>
      <c r="M44" s="3">
        <f>J44/100*Plants!N44</f>
        <v>4.7452335696779526</v>
      </c>
      <c r="N44" s="3">
        <f t="shared" si="4"/>
        <v>34.849126069335803</v>
      </c>
      <c r="O44" s="3">
        <f>K44/100*'Harvest soils'!J44</f>
        <v>78.230982572560322</v>
      </c>
      <c r="P44" s="3">
        <f t="shared" si="5"/>
        <v>23.546706803605272</v>
      </c>
      <c r="Q44" s="3">
        <f t="shared" ref="Q44" si="21">AVERAGE(P44:P49)</f>
        <v>22.506423430622622</v>
      </c>
      <c r="R44" s="3">
        <f t="shared" ref="R44" si="22">STDEV(P44:P49)/SQRT(COUNT(P44:P49))</f>
        <v>0.72842225117843229</v>
      </c>
      <c r="S44" s="2">
        <f t="shared" si="13"/>
        <v>52.858772008486696</v>
      </c>
      <c r="T44" s="2">
        <f t="shared" si="14"/>
        <v>23.594521187908029</v>
      </c>
    </row>
    <row r="45" spans="1:20" x14ac:dyDescent="0.2">
      <c r="A45" t="s">
        <v>18</v>
      </c>
      <c r="B45">
        <v>2</v>
      </c>
      <c r="C45">
        <v>19</v>
      </c>
      <c r="D45">
        <v>0.4289</v>
      </c>
      <c r="E45">
        <v>0.98950000000000005</v>
      </c>
      <c r="F45">
        <v>0.75270000000000004</v>
      </c>
      <c r="G45" s="5">
        <f t="shared" si="1"/>
        <v>25.817136428973193</v>
      </c>
      <c r="H45" s="5">
        <f t="shared" si="1"/>
        <v>15.951086390433932</v>
      </c>
      <c r="I45" s="3">
        <f t="shared" si="2"/>
        <v>25.817136428973193</v>
      </c>
      <c r="J45" s="3">
        <f t="shared" si="2"/>
        <v>15.951086390433932</v>
      </c>
      <c r="K45" s="3">
        <f t="shared" si="3"/>
        <v>2.4602629002354015</v>
      </c>
      <c r="L45" s="3">
        <f>I45/100*Plants!M45</f>
        <v>28.882674042754623</v>
      </c>
      <c r="M45" s="3">
        <f>J45/100*Plants!N45</f>
        <v>4.7453415599321405</v>
      </c>
      <c r="N45" s="3">
        <f t="shared" si="4"/>
        <v>33.628015602686766</v>
      </c>
      <c r="O45" s="3">
        <f>K45/100*'Harvest soils'!J45</f>
        <v>74.616751452829362</v>
      </c>
      <c r="P45" s="3">
        <f t="shared" si="5"/>
        <v>22.721632163977546</v>
      </c>
      <c r="Q45" s="3"/>
      <c r="R45" s="3"/>
      <c r="S45" s="2">
        <f t="shared" si="13"/>
        <v>50.416723954614426</v>
      </c>
      <c r="T45" s="2">
        <f t="shared" si="14"/>
        <v>26.861643881408028</v>
      </c>
    </row>
    <row r="46" spans="1:20" x14ac:dyDescent="0.2">
      <c r="A46" t="s">
        <v>18</v>
      </c>
      <c r="B46">
        <v>3</v>
      </c>
      <c r="C46">
        <v>29</v>
      </c>
      <c r="D46">
        <v>0.42820000000000003</v>
      </c>
      <c r="E46">
        <v>0.99119999999999997</v>
      </c>
      <c r="F46">
        <v>0.83860000000000001</v>
      </c>
      <c r="G46" s="5">
        <f t="shared" si="1"/>
        <v>25.887965335499864</v>
      </c>
      <c r="H46" s="5">
        <f t="shared" si="1"/>
        <v>19.530029373164176</v>
      </c>
      <c r="I46" s="3">
        <f t="shared" si="2"/>
        <v>25.887965335499864</v>
      </c>
      <c r="J46" s="3">
        <f t="shared" si="2"/>
        <v>19.530029373164176</v>
      </c>
      <c r="K46" s="3">
        <f t="shared" si="3"/>
        <v>2.4310980563714772</v>
      </c>
      <c r="L46" s="3">
        <f>I46/100*Plants!M46</f>
        <v>29.918939914795612</v>
      </c>
      <c r="M46" s="3">
        <f>J46/100*Plants!N46</f>
        <v>5.442244537687416</v>
      </c>
      <c r="N46" s="3">
        <f t="shared" si="4"/>
        <v>35.36118445248303</v>
      </c>
      <c r="O46" s="3">
        <f>K46/100*'Harvest soils'!J46</f>
        <v>69.783380014615801</v>
      </c>
      <c r="P46" s="3">
        <f t="shared" si="5"/>
        <v>23.892692197623671</v>
      </c>
      <c r="Q46" s="3"/>
      <c r="R46" s="3"/>
      <c r="S46" s="2">
        <f t="shared" si="13"/>
        <v>47.150932442307976</v>
      </c>
      <c r="T46" s="2">
        <f t="shared" si="14"/>
        <v>28.95637536006835</v>
      </c>
    </row>
    <row r="47" spans="1:20" x14ac:dyDescent="0.2">
      <c r="A47" t="s">
        <v>18</v>
      </c>
      <c r="B47">
        <v>4</v>
      </c>
      <c r="C47">
        <v>47</v>
      </c>
      <c r="D47">
        <v>0.43559999999999999</v>
      </c>
      <c r="E47">
        <v>1.0081</v>
      </c>
      <c r="F47">
        <v>0.75190000000000001</v>
      </c>
      <c r="G47" s="5">
        <f t="shared" si="1"/>
        <v>26.592087994500339</v>
      </c>
      <c r="H47" s="5">
        <f t="shared" si="1"/>
        <v>15.917755140303729</v>
      </c>
      <c r="I47" s="3">
        <f t="shared" si="2"/>
        <v>26.592087994500339</v>
      </c>
      <c r="J47" s="3">
        <f t="shared" si="2"/>
        <v>15.917755140303729</v>
      </c>
      <c r="K47" s="3">
        <f t="shared" si="3"/>
        <v>2.7394121200758277</v>
      </c>
      <c r="L47" s="3">
        <f>I47/100*Plants!M47</f>
        <v>23.072299294618411</v>
      </c>
      <c r="M47" s="3">
        <f>J47/100*Plants!N47</f>
        <v>5.4790624746859722</v>
      </c>
      <c r="N47" s="3">
        <f t="shared" si="4"/>
        <v>28.551361769304382</v>
      </c>
      <c r="O47" s="3">
        <f>K47/100*'Harvest soils'!J47</f>
        <v>71.90788452422477</v>
      </c>
      <c r="P47" s="3">
        <f t="shared" si="5"/>
        <v>19.291460654935396</v>
      </c>
      <c r="Q47" s="3"/>
      <c r="R47" s="3"/>
      <c r="S47" s="2">
        <f t="shared" si="13"/>
        <v>48.586408462314033</v>
      </c>
      <c r="T47" s="2">
        <f t="shared" si="14"/>
        <v>32.122130882750575</v>
      </c>
    </row>
    <row r="48" spans="1:20" x14ac:dyDescent="0.2">
      <c r="A48" t="s">
        <v>18</v>
      </c>
      <c r="B48">
        <v>5</v>
      </c>
      <c r="C48">
        <v>59</v>
      </c>
      <c r="D48">
        <v>0.43280000000000002</v>
      </c>
      <c r="E48">
        <v>1.0016</v>
      </c>
      <c r="F48">
        <v>0.87009999999999998</v>
      </c>
      <c r="G48" s="5">
        <f t="shared" si="1"/>
        <v>26.32127158719247</v>
      </c>
      <c r="H48" s="5">
        <f t="shared" si="1"/>
        <v>20.84244734704081</v>
      </c>
      <c r="I48" s="3">
        <f t="shared" si="2"/>
        <v>26.32127158719247</v>
      </c>
      <c r="J48" s="3">
        <f t="shared" si="2"/>
        <v>20.84244734704081</v>
      </c>
      <c r="K48" s="3">
        <f t="shared" si="3"/>
        <v>2.622752744620128</v>
      </c>
      <c r="L48" s="3">
        <f>I48/100*Plants!M48</f>
        <v>26.548807834408318</v>
      </c>
      <c r="M48" s="3">
        <f>J48/100*Plants!N48</f>
        <v>5.5746384421789577</v>
      </c>
      <c r="N48" s="3">
        <f t="shared" si="4"/>
        <v>32.123446276587273</v>
      </c>
      <c r="O48" s="3">
        <f>K48/100*'Harvest soils'!J48</f>
        <v>73.37468543271396</v>
      </c>
      <c r="P48" s="3">
        <f t="shared" si="5"/>
        <v>21.705031267964376</v>
      </c>
      <c r="Q48" s="3"/>
      <c r="R48" s="3"/>
      <c r="S48" s="2">
        <f t="shared" si="13"/>
        <v>49.577490157239161</v>
      </c>
      <c r="T48" s="2">
        <f t="shared" si="14"/>
        <v>28.717478574796466</v>
      </c>
    </row>
    <row r="49" spans="1:20" x14ac:dyDescent="0.2">
      <c r="A49" t="s">
        <v>18</v>
      </c>
      <c r="B49">
        <v>6</v>
      </c>
      <c r="C49">
        <v>65</v>
      </c>
      <c r="D49">
        <v>0.4299</v>
      </c>
      <c r="E49">
        <v>0.98550000000000004</v>
      </c>
      <c r="F49">
        <v>0.871</v>
      </c>
      <c r="G49" s="5">
        <f t="shared" si="1"/>
        <v>25.650480178322187</v>
      </c>
      <c r="H49" s="5">
        <f t="shared" si="1"/>
        <v>20.879945003437285</v>
      </c>
      <c r="I49" s="3">
        <f t="shared" si="2"/>
        <v>25.650480178322187</v>
      </c>
      <c r="J49" s="3">
        <f t="shared" si="2"/>
        <v>20.879945003437285</v>
      </c>
      <c r="K49" s="3">
        <f t="shared" si="3"/>
        <v>2.501926962898152</v>
      </c>
      <c r="L49" s="3">
        <f>I49/100*Plants!M49</f>
        <v>31.07405371506551</v>
      </c>
      <c r="M49" s="3">
        <f>J49/100*Plants!N49</f>
        <v>4.269852178466115</v>
      </c>
      <c r="N49" s="3">
        <f t="shared" si="4"/>
        <v>35.343905893531627</v>
      </c>
      <c r="O49" s="3">
        <f>K49/100*'Harvest soils'!J49</f>
        <v>72.33558307346199</v>
      </c>
      <c r="P49" s="3">
        <f t="shared" si="5"/>
        <v>23.881017495629479</v>
      </c>
      <c r="Q49" s="3"/>
      <c r="R49" s="3"/>
      <c r="S49" s="2">
        <f t="shared" si="13"/>
        <v>48.8753939685554</v>
      </c>
      <c r="T49" s="2">
        <f t="shared" si="14"/>
        <v>27.243588535815121</v>
      </c>
    </row>
    <row r="50" spans="1:20" x14ac:dyDescent="0.2">
      <c r="A50" t="s">
        <v>19</v>
      </c>
      <c r="B50">
        <v>1</v>
      </c>
      <c r="C50">
        <v>3</v>
      </c>
      <c r="D50">
        <v>0.42530000000000001</v>
      </c>
      <c r="E50">
        <v>0.96960000000000002</v>
      </c>
      <c r="F50">
        <v>0.72850000000000004</v>
      </c>
      <c r="G50" s="5">
        <f t="shared" si="1"/>
        <v>24.988021581984459</v>
      </c>
      <c r="H50" s="5">
        <f t="shared" si="1"/>
        <v>14.942816073995377</v>
      </c>
      <c r="I50" s="3">
        <f t="shared" si="2"/>
        <v>24.988021581984459</v>
      </c>
      <c r="J50" s="3">
        <f t="shared" si="2"/>
        <v>14.942816073995377</v>
      </c>
      <c r="K50" s="3">
        <f t="shared" si="3"/>
        <v>2.3102722746495012</v>
      </c>
      <c r="L50" s="3">
        <f>I50/100*Plants!M50</f>
        <v>25.498891576482748</v>
      </c>
      <c r="M50" s="3">
        <f>J50/100*Plants!N50</f>
        <v>6.409248213133556</v>
      </c>
      <c r="N50" s="3">
        <f t="shared" si="4"/>
        <v>31.908139789616303</v>
      </c>
      <c r="O50" s="3">
        <f>K50/100*'Harvest soils'!J50</f>
        <v>65.845155283796984</v>
      </c>
      <c r="P50" s="3">
        <f t="shared" si="5"/>
        <v>21.559553911902906</v>
      </c>
      <c r="Q50" s="3">
        <f t="shared" ref="Q50" si="23">AVERAGE(P50:P55)</f>
        <v>21.681437157863911</v>
      </c>
      <c r="R50" s="3">
        <f t="shared" ref="R50" si="24">STDEV(P50:P55)/SQRT(COUNT(P50:P55))</f>
        <v>0.44327932400116737</v>
      </c>
      <c r="S50" s="2">
        <f t="shared" si="13"/>
        <v>44.489969786349313</v>
      </c>
      <c r="T50" s="2">
        <f t="shared" si="14"/>
        <v>33.950476301747777</v>
      </c>
    </row>
    <row r="51" spans="1:20" x14ac:dyDescent="0.2">
      <c r="A51" t="s">
        <v>19</v>
      </c>
      <c r="B51">
        <v>2</v>
      </c>
      <c r="C51">
        <v>20</v>
      </c>
      <c r="D51">
        <v>0.42409999999999998</v>
      </c>
      <c r="E51">
        <v>0.95760000000000001</v>
      </c>
      <c r="F51">
        <v>0.84079999999999999</v>
      </c>
      <c r="G51" s="5">
        <f t="shared" si="1"/>
        <v>24.488052830031457</v>
      </c>
      <c r="H51" s="5">
        <f t="shared" si="1"/>
        <v>19.621690311022228</v>
      </c>
      <c r="I51" s="3">
        <f t="shared" si="2"/>
        <v>24.488052830031457</v>
      </c>
      <c r="J51" s="3">
        <f t="shared" si="2"/>
        <v>19.621690311022228</v>
      </c>
      <c r="K51" s="3">
        <f t="shared" si="3"/>
        <v>2.2602753994541995</v>
      </c>
      <c r="L51" s="3">
        <f>I51/100*Plants!M51</f>
        <v>27.175924220479679</v>
      </c>
      <c r="M51" s="3">
        <f>J51/100*Plants!N51</f>
        <v>4.2588777733873506</v>
      </c>
      <c r="N51" s="3">
        <f t="shared" si="4"/>
        <v>31.43480199386703</v>
      </c>
      <c r="O51" s="3">
        <f>K51/100*'Harvest soils'!J51</f>
        <v>65.542728268144813</v>
      </c>
      <c r="P51" s="3">
        <f t="shared" si="5"/>
        <v>21.239731076937183</v>
      </c>
      <c r="Q51" s="3"/>
      <c r="R51" s="3"/>
      <c r="S51" s="2">
        <f t="shared" si="13"/>
        <v>44.285627208205959</v>
      </c>
      <c r="T51" s="2">
        <f t="shared" si="14"/>
        <v>34.474641714856865</v>
      </c>
    </row>
    <row r="52" spans="1:20" x14ac:dyDescent="0.2">
      <c r="A52" t="s">
        <v>19</v>
      </c>
      <c r="B52">
        <v>3</v>
      </c>
      <c r="C52">
        <v>25</v>
      </c>
      <c r="D52">
        <v>0.42699999999999999</v>
      </c>
      <c r="E52">
        <v>0.9375</v>
      </c>
      <c r="F52">
        <v>0.72919999999999996</v>
      </c>
      <c r="G52" s="5">
        <f t="shared" si="1"/>
        <v>23.650605170510175</v>
      </c>
      <c r="H52" s="5">
        <f t="shared" si="1"/>
        <v>14.971980917859298</v>
      </c>
      <c r="I52" s="3">
        <f t="shared" si="2"/>
        <v>23.650605170510175</v>
      </c>
      <c r="J52" s="3">
        <f t="shared" si="2"/>
        <v>14.971980917859298</v>
      </c>
      <c r="K52" s="3">
        <f t="shared" si="3"/>
        <v>2.3811011811761755</v>
      </c>
      <c r="L52" s="3">
        <f>I52/100*Plants!M52</f>
        <v>29.011416774532641</v>
      </c>
      <c r="M52" s="3">
        <f>J52/100*Plants!N52</f>
        <v>4.6651341671788105</v>
      </c>
      <c r="N52" s="3">
        <f t="shared" si="4"/>
        <v>33.676550941711454</v>
      </c>
      <c r="O52" s="3">
        <f>K52/100*'Harvest soils'!J52</f>
        <v>66.458617036816221</v>
      </c>
      <c r="P52" s="3">
        <f t="shared" si="5"/>
        <v>22.754426311967197</v>
      </c>
      <c r="Q52" s="3"/>
      <c r="R52" s="3"/>
      <c r="S52" s="2">
        <f t="shared" si="13"/>
        <v>44.90447097082177</v>
      </c>
      <c r="T52" s="2">
        <f t="shared" si="14"/>
        <v>32.341102717211037</v>
      </c>
    </row>
    <row r="53" spans="1:20" x14ac:dyDescent="0.2">
      <c r="A53" t="s">
        <v>19</v>
      </c>
      <c r="B53">
        <v>4</v>
      </c>
      <c r="C53">
        <v>48</v>
      </c>
      <c r="D53">
        <v>0.433</v>
      </c>
      <c r="E53">
        <v>0.98129999999999995</v>
      </c>
      <c r="F53">
        <v>0.85029999999999994</v>
      </c>
      <c r="G53" s="5">
        <f t="shared" si="1"/>
        <v>25.475491115138631</v>
      </c>
      <c r="H53" s="5">
        <f t="shared" si="1"/>
        <v>20.017498906318352</v>
      </c>
      <c r="I53" s="3">
        <f t="shared" si="2"/>
        <v>25.475491115138631</v>
      </c>
      <c r="J53" s="3">
        <f t="shared" si="2"/>
        <v>20.017498906318352</v>
      </c>
      <c r="K53" s="3">
        <f t="shared" si="3"/>
        <v>2.631085557152677</v>
      </c>
      <c r="L53" s="3">
        <f>I53/100*Plants!M53</f>
        <v>27.992010037836792</v>
      </c>
      <c r="M53" s="3">
        <f>J53/100*Plants!N53</f>
        <v>6.3106621753743655</v>
      </c>
      <c r="N53" s="3">
        <f t="shared" si="4"/>
        <v>34.30267221321116</v>
      </c>
      <c r="O53" s="3">
        <f>K53/100*'Harvest soils'!J53</f>
        <v>55.234803351857423</v>
      </c>
      <c r="P53" s="3">
        <f t="shared" si="5"/>
        <v>23.177481225142678</v>
      </c>
      <c r="Q53" s="3"/>
      <c r="R53" s="3"/>
      <c r="S53" s="2">
        <f t="shared" si="13"/>
        <v>37.320813075579338</v>
      </c>
      <c r="T53" s="2">
        <f t="shared" si="14"/>
        <v>39.501705699277977</v>
      </c>
    </row>
    <row r="54" spans="1:20" x14ac:dyDescent="0.2">
      <c r="A54" t="s">
        <v>19</v>
      </c>
      <c r="B54">
        <v>5</v>
      </c>
      <c r="C54">
        <v>50</v>
      </c>
      <c r="D54">
        <v>0.43230000000000002</v>
      </c>
      <c r="E54">
        <v>0.95709999999999995</v>
      </c>
      <c r="F54">
        <v>0.77059999999999995</v>
      </c>
      <c r="G54" s="5">
        <f t="shared" si="1"/>
        <v>24.46722079870008</v>
      </c>
      <c r="H54" s="5">
        <f t="shared" si="1"/>
        <v>16.696873112097158</v>
      </c>
      <c r="I54" s="3">
        <f t="shared" si="2"/>
        <v>24.46722079870008</v>
      </c>
      <c r="J54" s="3">
        <f t="shared" si="2"/>
        <v>16.696873112097158</v>
      </c>
      <c r="K54" s="3">
        <f t="shared" si="3"/>
        <v>2.6019207132887532</v>
      </c>
      <c r="L54" s="3">
        <f>I54/100*Plants!M54</f>
        <v>25.778016612903166</v>
      </c>
      <c r="M54" s="3">
        <f>J54/100*Plants!N54</f>
        <v>5.3847586172370292</v>
      </c>
      <c r="N54" s="3">
        <f t="shared" si="4"/>
        <v>31.162775230140195</v>
      </c>
      <c r="O54" s="3">
        <f>K54/100*'Harvest soils'!J54</f>
        <v>76.49580944091592</v>
      </c>
      <c r="P54" s="3">
        <f t="shared" si="5"/>
        <v>21.055929209554186</v>
      </c>
      <c r="Q54" s="3"/>
      <c r="R54" s="3"/>
      <c r="S54" s="2">
        <f t="shared" si="13"/>
        <v>51.686357730348597</v>
      </c>
      <c r="T54" s="2">
        <f t="shared" si="14"/>
        <v>27.25771306009721</v>
      </c>
    </row>
    <row r="55" spans="1:20" x14ac:dyDescent="0.2">
      <c r="A55" t="s">
        <v>19</v>
      </c>
      <c r="B55">
        <v>6</v>
      </c>
      <c r="C55">
        <v>72</v>
      </c>
      <c r="D55">
        <v>0.43090000000000001</v>
      </c>
      <c r="E55">
        <v>0.9466</v>
      </c>
      <c r="F55">
        <v>0.83779999999999999</v>
      </c>
      <c r="G55" s="5">
        <f t="shared" si="1"/>
        <v>24.029748140741201</v>
      </c>
      <c r="H55" s="5">
        <f t="shared" si="1"/>
        <v>19.496698123033976</v>
      </c>
      <c r="I55" s="3">
        <f t="shared" si="2"/>
        <v>24.029748140741201</v>
      </c>
      <c r="J55" s="3">
        <f t="shared" si="2"/>
        <v>19.496698123033976</v>
      </c>
      <c r="K55" s="3">
        <f t="shared" si="3"/>
        <v>2.5435910255609024</v>
      </c>
      <c r="L55" s="3">
        <f>I55/100*Plants!M55</f>
        <v>25.528784517225084</v>
      </c>
      <c r="M55" s="3">
        <f>J55/100*Plants!N55</f>
        <v>4.5174372760602903</v>
      </c>
      <c r="N55" s="3">
        <f t="shared" si="4"/>
        <v>30.046221793285376</v>
      </c>
      <c r="O55" s="3">
        <f>K55/100*'Harvest soils'!J55</f>
        <v>74.731122469656839</v>
      </c>
      <c r="P55" s="3">
        <f t="shared" si="5"/>
        <v>20.301501211679309</v>
      </c>
      <c r="Q55" s="3"/>
      <c r="R55" s="3"/>
      <c r="S55" s="2">
        <f t="shared" si="13"/>
        <v>50.494001668687048</v>
      </c>
      <c r="T55" s="2">
        <f t="shared" si="14"/>
        <v>29.204497119633643</v>
      </c>
    </row>
    <row r="56" spans="1:20" x14ac:dyDescent="0.2">
      <c r="A56" t="s">
        <v>20</v>
      </c>
      <c r="B56">
        <v>1</v>
      </c>
      <c r="C56">
        <v>12</v>
      </c>
      <c r="E56">
        <v>0.93310000000000004</v>
      </c>
      <c r="F56">
        <v>0.7641</v>
      </c>
      <c r="G56" s="5">
        <f t="shared" si="1"/>
        <v>23.467283294794075</v>
      </c>
      <c r="H56" s="5">
        <f t="shared" si="1"/>
        <v>16.426056704789282</v>
      </c>
      <c r="I56" s="3">
        <f t="shared" si="2"/>
        <v>23.467283294794075</v>
      </c>
      <c r="J56" s="3">
        <f t="shared" si="2"/>
        <v>16.426056704789282</v>
      </c>
      <c r="K56" s="3"/>
      <c r="L56" s="3">
        <f>I56/100*Plants!M56</f>
        <v>23.562595520530309</v>
      </c>
      <c r="M56" s="3">
        <f>J56/100*Plants!N56</f>
        <v>5.6768162574662693</v>
      </c>
      <c r="N56" s="3">
        <f t="shared" si="4"/>
        <v>29.23941177799658</v>
      </c>
      <c r="O56" s="3"/>
      <c r="P56" s="3">
        <f t="shared" si="5"/>
        <v>19.756359309457146</v>
      </c>
      <c r="Q56" s="3">
        <f t="shared" ref="Q56" si="25">AVERAGE(P56:P61)</f>
        <v>21.679816368170489</v>
      </c>
      <c r="R56" s="3">
        <f t="shared" ref="R56" si="26">STDEV(P56:P61)/SQRT(COUNT(P56:P61))</f>
        <v>0.51677121851308971</v>
      </c>
      <c r="S56" s="2"/>
      <c r="T56" s="2"/>
    </row>
    <row r="57" spans="1:20" x14ac:dyDescent="0.2">
      <c r="A57" t="s">
        <v>20</v>
      </c>
      <c r="B57">
        <v>2</v>
      </c>
      <c r="C57">
        <v>18</v>
      </c>
      <c r="D57">
        <v>0.42980000000000002</v>
      </c>
      <c r="E57">
        <v>0.99570000000000003</v>
      </c>
      <c r="F57">
        <v>0.81530000000000002</v>
      </c>
      <c r="G57" s="5">
        <f t="shared" si="1"/>
        <v>26.075453617482243</v>
      </c>
      <c r="H57" s="5">
        <f t="shared" si="1"/>
        <v>18.559256713122096</v>
      </c>
      <c r="I57" s="3">
        <f t="shared" si="2"/>
        <v>26.075453617482243</v>
      </c>
      <c r="J57" s="3">
        <f t="shared" si="2"/>
        <v>18.559256713122096</v>
      </c>
      <c r="K57" s="3">
        <f t="shared" si="3"/>
        <v>2.4977605566318775</v>
      </c>
      <c r="L57" s="3">
        <f>I57/100*Plants!M57</f>
        <v>27.422343102943969</v>
      </c>
      <c r="M57" s="3">
        <f>J57/100*Plants!N57</f>
        <v>5.0994305055594378</v>
      </c>
      <c r="N57" s="3">
        <f t="shared" si="4"/>
        <v>32.521773608503409</v>
      </c>
      <c r="O57" s="3">
        <f>K57/100*'Harvest soils'!J57</f>
        <v>73.283170443005829</v>
      </c>
      <c r="P57" s="3">
        <f t="shared" si="5"/>
        <v>21.974171357096896</v>
      </c>
      <c r="Q57" s="3"/>
      <c r="R57" s="3"/>
      <c r="S57" s="2">
        <f t="shared" ref="S57:S67" si="27">O57/148*100</f>
        <v>49.515655704733668</v>
      </c>
      <c r="T57" s="2">
        <f t="shared" si="14"/>
        <v>28.51017293816944</v>
      </c>
    </row>
    <row r="58" spans="1:20" x14ac:dyDescent="0.2">
      <c r="A58" t="s">
        <v>20</v>
      </c>
      <c r="B58">
        <v>3</v>
      </c>
      <c r="C58">
        <v>36</v>
      </c>
      <c r="D58">
        <v>0.42749999999999999</v>
      </c>
      <c r="E58">
        <v>0.96550000000000002</v>
      </c>
      <c r="F58">
        <v>0.84789999999999999</v>
      </c>
      <c r="G58" s="5">
        <f t="shared" si="1"/>
        <v>24.817198925067181</v>
      </c>
      <c r="H58" s="5">
        <f t="shared" si="1"/>
        <v>19.917505155927753</v>
      </c>
      <c r="I58" s="3">
        <f t="shared" si="2"/>
        <v>24.817198925067181</v>
      </c>
      <c r="J58" s="3">
        <f t="shared" si="2"/>
        <v>19.917505155927753</v>
      </c>
      <c r="K58" s="3">
        <f t="shared" si="3"/>
        <v>2.4019332125075508</v>
      </c>
      <c r="L58" s="3">
        <f>I58/100*Plants!M58</f>
        <v>27.946838878363277</v>
      </c>
      <c r="M58" s="3">
        <f>J58/100*Plants!N58</f>
        <v>6.7893933500248993</v>
      </c>
      <c r="N58" s="3">
        <f t="shared" si="4"/>
        <v>34.736232228388175</v>
      </c>
      <c r="O58" s="3">
        <f>K58/100*'Harvest soils'!J58</f>
        <v>68.480964504172931</v>
      </c>
      <c r="P58" s="3">
        <f t="shared" si="5"/>
        <v>23.470427181343361</v>
      </c>
      <c r="Q58" s="3"/>
      <c r="R58" s="3"/>
      <c r="S58" s="2">
        <f t="shared" si="27"/>
        <v>46.270921962279012</v>
      </c>
      <c r="T58" s="2">
        <f t="shared" si="14"/>
        <v>30.258650856377635</v>
      </c>
    </row>
    <row r="59" spans="1:20" x14ac:dyDescent="0.2">
      <c r="A59" t="s">
        <v>20</v>
      </c>
      <c r="B59">
        <v>4</v>
      </c>
      <c r="C59">
        <v>46</v>
      </c>
      <c r="D59">
        <v>0.42499999999999999</v>
      </c>
      <c r="E59">
        <v>0.95379999999999998</v>
      </c>
      <c r="F59">
        <v>0.85289999999999999</v>
      </c>
      <c r="G59" s="5">
        <f t="shared" si="1"/>
        <v>24.329729391913006</v>
      </c>
      <c r="H59" s="5">
        <f t="shared" si="1"/>
        <v>20.125825469241505</v>
      </c>
      <c r="I59" s="3">
        <f t="shared" si="2"/>
        <v>24.329729391913006</v>
      </c>
      <c r="J59" s="3">
        <f t="shared" si="2"/>
        <v>20.125825469241505</v>
      </c>
      <c r="K59" s="3">
        <f t="shared" si="3"/>
        <v>2.297773055850675</v>
      </c>
      <c r="L59" s="3">
        <f>I59/100*Plants!M59</f>
        <v>26.04311126662865</v>
      </c>
      <c r="M59" s="3">
        <f>J59/100*Plants!N59</f>
        <v>5.7739085952581322</v>
      </c>
      <c r="N59" s="3">
        <f t="shared" si="4"/>
        <v>31.817019861886781</v>
      </c>
      <c r="O59" s="3">
        <f>K59/100*'Harvest soils'!J59</f>
        <v>62.703673621817408</v>
      </c>
      <c r="P59" s="3">
        <f t="shared" si="5"/>
        <v>21.497986393166745</v>
      </c>
      <c r="Q59" s="3"/>
      <c r="R59" s="3"/>
      <c r="S59" s="2">
        <f t="shared" si="27"/>
        <v>42.367347041768525</v>
      </c>
      <c r="T59" s="2">
        <f t="shared" si="14"/>
        <v>36.134666565064734</v>
      </c>
    </row>
    <row r="60" spans="1:20" x14ac:dyDescent="0.2">
      <c r="A60" t="s">
        <v>20</v>
      </c>
      <c r="B60">
        <v>5</v>
      </c>
      <c r="C60">
        <v>60</v>
      </c>
      <c r="D60">
        <v>0.42549999999999999</v>
      </c>
      <c r="E60">
        <v>0.99150000000000005</v>
      </c>
      <c r="F60">
        <v>0.8458</v>
      </c>
      <c r="G60" s="5">
        <f t="shared" si="1"/>
        <v>25.90046455429869</v>
      </c>
      <c r="H60" s="5">
        <f t="shared" si="1"/>
        <v>19.830010624335976</v>
      </c>
      <c r="I60" s="3">
        <f t="shared" si="2"/>
        <v>25.90046455429869</v>
      </c>
      <c r="J60" s="3">
        <f t="shared" si="2"/>
        <v>19.830010624335976</v>
      </c>
      <c r="K60" s="3">
        <f t="shared" si="3"/>
        <v>2.3186050871820503</v>
      </c>
      <c r="L60" s="3">
        <f>I60/100*Plants!M60</f>
        <v>25.105939865432468</v>
      </c>
      <c r="M60" s="3">
        <f>J60/100*Plants!N60</f>
        <v>5.9562243534059069</v>
      </c>
      <c r="N60" s="3">
        <f t="shared" si="4"/>
        <v>31.062164218838376</v>
      </c>
      <c r="O60" s="3">
        <f>K60/100*'Harvest soils'!J60</f>
        <v>67.773974941414451</v>
      </c>
      <c r="P60" s="3">
        <f t="shared" si="5"/>
        <v>20.987948796512416</v>
      </c>
      <c r="Q60" s="3"/>
      <c r="R60" s="3"/>
      <c r="S60" s="2">
        <f t="shared" si="27"/>
        <v>45.793226311766524</v>
      </c>
      <c r="T60" s="2">
        <f t="shared" si="14"/>
        <v>33.218824891721063</v>
      </c>
    </row>
    <row r="61" spans="1:20" x14ac:dyDescent="0.2">
      <c r="A61" t="s">
        <v>20</v>
      </c>
      <c r="B61">
        <v>6</v>
      </c>
      <c r="C61">
        <v>69</v>
      </c>
      <c r="D61">
        <v>0.43120000000000003</v>
      </c>
      <c r="E61">
        <v>0.97570000000000001</v>
      </c>
      <c r="F61">
        <v>0.83779999999999999</v>
      </c>
      <c r="G61" s="5">
        <f t="shared" si="1"/>
        <v>25.242172364227233</v>
      </c>
      <c r="H61" s="5">
        <f t="shared" si="1"/>
        <v>19.496698123033976</v>
      </c>
      <c r="I61" s="3">
        <f t="shared" si="2"/>
        <v>25.242172364227233</v>
      </c>
      <c r="J61" s="3">
        <f t="shared" si="2"/>
        <v>19.496698123033976</v>
      </c>
      <c r="K61" s="3">
        <f t="shared" si="3"/>
        <v>2.5560902443597282</v>
      </c>
      <c r="L61" s="3">
        <f>I61/100*Plants!M61</f>
        <v>27.787134475472975</v>
      </c>
      <c r="M61" s="3">
        <f>J61/100*Plants!N61</f>
        <v>5.3530331782676592</v>
      </c>
      <c r="N61" s="3">
        <f t="shared" si="4"/>
        <v>33.140167653740633</v>
      </c>
      <c r="O61" s="3">
        <f>K61/100*'Harvest soils'!J61</f>
        <v>74.649229273605741</v>
      </c>
      <c r="P61" s="3">
        <f t="shared" si="5"/>
        <v>22.392005171446375</v>
      </c>
      <c r="Q61" s="3"/>
      <c r="R61" s="3"/>
      <c r="S61" s="2">
        <f t="shared" si="27"/>
        <v>50.438668428111988</v>
      </c>
      <c r="T61" s="2">
        <f t="shared" si="14"/>
        <v>27.169326400441641</v>
      </c>
    </row>
    <row r="62" spans="1:20" x14ac:dyDescent="0.2">
      <c r="A62" t="s">
        <v>21</v>
      </c>
      <c r="B62">
        <v>1</v>
      </c>
      <c r="C62">
        <v>5</v>
      </c>
      <c r="D62">
        <v>0.42270000000000002</v>
      </c>
      <c r="E62">
        <v>0.95809999999999995</v>
      </c>
      <c r="F62">
        <v>0.81</v>
      </c>
      <c r="G62" s="5">
        <f t="shared" si="1"/>
        <v>24.50888486136283</v>
      </c>
      <c r="H62" s="5">
        <f t="shared" si="1"/>
        <v>18.338437181009525</v>
      </c>
      <c r="I62" s="3">
        <f t="shared" si="2"/>
        <v>24.50888486136283</v>
      </c>
      <c r="J62" s="3">
        <f t="shared" si="2"/>
        <v>18.338437181009525</v>
      </c>
      <c r="K62" s="3">
        <f t="shared" si="3"/>
        <v>2.2019457117263506</v>
      </c>
      <c r="L62" s="3">
        <f>I62/100*Plants!M62</f>
        <v>27.365204633898792</v>
      </c>
      <c r="M62" s="3">
        <f>J62/100*Plants!N62</f>
        <v>5.7415348087542952</v>
      </c>
      <c r="N62" s="3">
        <f t="shared" si="4"/>
        <v>33.106739442653087</v>
      </c>
      <c r="O62" s="3">
        <f>K62/100*'Harvest soils'!J62</f>
        <v>66.066105959598417</v>
      </c>
      <c r="P62" s="3">
        <f t="shared" si="5"/>
        <v>22.369418542333168</v>
      </c>
      <c r="Q62" s="3">
        <f t="shared" ref="Q62" si="28">AVERAGE(P62:P67)</f>
        <v>22.055233613426733</v>
      </c>
      <c r="R62" s="3">
        <f t="shared" ref="R62" si="29">STDEV(P62:P67)/SQRT(COUNT(P62:P67))</f>
        <v>0.23217618077846286</v>
      </c>
      <c r="S62" s="2">
        <f t="shared" si="27"/>
        <v>44.639260783512448</v>
      </c>
      <c r="T62" s="2">
        <f t="shared" si="14"/>
        <v>32.991320674154387</v>
      </c>
    </row>
    <row r="63" spans="1:20" x14ac:dyDescent="0.2">
      <c r="A63" t="s">
        <v>21</v>
      </c>
      <c r="B63">
        <v>2</v>
      </c>
      <c r="C63">
        <v>21</v>
      </c>
      <c r="D63">
        <v>0.42230000000000001</v>
      </c>
      <c r="E63">
        <v>0.96499999999999997</v>
      </c>
      <c r="F63">
        <v>0.82479999999999998</v>
      </c>
      <c r="G63" s="5">
        <f t="shared" si="1"/>
        <v>24.796366893735804</v>
      </c>
      <c r="H63" s="5">
        <f t="shared" si="1"/>
        <v>18.955065308418224</v>
      </c>
      <c r="I63" s="3">
        <f t="shared" si="2"/>
        <v>24.796366893735804</v>
      </c>
      <c r="J63" s="3">
        <f t="shared" si="2"/>
        <v>18.955065308418224</v>
      </c>
      <c r="K63" s="3">
        <f t="shared" si="3"/>
        <v>2.1852800866612503</v>
      </c>
      <c r="L63" s="3">
        <f>I63/100*Plants!M63</f>
        <v>26.494555919670688</v>
      </c>
      <c r="M63" s="3">
        <f>J63/100*Plants!N63</f>
        <v>5.2451798221722354</v>
      </c>
      <c r="N63" s="3">
        <f t="shared" si="4"/>
        <v>31.739735741842924</v>
      </c>
      <c r="O63" s="3">
        <f>K63/100*'Harvest soils'!J63</f>
        <v>65.036008741686175</v>
      </c>
      <c r="P63" s="3">
        <f t="shared" si="5"/>
        <v>21.44576739313711</v>
      </c>
      <c r="Q63" s="3"/>
      <c r="R63" s="3"/>
      <c r="S63" s="2">
        <f t="shared" si="27"/>
        <v>43.943249149787952</v>
      </c>
      <c r="T63" s="2">
        <f t="shared" si="14"/>
        <v>34.61098345707493</v>
      </c>
    </row>
    <row r="64" spans="1:20" x14ac:dyDescent="0.2">
      <c r="A64" t="s">
        <v>21</v>
      </c>
      <c r="B64">
        <v>3</v>
      </c>
      <c r="C64">
        <v>33</v>
      </c>
      <c r="D64">
        <v>0.42509999999999998</v>
      </c>
      <c r="E64">
        <v>0.94820000000000004</v>
      </c>
      <c r="F64">
        <v>0.78269999999999995</v>
      </c>
      <c r="G64" s="5">
        <f t="shared" si="1"/>
        <v>24.096410641001604</v>
      </c>
      <c r="H64" s="5">
        <f t="shared" si="1"/>
        <v>17.201008270316436</v>
      </c>
      <c r="I64" s="3">
        <f t="shared" si="2"/>
        <v>24.096410641001604</v>
      </c>
      <c r="J64" s="3">
        <f t="shared" si="2"/>
        <v>17.201008270316436</v>
      </c>
      <c r="K64" s="3">
        <f t="shared" si="3"/>
        <v>2.3019394621169496</v>
      </c>
      <c r="L64" s="3">
        <f>I64/100*Plants!M64</f>
        <v>25.777070732170166</v>
      </c>
      <c r="M64" s="3">
        <f>J64/100*Plants!N64</f>
        <v>6.1317021100556985</v>
      </c>
      <c r="N64" s="3">
        <f t="shared" si="4"/>
        <v>31.908772842225865</v>
      </c>
      <c r="O64" s="3">
        <f>K64/100*'Harvest soils'!J64</f>
        <v>65.031479692734308</v>
      </c>
      <c r="P64" s="3">
        <f t="shared" si="5"/>
        <v>21.559981650152611</v>
      </c>
      <c r="Q64" s="3"/>
      <c r="R64" s="3"/>
      <c r="S64" s="2">
        <f t="shared" si="27"/>
        <v>43.940188981577236</v>
      </c>
      <c r="T64" s="2">
        <f t="shared" si="14"/>
        <v>34.499829368270156</v>
      </c>
    </row>
    <row r="65" spans="1:20" x14ac:dyDescent="0.2">
      <c r="A65" t="s">
        <v>21</v>
      </c>
      <c r="B65">
        <v>4</v>
      </c>
      <c r="C65">
        <v>37</v>
      </c>
      <c r="D65">
        <v>0.43049999999999999</v>
      </c>
      <c r="E65">
        <v>0.98050000000000004</v>
      </c>
      <c r="F65">
        <v>0.80710000000000004</v>
      </c>
      <c r="G65" s="5">
        <f t="shared" si="1"/>
        <v>25.442159865008442</v>
      </c>
      <c r="H65" s="5">
        <f t="shared" si="1"/>
        <v>18.217611399287545</v>
      </c>
      <c r="I65" s="3">
        <f t="shared" si="2"/>
        <v>25.442159865008442</v>
      </c>
      <c r="J65" s="3">
        <f t="shared" si="2"/>
        <v>18.217611399287545</v>
      </c>
      <c r="K65" s="3">
        <f t="shared" si="3"/>
        <v>2.5269254004958013</v>
      </c>
      <c r="L65" s="3">
        <f>I65/100*Plants!M65</f>
        <v>27.491691886558066</v>
      </c>
      <c r="M65" s="3">
        <f>J65/100*Plants!N65</f>
        <v>6.1935265615685191</v>
      </c>
      <c r="N65" s="3">
        <f t="shared" si="4"/>
        <v>33.685218448126584</v>
      </c>
      <c r="O65" s="3">
        <f>K65/100*'Harvest soils'!J65</f>
        <v>71.673930682790242</v>
      </c>
      <c r="P65" s="3">
        <f t="shared" si="5"/>
        <v>22.760282735220667</v>
      </c>
      <c r="Q65" s="3"/>
      <c r="R65" s="3"/>
      <c r="S65" s="2">
        <f t="shared" si="27"/>
        <v>48.428331542425838</v>
      </c>
      <c r="T65" s="2">
        <f t="shared" si="14"/>
        <v>28.811385722353492</v>
      </c>
    </row>
    <row r="66" spans="1:20" x14ac:dyDescent="0.2">
      <c r="A66" t="s">
        <v>21</v>
      </c>
      <c r="B66">
        <v>5</v>
      </c>
      <c r="C66">
        <v>52</v>
      </c>
      <c r="D66">
        <v>0.4294</v>
      </c>
      <c r="E66">
        <v>0.95430000000000004</v>
      </c>
      <c r="F66">
        <v>0.84799999999999998</v>
      </c>
      <c r="G66" s="5">
        <f t="shared" si="1"/>
        <v>24.350561423244383</v>
      </c>
      <c r="H66" s="5">
        <f t="shared" si="1"/>
        <v>19.921671562194028</v>
      </c>
      <c r="I66" s="3">
        <f t="shared" si="2"/>
        <v>24.350561423244383</v>
      </c>
      <c r="J66" s="3">
        <f t="shared" si="2"/>
        <v>19.921671562194028</v>
      </c>
      <c r="K66" s="3">
        <f t="shared" si="3"/>
        <v>2.4810949315667767</v>
      </c>
      <c r="L66" s="3">
        <f>I66/100*Plants!M66</f>
        <v>27.620104608592889</v>
      </c>
      <c r="M66" s="3">
        <f>J66/100*Plants!N66</f>
        <v>4.4222050539493054</v>
      </c>
      <c r="N66" s="3">
        <f t="shared" si="4"/>
        <v>32.042309662542195</v>
      </c>
      <c r="O66" s="3">
        <f>K66/100*'Harvest soils'!J66</f>
        <v>75.483793479695393</v>
      </c>
      <c r="P66" s="3">
        <f t="shared" si="5"/>
        <v>21.65020923144743</v>
      </c>
      <c r="Q66" s="3"/>
      <c r="R66" s="3"/>
      <c r="S66" s="2">
        <f t="shared" si="27"/>
        <v>51.002563161956346</v>
      </c>
      <c r="T66" s="2">
        <f t="shared" si="14"/>
        <v>27.347227606596221</v>
      </c>
    </row>
    <row r="67" spans="1:20" x14ac:dyDescent="0.2">
      <c r="A67" t="s">
        <v>21</v>
      </c>
      <c r="B67">
        <v>6</v>
      </c>
      <c r="C67">
        <v>66</v>
      </c>
      <c r="D67">
        <v>0.43719999999999998</v>
      </c>
      <c r="E67">
        <v>1.0065</v>
      </c>
      <c r="F67">
        <v>0.79830000000000001</v>
      </c>
      <c r="G67" s="5">
        <f t="shared" ref="G67:H73" si="30">(E67-0.36985)/(2.77-0.36985)*100</f>
        <v>26.52542549423994</v>
      </c>
      <c r="H67" s="5">
        <f t="shared" si="30"/>
        <v>17.850967647855342</v>
      </c>
      <c r="I67" s="3">
        <f t="shared" ref="I67:J73" si="31">(E67-0.36985)/(2.77-0.36985)*100</f>
        <v>26.52542549423994</v>
      </c>
      <c r="J67" s="3">
        <f t="shared" si="31"/>
        <v>17.850967647855342</v>
      </c>
      <c r="K67" s="3">
        <f t="shared" ref="K67:K73" si="32">(D67-0.36985)/(2.77-0.36985)*100</f>
        <v>2.8060746203362275</v>
      </c>
      <c r="L67" s="3">
        <f>I67/100*Plants!M67</f>
        <v>28.026637429193229</v>
      </c>
      <c r="M67" s="3">
        <f>J67/100*Plants!N67</f>
        <v>5.3410609206454849</v>
      </c>
      <c r="N67" s="3">
        <f t="shared" ref="N67:N73" si="33">L67+M67</f>
        <v>33.367698349838712</v>
      </c>
      <c r="O67" s="3">
        <f>K67/100*'Harvest soils'!J67</f>
        <v>81.939777924578848</v>
      </c>
      <c r="P67" s="3">
        <f t="shared" ref="P67:P73" si="34">N67/148*100</f>
        <v>22.545742128269399</v>
      </c>
      <c r="Q67" s="3"/>
      <c r="R67" s="3"/>
      <c r="S67" s="2">
        <f t="shared" si="27"/>
        <v>55.364714813904627</v>
      </c>
      <c r="T67" s="2">
        <f t="shared" si="14"/>
        <v>22.089543057825978</v>
      </c>
    </row>
    <row r="68" spans="1:20" x14ac:dyDescent="0.2">
      <c r="A68" t="s">
        <v>22</v>
      </c>
      <c r="B68">
        <v>1</v>
      </c>
      <c r="C68">
        <v>4</v>
      </c>
      <c r="D68">
        <v>0.37</v>
      </c>
      <c r="E68">
        <v>0.37669999999999998</v>
      </c>
      <c r="F68">
        <v>0.37469999999999998</v>
      </c>
      <c r="G68" s="5">
        <f t="shared" si="30"/>
        <v>0.28539882923983784</v>
      </c>
      <c r="H68" s="5">
        <f t="shared" si="30"/>
        <v>0.20207070391433726</v>
      </c>
      <c r="I68" s="3">
        <f t="shared" si="31"/>
        <v>0.28539882923983784</v>
      </c>
      <c r="J68" s="3">
        <f t="shared" si="31"/>
        <v>0.20207070391433726</v>
      </c>
      <c r="K68" s="3">
        <f t="shared" si="32"/>
        <v>6.2496093994118488E-3</v>
      </c>
      <c r="L68" s="3">
        <f>I68/100*Plants!M68</f>
        <v>0.17810600848469607</v>
      </c>
      <c r="M68" s="3">
        <f>J68/100*Plants!N68</f>
        <v>4.9082070901497646E-2</v>
      </c>
      <c r="N68" s="3">
        <f t="shared" si="33"/>
        <v>0.22718807938619373</v>
      </c>
      <c r="O68" s="3">
        <f>K68/100*'Harvest soils'!J68</f>
        <v>0.14214293110276943</v>
      </c>
      <c r="P68" s="3">
        <f t="shared" si="34"/>
        <v>0.15350545904472551</v>
      </c>
      <c r="Q68" s="3">
        <f t="shared" ref="Q68" si="35">AVERAGE(P68:P73)</f>
        <v>0.16296519563373921</v>
      </c>
      <c r="R68" s="3">
        <f t="shared" ref="R68" si="36">STDEV(P68:P73)/SQRT(COUNT(P68:P73))</f>
        <v>4.6774144766148565E-2</v>
      </c>
      <c r="S68" s="2"/>
      <c r="T68" s="6"/>
    </row>
    <row r="69" spans="1:20" x14ac:dyDescent="0.2">
      <c r="A69" t="s">
        <v>22</v>
      </c>
      <c r="B69">
        <v>2</v>
      </c>
      <c r="C69">
        <v>16</v>
      </c>
      <c r="D69">
        <v>0.36980000000000002</v>
      </c>
      <c r="E69">
        <v>0.38469999999999999</v>
      </c>
      <c r="F69">
        <v>0.37719999999999998</v>
      </c>
      <c r="G69" s="5">
        <f t="shared" si="30"/>
        <v>0.61871133054184013</v>
      </c>
      <c r="H69" s="5">
        <f t="shared" si="30"/>
        <v>0.30623086057121296</v>
      </c>
      <c r="I69" s="3">
        <f t="shared" si="31"/>
        <v>0.61871133054184013</v>
      </c>
      <c r="J69" s="3">
        <f t="shared" si="31"/>
        <v>0.30623086057121296</v>
      </c>
      <c r="K69" s="3">
        <f t="shared" si="32"/>
        <v>-2.0832031331372829E-3</v>
      </c>
      <c r="L69" s="3">
        <f>I69/100*Plants!M69</f>
        <v>0.39646629364385955</v>
      </c>
      <c r="M69" s="3">
        <f>J69/100*Plants!N69</f>
        <v>6.52481876731104E-2</v>
      </c>
      <c r="N69" s="3">
        <f t="shared" si="33"/>
        <v>0.46171448131696996</v>
      </c>
      <c r="O69" s="3">
        <f>K69/100*'Harvest soils'!J69</f>
        <v>-5.5192948769427735E-2</v>
      </c>
      <c r="P69" s="3">
        <f t="shared" si="34"/>
        <v>0.3119692441330878</v>
      </c>
      <c r="Q69" s="3"/>
      <c r="R69" s="3"/>
      <c r="S69" s="2"/>
      <c r="T69" s="6"/>
    </row>
    <row r="70" spans="1:20" x14ac:dyDescent="0.2">
      <c r="A70" t="s">
        <v>22</v>
      </c>
      <c r="B70">
        <v>3</v>
      </c>
      <c r="C70">
        <v>34</v>
      </c>
      <c r="D70">
        <v>0.36930000000000002</v>
      </c>
      <c r="E70">
        <v>0.37419999999999998</v>
      </c>
      <c r="F70">
        <v>0.3735</v>
      </c>
      <c r="G70" s="5">
        <f t="shared" si="30"/>
        <v>0.18123867258296211</v>
      </c>
      <c r="H70" s="5">
        <f t="shared" si="30"/>
        <v>0.15207382871903782</v>
      </c>
      <c r="I70" s="3">
        <f t="shared" si="31"/>
        <v>0.18123867258296211</v>
      </c>
      <c r="J70" s="3">
        <f t="shared" si="31"/>
        <v>0.15207382871903782</v>
      </c>
      <c r="K70" s="3">
        <f t="shared" si="32"/>
        <v>-2.2915234464512421E-2</v>
      </c>
      <c r="L70" s="3">
        <f>I70/100*Plants!M70</f>
        <v>0.12025480560508313</v>
      </c>
      <c r="M70" s="3">
        <f>J70/100*Plants!N70</f>
        <v>2.4360194672370241E-2</v>
      </c>
      <c r="N70" s="3">
        <f t="shared" si="33"/>
        <v>0.14461500027745336</v>
      </c>
      <c r="O70" s="3">
        <f>K70/100*'Harvest soils'!J70</f>
        <v>-0.63099224860206093</v>
      </c>
      <c r="P70" s="3">
        <f t="shared" si="34"/>
        <v>9.7712838025306323E-2</v>
      </c>
      <c r="Q70" s="3"/>
      <c r="R70" s="3"/>
      <c r="S70" s="2"/>
      <c r="T70" s="6"/>
    </row>
    <row r="71" spans="1:20" x14ac:dyDescent="0.2">
      <c r="A71" t="s">
        <v>22</v>
      </c>
      <c r="B71">
        <v>4</v>
      </c>
      <c r="C71">
        <v>45</v>
      </c>
      <c r="D71">
        <v>0.3695</v>
      </c>
      <c r="E71">
        <v>0.37409999999999999</v>
      </c>
      <c r="F71">
        <v>0.37369999999999998</v>
      </c>
      <c r="G71" s="5">
        <f t="shared" si="30"/>
        <v>0.17707226631668754</v>
      </c>
      <c r="H71" s="5">
        <f t="shared" si="30"/>
        <v>0.16040664125158696</v>
      </c>
      <c r="I71" s="3">
        <f t="shared" si="31"/>
        <v>0.17707226631668754</v>
      </c>
      <c r="J71" s="3">
        <f t="shared" si="31"/>
        <v>0.16040664125158696</v>
      </c>
      <c r="K71" s="3">
        <f t="shared" si="32"/>
        <v>-1.4582421931963293E-2</v>
      </c>
      <c r="L71" s="3">
        <f>I71/100*Plants!M71</f>
        <v>0.10386986446377075</v>
      </c>
      <c r="M71" s="3">
        <f>J71/100*Plants!N71</f>
        <v>2.5331983375871555E-2</v>
      </c>
      <c r="N71" s="3">
        <f t="shared" si="33"/>
        <v>0.12920184783964231</v>
      </c>
      <c r="O71" s="3">
        <f>K71/100*'Harvest soils'!J71</f>
        <v>-0.37980259319932302</v>
      </c>
      <c r="P71" s="3">
        <f t="shared" si="34"/>
        <v>8.7298545837596164E-2</v>
      </c>
      <c r="Q71" s="3"/>
      <c r="R71" s="3"/>
      <c r="S71" s="2"/>
      <c r="T71" s="6"/>
    </row>
    <row r="72" spans="1:20" x14ac:dyDescent="0.2">
      <c r="A72" t="s">
        <v>22</v>
      </c>
      <c r="B72">
        <v>5</v>
      </c>
      <c r="C72">
        <v>49</v>
      </c>
      <c r="D72">
        <v>0.37059999999999998</v>
      </c>
      <c r="E72">
        <v>0.38479999999999998</v>
      </c>
      <c r="F72">
        <v>0.375</v>
      </c>
      <c r="G72" s="5">
        <f t="shared" si="30"/>
        <v>0.62287773680811453</v>
      </c>
      <c r="H72" s="5">
        <f t="shared" si="30"/>
        <v>0.21456992271316325</v>
      </c>
      <c r="I72" s="3">
        <f t="shared" si="31"/>
        <v>0.62287773680811453</v>
      </c>
      <c r="J72" s="3">
        <f t="shared" si="31"/>
        <v>0.21456992271316325</v>
      </c>
      <c r="K72" s="3">
        <f t="shared" si="32"/>
        <v>3.1248046997061556E-2</v>
      </c>
      <c r="L72" s="3">
        <f>I72/100*Plants!M72</f>
        <v>0.38886481655604682</v>
      </c>
      <c r="M72" s="3">
        <f>J72/100*Plants!N72</f>
        <v>4.4480723090762571E-2</v>
      </c>
      <c r="N72" s="3">
        <f t="shared" si="33"/>
        <v>0.43334553964680939</v>
      </c>
      <c r="O72" s="3">
        <f>K72/100*'Harvest soils'!J72</f>
        <v>0.73928626168947609</v>
      </c>
      <c r="P72" s="3">
        <f t="shared" si="34"/>
        <v>0.29280104030189824</v>
      </c>
      <c r="Q72" s="3"/>
      <c r="R72" s="3"/>
      <c r="S72" s="2"/>
      <c r="T72" s="6"/>
    </row>
    <row r="73" spans="1:20" x14ac:dyDescent="0.2">
      <c r="A73" t="s">
        <v>22</v>
      </c>
      <c r="B73">
        <v>6</v>
      </c>
      <c r="C73">
        <v>67</v>
      </c>
      <c r="D73">
        <v>0.36990000000000001</v>
      </c>
      <c r="E73">
        <v>0.372</v>
      </c>
      <c r="F73">
        <v>0.37069999999999997</v>
      </c>
      <c r="G73" s="5">
        <f t="shared" si="30"/>
        <v>8.9577734724912414E-2</v>
      </c>
      <c r="H73" s="5">
        <f t="shared" si="30"/>
        <v>3.5414453263336122E-2</v>
      </c>
      <c r="I73" s="3">
        <f t="shared" si="31"/>
        <v>8.9577734724912414E-2</v>
      </c>
      <c r="J73" s="3">
        <f t="shared" si="31"/>
        <v>3.5414453263336122E-2</v>
      </c>
      <c r="K73" s="3">
        <f t="shared" si="32"/>
        <v>2.0832031331372829E-3</v>
      </c>
      <c r="L73" s="3">
        <f>I73/100*Plants!M73</f>
        <v>4.5025050154741869E-2</v>
      </c>
      <c r="M73" s="3">
        <f>J73/100*Plants!N73</f>
        <v>6.0409386057933929E-3</v>
      </c>
      <c r="N73" s="3">
        <f t="shared" si="33"/>
        <v>5.1065988760535259E-2</v>
      </c>
      <c r="O73" s="3">
        <f>K73/100*'Harvest soils'!J73</f>
        <v>5.246803500971603E-2</v>
      </c>
      <c r="P73" s="3">
        <f t="shared" si="34"/>
        <v>3.4504046459821122E-2</v>
      </c>
      <c r="Q73" s="3"/>
      <c r="R73" s="3"/>
      <c r="S73" s="2"/>
      <c r="T73" s="6"/>
    </row>
    <row r="74" spans="1:20" x14ac:dyDescent="0.2">
      <c r="G74" s="5"/>
      <c r="I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Soil Solution</vt:lpstr>
      <vt:lpstr>Harvest soils</vt:lpstr>
      <vt:lpstr>Plants</vt:lpstr>
      <vt:lpstr>Plants (2)</vt:lpstr>
      <vt:lpstr>15N</vt:lpstr>
      <vt:lpstr>15N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Farrell</dc:creator>
  <cp:lastModifiedBy>Mark Farrell</cp:lastModifiedBy>
  <dcterms:created xsi:type="dcterms:W3CDTF">2017-08-29T00:26:31Z</dcterms:created>
  <dcterms:modified xsi:type="dcterms:W3CDTF">2017-09-08T11:25:50Z</dcterms:modified>
</cp:coreProperties>
</file>