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manc\OneDrive\Desktop\Fall_2023\16782\Planning-in-Robotics\16782_HW2_fall23_v1\16782-HW2\"/>
    </mc:Choice>
  </mc:AlternateContent>
  <xr:revisionPtr revIDLastSave="0" documentId="13_ncr:1_{45E011E9-61D7-47CB-B543-A8B2EEA022CB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grader_results" sheetId="1" r:id="rId1"/>
    <sheet name="Calculation" sheetId="2" r:id="rId2"/>
    <sheet name="Summary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3" l="1"/>
  <c r="D5" i="3"/>
  <c r="E5" i="3"/>
  <c r="F5" i="3"/>
  <c r="G5" i="3"/>
  <c r="H5" i="3"/>
  <c r="C6" i="3"/>
  <c r="D6" i="3"/>
  <c r="E6" i="3"/>
  <c r="F6" i="3"/>
  <c r="G6" i="3"/>
  <c r="H6" i="3"/>
  <c r="C7" i="3"/>
  <c r="D7" i="3"/>
  <c r="E7" i="3"/>
  <c r="F7" i="3"/>
  <c r="G7" i="3"/>
  <c r="H7" i="3"/>
  <c r="H4" i="3"/>
  <c r="G4" i="3"/>
  <c r="F4" i="3"/>
  <c r="E4" i="3"/>
  <c r="D4" i="3"/>
  <c r="C4" i="3"/>
  <c r="D4" i="2"/>
  <c r="E4" i="2"/>
  <c r="D5" i="2"/>
  <c r="E5" i="2"/>
  <c r="D6" i="2"/>
  <c r="E6" i="2"/>
  <c r="C6" i="2"/>
  <c r="C5" i="2"/>
  <c r="C4" i="2"/>
  <c r="D3" i="2"/>
  <c r="E3" i="2"/>
  <c r="C3" i="2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F82" i="1"/>
  <c r="E82" i="1"/>
  <c r="D82" i="1"/>
  <c r="F3" i="2" l="1"/>
  <c r="F6" i="2"/>
  <c r="F5" i="2"/>
  <c r="F4" i="2"/>
  <c r="H82" i="1"/>
</calcChain>
</file>

<file path=xl/sharedStrings.xml><?xml version="1.0" encoding="utf-8"?>
<sst xmlns="http://schemas.openxmlformats.org/spreadsheetml/2006/main" count="153" uniqueCount="29">
  <si>
    <t>planner</t>
  </si>
  <si>
    <t>mapName</t>
  </si>
  <si>
    <t>problemIndex</t>
  </si>
  <si>
    <t>numSteps</t>
  </si>
  <si>
    <t>cost</t>
  </si>
  <si>
    <t>timespent</t>
  </si>
  <si>
    <t>success</t>
  </si>
  <si>
    <t>./map2.txt</t>
  </si>
  <si>
    <t>Problem</t>
  </si>
  <si>
    <t>RRT</t>
  </si>
  <si>
    <t>PRM</t>
  </si>
  <si>
    <t>Average Steps</t>
  </si>
  <si>
    <t>Average Cost</t>
  </si>
  <si>
    <t>Average Time</t>
  </si>
  <si>
    <t>Success Rate (&lt;5s)</t>
  </si>
  <si>
    <t>RRT Connect</t>
  </si>
  <si>
    <t>RRT Star</t>
  </si>
  <si>
    <t>Success Value</t>
  </si>
  <si>
    <t>Total</t>
  </si>
  <si>
    <t>Run 1</t>
  </si>
  <si>
    <t>Run 2</t>
  </si>
  <si>
    <t>Run 4</t>
  </si>
  <si>
    <t>Run 5</t>
  </si>
  <si>
    <t>Steps</t>
  </si>
  <si>
    <t>Cost</t>
  </si>
  <si>
    <t>Time</t>
  </si>
  <si>
    <t>Success</t>
  </si>
  <si>
    <t>Avg</t>
  </si>
  <si>
    <t>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</si>
</sst>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1">
    <xf numFmtId="0" fontId="0" fillId="0" borderId="0" xfId="0"/>
    <xf numFmtId="164" fontId="0" fillId="0" borderId="0" xfId="0" applyNumberFormat="1"/>
    <xf numFmtId="0" fontId="16" fillId="0" borderId="0" xfId="0" applyFont="1"/>
    <xf numFmtId="0" fontId="0" fillId="0" borderId="0" xfId="0" applyAlignment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/>
    <xf numFmtId="0" fontId="0" fillId="0" borderId="17" xfId="0" applyBorder="1"/>
    <xf numFmtId="0" fontId="0" fillId="0" borderId="19" xfId="0" applyBorder="1" applyAlignment="1">
      <alignment horizontal="center"/>
    </xf>
    <xf numFmtId="0" fontId="0" fillId="0" borderId="20" xfId="0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/>
    <xf numFmtId="0" fontId="0" fillId="0" borderId="23" xfId="0" applyBorder="1"/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/>
    <xf numFmtId="0" fontId="0" fillId="0" borderId="25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16" xfId="0" applyBorder="1"/>
    <xf numFmtId="0" fontId="0" fillId="0" borderId="10" xfId="0" applyBorder="1"/>
    <xf numFmtId="0" fontId="0" fillId="0" borderId="11" xfId="0" applyBorder="1"/>
    <xf numFmtId="0" fontId="0" fillId="0" borderId="21" xfId="0" applyBorder="1"/>
    <xf numFmtId="0" fontId="0" fillId="0" borderId="24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numFmt numFmtId="164" formatCode="0.0000000"/>
    </dxf>
    <dxf>
      <numFmt numFmtId="164" formatCode="0.0000000"/>
    </dxf>
    <dxf>
      <numFmt numFmtId="164" formatCode="0.0000000"/>
    </dxf>
    <dxf>
      <numFmt numFmtId="164" formatCode="0.0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H82" totalsRowCount="1">
  <autoFilter ref="A1:H81" xr:uid="{00000000-0009-0000-0100-000001000000}"/>
  <tableColumns count="8">
    <tableColumn id="1" xr3:uid="{00000000-0010-0000-0000-000001000000}" name="planner" totalsRowLabel="Total"/>
    <tableColumn id="2" xr3:uid="{00000000-0010-0000-0000-000002000000}" name="mapName"/>
    <tableColumn id="3" xr3:uid="{00000000-0010-0000-0000-000003000000}" name="problemIndex"/>
    <tableColumn id="4" xr3:uid="{00000000-0010-0000-0000-000004000000}" name="numSteps" totalsRowFunction="average"/>
    <tableColumn id="5" xr3:uid="{00000000-0010-0000-0000-000005000000}" name="cost" totalsRowFunction="average" dataDxfId="3" totalsRowDxfId="1"/>
    <tableColumn id="6" xr3:uid="{00000000-0010-0000-0000-000006000000}" name="timespent" totalsRowFunction="average" dataDxfId="2" totalsRowDxfId="0"/>
    <tableColumn id="7" xr3:uid="{00000000-0010-0000-0000-000007000000}" name="success"/>
    <tableColumn id="8" xr3:uid="{00000000-0010-0000-0000-000008000000}" name="Success Value" totalsRowFunction="average">
      <calculatedColumnFormula>IF(G2,1,0)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2"/>
  <sheetViews>
    <sheetView workbookViewId="0">
      <selection activeCell="A2" sqref="A2:G81"/>
    </sheetView>
  </sheetViews>
  <sheetFormatPr defaultRowHeight="14.4" x14ac:dyDescent="0.3"/>
  <cols>
    <col min="1" max="1" width="9.33203125" customWidth="1"/>
    <col min="2" max="2" width="11.6640625" customWidth="1"/>
    <col min="3" max="3" width="14.6640625" customWidth="1"/>
    <col min="4" max="4" width="11.33203125" customWidth="1"/>
    <col min="5" max="5" width="10.5546875" bestFit="1" customWidth="1"/>
    <col min="6" max="6" width="11.33203125" customWidth="1"/>
    <col min="7" max="7" width="9.109375" customWidth="1"/>
    <col min="8" max="8" width="14.5546875" customWidth="1"/>
    <col min="10" max="10" width="33.33203125" bestFit="1" customWidth="1"/>
    <col min="11" max="11" width="12.33203125" bestFit="1" customWidth="1"/>
    <col min="12" max="12" width="12.44140625" bestFit="1" customWidth="1"/>
    <col min="13" max="13" width="12" bestFit="1" customWidth="1"/>
    <col min="14" max="14" width="15.8867187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17</v>
      </c>
    </row>
    <row r="2" spans="1:11" x14ac:dyDescent="0.3">
      <c r="A2">
        <v>0</v>
      </c>
      <c r="B2" t="s">
        <v>7</v>
      </c>
      <c r="C2">
        <v>0</v>
      </c>
      <c r="D2">
        <v>51</v>
      </c>
      <c r="E2">
        <v>4.7530829999999904</v>
      </c>
      <c r="F2">
        <v>4.4447569962358102E-3</v>
      </c>
      <c r="G2" t="b">
        <v>1</v>
      </c>
      <c r="H2">
        <f>IF(G2,1,0)</f>
        <v>1</v>
      </c>
    </row>
    <row r="3" spans="1:11" x14ac:dyDescent="0.3">
      <c r="A3">
        <v>0</v>
      </c>
      <c r="B3" t="s">
        <v>7</v>
      </c>
      <c r="C3">
        <v>1</v>
      </c>
      <c r="D3">
        <v>50</v>
      </c>
      <c r="E3">
        <v>6.2609659999999998</v>
      </c>
      <c r="F3">
        <v>5.2781429985770904E-3</v>
      </c>
      <c r="G3" t="b">
        <v>1</v>
      </c>
      <c r="H3">
        <f t="shared" ref="H3:H66" si="0">IF(G3,1,0)</f>
        <v>1</v>
      </c>
    </row>
    <row r="4" spans="1:11" x14ac:dyDescent="0.3">
      <c r="A4">
        <v>0</v>
      </c>
      <c r="B4" t="s">
        <v>7</v>
      </c>
      <c r="C4">
        <v>2</v>
      </c>
      <c r="D4">
        <v>69</v>
      </c>
      <c r="E4">
        <v>16.345119</v>
      </c>
      <c r="F4">
        <v>9.3986660009250003E-2</v>
      </c>
      <c r="G4" t="b">
        <v>1</v>
      </c>
      <c r="H4">
        <f t="shared" si="0"/>
        <v>1</v>
      </c>
    </row>
    <row r="5" spans="1:11" x14ac:dyDescent="0.3">
      <c r="A5">
        <v>0</v>
      </c>
      <c r="B5" t="s">
        <v>7</v>
      </c>
      <c r="C5">
        <v>3</v>
      </c>
      <c r="D5">
        <v>44</v>
      </c>
      <c r="E5">
        <v>1.5364169999999999</v>
      </c>
      <c r="F5">
        <v>5.3803560003871098E-3</v>
      </c>
      <c r="G5" t="b">
        <v>1</v>
      </c>
      <c r="H5">
        <f t="shared" si="0"/>
        <v>1</v>
      </c>
      <c r="K5" s="1"/>
    </row>
    <row r="6" spans="1:11" x14ac:dyDescent="0.3">
      <c r="A6">
        <v>0</v>
      </c>
      <c r="B6" t="s">
        <v>7</v>
      </c>
      <c r="C6">
        <v>4</v>
      </c>
      <c r="D6">
        <v>52</v>
      </c>
      <c r="E6">
        <v>7.3226620000000002</v>
      </c>
      <c r="F6">
        <v>5.9565260016824998E-3</v>
      </c>
      <c r="G6" t="b">
        <v>1</v>
      </c>
      <c r="H6">
        <f t="shared" si="0"/>
        <v>1</v>
      </c>
    </row>
    <row r="7" spans="1:11" x14ac:dyDescent="0.3">
      <c r="A7">
        <v>0</v>
      </c>
      <c r="B7" t="s">
        <v>7</v>
      </c>
      <c r="C7">
        <v>5</v>
      </c>
      <c r="D7">
        <v>48</v>
      </c>
      <c r="E7">
        <v>4.1234299999999902</v>
      </c>
      <c r="F7">
        <v>5.12740800331812E-3</v>
      </c>
      <c r="G7" t="b">
        <v>1</v>
      </c>
      <c r="H7">
        <f t="shared" si="0"/>
        <v>1</v>
      </c>
    </row>
    <row r="8" spans="1:11" x14ac:dyDescent="0.3">
      <c r="A8">
        <v>0</v>
      </c>
      <c r="B8" t="s">
        <v>7</v>
      </c>
      <c r="C8">
        <v>6</v>
      </c>
      <c r="D8">
        <v>65</v>
      </c>
      <c r="E8">
        <v>17.621236999999901</v>
      </c>
      <c r="F8">
        <v>1.30268080101814E-2</v>
      </c>
      <c r="G8" t="b">
        <v>1</v>
      </c>
      <c r="H8">
        <f t="shared" si="0"/>
        <v>1</v>
      </c>
      <c r="K8" s="1"/>
    </row>
    <row r="9" spans="1:11" x14ac:dyDescent="0.3">
      <c r="A9">
        <v>0</v>
      </c>
      <c r="B9" t="s">
        <v>7</v>
      </c>
      <c r="C9">
        <v>7</v>
      </c>
      <c r="D9">
        <v>95</v>
      </c>
      <c r="E9">
        <v>32.309725999999998</v>
      </c>
      <c r="F9">
        <v>0.15177165200293499</v>
      </c>
      <c r="G9" t="b">
        <v>1</v>
      </c>
      <c r="H9">
        <f t="shared" si="0"/>
        <v>1</v>
      </c>
    </row>
    <row r="10" spans="1:11" x14ac:dyDescent="0.3">
      <c r="A10">
        <v>0</v>
      </c>
      <c r="B10" t="s">
        <v>7</v>
      </c>
      <c r="C10">
        <v>8</v>
      </c>
      <c r="D10">
        <v>73</v>
      </c>
      <c r="E10">
        <v>16.795669</v>
      </c>
      <c r="F10">
        <v>0.34293955400062198</v>
      </c>
      <c r="G10" t="b">
        <v>1</v>
      </c>
      <c r="H10">
        <f t="shared" si="0"/>
        <v>1</v>
      </c>
    </row>
    <row r="11" spans="1:11" x14ac:dyDescent="0.3">
      <c r="A11">
        <v>0</v>
      </c>
      <c r="B11" t="s">
        <v>7</v>
      </c>
      <c r="C11">
        <v>9</v>
      </c>
      <c r="D11">
        <v>65</v>
      </c>
      <c r="E11">
        <v>14.019260999999901</v>
      </c>
      <c r="F11">
        <v>2.2267906009801601E-2</v>
      </c>
      <c r="G11" t="b">
        <v>1</v>
      </c>
      <c r="H11">
        <f t="shared" si="0"/>
        <v>1</v>
      </c>
    </row>
    <row r="12" spans="1:11" x14ac:dyDescent="0.3">
      <c r="A12">
        <v>0</v>
      </c>
      <c r="B12" t="s">
        <v>7</v>
      </c>
      <c r="C12">
        <v>10</v>
      </c>
      <c r="D12">
        <v>62</v>
      </c>
      <c r="E12">
        <v>14.2470769999999</v>
      </c>
      <c r="F12">
        <v>2.93515230005141E-2</v>
      </c>
      <c r="G12" t="b">
        <v>1</v>
      </c>
      <c r="H12">
        <f t="shared" si="0"/>
        <v>1</v>
      </c>
    </row>
    <row r="13" spans="1:11" x14ac:dyDescent="0.3">
      <c r="A13">
        <v>0</v>
      </c>
      <c r="B13" t="s">
        <v>7</v>
      </c>
      <c r="C13">
        <v>11</v>
      </c>
      <c r="D13">
        <v>64</v>
      </c>
      <c r="E13">
        <v>12.3148629999999</v>
      </c>
      <c r="F13">
        <v>5.7239560002926702E-2</v>
      </c>
      <c r="G13" t="b">
        <v>1</v>
      </c>
      <c r="H13">
        <f t="shared" si="0"/>
        <v>1</v>
      </c>
    </row>
    <row r="14" spans="1:11" x14ac:dyDescent="0.3">
      <c r="A14">
        <v>0</v>
      </c>
      <c r="B14" t="s">
        <v>7</v>
      </c>
      <c r="C14">
        <v>12</v>
      </c>
      <c r="D14">
        <v>55</v>
      </c>
      <c r="E14">
        <v>7.6474200000000003</v>
      </c>
      <c r="F14">
        <v>2.35085319873178E-2</v>
      </c>
      <c r="G14" t="b">
        <v>1</v>
      </c>
      <c r="H14">
        <f t="shared" si="0"/>
        <v>1</v>
      </c>
    </row>
    <row r="15" spans="1:11" x14ac:dyDescent="0.3">
      <c r="A15">
        <v>0</v>
      </c>
      <c r="B15" t="s">
        <v>7</v>
      </c>
      <c r="C15">
        <v>13</v>
      </c>
      <c r="D15">
        <v>56</v>
      </c>
      <c r="E15">
        <v>6.8210410000000001</v>
      </c>
      <c r="F15">
        <v>1.1532307089946601</v>
      </c>
      <c r="G15" t="b">
        <v>1</v>
      </c>
      <c r="H15">
        <f t="shared" si="0"/>
        <v>1</v>
      </c>
    </row>
    <row r="16" spans="1:11" x14ac:dyDescent="0.3">
      <c r="A16">
        <v>0</v>
      </c>
      <c r="B16" t="s">
        <v>7</v>
      </c>
      <c r="C16">
        <v>14</v>
      </c>
      <c r="D16">
        <v>51</v>
      </c>
      <c r="E16">
        <v>6.0225010000000001</v>
      </c>
      <c r="F16">
        <v>0.57685824400687102</v>
      </c>
      <c r="G16" t="b">
        <v>1</v>
      </c>
      <c r="H16">
        <f t="shared" si="0"/>
        <v>1</v>
      </c>
    </row>
    <row r="17" spans="1:8" x14ac:dyDescent="0.3">
      <c r="A17">
        <v>0</v>
      </c>
      <c r="B17" t="s">
        <v>7</v>
      </c>
      <c r="C17">
        <v>15</v>
      </c>
      <c r="D17">
        <v>69</v>
      </c>
      <c r="E17">
        <v>15.557522000000001</v>
      </c>
      <c r="F17">
        <v>2.7571548009291201E-2</v>
      </c>
      <c r="G17" t="b">
        <v>1</v>
      </c>
      <c r="H17">
        <f t="shared" si="0"/>
        <v>1</v>
      </c>
    </row>
    <row r="18" spans="1:8" x14ac:dyDescent="0.3">
      <c r="A18">
        <v>0</v>
      </c>
      <c r="B18" t="s">
        <v>7</v>
      </c>
      <c r="C18">
        <v>16</v>
      </c>
      <c r="D18">
        <v>68</v>
      </c>
      <c r="E18">
        <v>12.340051000000001</v>
      </c>
      <c r="F18">
        <v>1.2674776890053101</v>
      </c>
      <c r="G18" t="b">
        <v>1</v>
      </c>
      <c r="H18">
        <f t="shared" si="0"/>
        <v>1</v>
      </c>
    </row>
    <row r="19" spans="1:8" x14ac:dyDescent="0.3">
      <c r="A19">
        <v>0</v>
      </c>
      <c r="B19" t="s">
        <v>7</v>
      </c>
      <c r="C19">
        <v>17</v>
      </c>
      <c r="D19">
        <v>46</v>
      </c>
      <c r="E19">
        <v>2.948029</v>
      </c>
      <c r="F19">
        <v>6.74686000274959E-3</v>
      </c>
      <c r="G19" t="b">
        <v>1</v>
      </c>
      <c r="H19">
        <f t="shared" si="0"/>
        <v>1</v>
      </c>
    </row>
    <row r="20" spans="1:8" x14ac:dyDescent="0.3">
      <c r="A20">
        <v>0</v>
      </c>
      <c r="B20" t="s">
        <v>7</v>
      </c>
      <c r="C20">
        <v>18</v>
      </c>
      <c r="D20">
        <v>48</v>
      </c>
      <c r="E20">
        <v>4.5228669999999997</v>
      </c>
      <c r="F20">
        <v>5.7927070010919098E-3</v>
      </c>
      <c r="G20" t="b">
        <v>1</v>
      </c>
      <c r="H20">
        <f t="shared" si="0"/>
        <v>1</v>
      </c>
    </row>
    <row r="21" spans="1:8" x14ac:dyDescent="0.3">
      <c r="A21">
        <v>0</v>
      </c>
      <c r="B21" t="s">
        <v>7</v>
      </c>
      <c r="C21">
        <v>19</v>
      </c>
      <c r="D21">
        <v>78</v>
      </c>
      <c r="E21">
        <v>23.76641</v>
      </c>
      <c r="F21">
        <v>5.5592934993910603E-2</v>
      </c>
      <c r="G21" t="b">
        <v>1</v>
      </c>
      <c r="H21">
        <f t="shared" si="0"/>
        <v>1</v>
      </c>
    </row>
    <row r="22" spans="1:8" x14ac:dyDescent="0.3">
      <c r="A22">
        <v>1</v>
      </c>
      <c r="B22" t="s">
        <v>7</v>
      </c>
      <c r="C22">
        <v>0</v>
      </c>
      <c r="D22">
        <v>3</v>
      </c>
      <c r="E22">
        <v>4.5716830000000002</v>
      </c>
      <c r="F22">
        <v>3.9961379952728696E-3</v>
      </c>
      <c r="G22" t="b">
        <v>1</v>
      </c>
      <c r="H22">
        <f t="shared" si="0"/>
        <v>1</v>
      </c>
    </row>
    <row r="23" spans="1:8" x14ac:dyDescent="0.3">
      <c r="A23">
        <v>1</v>
      </c>
      <c r="B23" t="s">
        <v>7</v>
      </c>
      <c r="C23">
        <v>1</v>
      </c>
      <c r="D23">
        <v>8</v>
      </c>
      <c r="E23">
        <v>5.9099259999999996</v>
      </c>
      <c r="F23">
        <v>3.6559349973686E-3</v>
      </c>
      <c r="G23" t="b">
        <v>1</v>
      </c>
      <c r="H23">
        <f t="shared" si="0"/>
        <v>1</v>
      </c>
    </row>
    <row r="24" spans="1:8" x14ac:dyDescent="0.3">
      <c r="A24">
        <v>1</v>
      </c>
      <c r="B24" t="s">
        <v>7</v>
      </c>
      <c r="C24">
        <v>2</v>
      </c>
      <c r="D24">
        <v>77</v>
      </c>
      <c r="E24">
        <v>24.016964999999999</v>
      </c>
      <c r="F24">
        <v>0.15551750600570799</v>
      </c>
      <c r="G24" t="b">
        <v>1</v>
      </c>
      <c r="H24">
        <f t="shared" si="0"/>
        <v>1</v>
      </c>
    </row>
    <row r="25" spans="1:8" x14ac:dyDescent="0.3">
      <c r="A25">
        <v>1</v>
      </c>
      <c r="B25" t="s">
        <v>7</v>
      </c>
      <c r="C25">
        <v>3</v>
      </c>
      <c r="D25">
        <v>3</v>
      </c>
      <c r="E25">
        <v>2.2910029999999999</v>
      </c>
      <c r="F25">
        <v>4.5615880080731499E-3</v>
      </c>
      <c r="G25" t="b">
        <v>1</v>
      </c>
      <c r="H25">
        <f t="shared" si="0"/>
        <v>1</v>
      </c>
    </row>
    <row r="26" spans="1:8" x14ac:dyDescent="0.3">
      <c r="A26">
        <v>1</v>
      </c>
      <c r="B26" t="s">
        <v>7</v>
      </c>
      <c r="C26">
        <v>4</v>
      </c>
      <c r="D26">
        <v>8</v>
      </c>
      <c r="E26">
        <v>6.2052639999999997</v>
      </c>
      <c r="F26">
        <v>3.5926350101362901E-3</v>
      </c>
      <c r="G26" t="b">
        <v>1</v>
      </c>
      <c r="H26">
        <f t="shared" si="0"/>
        <v>1</v>
      </c>
    </row>
    <row r="27" spans="1:8" x14ac:dyDescent="0.3">
      <c r="A27">
        <v>1</v>
      </c>
      <c r="B27" t="s">
        <v>7</v>
      </c>
      <c r="C27">
        <v>5</v>
      </c>
      <c r="D27">
        <v>18</v>
      </c>
      <c r="E27">
        <v>4.58110999999999</v>
      </c>
      <c r="F27">
        <v>1.9407145009608901E-2</v>
      </c>
      <c r="G27" t="b">
        <v>1</v>
      </c>
      <c r="H27">
        <f t="shared" si="0"/>
        <v>1</v>
      </c>
    </row>
    <row r="28" spans="1:8" x14ac:dyDescent="0.3">
      <c r="A28">
        <v>1</v>
      </c>
      <c r="B28" t="s">
        <v>7</v>
      </c>
      <c r="C28">
        <v>6</v>
      </c>
      <c r="D28">
        <v>70</v>
      </c>
      <c r="E28">
        <v>15.793654999999999</v>
      </c>
      <c r="F28">
        <v>0.19736583500343799</v>
      </c>
      <c r="G28" t="b">
        <v>1</v>
      </c>
      <c r="H28">
        <f t="shared" si="0"/>
        <v>1</v>
      </c>
    </row>
    <row r="29" spans="1:8" x14ac:dyDescent="0.3">
      <c r="A29">
        <v>1</v>
      </c>
      <c r="B29" t="s">
        <v>7</v>
      </c>
      <c r="C29">
        <v>7</v>
      </c>
      <c r="D29">
        <v>120</v>
      </c>
      <c r="E29">
        <v>29.598891999999999</v>
      </c>
      <c r="F29">
        <v>0.223469497010228</v>
      </c>
      <c r="G29" t="b">
        <v>1</v>
      </c>
      <c r="H29">
        <f t="shared" si="0"/>
        <v>1</v>
      </c>
    </row>
    <row r="30" spans="1:8" x14ac:dyDescent="0.3">
      <c r="A30">
        <v>1</v>
      </c>
      <c r="B30" t="s">
        <v>7</v>
      </c>
      <c r="C30">
        <v>8</v>
      </c>
      <c r="D30">
        <v>110</v>
      </c>
      <c r="E30">
        <v>27.375830999999899</v>
      </c>
      <c r="F30">
        <v>0.138173751998692</v>
      </c>
      <c r="G30" t="b">
        <v>1</v>
      </c>
      <c r="H30">
        <f t="shared" si="0"/>
        <v>1</v>
      </c>
    </row>
    <row r="31" spans="1:8" x14ac:dyDescent="0.3">
      <c r="A31">
        <v>1</v>
      </c>
      <c r="B31" t="s">
        <v>7</v>
      </c>
      <c r="C31">
        <v>9</v>
      </c>
      <c r="D31">
        <v>37</v>
      </c>
      <c r="E31">
        <v>11.800428999999999</v>
      </c>
      <c r="F31">
        <v>1.9273943995358402E-2</v>
      </c>
      <c r="G31" t="b">
        <v>1</v>
      </c>
      <c r="H31">
        <f t="shared" si="0"/>
        <v>1</v>
      </c>
    </row>
    <row r="32" spans="1:8" x14ac:dyDescent="0.3">
      <c r="A32">
        <v>1</v>
      </c>
      <c r="B32" t="s">
        <v>7</v>
      </c>
      <c r="C32">
        <v>10</v>
      </c>
      <c r="D32">
        <v>33</v>
      </c>
      <c r="E32">
        <v>13.464587</v>
      </c>
      <c r="F32">
        <v>2.0989187993109198E-2</v>
      </c>
      <c r="G32" t="b">
        <v>1</v>
      </c>
      <c r="H32">
        <f t="shared" si="0"/>
        <v>1</v>
      </c>
    </row>
    <row r="33" spans="1:8" x14ac:dyDescent="0.3">
      <c r="A33">
        <v>1</v>
      </c>
      <c r="B33" t="s">
        <v>7</v>
      </c>
      <c r="C33">
        <v>11</v>
      </c>
      <c r="D33">
        <v>15</v>
      </c>
      <c r="E33">
        <v>8.3711789999999997</v>
      </c>
      <c r="F33">
        <v>1.73409970011562E-2</v>
      </c>
      <c r="G33" t="b">
        <v>1</v>
      </c>
      <c r="H33">
        <f t="shared" si="0"/>
        <v>1</v>
      </c>
    </row>
    <row r="34" spans="1:8" x14ac:dyDescent="0.3">
      <c r="A34">
        <v>1</v>
      </c>
      <c r="B34" t="s">
        <v>7</v>
      </c>
      <c r="C34">
        <v>12</v>
      </c>
      <c r="D34">
        <v>14</v>
      </c>
      <c r="E34">
        <v>6.5521200000000004</v>
      </c>
      <c r="F34">
        <v>9.1709859989350592E-3</v>
      </c>
      <c r="G34" t="b">
        <v>1</v>
      </c>
      <c r="H34">
        <f t="shared" si="0"/>
        <v>1</v>
      </c>
    </row>
    <row r="35" spans="1:8" x14ac:dyDescent="0.3">
      <c r="A35">
        <v>1</v>
      </c>
      <c r="B35" t="s">
        <v>7</v>
      </c>
      <c r="C35">
        <v>13</v>
      </c>
      <c r="D35">
        <v>14</v>
      </c>
      <c r="E35">
        <v>6.9005010000000002</v>
      </c>
      <c r="F35">
        <v>4.4633219949901104E-3</v>
      </c>
      <c r="G35" t="b">
        <v>1</v>
      </c>
      <c r="H35">
        <f t="shared" si="0"/>
        <v>1</v>
      </c>
    </row>
    <row r="36" spans="1:8" x14ac:dyDescent="0.3">
      <c r="A36">
        <v>1</v>
      </c>
      <c r="B36" t="s">
        <v>7</v>
      </c>
      <c r="C36">
        <v>14</v>
      </c>
      <c r="D36">
        <v>3</v>
      </c>
      <c r="E36">
        <v>4.9443489999999999</v>
      </c>
      <c r="F36">
        <v>3.1146399996941901E-3</v>
      </c>
      <c r="G36" t="b">
        <v>1</v>
      </c>
      <c r="H36">
        <f t="shared" si="0"/>
        <v>1</v>
      </c>
    </row>
    <row r="37" spans="1:8" x14ac:dyDescent="0.3">
      <c r="A37">
        <v>1</v>
      </c>
      <c r="B37" t="s">
        <v>7</v>
      </c>
      <c r="C37">
        <v>15</v>
      </c>
      <c r="D37">
        <v>107</v>
      </c>
      <c r="E37">
        <v>24.232982</v>
      </c>
      <c r="F37">
        <v>0.16659455699846101</v>
      </c>
      <c r="G37" t="b">
        <v>1</v>
      </c>
      <c r="H37">
        <f t="shared" si="0"/>
        <v>1</v>
      </c>
    </row>
    <row r="38" spans="1:8" x14ac:dyDescent="0.3">
      <c r="A38">
        <v>1</v>
      </c>
      <c r="B38" t="s">
        <v>7</v>
      </c>
      <c r="C38">
        <v>16</v>
      </c>
      <c r="D38">
        <v>8</v>
      </c>
      <c r="E38">
        <v>8.6745990000000006</v>
      </c>
      <c r="F38">
        <v>3.3891100028995398E-3</v>
      </c>
      <c r="G38" t="b">
        <v>1</v>
      </c>
      <c r="H38">
        <f t="shared" si="0"/>
        <v>1</v>
      </c>
    </row>
    <row r="39" spans="1:8" x14ac:dyDescent="0.3">
      <c r="A39">
        <v>1</v>
      </c>
      <c r="B39" t="s">
        <v>7</v>
      </c>
      <c r="C39">
        <v>17</v>
      </c>
      <c r="D39">
        <v>3</v>
      </c>
      <c r="E39">
        <v>2.758759</v>
      </c>
      <c r="F39">
        <v>2.4001499987207301E-3</v>
      </c>
      <c r="G39" t="b">
        <v>1</v>
      </c>
      <c r="H39">
        <f t="shared" si="0"/>
        <v>1</v>
      </c>
    </row>
    <row r="40" spans="1:8" x14ac:dyDescent="0.3">
      <c r="A40">
        <v>1</v>
      </c>
      <c r="B40" t="s">
        <v>7</v>
      </c>
      <c r="C40">
        <v>18</v>
      </c>
      <c r="D40">
        <v>3</v>
      </c>
      <c r="E40">
        <v>5.0838330000000003</v>
      </c>
      <c r="F40">
        <v>2.53805999818723E-3</v>
      </c>
      <c r="G40" t="b">
        <v>1</v>
      </c>
      <c r="H40">
        <f t="shared" si="0"/>
        <v>1</v>
      </c>
    </row>
    <row r="41" spans="1:8" x14ac:dyDescent="0.3">
      <c r="A41">
        <v>1</v>
      </c>
      <c r="B41" t="s">
        <v>7</v>
      </c>
      <c r="C41">
        <v>19</v>
      </c>
      <c r="D41">
        <v>95</v>
      </c>
      <c r="E41">
        <v>22.13185</v>
      </c>
      <c r="F41">
        <v>0.12019644198880899</v>
      </c>
      <c r="G41" t="b">
        <v>1</v>
      </c>
      <c r="H41">
        <f t="shared" si="0"/>
        <v>1</v>
      </c>
    </row>
    <row r="42" spans="1:8" x14ac:dyDescent="0.3">
      <c r="A42">
        <v>2</v>
      </c>
      <c r="B42" t="s">
        <v>7</v>
      </c>
      <c r="C42">
        <v>0</v>
      </c>
      <c r="D42">
        <v>29</v>
      </c>
      <c r="E42">
        <v>4.5030229999999998</v>
      </c>
      <c r="F42">
        <v>5.3382960031740298E-3</v>
      </c>
      <c r="G42" t="b">
        <v>1</v>
      </c>
      <c r="H42">
        <f t="shared" si="0"/>
        <v>1</v>
      </c>
    </row>
    <row r="43" spans="1:8" x14ac:dyDescent="0.3">
      <c r="A43">
        <v>2</v>
      </c>
      <c r="B43" t="s">
        <v>7</v>
      </c>
      <c r="C43">
        <v>1</v>
      </c>
      <c r="D43">
        <v>28</v>
      </c>
      <c r="E43">
        <v>5.7587539999999899</v>
      </c>
      <c r="F43">
        <v>4.9388420011382498E-3</v>
      </c>
      <c r="G43" t="b">
        <v>1</v>
      </c>
      <c r="H43">
        <f t="shared" si="0"/>
        <v>1</v>
      </c>
    </row>
    <row r="44" spans="1:8" x14ac:dyDescent="0.3">
      <c r="A44">
        <v>2</v>
      </c>
      <c r="B44" t="s">
        <v>7</v>
      </c>
      <c r="C44">
        <v>2</v>
      </c>
      <c r="D44">
        <v>50</v>
      </c>
      <c r="E44">
        <v>24.043942999999899</v>
      </c>
      <c r="F44">
        <v>4.8544643999775802E-2</v>
      </c>
      <c r="G44" t="b">
        <v>1</v>
      </c>
      <c r="H44">
        <f t="shared" si="0"/>
        <v>1</v>
      </c>
    </row>
    <row r="45" spans="1:8" x14ac:dyDescent="0.3">
      <c r="A45">
        <v>2</v>
      </c>
      <c r="B45" t="s">
        <v>7</v>
      </c>
      <c r="C45">
        <v>3</v>
      </c>
      <c r="D45">
        <v>26</v>
      </c>
      <c r="E45">
        <v>1.5364169999999999</v>
      </c>
      <c r="F45">
        <v>4.4277639972278796E-3</v>
      </c>
      <c r="G45" t="b">
        <v>1</v>
      </c>
      <c r="H45">
        <f t="shared" si="0"/>
        <v>1</v>
      </c>
    </row>
    <row r="46" spans="1:8" x14ac:dyDescent="0.3">
      <c r="A46">
        <v>2</v>
      </c>
      <c r="B46" t="s">
        <v>7</v>
      </c>
      <c r="C46">
        <v>4</v>
      </c>
      <c r="D46">
        <v>31</v>
      </c>
      <c r="E46">
        <v>8.8690419999999897</v>
      </c>
      <c r="F46">
        <v>4.1504600085318002E-3</v>
      </c>
      <c r="G46" t="b">
        <v>1</v>
      </c>
      <c r="H46">
        <f t="shared" si="0"/>
        <v>1</v>
      </c>
    </row>
    <row r="47" spans="1:8" x14ac:dyDescent="0.3">
      <c r="A47">
        <v>2</v>
      </c>
      <c r="B47" t="s">
        <v>7</v>
      </c>
      <c r="C47">
        <v>5</v>
      </c>
      <c r="D47">
        <v>31</v>
      </c>
      <c r="E47">
        <v>5.6698699999999898</v>
      </c>
      <c r="F47">
        <v>1.19321270030923E-2</v>
      </c>
      <c r="G47" t="b">
        <v>1</v>
      </c>
      <c r="H47">
        <f t="shared" si="0"/>
        <v>1</v>
      </c>
    </row>
    <row r="48" spans="1:8" x14ac:dyDescent="0.3">
      <c r="A48">
        <v>2</v>
      </c>
      <c r="B48" t="s">
        <v>7</v>
      </c>
      <c r="C48">
        <v>6</v>
      </c>
      <c r="D48">
        <v>32</v>
      </c>
      <c r="E48">
        <v>9.3399329999999896</v>
      </c>
      <c r="F48">
        <v>5.6771069939713899E-3</v>
      </c>
      <c r="G48" t="b">
        <v>1</v>
      </c>
      <c r="H48">
        <f t="shared" si="0"/>
        <v>1</v>
      </c>
    </row>
    <row r="49" spans="1:8" x14ac:dyDescent="0.3">
      <c r="A49">
        <v>2</v>
      </c>
      <c r="B49" t="s">
        <v>7</v>
      </c>
      <c r="C49">
        <v>7</v>
      </c>
      <c r="D49">
        <v>47</v>
      </c>
      <c r="E49">
        <v>26.997585999999998</v>
      </c>
      <c r="F49">
        <v>3.7644969997927498E-2</v>
      </c>
      <c r="G49" t="b">
        <v>1</v>
      </c>
      <c r="H49">
        <f t="shared" si="0"/>
        <v>1</v>
      </c>
    </row>
    <row r="50" spans="1:8" x14ac:dyDescent="0.3">
      <c r="A50">
        <v>2</v>
      </c>
      <c r="B50" t="s">
        <v>7</v>
      </c>
      <c r="C50">
        <v>8</v>
      </c>
      <c r="D50">
        <v>51</v>
      </c>
      <c r="E50">
        <v>23.263880999999898</v>
      </c>
      <c r="F50">
        <v>4.74489019979955E-2</v>
      </c>
      <c r="G50" t="b">
        <v>1</v>
      </c>
      <c r="H50">
        <f t="shared" si="0"/>
        <v>1</v>
      </c>
    </row>
    <row r="51" spans="1:8" x14ac:dyDescent="0.3">
      <c r="A51">
        <v>2</v>
      </c>
      <c r="B51" t="s">
        <v>7</v>
      </c>
      <c r="C51">
        <v>9</v>
      </c>
      <c r="D51">
        <v>37</v>
      </c>
      <c r="E51">
        <v>13.4185129999999</v>
      </c>
      <c r="F51">
        <v>9.94426700344774E-3</v>
      </c>
      <c r="G51" t="b">
        <v>1</v>
      </c>
      <c r="H51">
        <f t="shared" si="0"/>
        <v>1</v>
      </c>
    </row>
    <row r="52" spans="1:8" x14ac:dyDescent="0.3">
      <c r="A52">
        <v>2</v>
      </c>
      <c r="B52" t="s">
        <v>7</v>
      </c>
      <c r="C52">
        <v>10</v>
      </c>
      <c r="D52">
        <v>35</v>
      </c>
      <c r="E52">
        <v>13.973851</v>
      </c>
      <c r="F52">
        <v>1.52135839889524E-2</v>
      </c>
      <c r="G52" t="b">
        <v>1</v>
      </c>
      <c r="H52">
        <f t="shared" si="0"/>
        <v>1</v>
      </c>
    </row>
    <row r="53" spans="1:8" x14ac:dyDescent="0.3">
      <c r="A53">
        <v>2</v>
      </c>
      <c r="B53" t="s">
        <v>7</v>
      </c>
      <c r="C53">
        <v>11</v>
      </c>
      <c r="D53">
        <v>30</v>
      </c>
      <c r="E53">
        <v>7.2172729999999996</v>
      </c>
      <c r="F53">
        <v>4.5178550062701097E-3</v>
      </c>
      <c r="G53" t="b">
        <v>1</v>
      </c>
      <c r="H53">
        <f t="shared" si="0"/>
        <v>1</v>
      </c>
    </row>
    <row r="54" spans="1:8" x14ac:dyDescent="0.3">
      <c r="A54">
        <v>2</v>
      </c>
      <c r="B54" t="s">
        <v>7</v>
      </c>
      <c r="C54">
        <v>12</v>
      </c>
      <c r="D54">
        <v>32</v>
      </c>
      <c r="E54">
        <v>6.33744</v>
      </c>
      <c r="F54">
        <v>5.8338550006737898E-3</v>
      </c>
      <c r="G54" t="b">
        <v>1</v>
      </c>
      <c r="H54">
        <f t="shared" si="0"/>
        <v>1</v>
      </c>
    </row>
    <row r="55" spans="1:8" x14ac:dyDescent="0.3">
      <c r="A55">
        <v>2</v>
      </c>
      <c r="B55" t="s">
        <v>7</v>
      </c>
      <c r="C55">
        <v>13</v>
      </c>
      <c r="D55">
        <v>35</v>
      </c>
      <c r="E55">
        <v>10.664921</v>
      </c>
      <c r="F55">
        <v>2.2345784003846299E-2</v>
      </c>
      <c r="G55" t="b">
        <v>1</v>
      </c>
      <c r="H55">
        <f t="shared" si="0"/>
        <v>1</v>
      </c>
    </row>
    <row r="56" spans="1:8" x14ac:dyDescent="0.3">
      <c r="A56">
        <v>2</v>
      </c>
      <c r="B56" t="s">
        <v>7</v>
      </c>
      <c r="C56">
        <v>14</v>
      </c>
      <c r="D56">
        <v>30</v>
      </c>
      <c r="E56">
        <v>4.5725490000000004</v>
      </c>
      <c r="F56">
        <v>4.01525499182753E-3</v>
      </c>
      <c r="G56" t="b">
        <v>1</v>
      </c>
      <c r="H56">
        <f t="shared" si="0"/>
        <v>1</v>
      </c>
    </row>
    <row r="57" spans="1:8" x14ac:dyDescent="0.3">
      <c r="A57">
        <v>2</v>
      </c>
      <c r="B57" t="s">
        <v>7</v>
      </c>
      <c r="C57">
        <v>15</v>
      </c>
      <c r="D57">
        <v>41</v>
      </c>
      <c r="E57">
        <v>14.6622719999999</v>
      </c>
      <c r="F57">
        <v>4.0968134999275201E-2</v>
      </c>
      <c r="G57" t="b">
        <v>1</v>
      </c>
      <c r="H57">
        <f t="shared" si="0"/>
        <v>1</v>
      </c>
    </row>
    <row r="58" spans="1:8" x14ac:dyDescent="0.3">
      <c r="A58">
        <v>2</v>
      </c>
      <c r="B58" t="s">
        <v>7</v>
      </c>
      <c r="C58">
        <v>16</v>
      </c>
      <c r="D58">
        <v>33</v>
      </c>
      <c r="E58">
        <v>9.7560789999999997</v>
      </c>
      <c r="F58">
        <v>6.4681740041123703E-3</v>
      </c>
      <c r="G58" t="b">
        <v>1</v>
      </c>
      <c r="H58">
        <f t="shared" si="0"/>
        <v>1</v>
      </c>
    </row>
    <row r="59" spans="1:8" x14ac:dyDescent="0.3">
      <c r="A59">
        <v>2</v>
      </c>
      <c r="B59" t="s">
        <v>7</v>
      </c>
      <c r="C59">
        <v>17</v>
      </c>
      <c r="D59">
        <v>27</v>
      </c>
      <c r="E59">
        <v>2.5534690000000002</v>
      </c>
      <c r="F59">
        <v>5.3363619954325198E-3</v>
      </c>
      <c r="G59" t="b">
        <v>1</v>
      </c>
      <c r="H59">
        <f t="shared" si="0"/>
        <v>1</v>
      </c>
    </row>
    <row r="60" spans="1:8" x14ac:dyDescent="0.3">
      <c r="A60">
        <v>2</v>
      </c>
      <c r="B60" t="s">
        <v>7</v>
      </c>
      <c r="C60">
        <v>18</v>
      </c>
      <c r="D60">
        <v>30</v>
      </c>
      <c r="E60">
        <v>5.1431870000000002</v>
      </c>
      <c r="F60">
        <v>4.1399399924557604E-3</v>
      </c>
      <c r="G60" t="b">
        <v>1</v>
      </c>
      <c r="H60">
        <f t="shared" si="0"/>
        <v>1</v>
      </c>
    </row>
    <row r="61" spans="1:8" x14ac:dyDescent="0.3">
      <c r="A61">
        <v>2</v>
      </c>
      <c r="B61" t="s">
        <v>7</v>
      </c>
      <c r="C61">
        <v>19</v>
      </c>
      <c r="D61">
        <v>41</v>
      </c>
      <c r="E61">
        <v>12.41694</v>
      </c>
      <c r="F61">
        <v>4.7759478999068898E-2</v>
      </c>
      <c r="G61" t="b">
        <v>1</v>
      </c>
      <c r="H61">
        <f t="shared" si="0"/>
        <v>1</v>
      </c>
    </row>
    <row r="62" spans="1:8" x14ac:dyDescent="0.3">
      <c r="A62">
        <v>3</v>
      </c>
      <c r="B62" t="s">
        <v>7</v>
      </c>
      <c r="C62">
        <v>0</v>
      </c>
      <c r="D62">
        <v>21</v>
      </c>
      <c r="E62">
        <v>9.3395130000000002</v>
      </c>
      <c r="F62">
        <v>0.15990685799624699</v>
      </c>
      <c r="G62" t="b">
        <v>1</v>
      </c>
      <c r="H62">
        <f t="shared" si="0"/>
        <v>1</v>
      </c>
    </row>
    <row r="63" spans="1:8" x14ac:dyDescent="0.3">
      <c r="A63">
        <v>3</v>
      </c>
      <c r="B63" t="s">
        <v>7</v>
      </c>
      <c r="C63">
        <v>1</v>
      </c>
      <c r="D63">
        <v>2</v>
      </c>
      <c r="E63">
        <v>5.0661459999999998</v>
      </c>
      <c r="F63">
        <v>0.108542280999245</v>
      </c>
      <c r="G63" t="b">
        <v>1</v>
      </c>
      <c r="H63">
        <f t="shared" si="0"/>
        <v>1</v>
      </c>
    </row>
    <row r="64" spans="1:8" x14ac:dyDescent="0.3">
      <c r="A64">
        <v>3</v>
      </c>
      <c r="B64" t="s">
        <v>7</v>
      </c>
      <c r="C64">
        <v>2</v>
      </c>
      <c r="D64">
        <v>2</v>
      </c>
      <c r="E64">
        <v>4.5097623071795798</v>
      </c>
      <c r="F64">
        <v>0.115491723990999</v>
      </c>
      <c r="G64" t="b">
        <v>1</v>
      </c>
      <c r="H64">
        <f t="shared" si="0"/>
        <v>1</v>
      </c>
    </row>
    <row r="65" spans="1:8" x14ac:dyDescent="0.3">
      <c r="A65">
        <v>3</v>
      </c>
      <c r="B65" t="s">
        <v>7</v>
      </c>
      <c r="C65">
        <v>3</v>
      </c>
      <c r="D65">
        <v>2</v>
      </c>
      <c r="E65">
        <v>1.5364169999999999</v>
      </c>
      <c r="F65">
        <v>0.12387396699341401</v>
      </c>
      <c r="G65" t="b">
        <v>1</v>
      </c>
      <c r="H65">
        <f t="shared" si="0"/>
        <v>1</v>
      </c>
    </row>
    <row r="66" spans="1:8" x14ac:dyDescent="0.3">
      <c r="A66">
        <v>3</v>
      </c>
      <c r="B66" t="s">
        <v>7</v>
      </c>
      <c r="C66">
        <v>4</v>
      </c>
      <c r="D66">
        <v>15</v>
      </c>
      <c r="E66">
        <v>14.626105999999901</v>
      </c>
      <c r="F66">
        <v>0.122293228007038</v>
      </c>
      <c r="G66" t="b">
        <v>1</v>
      </c>
      <c r="H66">
        <f t="shared" si="0"/>
        <v>1</v>
      </c>
    </row>
    <row r="67" spans="1:8" x14ac:dyDescent="0.3">
      <c r="A67">
        <v>3</v>
      </c>
      <c r="B67" t="s">
        <v>7</v>
      </c>
      <c r="C67">
        <v>5</v>
      </c>
      <c r="D67">
        <v>2</v>
      </c>
      <c r="E67">
        <v>3.5169299999999901</v>
      </c>
      <c r="F67">
        <v>0.12044319898996</v>
      </c>
      <c r="G67" t="b">
        <v>1</v>
      </c>
      <c r="H67">
        <f t="shared" ref="H67:H81" si="1">IF(G67,1,0)</f>
        <v>1</v>
      </c>
    </row>
    <row r="68" spans="1:8" x14ac:dyDescent="0.3">
      <c r="A68">
        <v>3</v>
      </c>
      <c r="B68" t="s">
        <v>7</v>
      </c>
      <c r="C68">
        <v>6</v>
      </c>
      <c r="D68">
        <v>2</v>
      </c>
      <c r="E68">
        <v>6.5324176143591703</v>
      </c>
      <c r="F68">
        <v>0.10983996499271501</v>
      </c>
      <c r="G68" t="b">
        <v>1</v>
      </c>
      <c r="H68">
        <f t="shared" si="1"/>
        <v>1</v>
      </c>
    </row>
    <row r="69" spans="1:8" x14ac:dyDescent="0.3">
      <c r="A69">
        <v>3</v>
      </c>
      <c r="B69" t="s">
        <v>7</v>
      </c>
      <c r="C69">
        <v>7</v>
      </c>
      <c r="D69">
        <v>2</v>
      </c>
      <c r="E69">
        <v>8.4180273071795799</v>
      </c>
      <c r="F69">
        <v>0.112231958992197</v>
      </c>
      <c r="G69" t="b">
        <v>1</v>
      </c>
      <c r="H69">
        <f t="shared" si="1"/>
        <v>1</v>
      </c>
    </row>
    <row r="70" spans="1:8" x14ac:dyDescent="0.3">
      <c r="A70">
        <v>3</v>
      </c>
      <c r="B70" t="s">
        <v>7</v>
      </c>
      <c r="C70">
        <v>8</v>
      </c>
      <c r="D70">
        <v>2</v>
      </c>
      <c r="E70">
        <v>5.9549803071795804</v>
      </c>
      <c r="F70">
        <v>0.109366649005096</v>
      </c>
      <c r="G70" t="b">
        <v>1</v>
      </c>
      <c r="H70">
        <f t="shared" si="1"/>
        <v>1</v>
      </c>
    </row>
    <row r="71" spans="1:8" x14ac:dyDescent="0.3">
      <c r="A71">
        <v>3</v>
      </c>
      <c r="B71" t="s">
        <v>7</v>
      </c>
      <c r="C71">
        <v>9</v>
      </c>
      <c r="D71">
        <v>2</v>
      </c>
      <c r="E71">
        <v>3.8244943071795801</v>
      </c>
      <c r="F71">
        <v>0.11876173899509</v>
      </c>
      <c r="G71" t="b">
        <v>1</v>
      </c>
      <c r="H71">
        <f t="shared" si="1"/>
        <v>1</v>
      </c>
    </row>
    <row r="72" spans="1:8" x14ac:dyDescent="0.3">
      <c r="A72">
        <v>3</v>
      </c>
      <c r="B72" t="s">
        <v>7</v>
      </c>
      <c r="C72">
        <v>10</v>
      </c>
      <c r="D72">
        <v>22</v>
      </c>
      <c r="E72">
        <v>22.3070915999999</v>
      </c>
      <c r="F72">
        <v>0.109778298006858</v>
      </c>
      <c r="G72" t="b">
        <v>1</v>
      </c>
      <c r="H72">
        <f t="shared" si="1"/>
        <v>1</v>
      </c>
    </row>
    <row r="73" spans="1:8" x14ac:dyDescent="0.3">
      <c r="A73">
        <v>3</v>
      </c>
      <c r="B73" t="s">
        <v>7</v>
      </c>
      <c r="C73">
        <v>11</v>
      </c>
      <c r="D73">
        <v>17</v>
      </c>
      <c r="E73">
        <v>17.500107799999999</v>
      </c>
      <c r="F73">
        <v>0.11251167798764</v>
      </c>
      <c r="G73" t="b">
        <v>1</v>
      </c>
      <c r="H73">
        <f t="shared" si="1"/>
        <v>1</v>
      </c>
    </row>
    <row r="74" spans="1:8" x14ac:dyDescent="0.3">
      <c r="A74">
        <v>3</v>
      </c>
      <c r="B74" t="s">
        <v>7</v>
      </c>
      <c r="C74">
        <v>12</v>
      </c>
      <c r="D74">
        <v>2</v>
      </c>
      <c r="E74">
        <v>4.4568399999999997</v>
      </c>
      <c r="F74">
        <v>0.102348666987381</v>
      </c>
      <c r="G74" t="b">
        <v>1</v>
      </c>
      <c r="H74">
        <f t="shared" si="1"/>
        <v>1</v>
      </c>
    </row>
    <row r="75" spans="1:8" x14ac:dyDescent="0.3">
      <c r="A75">
        <v>3</v>
      </c>
      <c r="B75" t="s">
        <v>7</v>
      </c>
      <c r="C75">
        <v>13</v>
      </c>
      <c r="D75">
        <v>24</v>
      </c>
      <c r="E75">
        <v>29.249631000000001</v>
      </c>
      <c r="F75">
        <v>0.116252512991195</v>
      </c>
      <c r="G75" t="b">
        <v>1</v>
      </c>
      <c r="H75">
        <f t="shared" si="1"/>
        <v>1</v>
      </c>
    </row>
    <row r="76" spans="1:8" x14ac:dyDescent="0.3">
      <c r="A76">
        <v>3</v>
      </c>
      <c r="B76" t="s">
        <v>7</v>
      </c>
      <c r="C76">
        <v>14</v>
      </c>
      <c r="D76">
        <v>18</v>
      </c>
      <c r="E76">
        <v>17.500575600000001</v>
      </c>
      <c r="F76">
        <v>0.117165168994688</v>
      </c>
      <c r="G76" t="b">
        <v>1</v>
      </c>
      <c r="H76">
        <f t="shared" si="1"/>
        <v>1</v>
      </c>
    </row>
    <row r="77" spans="1:8" x14ac:dyDescent="0.3">
      <c r="A77">
        <v>3</v>
      </c>
      <c r="B77" t="s">
        <v>7</v>
      </c>
      <c r="C77">
        <v>15</v>
      </c>
      <c r="D77">
        <v>2</v>
      </c>
      <c r="E77">
        <v>9.1345733071795792</v>
      </c>
      <c r="F77">
        <v>0.10990834300173399</v>
      </c>
      <c r="G77" t="b">
        <v>1</v>
      </c>
      <c r="H77">
        <f t="shared" si="1"/>
        <v>1</v>
      </c>
    </row>
    <row r="78" spans="1:8" x14ac:dyDescent="0.3">
      <c r="A78">
        <v>3</v>
      </c>
      <c r="B78" t="s">
        <v>7</v>
      </c>
      <c r="C78">
        <v>16</v>
      </c>
      <c r="D78">
        <v>2</v>
      </c>
      <c r="E78">
        <v>8.2784990000000001</v>
      </c>
      <c r="F78">
        <v>0.12850139899819599</v>
      </c>
      <c r="G78" t="b">
        <v>1</v>
      </c>
      <c r="H78">
        <f t="shared" si="1"/>
        <v>1</v>
      </c>
    </row>
    <row r="79" spans="1:8" x14ac:dyDescent="0.3">
      <c r="A79">
        <v>3</v>
      </c>
      <c r="B79" t="s">
        <v>7</v>
      </c>
      <c r="C79">
        <v>17</v>
      </c>
      <c r="D79">
        <v>12</v>
      </c>
      <c r="E79">
        <v>11.263871</v>
      </c>
      <c r="F79">
        <v>0.11948121000023</v>
      </c>
      <c r="G79" t="b">
        <v>1</v>
      </c>
      <c r="H79">
        <f t="shared" si="1"/>
        <v>1</v>
      </c>
    </row>
    <row r="80" spans="1:8" x14ac:dyDescent="0.3">
      <c r="A80">
        <v>3</v>
      </c>
      <c r="B80" t="s">
        <v>7</v>
      </c>
      <c r="C80">
        <v>18</v>
      </c>
      <c r="D80">
        <v>10</v>
      </c>
      <c r="E80">
        <v>10.360617799999901</v>
      </c>
      <c r="F80">
        <v>0.11305539701425001</v>
      </c>
      <c r="G80" t="b">
        <v>1</v>
      </c>
      <c r="H80">
        <f t="shared" si="1"/>
        <v>1</v>
      </c>
    </row>
    <row r="81" spans="1:8" x14ac:dyDescent="0.3">
      <c r="A81">
        <v>3</v>
      </c>
      <c r="B81" t="s">
        <v>7</v>
      </c>
      <c r="C81">
        <v>19</v>
      </c>
      <c r="D81">
        <v>2</v>
      </c>
      <c r="E81">
        <v>4.1872893071795803</v>
      </c>
      <c r="F81">
        <v>0.11408411100273901</v>
      </c>
      <c r="G81" t="b">
        <v>1</v>
      </c>
      <c r="H81">
        <f t="shared" si="1"/>
        <v>1</v>
      </c>
    </row>
    <row r="82" spans="1:8" x14ac:dyDescent="0.3">
      <c r="A82" t="s">
        <v>18</v>
      </c>
      <c r="D82">
        <f>SUBTOTAL(101,Table1[numSteps])</f>
        <v>35.212499999999999</v>
      </c>
      <c r="E82" s="1">
        <f>SUBTOTAL(101,Table1[cost])</f>
        <v>10.88497126571794</v>
      </c>
      <c r="F82" s="1">
        <f>SUBTOTAL(101,Table1[timespent])</f>
        <v>9.566557074976989E-2</v>
      </c>
      <c r="H82">
        <f>SUBTOTAL(101,Table1[Success Value])</f>
        <v>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N35"/>
  <sheetViews>
    <sheetView topLeftCell="A2" workbookViewId="0">
      <selection activeCell="O22" sqref="J16:O22"/>
    </sheetView>
  </sheetViews>
  <sheetFormatPr defaultRowHeight="14.4" x14ac:dyDescent="0.3"/>
  <cols>
    <col min="3" max="3" width="12.33203125" bestFit="1" customWidth="1"/>
    <col min="4" max="4" width="11.6640625" bestFit="1" customWidth="1"/>
    <col min="5" max="5" width="12" bestFit="1" customWidth="1"/>
    <col min="10" max="10" width="11.44140625" bestFit="1" customWidth="1"/>
    <col min="11" max="11" width="12.33203125" bestFit="1" customWidth="1"/>
    <col min="12" max="13" width="12" bestFit="1" customWidth="1"/>
    <col min="14" max="14" width="15.88671875" bestFit="1" customWidth="1"/>
  </cols>
  <sheetData>
    <row r="2" spans="2:14" x14ac:dyDescent="0.3">
      <c r="B2" t="s">
        <v>8</v>
      </c>
      <c r="C2" t="s">
        <v>11</v>
      </c>
      <c r="D2" t="s">
        <v>12</v>
      </c>
      <c r="E2" t="s">
        <v>13</v>
      </c>
      <c r="F2" t="s">
        <v>14</v>
      </c>
      <c r="J2" s="2" t="s">
        <v>19</v>
      </c>
    </row>
    <row r="3" spans="2:14" x14ac:dyDescent="0.3">
      <c r="B3" t="s">
        <v>9</v>
      </c>
      <c r="C3">
        <f>AVERAGE(grader_results!D2:D21)</f>
        <v>60.45</v>
      </c>
      <c r="D3">
        <f>AVERAGE(grader_results!E2:E21)</f>
        <v>11.363767549999979</v>
      </c>
      <c r="E3">
        <f>AVERAGE(grader_results!F2:F21)</f>
        <v>0.1926775038518817</v>
      </c>
      <c r="F3">
        <f>AVERAGE(grader_results!H2:H21)</f>
        <v>1</v>
      </c>
      <c r="J3" t="s">
        <v>8</v>
      </c>
      <c r="K3" t="s">
        <v>11</v>
      </c>
      <c r="L3" t="s">
        <v>12</v>
      </c>
      <c r="M3" t="s">
        <v>13</v>
      </c>
      <c r="N3" t="s">
        <v>14</v>
      </c>
    </row>
    <row r="4" spans="2:14" x14ac:dyDescent="0.3">
      <c r="B4" t="s">
        <v>15</v>
      </c>
      <c r="C4">
        <f>AVERAGE(grader_results!D22:D41)</f>
        <v>37.450000000000003</v>
      </c>
      <c r="D4">
        <f>AVERAGE(grader_results!E22:E41)</f>
        <v>11.762975849999993</v>
      </c>
      <c r="E4">
        <f>AVERAGE(grader_results!F22:F41)</f>
        <v>5.5960571350442335E-2</v>
      </c>
      <c r="F4">
        <f>AVERAGE(grader_results!H22:H41)</f>
        <v>1</v>
      </c>
      <c r="J4" t="s">
        <v>9</v>
      </c>
      <c r="K4">
        <v>60.6</v>
      </c>
      <c r="L4">
        <v>11.428723149999998</v>
      </c>
      <c r="M4">
        <v>8.3877887052949615E-2</v>
      </c>
      <c r="N4">
        <v>1</v>
      </c>
    </row>
    <row r="5" spans="2:14" x14ac:dyDescent="0.3">
      <c r="B5" t="s">
        <v>16</v>
      </c>
      <c r="C5">
        <f>AVERAGE(grader_results!D42:D61)</f>
        <v>34.799999999999997</v>
      </c>
      <c r="D5">
        <f>AVERAGE(grader_results!E42:E61)</f>
        <v>10.534947149999978</v>
      </c>
      <c r="E5">
        <f>AVERAGE(grader_results!F42:F61)</f>
        <v>1.6832290099409855E-2</v>
      </c>
      <c r="F5">
        <f>AVERAGE(grader_results!H42:H61)</f>
        <v>1</v>
      </c>
      <c r="J5" t="s">
        <v>15</v>
      </c>
      <c r="K5">
        <v>34.049999999999997</v>
      </c>
      <c r="L5">
        <v>11.368494849999998</v>
      </c>
      <c r="M5">
        <v>3.6444447950634701E-2</v>
      </c>
      <c r="N5">
        <v>1</v>
      </c>
    </row>
    <row r="6" spans="2:14" x14ac:dyDescent="0.3">
      <c r="B6" t="s">
        <v>10</v>
      </c>
      <c r="C6">
        <f>AVERAGE(grader_results!D62:D81)</f>
        <v>8.15</v>
      </c>
      <c r="D6">
        <f>AVERAGE(grader_results!E62:E81)</f>
        <v>9.8781945128718149</v>
      </c>
      <c r="E6">
        <f>AVERAGE(grader_results!F62:F81)</f>
        <v>0.1171919176973456</v>
      </c>
      <c r="F6">
        <f>AVERAGE(grader_results!H62:H81)</f>
        <v>1</v>
      </c>
      <c r="J6" t="s">
        <v>16</v>
      </c>
      <c r="K6">
        <v>34.35</v>
      </c>
      <c r="L6">
        <v>10.493521950000003</v>
      </c>
      <c r="M6">
        <v>1.7574009799136554E-2</v>
      </c>
      <c r="N6">
        <v>1</v>
      </c>
    </row>
    <row r="7" spans="2:14" x14ac:dyDescent="0.3">
      <c r="J7" t="s">
        <v>10</v>
      </c>
      <c r="K7">
        <v>10.9</v>
      </c>
      <c r="L7">
        <v>13.385289462871835</v>
      </c>
      <c r="M7">
        <v>0.115174028648471</v>
      </c>
      <c r="N7">
        <v>1</v>
      </c>
    </row>
    <row r="9" spans="2:14" x14ac:dyDescent="0.3">
      <c r="J9" s="2" t="s">
        <v>20</v>
      </c>
    </row>
    <row r="10" spans="2:14" x14ac:dyDescent="0.3">
      <c r="J10" t="s">
        <v>8</v>
      </c>
      <c r="K10" t="s">
        <v>11</v>
      </c>
      <c r="L10" t="s">
        <v>12</v>
      </c>
      <c r="M10" t="s">
        <v>13</v>
      </c>
      <c r="N10" t="s">
        <v>14</v>
      </c>
    </row>
    <row r="11" spans="2:14" x14ac:dyDescent="0.3">
      <c r="J11" t="s">
        <v>9</v>
      </c>
      <c r="K11">
        <v>45.9</v>
      </c>
      <c r="L11">
        <v>11.949968549999991</v>
      </c>
      <c r="M11">
        <v>6.1120998448313799E-2</v>
      </c>
      <c r="N11">
        <v>1</v>
      </c>
    </row>
    <row r="12" spans="2:14" x14ac:dyDescent="0.3">
      <c r="J12" t="s">
        <v>15</v>
      </c>
      <c r="K12">
        <v>39.4</v>
      </c>
      <c r="L12">
        <v>12.19999344999998</v>
      </c>
      <c r="M12">
        <v>5.1847968548827242E-2</v>
      </c>
      <c r="N12">
        <v>1</v>
      </c>
    </row>
    <row r="13" spans="2:14" x14ac:dyDescent="0.3">
      <c r="J13" t="s">
        <v>16</v>
      </c>
      <c r="K13">
        <v>34.9</v>
      </c>
      <c r="L13">
        <v>10.558271049999995</v>
      </c>
      <c r="M13">
        <v>2.8531191548245204E-2</v>
      </c>
      <c r="N13">
        <v>1</v>
      </c>
    </row>
    <row r="14" spans="2:14" x14ac:dyDescent="0.3">
      <c r="J14" t="s">
        <v>10</v>
      </c>
      <c r="K14">
        <v>15</v>
      </c>
      <c r="L14">
        <v>15.249666742871833</v>
      </c>
      <c r="M14">
        <v>0.33105809770058792</v>
      </c>
      <c r="N14">
        <v>1</v>
      </c>
    </row>
    <row r="16" spans="2:14" x14ac:dyDescent="0.3">
      <c r="J16" s="2"/>
    </row>
    <row r="23" spans="10:14" x14ac:dyDescent="0.3">
      <c r="J23" s="2" t="s">
        <v>21</v>
      </c>
    </row>
    <row r="24" spans="10:14" x14ac:dyDescent="0.3">
      <c r="J24" t="s">
        <v>8</v>
      </c>
      <c r="K24" t="s">
        <v>11</v>
      </c>
      <c r="L24" t="s">
        <v>12</v>
      </c>
      <c r="M24" t="s">
        <v>13</v>
      </c>
      <c r="N24" t="s">
        <v>14</v>
      </c>
    </row>
    <row r="25" spans="10:14" x14ac:dyDescent="0.3">
      <c r="J25" t="s">
        <v>9</v>
      </c>
      <c r="K25">
        <v>59.15</v>
      </c>
      <c r="L25">
        <v>10.810020449999987</v>
      </c>
      <c r="M25">
        <v>8.7042147750616888E-2</v>
      </c>
      <c r="N25">
        <v>1</v>
      </c>
    </row>
    <row r="26" spans="10:14" x14ac:dyDescent="0.3">
      <c r="J26" t="s">
        <v>15</v>
      </c>
      <c r="K26">
        <v>35.15</v>
      </c>
      <c r="L26">
        <v>11.348051049999977</v>
      </c>
      <c r="M26">
        <v>4.1206558499106809E-2</v>
      </c>
      <c r="N26">
        <v>1</v>
      </c>
    </row>
    <row r="27" spans="10:14" x14ac:dyDescent="0.3">
      <c r="J27" t="s">
        <v>16</v>
      </c>
      <c r="K27">
        <v>34.049999999999997</v>
      </c>
      <c r="L27">
        <v>9.984776149999993</v>
      </c>
      <c r="M27">
        <v>1.5714679149095877E-2</v>
      </c>
      <c r="N27">
        <v>1</v>
      </c>
    </row>
    <row r="28" spans="10:14" x14ac:dyDescent="0.3">
      <c r="J28" t="s">
        <v>10</v>
      </c>
      <c r="K28">
        <v>14.9</v>
      </c>
      <c r="L28">
        <v>16.184709588871819</v>
      </c>
      <c r="M28">
        <v>0.37314856719749462</v>
      </c>
      <c r="N28">
        <v>1</v>
      </c>
    </row>
    <row r="30" spans="10:14" x14ac:dyDescent="0.3">
      <c r="J30" s="2" t="s">
        <v>22</v>
      </c>
    </row>
    <row r="31" spans="10:14" x14ac:dyDescent="0.3">
      <c r="J31" t="s">
        <v>8</v>
      </c>
      <c r="K31" t="s">
        <v>11</v>
      </c>
      <c r="L31" t="s">
        <v>12</v>
      </c>
      <c r="M31" t="s">
        <v>13</v>
      </c>
      <c r="N31" t="s">
        <v>14</v>
      </c>
    </row>
    <row r="32" spans="10:14" x14ac:dyDescent="0.3">
      <c r="J32" t="s">
        <v>9</v>
      </c>
      <c r="K32">
        <v>60.45</v>
      </c>
      <c r="L32">
        <v>11.363767549999979</v>
      </c>
      <c r="M32">
        <v>0.1926775038518817</v>
      </c>
      <c r="N32">
        <v>1</v>
      </c>
    </row>
    <row r="33" spans="10:14" x14ac:dyDescent="0.3">
      <c r="J33" t="s">
        <v>15</v>
      </c>
      <c r="K33">
        <v>37.450000000000003</v>
      </c>
      <c r="L33">
        <v>11.762975849999993</v>
      </c>
      <c r="M33">
        <v>5.5960571350442335E-2</v>
      </c>
      <c r="N33">
        <v>1</v>
      </c>
    </row>
    <row r="34" spans="10:14" x14ac:dyDescent="0.3">
      <c r="J34" t="s">
        <v>16</v>
      </c>
      <c r="K34">
        <v>34.799999999999997</v>
      </c>
      <c r="L34">
        <v>10.534947149999978</v>
      </c>
      <c r="M34">
        <v>1.6832290099409855E-2</v>
      </c>
      <c r="N34">
        <v>1</v>
      </c>
    </row>
    <row r="35" spans="10:14" x14ac:dyDescent="0.3">
      <c r="J35" t="s">
        <v>10</v>
      </c>
      <c r="K35">
        <v>8.15</v>
      </c>
      <c r="L35">
        <v>9.8781945128718149</v>
      </c>
      <c r="M35">
        <v>0.1171919176973456</v>
      </c>
      <c r="N35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41071-9D3F-4027-8DE1-05EDC7C045FF}">
  <dimension ref="B1:J7"/>
  <sheetViews>
    <sheetView tabSelected="1" workbookViewId="0">
      <selection activeCell="D9" sqref="D9"/>
    </sheetView>
  </sheetViews>
  <sheetFormatPr defaultRowHeight="14.4" x14ac:dyDescent="0.3"/>
  <cols>
    <col min="2" max="2" width="11.44140625" bestFit="1" customWidth="1"/>
  </cols>
  <sheetData>
    <row r="1" spans="2:10" ht="15" thickBot="1" x14ac:dyDescent="0.35"/>
    <row r="2" spans="2:10" x14ac:dyDescent="0.3">
      <c r="B2" s="8" t="s">
        <v>8</v>
      </c>
      <c r="C2" s="14" t="s">
        <v>23</v>
      </c>
      <c r="D2" s="15"/>
      <c r="E2" s="12" t="s">
        <v>24</v>
      </c>
      <c r="F2" s="16"/>
      <c r="G2" s="14" t="s">
        <v>25</v>
      </c>
      <c r="H2" s="15"/>
      <c r="I2" s="19" t="s">
        <v>26</v>
      </c>
      <c r="J2" s="3"/>
    </row>
    <row r="3" spans="2:10" ht="15" thickBot="1" x14ac:dyDescent="0.35">
      <c r="B3" s="9"/>
      <c r="C3" s="4" t="s">
        <v>27</v>
      </c>
      <c r="D3" s="5" t="s">
        <v>28</v>
      </c>
      <c r="E3" s="13" t="s">
        <v>27</v>
      </c>
      <c r="F3" s="17" t="s">
        <v>28</v>
      </c>
      <c r="G3" s="4" t="s">
        <v>27</v>
      </c>
      <c r="H3" s="5" t="s">
        <v>28</v>
      </c>
      <c r="I3" s="20"/>
    </row>
    <row r="4" spans="2:10" x14ac:dyDescent="0.3">
      <c r="B4" s="26" t="s">
        <v>9</v>
      </c>
      <c r="C4" s="27">
        <f>AVERAGE(Calculation!K4,Calculation!K11,Calculation!K25,Calculation!K32)</f>
        <v>56.525000000000006</v>
      </c>
      <c r="D4" s="28">
        <f>_xlfn.STDEV.P(Calculation!K4,Calculation!K11,Calculation!K25,Calculation!K32)</f>
        <v>6.1602049478892695</v>
      </c>
      <c r="E4" s="27">
        <f>AVERAGE(Calculation!L4,Calculation!L11,Calculation!L25,Calculation!L32)</f>
        <v>11.388119924999989</v>
      </c>
      <c r="F4" s="29">
        <f>_xlfn.STDEV.P(Calculation!L4,Calculation!L11,Calculation!L25,Calculation!L32)</f>
        <v>0.40376804617819018</v>
      </c>
      <c r="G4" s="27">
        <f>AVERAGE(Calculation!M4,Calculation!M11,Calculation!M25,Calculation!M32)</f>
        <v>0.1061796342759405</v>
      </c>
      <c r="H4" s="28">
        <f>_xlfn.STDEV.P(Calculation!M4,Calculation!M11,Calculation!M25,Calculation!M32)</f>
        <v>5.0930770226672278E-2</v>
      </c>
      <c r="I4" s="30">
        <v>1</v>
      </c>
    </row>
    <row r="5" spans="2:10" x14ac:dyDescent="0.3">
      <c r="B5" s="10" t="s">
        <v>15</v>
      </c>
      <c r="C5" s="6">
        <f>AVERAGE(Calculation!K5,Calculation!K12,Calculation!K26,Calculation!K33)</f>
        <v>36.512500000000003</v>
      </c>
      <c r="D5" s="7">
        <f>_xlfn.STDEV.P(Calculation!K5,Calculation!K12,Calculation!K26,Calculation!K33)</f>
        <v>2.0698354403188683</v>
      </c>
      <c r="E5" s="6">
        <f>AVERAGE(Calculation!L5,Calculation!L12,Calculation!L26,Calculation!L33)</f>
        <v>11.669878799999985</v>
      </c>
      <c r="F5" s="18">
        <f>_xlfn.STDEV.P(Calculation!L5,Calculation!L12,Calculation!L26,Calculation!L33)</f>
        <v>0.34788431584759</v>
      </c>
      <c r="G5" s="6">
        <f>AVERAGE(Calculation!M5,Calculation!M12,Calculation!M26,Calculation!M33)</f>
        <v>4.6364886587252768E-2</v>
      </c>
      <c r="H5" s="7">
        <f>_xlfn.STDEV.P(Calculation!M5,Calculation!M12,Calculation!M26,Calculation!M33)</f>
        <v>7.8607379628078469E-3</v>
      </c>
      <c r="I5" s="21">
        <v>1</v>
      </c>
    </row>
    <row r="6" spans="2:10" x14ac:dyDescent="0.3">
      <c r="B6" s="10" t="s">
        <v>16</v>
      </c>
      <c r="C6" s="6">
        <f>AVERAGE(Calculation!K6,Calculation!K13,Calculation!K27,Calculation!K34)</f>
        <v>34.524999999999999</v>
      </c>
      <c r="D6" s="7">
        <f>_xlfn.STDEV.P(Calculation!K6,Calculation!K13,Calculation!K27,Calculation!K34)</f>
        <v>0.34369317712168784</v>
      </c>
      <c r="E6" s="6">
        <f>AVERAGE(Calculation!L6,Calculation!L13,Calculation!L27,Calculation!L34)</f>
        <v>10.392879074999993</v>
      </c>
      <c r="F6" s="18">
        <f>_xlfn.STDEV.P(Calculation!L6,Calculation!L13,Calculation!L27,Calculation!L34)</f>
        <v>0.23675664141182282</v>
      </c>
      <c r="G6" s="6">
        <f>AVERAGE(Calculation!M6,Calculation!M13,Calculation!M27,Calculation!M34)</f>
        <v>1.9663042648971875E-2</v>
      </c>
      <c r="H6" s="7">
        <f>_xlfn.STDEV.P(Calculation!M6,Calculation!M13,Calculation!M27,Calculation!M34)</f>
        <v>5.1626266926676481E-3</v>
      </c>
      <c r="I6" s="21">
        <v>1</v>
      </c>
    </row>
    <row r="7" spans="2:10" ht="15" thickBot="1" x14ac:dyDescent="0.35">
      <c r="B7" s="11" t="s">
        <v>10</v>
      </c>
      <c r="C7" s="23">
        <f>AVERAGE(Calculation!K7,Calculation!K14,Calculation!K28,Calculation!K35)</f>
        <v>12.237499999999999</v>
      </c>
      <c r="D7" s="24">
        <f>_xlfn.STDEV.P(Calculation!K7,Calculation!K14,Calculation!K28,Calculation!K35)</f>
        <v>2.8817041399144441</v>
      </c>
      <c r="E7" s="23">
        <f>AVERAGE(Calculation!L7,Calculation!L14,Calculation!L28,Calculation!L35)</f>
        <v>13.674465076871826</v>
      </c>
      <c r="F7" s="25">
        <f>_xlfn.STDEV.P(Calculation!L7,Calculation!L14,Calculation!L28,Calculation!L35)</f>
        <v>2.4123577952607116</v>
      </c>
      <c r="G7" s="23">
        <f>AVERAGE(Calculation!M7,Calculation!M14,Calculation!M28,Calculation!M35)</f>
        <v>0.23414315281097478</v>
      </c>
      <c r="H7" s="24">
        <f>_xlfn.STDEV.P(Calculation!M7,Calculation!M14,Calculation!M28,Calculation!M35)</f>
        <v>0.11889728305382077</v>
      </c>
      <c r="I7" s="22">
        <v>1</v>
      </c>
    </row>
  </sheetData>
  <mergeCells count="5">
    <mergeCell ref="C2:D2"/>
    <mergeCell ref="E2:F2"/>
    <mergeCell ref="G2:H2"/>
    <mergeCell ref="I2:I3"/>
    <mergeCell ref="B2:B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grader_results</vt:lpstr>
      <vt:lpstr>Calculation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 Chulawala</dc:creator>
  <cp:lastModifiedBy>Aman Manish Chulawala</cp:lastModifiedBy>
  <dcterms:created xsi:type="dcterms:W3CDTF">2023-10-24T19:29:10Z</dcterms:created>
  <dcterms:modified xsi:type="dcterms:W3CDTF">2023-10-25T00:55:18Z</dcterms:modified>
</cp:coreProperties>
</file>