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\Faraday\Hardware\trunk\EngineeringDocs\"/>
    </mc:Choice>
  </mc:AlternateContent>
  <bookViews>
    <workbookView xWindow="0" yWindow="0" windowWidth="19590" windowHeight="8880" activeTab="1"/>
  </bookViews>
  <sheets>
    <sheet name="Sheet1" sheetId="1" r:id="rId1"/>
    <sheet name="Sheet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F2" i="2" s="1"/>
  <c r="H11" i="2" s="1"/>
  <c r="B21" i="1"/>
  <c r="I9" i="2" l="1"/>
  <c r="G9" i="2"/>
  <c r="I7" i="2"/>
  <c r="G17" i="2"/>
  <c r="H17" i="2"/>
  <c r="H14" i="2"/>
  <c r="G13" i="2"/>
  <c r="H10" i="2"/>
  <c r="I17" i="2"/>
  <c r="H5" i="2"/>
  <c r="I15" i="2"/>
  <c r="I13" i="2"/>
  <c r="I11" i="2"/>
  <c r="H6" i="2"/>
  <c r="H9" i="2"/>
  <c r="J9" i="2" s="1"/>
  <c r="K9" i="2" s="1"/>
  <c r="I16" i="2"/>
  <c r="I12" i="2"/>
  <c r="I8" i="2"/>
  <c r="H16" i="2"/>
  <c r="H8" i="2"/>
  <c r="G16" i="2"/>
  <c r="G12" i="2"/>
  <c r="G8" i="2"/>
  <c r="H15" i="2"/>
  <c r="H7" i="2"/>
  <c r="G15" i="2"/>
  <c r="H13" i="2"/>
  <c r="G11" i="2"/>
  <c r="G7" i="2"/>
  <c r="G5" i="2"/>
  <c r="I14" i="2"/>
  <c r="I10" i="2"/>
  <c r="I6" i="2"/>
  <c r="H12" i="2"/>
  <c r="I5" i="2"/>
  <c r="G14" i="2"/>
  <c r="G10" i="2"/>
  <c r="G6" i="2"/>
  <c r="J6" i="2" s="1"/>
  <c r="K6" i="2" s="1"/>
  <c r="B18" i="1"/>
  <c r="B15" i="1"/>
  <c r="B14" i="1"/>
  <c r="B8" i="1"/>
  <c r="B11" i="1" s="1"/>
  <c r="B7" i="1"/>
  <c r="B2" i="1"/>
  <c r="J14" i="2" l="1"/>
  <c r="K14" i="2" s="1"/>
  <c r="J17" i="2"/>
  <c r="K17" i="2" s="1"/>
  <c r="J11" i="2"/>
  <c r="K11" i="2" s="1"/>
  <c r="J13" i="2"/>
  <c r="K13" i="2" s="1"/>
  <c r="J15" i="2"/>
  <c r="K15" i="2" s="1"/>
  <c r="J8" i="2"/>
  <c r="K8" i="2" s="1"/>
  <c r="J5" i="2"/>
  <c r="K5" i="2" s="1"/>
  <c r="J12" i="2"/>
  <c r="K12" i="2" s="1"/>
  <c r="J10" i="2"/>
  <c r="K10" i="2" s="1"/>
  <c r="J7" i="2"/>
  <c r="K7" i="2" s="1"/>
  <c r="J16" i="2"/>
  <c r="K16" i="2" s="1"/>
  <c r="B9" i="1"/>
</calcChain>
</file>

<file path=xl/sharedStrings.xml><?xml version="1.0" encoding="utf-8"?>
<sst xmlns="http://schemas.openxmlformats.org/spreadsheetml/2006/main" count="49" uniqueCount="40">
  <si>
    <t>Bits</t>
  </si>
  <si>
    <t>s</t>
  </si>
  <si>
    <t>Ω</t>
  </si>
  <si>
    <t>F</t>
  </si>
  <si>
    <t>Hz</t>
  </si>
  <si>
    <t>bits</t>
  </si>
  <si>
    <r>
      <t>R</t>
    </r>
    <r>
      <rPr>
        <vertAlign val="subscript"/>
        <sz val="11"/>
        <color theme="1"/>
        <rFont val="Calibri"/>
        <family val="2"/>
        <scheme val="minor"/>
      </rPr>
      <t>INTERNAL</t>
    </r>
  </si>
  <si>
    <r>
      <t>R</t>
    </r>
    <r>
      <rPr>
        <vertAlign val="subscript"/>
        <sz val="11"/>
        <color theme="1"/>
        <rFont val="Calibri"/>
        <family val="2"/>
        <scheme val="minor"/>
      </rPr>
      <t>EXTERNAL</t>
    </r>
  </si>
  <si>
    <r>
      <t>C</t>
    </r>
    <r>
      <rPr>
        <vertAlign val="subscript"/>
        <sz val="11"/>
        <color theme="1"/>
        <rFont val="Calibri"/>
        <family val="2"/>
        <scheme val="minor"/>
      </rPr>
      <t>INTERNAL</t>
    </r>
  </si>
  <si>
    <r>
      <t>t</t>
    </r>
    <r>
      <rPr>
        <vertAlign val="subscript"/>
        <sz val="11"/>
        <color theme="1"/>
        <rFont val="Calibri"/>
        <family val="2"/>
        <scheme val="minor"/>
      </rPr>
      <t>MIN_SAMPLE</t>
    </r>
  </si>
  <si>
    <t>periods</t>
  </si>
  <si>
    <t>Oscillator Periods</t>
  </si>
  <si>
    <r>
      <t>t</t>
    </r>
    <r>
      <rPr>
        <vertAlign val="subscript"/>
        <sz val="11"/>
        <color theme="1"/>
        <rFont val="Calibri"/>
        <family val="2"/>
        <scheme val="minor"/>
      </rPr>
      <t>ADC12OSC_HIGH</t>
    </r>
  </si>
  <si>
    <r>
      <t>f</t>
    </r>
    <r>
      <rPr>
        <vertAlign val="subscript"/>
        <sz val="11"/>
        <color theme="1"/>
        <rFont val="Calibri"/>
        <family val="2"/>
        <scheme val="minor"/>
      </rPr>
      <t>ADC12OSC_HIGH</t>
    </r>
  </si>
  <si>
    <t>SAMPLE PERIODS</t>
  </si>
  <si>
    <t>SAMPLE TIME</t>
  </si>
  <si>
    <t>S</t>
  </si>
  <si>
    <t>shortest</t>
  </si>
  <si>
    <r>
      <t>t</t>
    </r>
    <r>
      <rPr>
        <vertAlign val="subscript"/>
        <sz val="11"/>
        <color theme="1"/>
        <rFont val="Calibri"/>
        <family val="2"/>
        <scheme val="minor"/>
      </rPr>
      <t>ADC12OSC_LOW</t>
    </r>
  </si>
  <si>
    <r>
      <t>f</t>
    </r>
    <r>
      <rPr>
        <vertAlign val="subscript"/>
        <sz val="11"/>
        <color theme="1"/>
        <rFont val="Calibri"/>
        <family val="2"/>
        <scheme val="minor"/>
      </rPr>
      <t>ADC12OSC_LOW</t>
    </r>
  </si>
  <si>
    <t>Longest</t>
  </si>
  <si>
    <t>Total sample time</t>
  </si>
  <si>
    <t># ADC Measurements</t>
  </si>
  <si>
    <t>longest</t>
  </si>
  <si>
    <t>Conversion time</t>
  </si>
  <si>
    <t>tCONVERSION</t>
  </si>
  <si>
    <t>Sample Time Settings</t>
  </si>
  <si>
    <t>ADC12SHT_DIV</t>
  </si>
  <si>
    <t>OSC</t>
  </si>
  <si>
    <t>Clock Div</t>
  </si>
  <si>
    <t>Sample Cycles</t>
  </si>
  <si>
    <t>tsample</t>
  </si>
  <si>
    <t>tsync</t>
  </si>
  <si>
    <t>tConvert</t>
  </si>
  <si>
    <t>Channels</t>
  </si>
  <si>
    <t>Ttotal</t>
  </si>
  <si>
    <t>Sample Rate</t>
  </si>
  <si>
    <t>OSC_DIV</t>
  </si>
  <si>
    <t>Clock PreDiv</t>
  </si>
  <si>
    <t>OSC_PD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</si>
</sst>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276226</xdr:colOff>
      <xdr:row>0</xdr:row>
      <xdr:rowOff>0</xdr:rowOff>
    </xdr:from>
    <xdr:to>
      <xdr:col>15</xdr:col>
      <xdr:colOff>234316</xdr:colOff>
      <xdr:row>35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8051" y="0"/>
          <a:ext cx="6663690" cy="6972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3" sqref="C23"/>
    </sheetView>
  </sheetViews>
  <sheetFormatPr defaultRowHeight="15" x14ac:dyDescent="0.25"/>
  <cols>
    <col min="1" max="1" width="20.140625" bestFit="1" customWidth="1"/>
  </cols>
  <sheetData>
    <row r="1" spans="1:4" ht="18" x14ac:dyDescent="0.35">
      <c r="A1" t="s">
        <v>6</v>
      </c>
      <c r="B1">
        <v>1900</v>
      </c>
      <c r="C1" s="2" t="s">
        <v>2</v>
      </c>
    </row>
    <row r="2" spans="1:4" ht="18" x14ac:dyDescent="0.35">
      <c r="A2" t="s">
        <v>7</v>
      </c>
      <c r="B2">
        <f>10000*(1+0.01)</f>
        <v>10100</v>
      </c>
      <c r="C2" s="2" t="s">
        <v>2</v>
      </c>
    </row>
    <row r="3" spans="1:4" ht="18" x14ac:dyDescent="0.35">
      <c r="A3" t="s">
        <v>8</v>
      </c>
      <c r="B3" s="1">
        <v>2.5000000000000001E-11</v>
      </c>
      <c r="C3" t="s">
        <v>3</v>
      </c>
    </row>
    <row r="4" spans="1:4" ht="18" x14ac:dyDescent="0.35">
      <c r="A4" t="s">
        <v>13</v>
      </c>
      <c r="B4" s="1">
        <v>5400000</v>
      </c>
      <c r="C4" t="s">
        <v>4</v>
      </c>
    </row>
    <row r="5" spans="1:4" x14ac:dyDescent="0.25">
      <c r="A5" t="s">
        <v>0</v>
      </c>
      <c r="B5">
        <v>12</v>
      </c>
      <c r="C5" t="s">
        <v>5</v>
      </c>
    </row>
    <row r="7" spans="1:4" ht="18" x14ac:dyDescent="0.35">
      <c r="A7" t="s">
        <v>9</v>
      </c>
      <c r="B7" s="1">
        <f>LN(2^(B5+1))*(B1+B2)*B3+0.0000008</f>
        <v>3.5032740041837864E-6</v>
      </c>
      <c r="C7" t="s">
        <v>1</v>
      </c>
    </row>
    <row r="8" spans="1:4" ht="18" x14ac:dyDescent="0.35">
      <c r="A8" t="s">
        <v>12</v>
      </c>
      <c r="B8" s="1">
        <f>1/B4</f>
        <v>1.8518518518518518E-7</v>
      </c>
      <c r="C8" t="s">
        <v>1</v>
      </c>
    </row>
    <row r="9" spans="1:4" x14ac:dyDescent="0.25">
      <c r="A9" t="s">
        <v>11</v>
      </c>
      <c r="B9" s="3">
        <f>B7/B8</f>
        <v>18.917679622592448</v>
      </c>
      <c r="C9" t="s">
        <v>10</v>
      </c>
    </row>
    <row r="10" spans="1:4" x14ac:dyDescent="0.25">
      <c r="A10" t="s">
        <v>14</v>
      </c>
      <c r="B10">
        <v>32</v>
      </c>
      <c r="C10" t="s">
        <v>10</v>
      </c>
    </row>
    <row r="11" spans="1:4" x14ac:dyDescent="0.25">
      <c r="A11" t="s">
        <v>15</v>
      </c>
      <c r="B11" s="1">
        <f>B10*B8</f>
        <v>5.9259259259259258E-6</v>
      </c>
      <c r="C11" t="s">
        <v>16</v>
      </c>
      <c r="D11" t="s">
        <v>17</v>
      </c>
    </row>
    <row r="13" spans="1:4" ht="18" x14ac:dyDescent="0.35">
      <c r="A13" t="s">
        <v>19</v>
      </c>
      <c r="B13" s="1">
        <v>4200000</v>
      </c>
      <c r="C13" t="s">
        <v>4</v>
      </c>
    </row>
    <row r="14" spans="1:4" ht="18" x14ac:dyDescent="0.35">
      <c r="A14" t="s">
        <v>18</v>
      </c>
      <c r="B14" s="1">
        <f>1/B13</f>
        <v>2.3809523809523809E-7</v>
      </c>
      <c r="C14" t="s">
        <v>1</v>
      </c>
    </row>
    <row r="15" spans="1:4" x14ac:dyDescent="0.25">
      <c r="A15" t="s">
        <v>15</v>
      </c>
      <c r="B15" s="1">
        <f>B14*B10</f>
        <v>7.6190476190476188E-6</v>
      </c>
      <c r="C15" t="s">
        <v>16</v>
      </c>
      <c r="D15" t="s">
        <v>20</v>
      </c>
    </row>
    <row r="17" spans="1:4" x14ac:dyDescent="0.25">
      <c r="A17" t="s">
        <v>22</v>
      </c>
      <c r="B17">
        <v>8</v>
      </c>
    </row>
    <row r="18" spans="1:4" x14ac:dyDescent="0.25">
      <c r="A18" t="s">
        <v>21</v>
      </c>
      <c r="B18" s="1">
        <f>B17*B15</f>
        <v>6.095238095238095E-5</v>
      </c>
      <c r="C18" t="s">
        <v>1</v>
      </c>
      <c r="D18" t="s">
        <v>23</v>
      </c>
    </row>
    <row r="20" spans="1:4" x14ac:dyDescent="0.25">
      <c r="A20" t="s">
        <v>24</v>
      </c>
    </row>
    <row r="21" spans="1:4" x14ac:dyDescent="0.25">
      <c r="A21" t="s">
        <v>25</v>
      </c>
      <c r="B21" s="1">
        <f>13*B8</f>
        <v>2.4074074074074075E-6</v>
      </c>
      <c r="C21" t="s">
        <v>1</v>
      </c>
    </row>
    <row r="23" spans="1:4" x14ac:dyDescent="0.25">
      <c r="A23" t="s">
        <v>26</v>
      </c>
    </row>
    <row r="24" spans="1:4" x14ac:dyDescent="0.25">
      <c r="A24" t="s">
        <v>27</v>
      </c>
    </row>
  </sheetData>
  <conditionalFormatting sqref="B11">
    <cfRule type="cellIs" dxfId="3" priority="3" operator="lessThan">
      <formula>$B$7</formula>
    </cfRule>
    <cfRule type="cellIs" dxfId="2" priority="4" operator="greaterThan">
      <formula>$B$7</formula>
    </cfRule>
  </conditionalFormatting>
  <conditionalFormatting sqref="B15">
    <cfRule type="cellIs" dxfId="1" priority="1" operator="lessThan">
      <formula>$B$7</formula>
    </cfRule>
    <cfRule type="cellIs" dxfId="0" priority="2" operator="greaterThan">
      <formula>$B$7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G21" sqref="G21"/>
    </sheetView>
  </sheetViews>
  <sheetFormatPr defaultRowHeight="15" x14ac:dyDescent="0.25"/>
  <cols>
    <col min="1" max="1" width="8.5703125" bestFit="1" customWidth="1"/>
    <col min="2" max="3" width="8.5703125" customWidth="1"/>
    <col min="6" max="6" width="13.7109375" bestFit="1" customWidth="1"/>
    <col min="7" max="7" width="12" bestFit="1" customWidth="1"/>
    <col min="11" max="11" width="14" customWidth="1"/>
  </cols>
  <sheetData>
    <row r="1" spans="1:11" x14ac:dyDescent="0.25">
      <c r="A1" t="s">
        <v>28</v>
      </c>
      <c r="B1" t="s">
        <v>38</v>
      </c>
      <c r="C1" t="s">
        <v>39</v>
      </c>
      <c r="D1" t="s">
        <v>29</v>
      </c>
      <c r="E1" t="s">
        <v>34</v>
      </c>
      <c r="F1" t="s">
        <v>37</v>
      </c>
    </row>
    <row r="2" spans="1:11" x14ac:dyDescent="0.25">
      <c r="A2" s="1">
        <v>4800000</v>
      </c>
      <c r="B2" s="4">
        <v>4</v>
      </c>
      <c r="C2" s="1">
        <f>A2/B2</f>
        <v>1200000</v>
      </c>
      <c r="D2">
        <v>7</v>
      </c>
      <c r="E2">
        <v>8</v>
      </c>
      <c r="F2" s="1">
        <f>C2/D2</f>
        <v>171428.57142857142</v>
      </c>
    </row>
    <row r="3" spans="1:11" x14ac:dyDescent="0.25">
      <c r="A3" s="1"/>
      <c r="B3" s="1"/>
      <c r="C3" s="1"/>
    </row>
    <row r="4" spans="1:11" x14ac:dyDescent="0.25">
      <c r="F4" t="s">
        <v>30</v>
      </c>
      <c r="G4" t="s">
        <v>31</v>
      </c>
      <c r="H4" t="s">
        <v>32</v>
      </c>
      <c r="I4" t="s">
        <v>33</v>
      </c>
      <c r="J4" t="s">
        <v>35</v>
      </c>
      <c r="K4" t="s">
        <v>36</v>
      </c>
    </row>
    <row r="5" spans="1:11" x14ac:dyDescent="0.25">
      <c r="F5">
        <v>4</v>
      </c>
      <c r="G5">
        <f>(1/$F$2)*F5</f>
        <v>2.3333333333333336E-5</v>
      </c>
      <c r="H5" s="1">
        <f>1/$F$2</f>
        <v>5.833333333333334E-6</v>
      </c>
      <c r="I5" s="1">
        <f>13*(1/$F$2)</f>
        <v>7.5833333333333338E-5</v>
      </c>
      <c r="J5" s="1">
        <f>$E$2*(G5+H5+I5)</f>
        <v>8.4000000000000003E-4</v>
      </c>
      <c r="K5" s="3">
        <f>1/J5</f>
        <v>1190.4761904761904</v>
      </c>
    </row>
    <row r="6" spans="1:11" x14ac:dyDescent="0.25">
      <c r="F6">
        <v>8</v>
      </c>
      <c r="G6">
        <f t="shared" ref="G6:G17" si="0">(1/$F$2)*F6</f>
        <v>4.6666666666666672E-5</v>
      </c>
      <c r="H6" s="1">
        <f t="shared" ref="H6:H17" si="1">1/$F$2</f>
        <v>5.833333333333334E-6</v>
      </c>
      <c r="I6" s="1">
        <f t="shared" ref="I6:I17" si="2">13*(1/$F$2)</f>
        <v>7.5833333333333338E-5</v>
      </c>
      <c r="J6" s="1">
        <f t="shared" ref="J6:J17" si="3">$E$2*(G6+H6+I6)</f>
        <v>1.0266666666666666E-3</v>
      </c>
      <c r="K6" s="3">
        <f t="shared" ref="K6:K17" si="4">1/J6</f>
        <v>974.02597402597405</v>
      </c>
    </row>
    <row r="7" spans="1:11" x14ac:dyDescent="0.25">
      <c r="F7">
        <v>16</v>
      </c>
      <c r="G7">
        <f t="shared" si="0"/>
        <v>9.3333333333333343E-5</v>
      </c>
      <c r="H7" s="1">
        <f t="shared" si="1"/>
        <v>5.833333333333334E-6</v>
      </c>
      <c r="I7" s="1">
        <f t="shared" si="2"/>
        <v>7.5833333333333338E-5</v>
      </c>
      <c r="J7" s="1">
        <f t="shared" si="3"/>
        <v>1.4000000000000002E-3</v>
      </c>
      <c r="K7" s="3">
        <f t="shared" si="4"/>
        <v>714.28571428571422</v>
      </c>
    </row>
    <row r="8" spans="1:11" x14ac:dyDescent="0.25">
      <c r="F8">
        <v>32</v>
      </c>
      <c r="G8">
        <f t="shared" si="0"/>
        <v>1.8666666666666669E-4</v>
      </c>
      <c r="H8" s="1">
        <f t="shared" si="1"/>
        <v>5.833333333333334E-6</v>
      </c>
      <c r="I8" s="1">
        <f t="shared" si="2"/>
        <v>7.5833333333333338E-5</v>
      </c>
      <c r="J8" s="1">
        <f t="shared" si="3"/>
        <v>2.1466666666666669E-3</v>
      </c>
      <c r="K8" s="3">
        <f t="shared" si="4"/>
        <v>465.83850931677011</v>
      </c>
    </row>
    <row r="9" spans="1:11" x14ac:dyDescent="0.25">
      <c r="F9">
        <v>64</v>
      </c>
      <c r="G9">
        <f t="shared" si="0"/>
        <v>3.7333333333333337E-4</v>
      </c>
      <c r="H9" s="1">
        <f t="shared" si="1"/>
        <v>5.833333333333334E-6</v>
      </c>
      <c r="I9" s="1">
        <f t="shared" si="2"/>
        <v>7.5833333333333338E-5</v>
      </c>
      <c r="J9" s="1">
        <f t="shared" si="3"/>
        <v>3.6400000000000004E-3</v>
      </c>
      <c r="K9" s="3">
        <f t="shared" si="4"/>
        <v>274.72527472527469</v>
      </c>
    </row>
    <row r="10" spans="1:11" x14ac:dyDescent="0.25">
      <c r="F10">
        <v>96</v>
      </c>
      <c r="G10">
        <f t="shared" si="0"/>
        <v>5.6000000000000006E-4</v>
      </c>
      <c r="H10" s="1">
        <f t="shared" si="1"/>
        <v>5.833333333333334E-6</v>
      </c>
      <c r="I10" s="1">
        <f t="shared" si="2"/>
        <v>7.5833333333333338E-5</v>
      </c>
      <c r="J10" s="1">
        <f t="shared" si="3"/>
        <v>5.1333333333333344E-3</v>
      </c>
      <c r="K10" s="3">
        <f t="shared" si="4"/>
        <v>194.80519480519476</v>
      </c>
    </row>
    <row r="11" spans="1:11" x14ac:dyDescent="0.25">
      <c r="F11">
        <v>128</v>
      </c>
      <c r="G11">
        <f t="shared" si="0"/>
        <v>7.4666666666666675E-4</v>
      </c>
      <c r="H11" s="1">
        <f t="shared" si="1"/>
        <v>5.833333333333334E-6</v>
      </c>
      <c r="I11" s="1">
        <f t="shared" si="2"/>
        <v>7.5833333333333338E-5</v>
      </c>
      <c r="J11" s="1">
        <f t="shared" si="3"/>
        <v>6.6266666666666679E-3</v>
      </c>
      <c r="K11" s="3">
        <f t="shared" si="4"/>
        <v>150.90543259557342</v>
      </c>
    </row>
    <row r="12" spans="1:11" x14ac:dyDescent="0.25">
      <c r="F12">
        <v>192</v>
      </c>
      <c r="G12">
        <f t="shared" si="0"/>
        <v>1.1200000000000001E-3</v>
      </c>
      <c r="H12" s="1">
        <f t="shared" si="1"/>
        <v>5.833333333333334E-6</v>
      </c>
      <c r="I12" s="1">
        <f t="shared" si="2"/>
        <v>7.5833333333333338E-5</v>
      </c>
      <c r="J12" s="1">
        <f t="shared" si="3"/>
        <v>9.6133333333333348E-3</v>
      </c>
      <c r="K12" s="3">
        <f t="shared" si="4"/>
        <v>104.02219140083216</v>
      </c>
    </row>
    <row r="13" spans="1:11" x14ac:dyDescent="0.25">
      <c r="F13">
        <v>256</v>
      </c>
      <c r="G13">
        <f t="shared" si="0"/>
        <v>1.4933333333333335E-3</v>
      </c>
      <c r="H13" s="1">
        <f t="shared" si="1"/>
        <v>5.833333333333334E-6</v>
      </c>
      <c r="I13" s="1">
        <f t="shared" si="2"/>
        <v>7.5833333333333338E-5</v>
      </c>
      <c r="J13" s="1">
        <f t="shared" si="3"/>
        <v>1.2600000000000002E-2</v>
      </c>
      <c r="K13" s="3">
        <f t="shared" si="4"/>
        <v>79.365079365079353</v>
      </c>
    </row>
    <row r="14" spans="1:11" x14ac:dyDescent="0.25">
      <c r="F14">
        <v>394</v>
      </c>
      <c r="G14">
        <f t="shared" si="0"/>
        <v>2.2983333333333337E-3</v>
      </c>
      <c r="H14" s="1">
        <f t="shared" si="1"/>
        <v>5.833333333333334E-6</v>
      </c>
      <c r="I14" s="1">
        <f t="shared" si="2"/>
        <v>7.5833333333333338E-5</v>
      </c>
      <c r="J14" s="1">
        <f t="shared" si="3"/>
        <v>1.9040000000000001E-2</v>
      </c>
      <c r="K14" s="3">
        <f t="shared" si="4"/>
        <v>52.521008403361343</v>
      </c>
    </row>
    <row r="15" spans="1:11" x14ac:dyDescent="0.25">
      <c r="F15">
        <v>512</v>
      </c>
      <c r="G15">
        <f t="shared" si="0"/>
        <v>2.986666666666667E-3</v>
      </c>
      <c r="H15" s="1">
        <f t="shared" si="1"/>
        <v>5.833333333333334E-6</v>
      </c>
      <c r="I15" s="1">
        <f t="shared" si="2"/>
        <v>7.5833333333333338E-5</v>
      </c>
      <c r="J15" s="1">
        <f t="shared" si="3"/>
        <v>2.4546666666666668E-2</v>
      </c>
      <c r="K15" s="3">
        <f t="shared" si="4"/>
        <v>40.738728951656704</v>
      </c>
    </row>
    <row r="16" spans="1:11" x14ac:dyDescent="0.25">
      <c r="F16">
        <v>768</v>
      </c>
      <c r="G16">
        <f t="shared" si="0"/>
        <v>4.4800000000000005E-3</v>
      </c>
      <c r="H16" s="1">
        <f t="shared" si="1"/>
        <v>5.833333333333334E-6</v>
      </c>
      <c r="I16" s="1">
        <f t="shared" si="2"/>
        <v>7.5833333333333338E-5</v>
      </c>
      <c r="J16" s="1">
        <f t="shared" si="3"/>
        <v>3.6493333333333336E-2</v>
      </c>
      <c r="K16" s="3">
        <f t="shared" si="4"/>
        <v>27.402265253927656</v>
      </c>
    </row>
    <row r="17" spans="6:11" x14ac:dyDescent="0.25">
      <c r="F17">
        <v>1024</v>
      </c>
      <c r="G17">
        <f t="shared" si="0"/>
        <v>5.973333333333334E-3</v>
      </c>
      <c r="H17" s="1">
        <f t="shared" si="1"/>
        <v>5.833333333333334E-6</v>
      </c>
      <c r="I17" s="1">
        <f t="shared" si="2"/>
        <v>7.5833333333333338E-5</v>
      </c>
      <c r="J17" s="1">
        <f t="shared" si="3"/>
        <v>4.8440000000000004E-2</v>
      </c>
      <c r="K17" s="3">
        <f t="shared" si="4"/>
        <v>20.644095788604456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</dc:creator>
  <cp:lastModifiedBy>Bryce</cp:lastModifiedBy>
  <dcterms:created xsi:type="dcterms:W3CDTF">2015-10-28T05:32:32Z</dcterms:created>
  <dcterms:modified xsi:type="dcterms:W3CDTF">2015-10-30T15:19:31Z</dcterms:modified>
</cp:coreProperties>
</file>