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ah/Desktop/Courses/CFG - SQL - Deloitte/CFG - Project/"/>
    </mc:Choice>
  </mc:AlternateContent>
  <xr:revisionPtr revIDLastSave="0" documentId="13_ncr:1_{167281C8-018E-C145-A229-F42C02093BD4}" xr6:coauthVersionLast="47" xr6:coauthVersionMax="47" xr10:uidLastSave="{00000000-0000-0000-0000-000000000000}"/>
  <bookViews>
    <workbookView xWindow="0" yWindow="0" windowWidth="28800" windowHeight="18000" activeTab="1" xr2:uid="{14C9F00A-C22B-4D3E-A91C-C670623420C5}"/>
  </bookViews>
  <sheets>
    <sheet name="PSL" sheetId="1" r:id="rId1"/>
    <sheet name="Sheet4" sheetId="8" r:id="rId2"/>
    <sheet name="IPL" sheetId="2" r:id="rId3"/>
    <sheet name="BBL" sheetId="3" r:id="rId4"/>
    <sheet name="Overall" sheetId="4" r:id="rId5"/>
    <sheet name="RECORDS" sheetId="5" r:id="rId6"/>
  </sheets>
  <definedNames>
    <definedName name="_xlnm._FilterDatabase" localSheetId="3" hidden="1">BBL!$AM$44:$AZ$80</definedName>
    <definedName name="_xlnm._FilterDatabase" localSheetId="2" hidden="1">IPL!$AH$34:$AJ$56</definedName>
    <definedName name="_xlnm._FilterDatabase" localSheetId="0" hidden="1">PSL!$U$30:$X$72</definedName>
    <definedName name="_xlnm._FilterDatabase" localSheetId="5" hidden="1">RECORDS!$A$1:$H$133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4" i="3" l="1"/>
  <c r="AP71" i="3"/>
  <c r="AP61" i="3"/>
  <c r="AN45" i="3"/>
  <c r="AO45" i="3" s="1"/>
  <c r="AN46" i="3"/>
  <c r="AO46" i="3" s="1"/>
  <c r="AN47" i="3"/>
  <c r="AO47" i="3" s="1"/>
  <c r="AN48" i="3"/>
  <c r="AO48" i="3" s="1"/>
  <c r="AN49" i="3"/>
  <c r="AO49" i="3" s="1"/>
  <c r="AN50" i="3"/>
  <c r="AO50" i="3" s="1"/>
  <c r="AN51" i="3"/>
  <c r="AO51" i="3" s="1"/>
  <c r="AN52" i="3"/>
  <c r="AO52" i="3" s="1"/>
  <c r="AN53" i="3"/>
  <c r="AO53" i="3" s="1"/>
  <c r="AN54" i="3"/>
  <c r="AO54" i="3" s="1"/>
  <c r="AN55" i="3"/>
  <c r="AO55" i="3" s="1"/>
  <c r="AN56" i="3"/>
  <c r="AO56" i="3" s="1"/>
  <c r="AN57" i="3"/>
  <c r="AO57" i="3" s="1"/>
  <c r="AN58" i="3"/>
  <c r="AO58" i="3" s="1"/>
  <c r="AN59" i="3"/>
  <c r="AO59" i="3" s="1"/>
  <c r="AN60" i="3"/>
  <c r="AO60" i="3" s="1"/>
  <c r="AN61" i="3"/>
  <c r="AO61" i="3" s="1"/>
  <c r="AN62" i="3"/>
  <c r="AO62" i="3" s="1"/>
  <c r="AN63" i="3"/>
  <c r="AO63" i="3" s="1"/>
  <c r="AN64" i="3"/>
  <c r="AO64" i="3" s="1"/>
  <c r="AN65" i="3"/>
  <c r="AO65" i="3" s="1"/>
  <c r="AN66" i="3"/>
  <c r="AO66" i="3" s="1"/>
  <c r="AN67" i="3"/>
  <c r="AO67" i="3" s="1"/>
  <c r="AN68" i="3"/>
  <c r="AO68" i="3" s="1"/>
  <c r="AN69" i="3"/>
  <c r="AO69" i="3" s="1"/>
  <c r="AN70" i="3"/>
  <c r="AO70" i="3" s="1"/>
  <c r="AN71" i="3"/>
  <c r="AO71" i="3" s="1"/>
  <c r="AN72" i="3"/>
  <c r="AO72" i="3" s="1"/>
  <c r="AN73" i="3"/>
  <c r="AO73" i="3" s="1"/>
  <c r="AN74" i="3"/>
  <c r="AO74" i="3" s="1"/>
  <c r="AN75" i="3"/>
  <c r="AO75" i="3" s="1"/>
  <c r="AN76" i="3"/>
  <c r="AO76" i="3" s="1"/>
  <c r="AN77" i="3"/>
  <c r="AO77" i="3" s="1"/>
  <c r="AN78" i="3"/>
  <c r="AO78" i="3" s="1"/>
  <c r="AN79" i="3"/>
  <c r="AO79" i="3" s="1"/>
  <c r="AN80" i="3"/>
  <c r="AO80" i="3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AL39" i="2"/>
  <c r="AL40" i="2"/>
  <c r="AL48" i="2"/>
  <c r="AL49" i="2"/>
  <c r="AL50" i="2"/>
  <c r="AL56" i="2"/>
  <c r="AI35" i="2"/>
  <c r="AL35" i="2" s="1"/>
  <c r="AI36" i="2"/>
  <c r="AL36" i="2" s="1"/>
  <c r="AI37" i="2"/>
  <c r="AL37" i="2" s="1"/>
  <c r="AI38" i="2"/>
  <c r="AL38" i="2" s="1"/>
  <c r="AI39" i="2"/>
  <c r="AI40" i="2"/>
  <c r="AI41" i="2"/>
  <c r="AL41" i="2" s="1"/>
  <c r="AI42" i="2"/>
  <c r="AL42" i="2" s="1"/>
  <c r="AI43" i="2"/>
  <c r="AL43" i="2" s="1"/>
  <c r="AI44" i="2"/>
  <c r="AI45" i="2"/>
  <c r="AL45" i="2" s="1"/>
  <c r="AI46" i="2"/>
  <c r="AI47" i="2"/>
  <c r="AL47" i="2" s="1"/>
  <c r="AI48" i="2"/>
  <c r="AI49" i="2"/>
  <c r="AI50" i="2"/>
  <c r="AI51" i="2"/>
  <c r="AL51" i="2" s="1"/>
  <c r="AI52" i="2"/>
  <c r="AL52" i="2" s="1"/>
  <c r="AI53" i="2"/>
  <c r="AL53" i="2" s="1"/>
  <c r="AI54" i="2"/>
  <c r="AL54" i="2" s="1"/>
  <c r="AI55" i="2"/>
  <c r="AL55" i="2" s="1"/>
  <c r="AI56" i="2"/>
  <c r="O71" i="2"/>
  <c r="O69" i="2"/>
  <c r="O66" i="2"/>
  <c r="O67" i="2"/>
  <c r="O63" i="2"/>
  <c r="O60" i="2"/>
  <c r="O61" i="2"/>
  <c r="O54" i="2"/>
  <c r="X49" i="2"/>
  <c r="Y49" i="2" s="1"/>
  <c r="X50" i="2"/>
  <c r="Y50" i="2" s="1"/>
  <c r="X45" i="2"/>
  <c r="Y45" i="2" s="1"/>
  <c r="X46" i="2"/>
  <c r="Y46" i="2" s="1"/>
  <c r="X47" i="2"/>
  <c r="Y47" i="2" s="1"/>
  <c r="X42" i="2"/>
  <c r="Y42" i="2" s="1"/>
  <c r="X37" i="2"/>
  <c r="Y37" i="2" s="1"/>
  <c r="X38" i="2"/>
  <c r="Y38" i="2" s="1"/>
  <c r="X39" i="2"/>
  <c r="Y39" i="2" s="1"/>
  <c r="X35" i="2"/>
  <c r="Y35" i="2" s="1"/>
  <c r="AN39" i="1"/>
  <c r="AO39" i="1" s="1"/>
  <c r="AN71" i="1"/>
  <c r="AO71" i="1" s="1"/>
  <c r="AB33" i="1"/>
  <c r="AN33" i="1" s="1"/>
  <c r="AO33" i="1" s="1"/>
  <c r="AB34" i="1"/>
  <c r="AN34" i="1" s="1"/>
  <c r="AO34" i="1" s="1"/>
  <c r="AB35" i="1"/>
  <c r="AN35" i="1" s="1"/>
  <c r="AO35" i="1" s="1"/>
  <c r="AB36" i="1"/>
  <c r="AN36" i="1" s="1"/>
  <c r="AO36" i="1" s="1"/>
  <c r="AB37" i="1"/>
  <c r="AN37" i="1" s="1"/>
  <c r="AO37" i="1" s="1"/>
  <c r="AB38" i="1"/>
  <c r="AN38" i="1" s="1"/>
  <c r="AO38" i="1" s="1"/>
  <c r="AB39" i="1"/>
  <c r="AB40" i="1"/>
  <c r="AN40" i="1" s="1"/>
  <c r="AO40" i="1" s="1"/>
  <c r="AB41" i="1"/>
  <c r="AN41" i="1" s="1"/>
  <c r="AO41" i="1" s="1"/>
  <c r="AB42" i="1"/>
  <c r="AN42" i="1" s="1"/>
  <c r="AO42" i="1" s="1"/>
  <c r="AB43" i="1"/>
  <c r="AN43" i="1" s="1"/>
  <c r="AO43" i="1" s="1"/>
  <c r="AB44" i="1"/>
  <c r="AN44" i="1" s="1"/>
  <c r="AO44" i="1" s="1"/>
  <c r="AB45" i="1"/>
  <c r="AN45" i="1" s="1"/>
  <c r="AO45" i="1" s="1"/>
  <c r="AB46" i="1"/>
  <c r="AN46" i="1" s="1"/>
  <c r="AO46" i="1" s="1"/>
  <c r="AB47" i="1"/>
  <c r="AN47" i="1" s="1"/>
  <c r="AO47" i="1" s="1"/>
  <c r="AB48" i="1"/>
  <c r="AN48" i="1" s="1"/>
  <c r="AO48" i="1" s="1"/>
  <c r="AB49" i="1"/>
  <c r="AN49" i="1" s="1"/>
  <c r="AO49" i="1" s="1"/>
  <c r="AB50" i="1"/>
  <c r="AN50" i="1" s="1"/>
  <c r="AO50" i="1" s="1"/>
  <c r="AB51" i="1"/>
  <c r="AN51" i="1" s="1"/>
  <c r="AO51" i="1" s="1"/>
  <c r="AB52" i="1"/>
  <c r="AN52" i="1" s="1"/>
  <c r="AO52" i="1" s="1"/>
  <c r="AB53" i="1"/>
  <c r="AN53" i="1" s="1"/>
  <c r="AO53" i="1" s="1"/>
  <c r="AB54" i="1"/>
  <c r="AN54" i="1" s="1"/>
  <c r="AO54" i="1" s="1"/>
  <c r="AB55" i="1"/>
  <c r="AN55" i="1" s="1"/>
  <c r="AO55" i="1" s="1"/>
  <c r="AB56" i="1"/>
  <c r="AN56" i="1" s="1"/>
  <c r="AO56" i="1" s="1"/>
  <c r="AB57" i="1"/>
  <c r="AN57" i="1" s="1"/>
  <c r="AO57" i="1" s="1"/>
  <c r="AB58" i="1"/>
  <c r="AN58" i="1" s="1"/>
  <c r="AO58" i="1" s="1"/>
  <c r="AB59" i="1"/>
  <c r="AN59" i="1" s="1"/>
  <c r="AO59" i="1" s="1"/>
  <c r="AB60" i="1"/>
  <c r="AN60" i="1" s="1"/>
  <c r="AO60" i="1" s="1"/>
  <c r="AB61" i="1"/>
  <c r="AN61" i="1" s="1"/>
  <c r="AO61" i="1" s="1"/>
  <c r="AB62" i="1"/>
  <c r="AN62" i="1" s="1"/>
  <c r="AO62" i="1" s="1"/>
  <c r="AB63" i="1"/>
  <c r="AN63" i="1" s="1"/>
  <c r="AO63" i="1" s="1"/>
  <c r="AB64" i="1"/>
  <c r="AN64" i="1" s="1"/>
  <c r="AO64" i="1" s="1"/>
  <c r="AB65" i="1"/>
  <c r="AN65" i="1" s="1"/>
  <c r="AO65" i="1" s="1"/>
  <c r="AB66" i="1"/>
  <c r="AN66" i="1" s="1"/>
  <c r="AO66" i="1" s="1"/>
  <c r="AB67" i="1"/>
  <c r="AN67" i="1" s="1"/>
  <c r="AO67" i="1" s="1"/>
  <c r="AB68" i="1"/>
  <c r="AN68" i="1" s="1"/>
  <c r="AO68" i="1" s="1"/>
  <c r="AB69" i="1"/>
  <c r="AN69" i="1" s="1"/>
  <c r="AO69" i="1" s="1"/>
  <c r="AB70" i="1"/>
  <c r="AN70" i="1" s="1"/>
  <c r="AO70" i="1" s="1"/>
  <c r="AB71" i="1"/>
  <c r="AB72" i="1"/>
  <c r="AN72" i="1" s="1"/>
  <c r="AO72" i="1" s="1"/>
  <c r="AB32" i="1"/>
  <c r="AN32" i="1" s="1"/>
  <c r="AO32" i="1" s="1"/>
  <c r="X66" i="1"/>
  <c r="X60" i="1"/>
  <c r="X56" i="1"/>
  <c r="X55" i="1"/>
  <c r="X54" i="1"/>
  <c r="X44" i="1"/>
  <c r="X42" i="1"/>
  <c r="X39" i="1"/>
  <c r="X36" i="1"/>
  <c r="X32" i="1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V32" i="1"/>
  <c r="V33" i="1"/>
  <c r="W33" i="1" s="1"/>
  <c r="V34" i="1"/>
  <c r="V35" i="1"/>
  <c r="V36" i="1"/>
  <c r="V37" i="1"/>
  <c r="V38" i="1"/>
  <c r="V39" i="1"/>
  <c r="V40" i="1"/>
  <c r="V41" i="1"/>
  <c r="W41" i="1" s="1"/>
  <c r="V42" i="1"/>
  <c r="V43" i="1"/>
  <c r="V44" i="1"/>
  <c r="V45" i="1"/>
  <c r="V46" i="1"/>
  <c r="V47" i="1"/>
  <c r="V48" i="1"/>
  <c r="V49" i="1"/>
  <c r="W49" i="1" s="1"/>
  <c r="V50" i="1"/>
  <c r="V51" i="1"/>
  <c r="V52" i="1"/>
  <c r="V53" i="1"/>
  <c r="V54" i="1"/>
  <c r="V55" i="1"/>
  <c r="V56" i="1"/>
  <c r="V57" i="1"/>
  <c r="W57" i="1" s="1"/>
  <c r="V58" i="1"/>
  <c r="V59" i="1"/>
  <c r="V60" i="1"/>
  <c r="V61" i="1"/>
  <c r="V62" i="1"/>
  <c r="V63" i="1"/>
  <c r="V64" i="1"/>
  <c r="V65" i="1"/>
  <c r="W65" i="1" s="1"/>
  <c r="V66" i="1"/>
  <c r="V67" i="1"/>
  <c r="V68" i="1"/>
  <c r="V69" i="1"/>
  <c r="V70" i="1"/>
  <c r="V71" i="1"/>
  <c r="V72" i="1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J63" i="3"/>
  <c r="X63" i="3" s="1"/>
  <c r="Y63" i="3" s="1"/>
  <c r="J62" i="3"/>
  <c r="X62" i="3" s="1"/>
  <c r="Y62" i="3" s="1"/>
  <c r="J61" i="3"/>
  <c r="X61" i="3" s="1"/>
  <c r="Y61" i="3" s="1"/>
  <c r="J60" i="3"/>
  <c r="X60" i="3" s="1"/>
  <c r="Y60" i="3" s="1"/>
  <c r="J59" i="3"/>
  <c r="X59" i="3" s="1"/>
  <c r="Y59" i="3" s="1"/>
  <c r="J58" i="3"/>
  <c r="X58" i="3" s="1"/>
  <c r="Y58" i="3" s="1"/>
  <c r="J57" i="3"/>
  <c r="X57" i="3" s="1"/>
  <c r="Y57" i="3" s="1"/>
  <c r="J56" i="3"/>
  <c r="X56" i="3" s="1"/>
  <c r="Y56" i="3" s="1"/>
  <c r="J55" i="3"/>
  <c r="X55" i="3" s="1"/>
  <c r="Y55" i="3" s="1"/>
  <c r="J54" i="3"/>
  <c r="X54" i="3" s="1"/>
  <c r="Y54" i="3" s="1"/>
  <c r="J53" i="3"/>
  <c r="X53" i="3" s="1"/>
  <c r="Y53" i="3" s="1"/>
  <c r="J52" i="3"/>
  <c r="X52" i="3" s="1"/>
  <c r="Y52" i="3" s="1"/>
  <c r="J51" i="3"/>
  <c r="X51" i="3" s="1"/>
  <c r="Y51" i="3" s="1"/>
  <c r="J50" i="3"/>
  <c r="X50" i="3" s="1"/>
  <c r="Y50" i="3" s="1"/>
  <c r="J49" i="3"/>
  <c r="X49" i="3" s="1"/>
  <c r="Y49" i="3" s="1"/>
  <c r="J48" i="3"/>
  <c r="X48" i="3" s="1"/>
  <c r="Y48" i="3" s="1"/>
  <c r="J47" i="3"/>
  <c r="X47" i="3" s="1"/>
  <c r="Y47" i="3" s="1"/>
  <c r="J46" i="3"/>
  <c r="X46" i="3" s="1"/>
  <c r="Y46" i="3" s="1"/>
  <c r="J45" i="3"/>
  <c r="X45" i="3" s="1"/>
  <c r="Y45" i="3" s="1"/>
  <c r="J44" i="3"/>
  <c r="X44" i="3" s="1"/>
  <c r="Y44" i="3" s="1"/>
  <c r="J43" i="3"/>
  <c r="X43" i="3" s="1"/>
  <c r="Y43" i="3" s="1"/>
  <c r="J42" i="3"/>
  <c r="X42" i="3" s="1"/>
  <c r="Y42" i="3" s="1"/>
  <c r="J41" i="3"/>
  <c r="X41" i="3" s="1"/>
  <c r="Y41" i="3" s="1"/>
  <c r="J40" i="3"/>
  <c r="X40" i="3" s="1"/>
  <c r="Y40" i="3" s="1"/>
  <c r="J39" i="3"/>
  <c r="X39" i="3" s="1"/>
  <c r="Y39" i="3" s="1"/>
  <c r="J38" i="3"/>
  <c r="X38" i="3" s="1"/>
  <c r="Y38" i="3" s="1"/>
  <c r="J37" i="3"/>
  <c r="X37" i="3" s="1"/>
  <c r="Y37" i="3" s="1"/>
  <c r="J36" i="3"/>
  <c r="X36" i="3" s="1"/>
  <c r="Y36" i="3" s="1"/>
  <c r="J35" i="3"/>
  <c r="X35" i="3" s="1"/>
  <c r="Y35" i="3" s="1"/>
  <c r="J34" i="3"/>
  <c r="X34" i="3" s="1"/>
  <c r="Y34" i="3" s="1"/>
  <c r="J33" i="3"/>
  <c r="X33" i="3" s="1"/>
  <c r="Y33" i="3" s="1"/>
  <c r="J32" i="3"/>
  <c r="X32" i="3" s="1"/>
  <c r="Y32" i="3" s="1"/>
  <c r="X52" i="2"/>
  <c r="Y52" i="2" s="1"/>
  <c r="X51" i="2"/>
  <c r="Y51" i="2" s="1"/>
  <c r="X48" i="2"/>
  <c r="Y48" i="2" s="1"/>
  <c r="X44" i="2"/>
  <c r="Y44" i="2" s="1"/>
  <c r="X43" i="2"/>
  <c r="Y43" i="2" s="1"/>
  <c r="X41" i="2"/>
  <c r="Y41" i="2" s="1"/>
  <c r="X40" i="2"/>
  <c r="Y40" i="2" s="1"/>
  <c r="X36" i="2"/>
  <c r="Y36" i="2" s="1"/>
  <c r="O72" i="2"/>
  <c r="O70" i="2"/>
  <c r="O68" i="2"/>
  <c r="O65" i="2"/>
  <c r="O64" i="2"/>
  <c r="O62" i="2"/>
  <c r="O59" i="2"/>
  <c r="O58" i="2"/>
  <c r="O57" i="2"/>
  <c r="O56" i="2"/>
  <c r="O55" i="2"/>
  <c r="X34" i="2"/>
  <c r="Y34" i="2" s="1"/>
  <c r="AQ50" i="3" l="1"/>
  <c r="AQ46" i="3"/>
  <c r="AQ63" i="3"/>
  <c r="AP54" i="3"/>
  <c r="AP46" i="3"/>
  <c r="AQ54" i="3"/>
  <c r="AP58" i="3"/>
  <c r="AP47" i="3"/>
  <c r="AQ58" i="3"/>
  <c r="AP51" i="3"/>
  <c r="AQ67" i="3"/>
  <c r="AP52" i="3"/>
  <c r="AQ72" i="3"/>
  <c r="AQ52" i="3"/>
  <c r="AQ77" i="3"/>
  <c r="AP50" i="3"/>
  <c r="AP63" i="3"/>
  <c r="AP67" i="3"/>
  <c r="AP72" i="3"/>
  <c r="AP77" i="3"/>
  <c r="AP55" i="3"/>
  <c r="AP59" i="3"/>
  <c r="AP64" i="3"/>
  <c r="AP68" i="3"/>
  <c r="AP73" i="3"/>
  <c r="AP78" i="3"/>
  <c r="AQ47" i="3"/>
  <c r="AQ51" i="3"/>
  <c r="AQ55" i="3"/>
  <c r="AQ59" i="3"/>
  <c r="AQ64" i="3"/>
  <c r="AQ68" i="3"/>
  <c r="AQ73" i="3"/>
  <c r="AQ78" i="3"/>
  <c r="AP48" i="3"/>
  <c r="AP56" i="3"/>
  <c r="AP60" i="3"/>
  <c r="AP65" i="3"/>
  <c r="AP69" i="3"/>
  <c r="AP75" i="3"/>
  <c r="AP79" i="3"/>
  <c r="AQ48" i="3"/>
  <c r="AQ56" i="3"/>
  <c r="AQ60" i="3"/>
  <c r="AQ65" i="3"/>
  <c r="AQ69" i="3"/>
  <c r="AQ75" i="3"/>
  <c r="AQ79" i="3"/>
  <c r="AP45" i="3"/>
  <c r="AP49" i="3"/>
  <c r="AP53" i="3"/>
  <c r="AP57" i="3"/>
  <c r="AP62" i="3"/>
  <c r="AP66" i="3"/>
  <c r="AP70" i="3"/>
  <c r="AP76" i="3"/>
  <c r="AP80" i="3"/>
  <c r="AQ45" i="3"/>
  <c r="AQ49" i="3"/>
  <c r="AQ53" i="3"/>
  <c r="AQ57" i="3"/>
  <c r="AQ62" i="3"/>
  <c r="AQ66" i="3"/>
  <c r="AQ70" i="3"/>
  <c r="AQ76" i="3"/>
  <c r="AQ80" i="3"/>
  <c r="X38" i="1"/>
  <c r="X37" i="1"/>
  <c r="AK39" i="2"/>
  <c r="AJ51" i="2"/>
  <c r="AJ46" i="2"/>
  <c r="AJ37" i="2"/>
  <c r="W56" i="1"/>
  <c r="W40" i="1"/>
  <c r="AJ54" i="2"/>
  <c r="AK50" i="2"/>
  <c r="AK45" i="2"/>
  <c r="AJ40" i="2"/>
  <c r="AJ36" i="2"/>
  <c r="X72" i="1"/>
  <c r="W64" i="1"/>
  <c r="X48" i="1"/>
  <c r="W32" i="1"/>
  <c r="AJ44" i="2"/>
  <c r="AJ53" i="2"/>
  <c r="AJ49" i="2"/>
  <c r="AJ56" i="2"/>
  <c r="AJ43" i="2"/>
  <c r="AJ52" i="2"/>
  <c r="AJ42" i="2"/>
  <c r="AJ39" i="2"/>
  <c r="AJ35" i="2"/>
  <c r="X35" i="1"/>
  <c r="AJ55" i="2"/>
  <c r="AJ48" i="2"/>
  <c r="AJ41" i="2"/>
  <c r="AJ38" i="2"/>
  <c r="W66" i="1"/>
  <c r="W58" i="1"/>
  <c r="W50" i="1"/>
  <c r="W42" i="1"/>
  <c r="W34" i="1"/>
  <c r="AJ47" i="2"/>
  <c r="AJ50" i="2"/>
  <c r="AK35" i="2"/>
  <c r="AK41" i="2"/>
  <c r="AK42" i="2"/>
  <c r="AK49" i="2"/>
  <c r="AJ45" i="2"/>
  <c r="AK40" i="2"/>
  <c r="AK51" i="2"/>
  <c r="AK52" i="2"/>
  <c r="AK43" i="2"/>
  <c r="AK53" i="2"/>
  <c r="AK36" i="2"/>
  <c r="AK54" i="2"/>
  <c r="AK37" i="2"/>
  <c r="AK47" i="2"/>
  <c r="AK55" i="2"/>
  <c r="AK38" i="2"/>
  <c r="AK48" i="2"/>
  <c r="AK56" i="2"/>
  <c r="X40" i="1"/>
  <c r="X33" i="1"/>
  <c r="X34" i="1"/>
  <c r="X41" i="1"/>
  <c r="W67" i="1"/>
  <c r="W59" i="1"/>
  <c r="W51" i="1"/>
  <c r="W43" i="1"/>
  <c r="W35" i="1"/>
  <c r="W71" i="1"/>
  <c r="W63" i="1"/>
  <c r="W55" i="1"/>
  <c r="W47" i="1"/>
  <c r="W39" i="1"/>
  <c r="W70" i="1"/>
  <c r="W62" i="1"/>
  <c r="W54" i="1"/>
  <c r="W46" i="1"/>
  <c r="W38" i="1"/>
  <c r="X69" i="1"/>
  <c r="X61" i="1"/>
  <c r="W53" i="1"/>
  <c r="X45" i="1"/>
  <c r="W68" i="1"/>
  <c r="W60" i="1"/>
  <c r="W52" i="1"/>
  <c r="W44" i="1"/>
  <c r="W36" i="1"/>
  <c r="X47" i="1"/>
  <c r="X50" i="1"/>
  <c r="X51" i="1"/>
  <c r="W72" i="1"/>
  <c r="X63" i="1"/>
  <c r="W48" i="1"/>
  <c r="X64" i="1"/>
  <c r="X67" i="1"/>
  <c r="W69" i="1"/>
  <c r="W45" i="1"/>
  <c r="W37" i="1"/>
  <c r="X53" i="1"/>
  <c r="X68" i="1"/>
  <c r="X46" i="1"/>
  <c r="X57" i="1"/>
  <c r="X58" i="1"/>
  <c r="X70" i="1"/>
  <c r="X52" i="1"/>
  <c r="X59" i="1"/>
  <c r="X71" i="1"/>
  <c r="X43" i="1"/>
  <c r="W61" i="1"/>
  <c r="X49" i="1"/>
</calcChain>
</file>

<file path=xl/sharedStrings.xml><?xml version="1.0" encoding="utf-8"?>
<sst xmlns="http://schemas.openxmlformats.org/spreadsheetml/2006/main" count="3105" uniqueCount="806">
  <si>
    <t>Cricket Records in 2023/24</t>
  </si>
  <si>
    <t>Team 1</t>
  </si>
  <si>
    <t>Team 2</t>
  </si>
  <si>
    <t>Winner</t>
  </si>
  <si>
    <t>Margin</t>
  </si>
  <si>
    <t>Ground</t>
  </si>
  <si>
    <t>Match Date</t>
  </si>
  <si>
    <t>United</t>
  </si>
  <si>
    <t>Sultans</t>
  </si>
  <si>
    <t>2 wickets</t>
  </si>
  <si>
    <t>Mar 18, 2024</t>
  </si>
  <si>
    <t>5 wickets</t>
  </si>
  <si>
    <t>7 wickets</t>
  </si>
  <si>
    <t>Kings</t>
  </si>
  <si>
    <t>Qalandars</t>
  </si>
  <si>
    <t>6 wickets</t>
  </si>
  <si>
    <t>Mar 10, 2024</t>
  </si>
  <si>
    <t>3 wickets</t>
  </si>
  <si>
    <t>Mar 9, 2024</t>
  </si>
  <si>
    <t>Mar 7, 2024</t>
  </si>
  <si>
    <t>17 runs</t>
  </si>
  <si>
    <t>Mar 6, 2024</t>
  </si>
  <si>
    <t>20 runs</t>
  </si>
  <si>
    <t>Mar 3, 2024</t>
  </si>
  <si>
    <t>Feb 28, 2024</t>
  </si>
  <si>
    <t>60 runs</t>
  </si>
  <si>
    <t>Feb 27, 2024</t>
  </si>
  <si>
    <t>8 runs</t>
  </si>
  <si>
    <t>Feb 24, 2024</t>
  </si>
  <si>
    <t>5 runs</t>
  </si>
  <si>
    <t>Feb 21, 2024</t>
  </si>
  <si>
    <t>Feb 20, 2024</t>
  </si>
  <si>
    <t>55 runs</t>
  </si>
  <si>
    <t>Feb 18, 2024</t>
  </si>
  <si>
    <t>8 wickets</t>
  </si>
  <si>
    <t>Feb 17, 2024</t>
  </si>
  <si>
    <t>4 wickets</t>
  </si>
  <si>
    <t>12 runs</t>
  </si>
  <si>
    <t>6 runs</t>
  </si>
  <si>
    <t>-</t>
  </si>
  <si>
    <t>National Stadium</t>
  </si>
  <si>
    <t>Rawalpindi Cricket Stadium</t>
  </si>
  <si>
    <t>Gaddafi Stadium</t>
  </si>
  <si>
    <t>Multan Cricket Stadium</t>
  </si>
  <si>
    <t>81 runs</t>
  </si>
  <si>
    <t>May 24, 2023</t>
  </si>
  <si>
    <t>15 runs</t>
  </si>
  <si>
    <t>May 16, 2023</t>
  </si>
  <si>
    <t>May 9, 2023</t>
  </si>
  <si>
    <t>May 6, 2023</t>
  </si>
  <si>
    <t>May 3, 2023</t>
  </si>
  <si>
    <t>no result</t>
  </si>
  <si>
    <t>18 runs</t>
  </si>
  <si>
    <t>May 1, 2023</t>
  </si>
  <si>
    <t>Apr 17, 2023</t>
  </si>
  <si>
    <t>1 wicket</t>
  </si>
  <si>
    <t>Apr 10, 2023</t>
  </si>
  <si>
    <t>Apr 8, 2023</t>
  </si>
  <si>
    <t>Apr 3, 2023</t>
  </si>
  <si>
    <t>Apr 2, 2023</t>
  </si>
  <si>
    <t>Royal Challengers Bangalore</t>
  </si>
  <si>
    <t>Chennai Super Kings</t>
  </si>
  <si>
    <t>Mumbai Indians</t>
  </si>
  <si>
    <t>Lucknow Super Giants</t>
  </si>
  <si>
    <t>M. A. Chidambaram Stadium</t>
  </si>
  <si>
    <t>M. Chinnaswamy Stadium</t>
  </si>
  <si>
    <t>Wankhede Stadium</t>
  </si>
  <si>
    <t>BRSAB Vajpayee Ekana Stadium</t>
  </si>
  <si>
    <t>Scorchers</t>
  </si>
  <si>
    <t>Heat</t>
  </si>
  <si>
    <t>Feb 4, 2023</t>
  </si>
  <si>
    <t>Sixers</t>
  </si>
  <si>
    <t>Feb 2, 2023</t>
  </si>
  <si>
    <t>Jan 28, 2023</t>
  </si>
  <si>
    <t>Strikers</t>
  </si>
  <si>
    <t>Jan 20, 2023</t>
  </si>
  <si>
    <t>59 runs</t>
  </si>
  <si>
    <t>Jan 17, 2023</t>
  </si>
  <si>
    <t>Jan 15, 2023</t>
  </si>
  <si>
    <t>Jan 14, 2023</t>
  </si>
  <si>
    <t>Jan 11, 2023</t>
  </si>
  <si>
    <t>Jan 7, 2023</t>
  </si>
  <si>
    <t>Jan 4, 2023</t>
  </si>
  <si>
    <t>Jan 1, 2023</t>
  </si>
  <si>
    <t>Dec 26, 2022</t>
  </si>
  <si>
    <t>Dec 23, 2022</t>
  </si>
  <si>
    <t>38 runs</t>
  </si>
  <si>
    <t>Dec 17, 2022</t>
  </si>
  <si>
    <t>51 runs</t>
  </si>
  <si>
    <t>Dec 14, 2022</t>
  </si>
  <si>
    <t>Adelaide Oval</t>
  </si>
  <si>
    <t>The Gabba</t>
  </si>
  <si>
    <t>Perth Stadium</t>
  </si>
  <si>
    <t>Sydney Cricket Ground</t>
  </si>
  <si>
    <t>Coffs Harbour International Stadium</t>
  </si>
  <si>
    <t>North Sydney Oval</t>
  </si>
  <si>
    <t>Karachi Kings batting averages</t>
  </si>
  <si>
    <t>Player</t>
  </si>
  <si>
    <t>Runs</t>
  </si>
  <si>
    <t>KA Pollard</t>
  </si>
  <si>
    <t>Irfan Khan</t>
  </si>
  <si>
    <t>39*</t>
  </si>
  <si>
    <t>Anwar Ali</t>
  </si>
  <si>
    <t>25*</t>
  </si>
  <si>
    <t>Shoaib Malik</t>
  </si>
  <si>
    <t>JM Vince</t>
  </si>
  <si>
    <t>TL Seifert</t>
  </si>
  <si>
    <t>Mohammad Nawaz</t>
  </si>
  <si>
    <t>Shan Masood</t>
  </si>
  <si>
    <t>Hasan Ali</t>
  </si>
  <si>
    <t>4*</t>
  </si>
  <si>
    <t>DR Sams</t>
  </si>
  <si>
    <t>T Shamsi</t>
  </si>
  <si>
    <t>0*</t>
  </si>
  <si>
    <t>Karachi Kings bowling averages</t>
  </si>
  <si>
    <t>Span</t>
  </si>
  <si>
    <t>Overs</t>
  </si>
  <si>
    <t>2024-2024</t>
  </si>
  <si>
    <t>HE van der Dussen</t>
  </si>
  <si>
    <t>104*</t>
  </si>
  <si>
    <t>D Wiese</t>
  </si>
  <si>
    <t>24*</t>
  </si>
  <si>
    <t>Abdullah Shafique</t>
  </si>
  <si>
    <t>59*</t>
  </si>
  <si>
    <t>GF Linde</t>
  </si>
  <si>
    <t>26*</t>
  </si>
  <si>
    <t>Fakhar Zaman</t>
  </si>
  <si>
    <t>Shaheen Shah Afridi</t>
  </si>
  <si>
    <t>Sikandar Raza</t>
  </si>
  <si>
    <t>SD Hope</t>
  </si>
  <si>
    <t>Zaman Khan</t>
  </si>
  <si>
    <t>Haris Rauf</t>
  </si>
  <si>
    <t>Lahore Qalandars bowling averages</t>
  </si>
  <si>
    <t>Lahore Qalandars batting averages</t>
  </si>
  <si>
    <t>C Munro</t>
  </si>
  <si>
    <t>Agha Salman</t>
  </si>
  <si>
    <t>64*</t>
  </si>
  <si>
    <t>Shadab Khan</t>
  </si>
  <si>
    <t>Azam Khan</t>
  </si>
  <si>
    <t>Imad Wasim</t>
  </si>
  <si>
    <t>Naseem Shah</t>
  </si>
  <si>
    <t>Faheem Ashraf</t>
  </si>
  <si>
    <t>41*</t>
  </si>
  <si>
    <t>AD Hales</t>
  </si>
  <si>
    <t>Hunain Shah</t>
  </si>
  <si>
    <t>TS Mills</t>
  </si>
  <si>
    <t>1*</t>
  </si>
  <si>
    <t>Islamabad United bowling averages</t>
  </si>
  <si>
    <t>Islamabad United batting averages</t>
  </si>
  <si>
    <t>Iftikhar Ahmed</t>
  </si>
  <si>
    <t>60*</t>
  </si>
  <si>
    <t>CJ Jordan</t>
  </si>
  <si>
    <t>30*</t>
  </si>
  <si>
    <t>Mohammad Rizwan</t>
  </si>
  <si>
    <t>J Charles</t>
  </si>
  <si>
    <t>DJ Malan</t>
  </si>
  <si>
    <t>Khushdil Shah</t>
  </si>
  <si>
    <t>28*</t>
  </si>
  <si>
    <t>DJ Willey</t>
  </si>
  <si>
    <t>Usama Mir</t>
  </si>
  <si>
    <t>Abbas Afridi</t>
  </si>
  <si>
    <t>Shahnawaz Dahani</t>
  </si>
  <si>
    <t>Multan Sultans bowling averages</t>
  </si>
  <si>
    <t>Multan Sultans batting averages</t>
  </si>
  <si>
    <t>Matches</t>
  </si>
  <si>
    <t>Innings</t>
  </si>
  <si>
    <t>Highest Score</t>
  </si>
  <si>
    <t>Average</t>
  </si>
  <si>
    <t>Strike Rate</t>
  </si>
  <si>
    <t>Hundreds</t>
  </si>
  <si>
    <t>Fifties</t>
  </si>
  <si>
    <t>Ducks</t>
  </si>
  <si>
    <t>Fours</t>
  </si>
  <si>
    <t>Sixes</t>
  </si>
  <si>
    <t>Maidens</t>
  </si>
  <si>
    <t>Wickets</t>
  </si>
  <si>
    <t>Economy</t>
  </si>
  <si>
    <t>Q de Kock</t>
  </si>
  <si>
    <t>KL Rahul</t>
  </si>
  <si>
    <t>MP Stoinis</t>
  </si>
  <si>
    <t>89*</t>
  </si>
  <si>
    <t>PN Mankad</t>
  </si>
  <si>
    <t>N Pooran</t>
  </si>
  <si>
    <t>KR Mayers</t>
  </si>
  <si>
    <t>A Badoni</t>
  </si>
  <si>
    <t>A Mishra</t>
  </si>
  <si>
    <t>Naveen-ul-Haq</t>
  </si>
  <si>
    <t>K Gowtham</t>
  </si>
  <si>
    <t>MA Wood</t>
  </si>
  <si>
    <t>10*</t>
  </si>
  <si>
    <t>2*</t>
  </si>
  <si>
    <t>Lucknow Super Giants bowling averages</t>
  </si>
  <si>
    <t>2023-2023</t>
  </si>
  <si>
    <t>Lucknow Super Giants batting averages</t>
  </si>
  <si>
    <t>Mumbai Indians batting averages</t>
  </si>
  <si>
    <t>C Green</t>
  </si>
  <si>
    <t>100*</t>
  </si>
  <si>
    <t>SA Yadav</t>
  </si>
  <si>
    <t>103*</t>
  </si>
  <si>
    <t>NT Tilak Varma</t>
  </si>
  <si>
    <t>84*</t>
  </si>
  <si>
    <t>Ishan Kishan</t>
  </si>
  <si>
    <t>N Wadhera</t>
  </si>
  <si>
    <t>TH David</t>
  </si>
  <si>
    <t>45*</t>
  </si>
  <si>
    <t>HR Shokeen</t>
  </si>
  <si>
    <t>18*</t>
  </si>
  <si>
    <t>RG Sharma</t>
  </si>
  <si>
    <t>AS Tendulkar</t>
  </si>
  <si>
    <t>PP Chawla</t>
  </si>
  <si>
    <t>T Stubbs</t>
  </si>
  <si>
    <t>JP Behrendorff</t>
  </si>
  <si>
    <t>Mumbai Indians bowling averages</t>
  </si>
  <si>
    <t>Chennai Super Kings batting averages</t>
  </si>
  <si>
    <t>DP Conway</t>
  </si>
  <si>
    <t>92*</t>
  </si>
  <si>
    <t>RD Gaikwad</t>
  </si>
  <si>
    <t>S Dube</t>
  </si>
  <si>
    <t>AM Rahane</t>
  </si>
  <si>
    <t>71*</t>
  </si>
  <si>
    <t>MS Dhoni</t>
  </si>
  <si>
    <t>32*</t>
  </si>
  <si>
    <t>RA Jadeja</t>
  </si>
  <si>
    <t>MM Ali</t>
  </si>
  <si>
    <t>AT Rayudu</t>
  </si>
  <si>
    <t>27*</t>
  </si>
  <si>
    <t>BA Stokes</t>
  </si>
  <si>
    <t>MJ Santner</t>
  </si>
  <si>
    <t>DL Chahar</t>
  </si>
  <si>
    <t>Chennai Super Kings bowling averages</t>
  </si>
  <si>
    <t>Royal Challengers Bangalore batting averages</t>
  </si>
  <si>
    <t>F du Plessis</t>
  </si>
  <si>
    <t>V Kohli</t>
  </si>
  <si>
    <t>101*</t>
  </si>
  <si>
    <t>GJ Maxwell</t>
  </si>
  <si>
    <t>Anuj Rawat</t>
  </si>
  <si>
    <t>29*</t>
  </si>
  <si>
    <t>MG Bracewell</t>
  </si>
  <si>
    <t>Akash Deep</t>
  </si>
  <si>
    <t>MK Lomror</t>
  </si>
  <si>
    <t>54*</t>
  </si>
  <si>
    <t>PW Hasaranga</t>
  </si>
  <si>
    <t>12*</t>
  </si>
  <si>
    <t>V Vyshak</t>
  </si>
  <si>
    <t>13*</t>
  </si>
  <si>
    <t>KD Karthik</t>
  </si>
  <si>
    <t>Shahbaz Ahmed</t>
  </si>
  <si>
    <t>20*</t>
  </si>
  <si>
    <t>Royal Challengers Bangalore bowling averages</t>
  </si>
  <si>
    <t>Perth Scorchers batting averages</t>
  </si>
  <si>
    <t>95*</t>
  </si>
  <si>
    <t>AJ Turner</t>
  </si>
  <si>
    <t>AM Hardie</t>
  </si>
  <si>
    <t>90*</t>
  </si>
  <si>
    <t>M Kelly</t>
  </si>
  <si>
    <t>SS Eskinazi</t>
  </si>
  <si>
    <t>66*</t>
  </si>
  <si>
    <t>NR Hobson</t>
  </si>
  <si>
    <t>AJ Tye</t>
  </si>
  <si>
    <t>AC Agar</t>
  </si>
  <si>
    <t>JA Richardson</t>
  </si>
  <si>
    <t>5*</t>
  </si>
  <si>
    <t>C Connolly</t>
  </si>
  <si>
    <t>Perth Scorchers bowling averages</t>
  </si>
  <si>
    <t>2022-2023</t>
  </si>
  <si>
    <t>Brisbane Heat batting averages</t>
  </si>
  <si>
    <t>NA McSweeney</t>
  </si>
  <si>
    <t>UT Khawaja</t>
  </si>
  <si>
    <t>M Labuschagne</t>
  </si>
  <si>
    <t>JJ Peirson</t>
  </si>
  <si>
    <t>57*</t>
  </si>
  <si>
    <t>SW Billings</t>
  </si>
  <si>
    <t>J Brown</t>
  </si>
  <si>
    <t>JJ Bazley</t>
  </si>
  <si>
    <t>MG Neser</t>
  </si>
  <si>
    <t>48*</t>
  </si>
  <si>
    <t>SH Johnson</t>
  </si>
  <si>
    <t>XC Bartlett</t>
  </si>
  <si>
    <t>Brisbane Heat bowling averages</t>
  </si>
  <si>
    <t>Sydney Sixers batting averages</t>
  </si>
  <si>
    <t>SPD Smith</t>
  </si>
  <si>
    <t>125*</t>
  </si>
  <si>
    <t>91*</t>
  </si>
  <si>
    <t>MC Henriques</t>
  </si>
  <si>
    <t>JM Bird</t>
  </si>
  <si>
    <t>KR Patterson</t>
  </si>
  <si>
    <t>JR Philippe</t>
  </si>
  <si>
    <t>BJ Dwarshuis</t>
  </si>
  <si>
    <t>SA Abbott</t>
  </si>
  <si>
    <t>Izharulhaq Naveed</t>
  </si>
  <si>
    <t>NM Lyon</t>
  </si>
  <si>
    <t>Sydney Sixers bowling averages</t>
  </si>
  <si>
    <t>2022-2022</t>
  </si>
  <si>
    <t>Adelaide Strikers batting averages</t>
  </si>
  <si>
    <t>CA Lynn</t>
  </si>
  <si>
    <t>MW Short</t>
  </si>
  <si>
    <t>AT Carey</t>
  </si>
  <si>
    <t>AJ Hose</t>
  </si>
  <si>
    <t>56*</t>
  </si>
  <si>
    <t>PM Siddle</t>
  </si>
  <si>
    <t>8*</t>
  </si>
  <si>
    <t>Rashid Khan</t>
  </si>
  <si>
    <t>TM Head</t>
  </si>
  <si>
    <t>HNA Conway</t>
  </si>
  <si>
    <t>WA Agar</t>
  </si>
  <si>
    <t>BAD Manenti</t>
  </si>
  <si>
    <t>CJ Boyce</t>
  </si>
  <si>
    <t>Adelaide Strikers bowling averages</t>
  </si>
  <si>
    <t>Sami Sohail (MWI)</t>
  </si>
  <si>
    <t>V Kohli (IND)</t>
  </si>
  <si>
    <t>Mohammad Rizwan (PAK)</t>
  </si>
  <si>
    <t>Sohail Ahmed (BHR)</t>
  </si>
  <si>
    <t>SA Yadav (IND)</t>
  </si>
  <si>
    <t>Muhammad Tanveer (QAT)</t>
  </si>
  <si>
    <t>MK Pandey (IND)</t>
  </si>
  <si>
    <t>K Kadowaki-Fleming (JPN)</t>
  </si>
  <si>
    <t>D Heyliger (CAN)</t>
  </si>
  <si>
    <t>LA Dunbar (SRB)</t>
  </si>
  <si>
    <t>SR Taylor (USA)</t>
  </si>
  <si>
    <t>Babar Azam (PAK)</t>
  </si>
  <si>
    <t>S Davizi (CZK-R)</t>
  </si>
  <si>
    <t>RN ten Doeschate (NED)</t>
  </si>
  <si>
    <t>Muhammad Waseem (UAE)</t>
  </si>
  <si>
    <t>DP Conway (NZ)</t>
  </si>
  <si>
    <t>JJ Smit (NAM)</t>
  </si>
  <si>
    <t>TH David (AUS/SGP)</t>
  </si>
  <si>
    <t>DS Airee (NEP)</t>
  </si>
  <si>
    <t>JP Duminy (SA)</t>
  </si>
  <si>
    <t>R Satheesan (ROM)</t>
  </si>
  <si>
    <t>AK Markram (SA)</t>
  </si>
  <si>
    <t>MEK Hussey (AUS)</t>
  </si>
  <si>
    <t>KP Pietersen (ENG)</t>
  </si>
  <si>
    <t>KL Rahul (IND)</t>
  </si>
  <si>
    <t>MS Dhoni (IND)</t>
  </si>
  <si>
    <t>BA Pai (GIBR)</t>
  </si>
  <si>
    <t>Misbah-ul-Haq (PAK)</t>
  </si>
  <si>
    <t>Taranjeet Singh (ROM)</t>
  </si>
  <si>
    <t>Virandeep Singh (MAS)</t>
  </si>
  <si>
    <t>Luqman Butt (CAM)</t>
  </si>
  <si>
    <t>DJ Malan (ENG)</t>
  </si>
  <si>
    <t>NS Dhaliwal (CAN)</t>
  </si>
  <si>
    <t>JE Root (ENG)</t>
  </si>
  <si>
    <t>BB McCullum (NZ)</t>
  </si>
  <si>
    <t>F du Plessis (SA/World)</t>
  </si>
  <si>
    <t>PD Salt (ENG)</t>
  </si>
  <si>
    <t>DMW Rawlins (BER)</t>
  </si>
  <si>
    <t>IA Karim (KENYA)</t>
  </si>
  <si>
    <t>JH Kallis (SA)</t>
  </si>
  <si>
    <t>RR Rossouw (SA)</t>
  </si>
  <si>
    <t>JC Buttler (ENG)</t>
  </si>
  <si>
    <t>Riazat Ali Shah (UGA)</t>
  </si>
  <si>
    <t>HE van der Dussen (SA)</t>
  </si>
  <si>
    <t>TP Ura (PNG)</t>
  </si>
  <si>
    <t>AJ Finch (AUS)</t>
  </si>
  <si>
    <t>MR Marsh (AUS)</t>
  </si>
  <si>
    <t>KS Williamson (NZ)</t>
  </si>
  <si>
    <t>DA Miller (SA/World)</t>
  </si>
  <si>
    <t>DA Warner (AUS)</t>
  </si>
  <si>
    <t>KS Leverock (BER)</t>
  </si>
  <si>
    <t>HM Amla (SA/World)</t>
  </si>
  <si>
    <t>Shaiman Anwar (UAE)</t>
  </si>
  <si>
    <t>V Saini (ROM)</t>
  </si>
  <si>
    <t>GD Phillips (NZ)</t>
  </si>
  <si>
    <t>Razmal Shigiwal (Aut)</t>
  </si>
  <si>
    <t>Abdul Waheed (KSA)</t>
  </si>
  <si>
    <t>CL White (AUS)</t>
  </si>
  <si>
    <t>MG Erasmus (NAM)</t>
  </si>
  <si>
    <t>Q de Kock (SA)</t>
  </si>
  <si>
    <t>N Nipiko (VAN)</t>
  </si>
  <si>
    <t>F Behardien (SA)</t>
  </si>
  <si>
    <t>RD Berrington (SCOT)</t>
  </si>
  <si>
    <t>MJ Guptill (NZ)</t>
  </si>
  <si>
    <t>RG Sharma (IND)</t>
  </si>
  <si>
    <t>DPMD Jayawardene (SL)</t>
  </si>
  <si>
    <t>H Lakov (BUL)</t>
  </si>
  <si>
    <t>GC Smith (SA)</t>
  </si>
  <si>
    <t>RR Hendricks (SA)</t>
  </si>
  <si>
    <t>A Sharafu (UAE)</t>
  </si>
  <si>
    <t>KC Sangakkara (SL)</t>
  </si>
  <si>
    <t>S Ssesazi (UGA)</t>
  </si>
  <si>
    <t>C Munro (NZ)</t>
  </si>
  <si>
    <t>Shoaib Malik (ICC/PAK)</t>
  </si>
  <si>
    <t>HAM Shah (DEN)</t>
  </si>
  <si>
    <t>AD Hales (ENG)</t>
  </si>
  <si>
    <t>Shaheryar Butt (Belg)</t>
  </si>
  <si>
    <t>SS Iyer (IND)</t>
  </si>
  <si>
    <t>Faisal Khan (KSA)</t>
  </si>
  <si>
    <t>Najibullah Zadran (AFG)</t>
  </si>
  <si>
    <t>DJM Short (AUS)</t>
  </si>
  <si>
    <t>BFW de Leede (NED)</t>
  </si>
  <si>
    <t>HG Munsey (SCOT)</t>
  </si>
  <si>
    <t>Saber Zakhil (Belg)</t>
  </si>
  <si>
    <t>DM Nakrani (UGA)</t>
  </si>
  <si>
    <t>L Bruce (GIBR)</t>
  </si>
  <si>
    <t>Syed Aziz (MAS)</t>
  </si>
  <si>
    <t>GJ Maxwell (AUS)</t>
  </si>
  <si>
    <t>MJ Richardson (GER)</t>
  </si>
  <si>
    <t>CO Obuya (KENYA)</t>
  </si>
  <si>
    <t>NA Greenwood (JER)</t>
  </si>
  <si>
    <t>2019-2023</t>
  </si>
  <si>
    <t>94*</t>
  </si>
  <si>
    <t>2010-2024</t>
  </si>
  <si>
    <t>122*</t>
  </si>
  <si>
    <t>2015-2024</t>
  </si>
  <si>
    <t>2022-2024</t>
  </si>
  <si>
    <t>80*</t>
  </si>
  <si>
    <t>2021-2023</t>
  </si>
  <si>
    <t>2019-2024</t>
  </si>
  <si>
    <t>88*</t>
  </si>
  <si>
    <t>2015-2020</t>
  </si>
  <si>
    <t>79*</t>
  </si>
  <si>
    <t>2016-2024</t>
  </si>
  <si>
    <t>115*</t>
  </si>
  <si>
    <t>2008-2021</t>
  </si>
  <si>
    <t>2021-2024</t>
  </si>
  <si>
    <t>2020-2024</t>
  </si>
  <si>
    <t>99*</t>
  </si>
  <si>
    <t>2018-2024</t>
  </si>
  <si>
    <t>110*</t>
  </si>
  <si>
    <t>2007-2019</t>
  </si>
  <si>
    <t>96*</t>
  </si>
  <si>
    <t>2005-2012</t>
  </si>
  <si>
    <t>2005-2013</t>
  </si>
  <si>
    <t>2016-2022</t>
  </si>
  <si>
    <t>2006-2019</t>
  </si>
  <si>
    <t>107*</t>
  </si>
  <si>
    <t>2007-2012</t>
  </si>
  <si>
    <t>87*</t>
  </si>
  <si>
    <t>116*</t>
  </si>
  <si>
    <t>2023-2024</t>
  </si>
  <si>
    <t>2017-2023</t>
  </si>
  <si>
    <t>69*</t>
  </si>
  <si>
    <t>2012-2019</t>
  </si>
  <si>
    <t>2005-2015</t>
  </si>
  <si>
    <t>2012-2020</t>
  </si>
  <si>
    <t>2013-2023</t>
  </si>
  <si>
    <t>2014-2023</t>
  </si>
  <si>
    <t>2011-2023</t>
  </si>
  <si>
    <t>98*</t>
  </si>
  <si>
    <t>2018-2023</t>
  </si>
  <si>
    <t>2011-2022</t>
  </si>
  <si>
    <t>2011-2024</t>
  </si>
  <si>
    <t>2010-2023</t>
  </si>
  <si>
    <t>106*</t>
  </si>
  <si>
    <t>2009-2024</t>
  </si>
  <si>
    <t>2009-2018</t>
  </si>
  <si>
    <t>97*</t>
  </si>
  <si>
    <t>2014-2019</t>
  </si>
  <si>
    <t>117*</t>
  </si>
  <si>
    <t>2020-2023</t>
  </si>
  <si>
    <t>2017-2024</t>
  </si>
  <si>
    <t>2007-2014</t>
  </si>
  <si>
    <t>85*</t>
  </si>
  <si>
    <t>2012-2023</t>
  </si>
  <si>
    <t>2012-2018</t>
  </si>
  <si>
    <t>2008-2024</t>
  </si>
  <si>
    <t>2009-2022</t>
  </si>
  <si>
    <t>2007-2024</t>
  </si>
  <si>
    <t>121*</t>
  </si>
  <si>
    <t>2006-2014</t>
  </si>
  <si>
    <t>2019-2022</t>
  </si>
  <si>
    <t>2005-2011</t>
  </si>
  <si>
    <t>109*</t>
  </si>
  <si>
    <t>2006-2021</t>
  </si>
  <si>
    <t>74*</t>
  </si>
  <si>
    <t>83*</t>
  </si>
  <si>
    <t>2012-2024</t>
  </si>
  <si>
    <t>2018-2020</t>
  </si>
  <si>
    <t>77*</t>
  </si>
  <si>
    <t>145*</t>
  </si>
  <si>
    <t>61*</t>
  </si>
  <si>
    <t>86*</t>
  </si>
  <si>
    <t>Most wickets</t>
  </si>
  <si>
    <t>TG Southee (NZ)</t>
  </si>
  <si>
    <t>Shakib Al Hasan (BAN)</t>
  </si>
  <si>
    <t>2006-2024</t>
  </si>
  <si>
    <t>Rashid Khan (AFG/ICC)</t>
  </si>
  <si>
    <t>IS Sodhi (NZ)</t>
  </si>
  <si>
    <t>2014-2024</t>
  </si>
  <si>
    <t>MR Adair (IRE)</t>
  </si>
  <si>
    <t>Mustafizur Rahman (BAN)</t>
  </si>
  <si>
    <t>MJ Santner (NZ)</t>
  </si>
  <si>
    <t>SL Malinga (SL)</t>
  </si>
  <si>
    <t>2006-2020</t>
  </si>
  <si>
    <t>Shadab Khan (PAK)</t>
  </si>
  <si>
    <t>AU Rashid (ENG)</t>
  </si>
  <si>
    <t>2009-2023</t>
  </si>
  <si>
    <t>Bilal Khan (OMA)</t>
  </si>
  <si>
    <t>PW Hasaranga (SL)</t>
  </si>
  <si>
    <t>SO Ngoche (KENYA)</t>
  </si>
  <si>
    <t>S Lamichhane (ICC/NEP)</t>
  </si>
  <si>
    <t>Shahid Afridi (ICC/PAK)</t>
  </si>
  <si>
    <t>2006-2018</t>
  </si>
  <si>
    <t>YS Chahal (IND)</t>
  </si>
  <si>
    <t>2016-2023</t>
  </si>
  <si>
    <t>CJ Jordan (ENG)</t>
  </si>
  <si>
    <t>H Ssenyondo (UGA)</t>
  </si>
  <si>
    <t>Mohammad Nabi (AFG)</t>
  </si>
  <si>
    <t>A Zampa (AUS)</t>
  </si>
  <si>
    <t>Ehsan Khan (HKG)</t>
  </si>
  <si>
    <t>Karan KC (NEP)</t>
  </si>
  <si>
    <t>Aizaz Khan (HKG)</t>
  </si>
  <si>
    <t>Haris Rauf (PAK)</t>
  </si>
  <si>
    <t>B Kumar (IND)</t>
  </si>
  <si>
    <t>2012-2022</t>
  </si>
  <si>
    <t>Shaheen Shah Afridi (PAK)</t>
  </si>
  <si>
    <t>Umar Gul (PAK)</t>
  </si>
  <si>
    <t>2007-2016</t>
  </si>
  <si>
    <t>Saeed Ajmal (PAK)</t>
  </si>
  <si>
    <t>2009-2015</t>
  </si>
  <si>
    <t>GH Dockrell (IRE)</t>
  </si>
  <si>
    <t>T Shamsi (SA)</t>
  </si>
  <si>
    <t>JB Little (IRE)</t>
  </si>
  <si>
    <t>DJ Bravo (WI)</t>
  </si>
  <si>
    <t>A Bohara (NEP)</t>
  </si>
  <si>
    <t>JJ Bumrah (IND)</t>
  </si>
  <si>
    <t>TA Boult (NZ)</t>
  </si>
  <si>
    <t>2013-2024</t>
  </si>
  <si>
    <t>MA Starc (AUS)</t>
  </si>
  <si>
    <t>K Irakoze (RWN)</t>
  </si>
  <si>
    <t>MRJ Watt (SCOT)</t>
  </si>
  <si>
    <t>HH Pandya (IND)</t>
  </si>
  <si>
    <t>Zahoor Khan (UAE)</t>
  </si>
  <si>
    <t>Junaid Siddique (UAE)</t>
  </si>
  <si>
    <t>R Ashwin (IND)</t>
  </si>
  <si>
    <t>2010-2022</t>
  </si>
  <si>
    <t>SM Sharif (SCOT)</t>
  </si>
  <si>
    <t>D Maisuria (BOT)</t>
  </si>
  <si>
    <t>M Akayezu (RWN)</t>
  </si>
  <si>
    <t>AR Ramjani (UGA)</t>
  </si>
  <si>
    <t>Imad Wasim (PAK)</t>
  </si>
  <si>
    <t>CA Young (IRE)</t>
  </si>
  <si>
    <t>PA van Meekeren (NED)</t>
  </si>
  <si>
    <t>BAW Mendis (SL)</t>
  </si>
  <si>
    <t>2008-2014</t>
  </si>
  <si>
    <t>Pavandeep Singh (MAS)</t>
  </si>
  <si>
    <t>KMDN Kulasekara (SL)</t>
  </si>
  <si>
    <t>2008-2017</t>
  </si>
  <si>
    <t>JO Holder (WI)</t>
  </si>
  <si>
    <t>YM Nkanya (TAN)</t>
  </si>
  <si>
    <t>Bilal Hassun (UGA)</t>
  </si>
  <si>
    <t>Waseem Abbas (MLT)</t>
  </si>
  <si>
    <t>LM Jongwe (ZIM)</t>
  </si>
  <si>
    <t>SCJ Broad (ENG)</t>
  </si>
  <si>
    <t>DW Steyn (SA)</t>
  </si>
  <si>
    <t>2007-2020</t>
  </si>
  <si>
    <t>BM Scholtz (NAM)</t>
  </si>
  <si>
    <t>Mohammad Amir (PAK)</t>
  </si>
  <si>
    <t>Taskin Ahmed (BAN)</t>
  </si>
  <si>
    <t>Imran Tahir (SA/World)</t>
  </si>
  <si>
    <t>2013-2019</t>
  </si>
  <si>
    <t>JN Frylinck (NAM)</t>
  </si>
  <si>
    <t>N Vanua (PNG)</t>
  </si>
  <si>
    <t>AM Kimote (TAN)</t>
  </si>
  <si>
    <t>Arshdeep Singh (IND)</t>
  </si>
  <si>
    <t>R Ngarava (ZIM)</t>
  </si>
  <si>
    <t>TL Chatara (ZIM)</t>
  </si>
  <si>
    <t>E Sebareme (RWN)</t>
  </si>
  <si>
    <t>Rohan Mustafa (UAE)</t>
  </si>
  <si>
    <t>JR Hazlewood (AUS)</t>
  </si>
  <si>
    <t>Mohammad Hafeez (PAK)</t>
  </si>
  <si>
    <t>AF Milne (NZ)</t>
  </si>
  <si>
    <t>Vraj Patel (KENYA)</t>
  </si>
  <si>
    <t>RE van der Merwe (NED/SA)</t>
  </si>
  <si>
    <t>L Ngidi (SA)</t>
  </si>
  <si>
    <t>B Muzarabani (ZIM)</t>
  </si>
  <si>
    <t>Z Bimenyimana (RWN)</t>
  </si>
  <si>
    <t>Hasan Ali (PAK)</t>
  </si>
  <si>
    <t>Sikandar Raza (ZIM)</t>
  </si>
  <si>
    <t>Kuldeep Yadav (IND)</t>
  </si>
  <si>
    <t>SA Jumbe (TAN)</t>
  </si>
  <si>
    <t>WD Parnell (SA)</t>
  </si>
  <si>
    <t>MNM Aslam (KUW)</t>
  </si>
  <si>
    <t>Mujeeb Ur Rahman (AFG)</t>
  </si>
  <si>
    <t>KJ O'Brien (IRE)</t>
  </si>
  <si>
    <t>NL McCullum (NZ)</t>
  </si>
  <si>
    <t>PM Seelaar (NED)</t>
  </si>
  <si>
    <t>Sompal Kami (NEP)</t>
  </si>
  <si>
    <t>K Rabada (SA)</t>
  </si>
  <si>
    <t>CW Perchard (JER)</t>
  </si>
  <si>
    <t>Rizwan Butt (BHR)</t>
  </si>
  <si>
    <t>PJ Cummins (AUS)</t>
  </si>
  <si>
    <t>S Badree (WI/World)</t>
  </si>
  <si>
    <t>F Nsubuga (UGA)</t>
  </si>
  <si>
    <t>S Thakor (TAN)</t>
  </si>
  <si>
    <t>WB Rankin (ENG/IRE)</t>
  </si>
  <si>
    <t>2009-2020</t>
  </si>
  <si>
    <t>Highest batting averages</t>
  </si>
  <si>
    <t>CREATE TABLE Scores (</t>
  </si>
  <si>
    <t xml:space="preserve">    score_id INT PRIMARY KEY,</t>
  </si>
  <si>
    <t xml:space="preserve">    match_id INT,</t>
  </si>
  <si>
    <t xml:space="preserve">    player_id INT,</t>
  </si>
  <si>
    <t xml:space="preserve">    runs INT,</t>
  </si>
  <si>
    <t xml:space="preserve">    wickets INT,</t>
  </si>
  <si>
    <t xml:space="preserve">    overs DECIMAL(4,1),</t>
  </si>
  <si>
    <t xml:space="preserve">    catches INT,</t>
  </si>
  <si>
    <t xml:space="preserve">    FOREIGN KEY (match_id) REFERENCES Matches(match_id),</t>
  </si>
  <si>
    <t xml:space="preserve">    FOREIGN KEY (player_id) REFERENCES Players(player_id)</t>
  </si>
  <si>
    <t>);</t>
  </si>
  <si>
    <t>player_id</t>
  </si>
  <si>
    <t>Kieron Pollard</t>
  </si>
  <si>
    <t>James Vince</t>
  </si>
  <si>
    <t>Tim Seifert</t>
  </si>
  <si>
    <t>Daniel Sams</t>
  </si>
  <si>
    <t>Tabraiz Shamsi</t>
  </si>
  <si>
    <t>total_matches_played</t>
  </si>
  <si>
    <t>total_innings_played</t>
  </si>
  <si>
    <t>total_tournament_runs</t>
  </si>
  <si>
    <t>highest_score</t>
  </si>
  <si>
    <t>average</t>
  </si>
  <si>
    <t>strike_rate</t>
  </si>
  <si>
    <t>hundreds</t>
  </si>
  <si>
    <t>fifties</t>
  </si>
  <si>
    <t>ducks</t>
  </si>
  <si>
    <t>fours</t>
  </si>
  <si>
    <t>sixes</t>
  </si>
  <si>
    <t>Rassie van der Dussen</t>
  </si>
  <si>
    <t>David Wiese</t>
  </si>
  <si>
    <t>George Linde</t>
  </si>
  <si>
    <t>Shai Hope</t>
  </si>
  <si>
    <t>NULL</t>
  </si>
  <si>
    <t>Colin Munro</t>
  </si>
  <si>
    <t>Alex Hales</t>
  </si>
  <si>
    <t>Tymal Mills</t>
  </si>
  <si>
    <t>Chris Jordan</t>
  </si>
  <si>
    <t>Johnson Charles</t>
  </si>
  <si>
    <t>Dawid Malan</t>
  </si>
  <si>
    <t>David Willey</t>
  </si>
  <si>
    <t>Quinton de Kock</t>
  </si>
  <si>
    <t>Marcus Stoinis</t>
  </si>
  <si>
    <t>Nicholas Pooran</t>
  </si>
  <si>
    <t>Kyle Mayers</t>
  </si>
  <si>
    <t xml:space="preserve">Suryakumar Yadav </t>
  </si>
  <si>
    <t>Tim David</t>
  </si>
  <si>
    <t>Rohit Sharma</t>
  </si>
  <si>
    <t>Ruturaj Gaikwad</t>
  </si>
  <si>
    <t>Ajinkya Rahane</t>
  </si>
  <si>
    <t>Ravindra Jadeja</t>
  </si>
  <si>
    <t>Moeen Ali</t>
  </si>
  <si>
    <t>Mitchell Santner</t>
  </si>
  <si>
    <t>Deepak Chahar</t>
  </si>
  <si>
    <t>Faf du Plessis</t>
  </si>
  <si>
    <t>Virat Kohli</t>
  </si>
  <si>
    <t>Glenn Maxwell</t>
  </si>
  <si>
    <t>Vijaykumar Vyshak</t>
  </si>
  <si>
    <t>Aaron Hardie</t>
  </si>
  <si>
    <t>Matthew Kelly</t>
  </si>
  <si>
    <t>Stephen Eskinazi</t>
  </si>
  <si>
    <t>Andrew Tye</t>
  </si>
  <si>
    <t>Ashton Agar</t>
  </si>
  <si>
    <t>Jason Behrendorff</t>
  </si>
  <si>
    <t>Cooper Connolly</t>
  </si>
  <si>
    <t>Sam Billings</t>
  </si>
  <si>
    <t>Nathan McSweeney</t>
  </si>
  <si>
    <t>Usman Khawaja</t>
  </si>
  <si>
    <t>Marnus Labuschagne</t>
  </si>
  <si>
    <t>Jimmy Peirson</t>
  </si>
  <si>
    <t>Michael Neser</t>
  </si>
  <si>
    <t>Spencer Johnson</t>
  </si>
  <si>
    <t>Xavier Bartlett</t>
  </si>
  <si>
    <t>Steven Smith</t>
  </si>
  <si>
    <t>Moises Henriques</t>
  </si>
  <si>
    <t>Jackson Bird</t>
  </si>
  <si>
    <t>Kurtis Patterson</t>
  </si>
  <si>
    <t>Josh Philippe</t>
  </si>
  <si>
    <t>Ben Dwarshuis</t>
  </si>
  <si>
    <t>Sean Abbott</t>
  </si>
  <si>
    <t>Chris Lynn</t>
  </si>
  <si>
    <t>D Arcy Short</t>
  </si>
  <si>
    <t>Alex Carey</t>
  </si>
  <si>
    <t>Adam Hose</t>
  </si>
  <si>
    <t>Matthew Short</t>
  </si>
  <si>
    <t>Travis Head</t>
  </si>
  <si>
    <t>Ben Manenti</t>
  </si>
  <si>
    <t>Cameron Boyce</t>
  </si>
  <si>
    <t>England</t>
  </si>
  <si>
    <t>Left arm Fast medium</t>
  </si>
  <si>
    <t>Right hand Bat</t>
  </si>
  <si>
    <t>Bowler</t>
  </si>
  <si>
    <t>David Payne</t>
  </si>
  <si>
    <t>Australia</t>
  </si>
  <si>
    <t>Right arm Offbreak</t>
  </si>
  <si>
    <t>Right arm Fast medium</t>
  </si>
  <si>
    <t>Brendan Doggett</t>
  </si>
  <si>
    <t>Legbreak</t>
  </si>
  <si>
    <t>Right arm Fast</t>
  </si>
  <si>
    <t>Bowling Allrounder</t>
  </si>
  <si>
    <t>Jamie Overton</t>
  </si>
  <si>
    <t>Left arm Wrist spin</t>
  </si>
  <si>
    <t>Left hand Bat</t>
  </si>
  <si>
    <t>Opening Batter</t>
  </si>
  <si>
    <t>Top order Batter</t>
  </si>
  <si>
    <t>Slow Left arm Orthodox</t>
  </si>
  <si>
    <t>Batter</t>
  </si>
  <si>
    <t>Right arm Medium fast</t>
  </si>
  <si>
    <t>Middle order Batter</t>
  </si>
  <si>
    <t>Wicketkeeper Batter</t>
  </si>
  <si>
    <t>Afghanistan</t>
  </si>
  <si>
    <t>Allrounder</t>
  </si>
  <si>
    <t>Tom Curran</t>
  </si>
  <si>
    <t>Right arm Medium</t>
  </si>
  <si>
    <t>Legbreak Googly</t>
  </si>
  <si>
    <t>Jack Edwards</t>
  </si>
  <si>
    <t>Left arm Fast</t>
  </si>
  <si>
    <t>Left arm Medium</t>
  </si>
  <si>
    <t>Paul Walter</t>
  </si>
  <si>
    <t>Charlie Wakim</t>
  </si>
  <si>
    <t>Wicketkeeper</t>
  </si>
  <si>
    <t>New Zealand</t>
  </si>
  <si>
    <t>Lance Morris</t>
  </si>
  <si>
    <t>Mitchell Marsh</t>
  </si>
  <si>
    <t>Laurie Evans</t>
  </si>
  <si>
    <t>Zak Crawley</t>
  </si>
  <si>
    <t>India</t>
  </si>
  <si>
    <t>Yash Thakur</t>
  </si>
  <si>
    <t>Mayank Yadav</t>
  </si>
  <si>
    <t>West Indies</t>
  </si>
  <si>
    <t>Shamar Joseph</t>
  </si>
  <si>
    <t>Matt Henry</t>
  </si>
  <si>
    <t>Batting Allrounder</t>
  </si>
  <si>
    <t>Ashton Turner</t>
  </si>
  <si>
    <t>South Africa</t>
  </si>
  <si>
    <t>Gerald Coetzee</t>
  </si>
  <si>
    <t>Jasprit Bumrah</t>
  </si>
  <si>
    <t>Romario Shepherd</t>
  </si>
  <si>
    <t>Mohammad Nabi</t>
  </si>
  <si>
    <t>Shreyas Gopal</t>
  </si>
  <si>
    <t>Dewald Brevis</t>
  </si>
  <si>
    <t>Hardik Pandya</t>
  </si>
  <si>
    <t>Right arm Medium, Right arm Offbreak</t>
  </si>
  <si>
    <t>Suryakumar Yadav</t>
  </si>
  <si>
    <t>Reece Topley</t>
  </si>
  <si>
    <t>Alzarri Joseph</t>
  </si>
  <si>
    <t>Lockie Ferguson</t>
  </si>
  <si>
    <t>Will Jacks</t>
  </si>
  <si>
    <t>Cameron Green</t>
  </si>
  <si>
    <t>Saurav Chauhan</t>
  </si>
  <si>
    <t>Maheesh Theekshana</t>
  </si>
  <si>
    <t>Simarjeet Singh</t>
  </si>
  <si>
    <t>Richard Gleeson</t>
  </si>
  <si>
    <t>Daryl Mitchell</t>
  </si>
  <si>
    <t>Pakistan</t>
  </si>
  <si>
    <t>Namibia</t>
  </si>
  <si>
    <t>Zimbabwe</t>
  </si>
  <si>
    <t>Right arm Offbreak, Legbreak</t>
  </si>
  <si>
    <t>is_captain</t>
  </si>
  <si>
    <t>nationality</t>
  </si>
  <si>
    <t>bowling_style</t>
  </si>
  <si>
    <t>batting_style</t>
  </si>
  <si>
    <t>position</t>
  </si>
  <si>
    <t>team_id</t>
  </si>
  <si>
    <t>player_name</t>
  </si>
  <si>
    <t>(</t>
  </si>
  <si>
    <t>)</t>
  </si>
  <si>
    <t>'70'</t>
  </si>
  <si>
    <t>'74'</t>
  </si>
  <si>
    <t>'89*'</t>
  </si>
  <si>
    <t>'62'</t>
  </si>
  <si>
    <t>'103*'</t>
  </si>
  <si>
    <t>'75'</t>
  </si>
  <si>
    <t>'45*'</t>
  </si>
  <si>
    <t>'65'</t>
  </si>
  <si>
    <t>'92'</t>
  </si>
  <si>
    <t>'71*'</t>
  </si>
  <si>
    <t>'32*'</t>
  </si>
  <si>
    <t>'25*'</t>
  </si>
  <si>
    <t>'23'</t>
  </si>
  <si>
    <t>'1*'</t>
  </si>
  <si>
    <t>'84'</t>
  </si>
  <si>
    <t>'101*'</t>
  </si>
  <si>
    <t>'77'</t>
  </si>
  <si>
    <t>'13*'</t>
  </si>
  <si>
    <t>'90*'</t>
  </si>
  <si>
    <t>'17'</t>
  </si>
  <si>
    <t>'66*'</t>
  </si>
  <si>
    <t>'24'</t>
  </si>
  <si>
    <t>'5*'</t>
  </si>
  <si>
    <t>'98'</t>
  </si>
  <si>
    <t>'94'</t>
  </si>
  <si>
    <t>'73'</t>
  </si>
  <si>
    <t>'57*'</t>
  </si>
  <si>
    <t>'79'</t>
  </si>
  <si>
    <t>'48*'</t>
  </si>
  <si>
    <t>'0*'</t>
  </si>
  <si>
    <t>'28*'</t>
  </si>
  <si>
    <t>'125*'</t>
  </si>
  <si>
    <t>'91*'</t>
  </si>
  <si>
    <t>'58'</t>
  </si>
  <si>
    <t>'43'</t>
  </si>
  <si>
    <t>'55'</t>
  </si>
  <si>
    <t>'30'</t>
  </si>
  <si>
    <t>'14'</t>
  </si>
  <si>
    <t>'2*'</t>
  </si>
  <si>
    <t>'87'</t>
  </si>
  <si>
    <t>'100*'</t>
  </si>
  <si>
    <t>'56*'</t>
  </si>
  <si>
    <t>'19'</t>
  </si>
  <si>
    <t>'11'</t>
  </si>
  <si>
    <t>economy</t>
  </si>
  <si>
    <t>wickets</t>
  </si>
  <si>
    <t>runs</t>
  </si>
  <si>
    <t>maidens</t>
  </si>
  <si>
    <t>overs</t>
  </si>
  <si>
    <t>league_id</t>
  </si>
  <si>
    <t>ehw</t>
  </si>
  <si>
    <t>rdfjvk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</si>
</sst>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48494A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Roboto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7" fillId="0" borderId="0" xfId="0" quotePrefix="1" applyFont="1"/>
    <xf numFmtId="0" fontId="9" fillId="0" borderId="0" xfId="0" quotePrefix="1" applyFont="1"/>
    <xf numFmtId="0" fontId="8" fillId="0" borderId="0" xfId="0" applyFont="1"/>
    <xf numFmtId="0" fontId="3" fillId="3" borderId="0" xfId="0" applyFont="1" applyFill="1"/>
    <xf numFmtId="0" fontId="2" fillId="2" borderId="0" xfId="0" applyFont="1" applyFill="1" applyAlignment="1">
      <alignment horizontal="center" vertical="center"/>
    </xf>
    <xf numFmtId="0" fontId="1" fillId="0" borderId="0" xfId="1"/>
    <xf numFmtId="49" fontId="0" fillId="0" borderId="0" xfId="0" applyNumberFormat="1"/>
    <xf numFmtId="49" fontId="4" fillId="0" borderId="0" xfId="0" applyNumberFormat="1" applyFont="1" applyAlignment="1">
      <alignment horizontal="right" vertical="center"/>
    </xf>
  </cellXfs>
  <cellStyles count="2">
    <cellStyle name="Normal" xfId="0" builtinId="0"/>
    <cellStyle name="Normal 2" xfId="1" xr:uid="{5DDC05DB-F407-124F-BCDF-2C4B26DF43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EE10-ED5F-4738-AD5E-66D84EB30929}">
  <dimension ref="A1:BO74"/>
  <sheetViews>
    <sheetView topLeftCell="W10" workbookViewId="0">
      <selection activeCell="Z31" sqref="Z31:AL72"/>
    </sheetView>
  </sheetViews>
  <sheetFormatPr baseColWidth="10" defaultColWidth="8.6640625" defaultRowHeight="15" x14ac:dyDescent="0.2"/>
  <cols>
    <col min="1" max="1" width="17" style="8" customWidth="1"/>
    <col min="2" max="2" width="19.33203125" style="8" customWidth="1"/>
    <col min="3" max="3" width="19.6640625" style="8" customWidth="1"/>
    <col min="4" max="4" width="19.6640625" style="8" bestFit="1" customWidth="1"/>
    <col min="5" max="5" width="22.33203125" style="8" bestFit="1" customWidth="1"/>
    <col min="6" max="6" width="11.6640625" style="8" bestFit="1" customWidth="1"/>
    <col min="7" max="7" width="10" style="1" bestFit="1" customWidth="1"/>
    <col min="8" max="8" width="28.1640625" bestFit="1" customWidth="1"/>
    <col min="9" max="9" width="9.5" bestFit="1" customWidth="1"/>
    <col min="10" max="10" width="8.1640625" bestFit="1" customWidth="1"/>
    <col min="11" max="11" width="7.1640625" bestFit="1" customWidth="1"/>
    <col min="12" max="12" width="13" bestFit="1" customWidth="1"/>
    <col min="13" max="13" width="8" bestFit="1" customWidth="1"/>
    <col min="14" max="14" width="10.33203125" bestFit="1" customWidth="1"/>
    <col min="15" max="15" width="9.1640625" bestFit="1" customWidth="1"/>
    <col min="16" max="16" width="7.83203125" bestFit="1" customWidth="1"/>
    <col min="17" max="17" width="8.83203125" bestFit="1" customWidth="1"/>
    <col min="18" max="18" width="10.33203125" bestFit="1" customWidth="1"/>
    <col min="19" max="19" width="5.1640625" customWidth="1"/>
    <col min="20" max="20" width="8.6640625" style="1"/>
    <col min="21" max="21" width="32.1640625" style="1" bestFit="1" customWidth="1"/>
    <col min="22" max="22" width="9.5" style="1" bestFit="1" customWidth="1"/>
    <col min="23" max="23" width="19.33203125" style="1" bestFit="1" customWidth="1"/>
    <col min="24" max="24" width="18.33203125" style="1" bestFit="1" customWidth="1"/>
    <col min="25" max="26" width="17.33203125" style="1" bestFit="1" customWidth="1"/>
    <col min="27" max="27" width="10.1640625" style="1" bestFit="1" customWidth="1"/>
    <col min="28" max="28" width="9" style="1" bestFit="1" customWidth="1"/>
    <col min="29" max="29" width="19.33203125" style="1" bestFit="1" customWidth="1"/>
    <col min="30" max="30" width="8.83203125" style="1" bestFit="1" customWidth="1"/>
    <col min="31" max="31" width="10.33203125" style="1" bestFit="1" customWidth="1"/>
    <col min="32" max="32" width="5.5" style="1" bestFit="1" customWidth="1"/>
    <col min="33" max="33" width="8.6640625" style="1" customWidth="1"/>
    <col min="34" max="34" width="31.5" style="1" bestFit="1" customWidth="1"/>
    <col min="35" max="35" width="9.5" style="1" bestFit="1" customWidth="1"/>
    <col min="36" max="36" width="8.1640625" style="1" bestFit="1" customWidth="1"/>
    <col min="37" max="37" width="7.1640625" style="1" bestFit="1" customWidth="1"/>
    <col min="38" max="38" width="13" style="1" bestFit="1" customWidth="1"/>
    <col min="39" max="39" width="8" style="1" bestFit="1" customWidth="1"/>
    <col min="40" max="40" width="38.33203125" style="1" bestFit="1" customWidth="1"/>
    <col min="41" max="41" width="53.1640625" style="1" bestFit="1" customWidth="1"/>
    <col min="42" max="42" width="7.83203125" style="1" bestFit="1" customWidth="1"/>
    <col min="43" max="43" width="8.83203125" style="1" bestFit="1" customWidth="1"/>
    <col min="44" max="44" width="10.33203125" style="1" bestFit="1" customWidth="1"/>
    <col min="45" max="45" width="5.5" style="1" bestFit="1" customWidth="1"/>
    <col min="46" max="46" width="8.6640625" style="1"/>
    <col min="47" max="47" width="29.6640625" style="1" bestFit="1" customWidth="1"/>
    <col min="48" max="48" width="9.5" style="1" bestFit="1" customWidth="1"/>
    <col min="49" max="49" width="8.1640625" style="1" bestFit="1" customWidth="1"/>
    <col min="50" max="50" width="7.1640625" style="1" bestFit="1" customWidth="1"/>
    <col min="51" max="51" width="13" style="1" bestFit="1" customWidth="1"/>
    <col min="52" max="52" width="8" style="1" bestFit="1" customWidth="1"/>
    <col min="53" max="53" width="10.33203125" style="1" bestFit="1" customWidth="1"/>
    <col min="54" max="54" width="9.1640625" style="1" bestFit="1" customWidth="1"/>
    <col min="55" max="55" width="7.83203125" style="1" bestFit="1" customWidth="1"/>
    <col min="56" max="56" width="8.83203125" style="1" bestFit="1" customWidth="1"/>
    <col min="57" max="57" width="10.33203125" style="1" bestFit="1" customWidth="1"/>
    <col min="58" max="58" width="5.5" style="1" bestFit="1" customWidth="1"/>
    <col min="59" max="59" width="8.6640625" style="1"/>
    <col min="60" max="60" width="44" style="1" customWidth="1"/>
    <col min="61" max="16384" width="8.6640625" style="1"/>
  </cols>
  <sheetData>
    <row r="1" spans="1:58" ht="14" x14ac:dyDescent="0.2">
      <c r="A1" s="14" t="s">
        <v>0</v>
      </c>
      <c r="B1" s="14"/>
      <c r="C1" s="14"/>
      <c r="D1" s="14"/>
      <c r="E1" s="14"/>
      <c r="F1" s="14"/>
      <c r="H1" s="6" t="s">
        <v>96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U1" s="6" t="s">
        <v>133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H1" s="6" t="s">
        <v>148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U1" s="6" t="s">
        <v>163</v>
      </c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</row>
    <row r="2" spans="1:58" ht="14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7" t="s">
        <v>97</v>
      </c>
      <c r="I2" s="4" t="s">
        <v>164</v>
      </c>
      <c r="J2" s="4" t="s">
        <v>165</v>
      </c>
      <c r="K2" s="4" t="s">
        <v>98</v>
      </c>
      <c r="L2" s="4" t="s">
        <v>166</v>
      </c>
      <c r="M2" s="4" t="s">
        <v>167</v>
      </c>
      <c r="N2" s="4" t="s">
        <v>168</v>
      </c>
      <c r="O2" s="4" t="s">
        <v>169</v>
      </c>
      <c r="P2" s="4" t="s">
        <v>170</v>
      </c>
      <c r="Q2" s="4" t="s">
        <v>171</v>
      </c>
      <c r="R2" s="4" t="s">
        <v>172</v>
      </c>
      <c r="S2" s="4" t="s">
        <v>173</v>
      </c>
      <c r="U2" s="7" t="s">
        <v>97</v>
      </c>
      <c r="V2" s="4" t="s">
        <v>164</v>
      </c>
      <c r="W2" s="4" t="s">
        <v>165</v>
      </c>
      <c r="X2" s="4" t="s">
        <v>98</v>
      </c>
      <c r="Y2" s="4" t="s">
        <v>166</v>
      </c>
      <c r="Z2" s="4" t="s">
        <v>167</v>
      </c>
      <c r="AA2" s="4" t="s">
        <v>168</v>
      </c>
      <c r="AB2" s="4" t="s">
        <v>169</v>
      </c>
      <c r="AC2" s="4" t="s">
        <v>170</v>
      </c>
      <c r="AD2" s="4" t="s">
        <v>171</v>
      </c>
      <c r="AE2" s="4" t="s">
        <v>172</v>
      </c>
      <c r="AF2" s="4" t="s">
        <v>173</v>
      </c>
      <c r="AH2" s="7" t="s">
        <v>97</v>
      </c>
      <c r="AI2" s="4" t="s">
        <v>164</v>
      </c>
      <c r="AJ2" s="4" t="s">
        <v>165</v>
      </c>
      <c r="AK2" s="4" t="s">
        <v>98</v>
      </c>
      <c r="AL2" s="4" t="s">
        <v>166</v>
      </c>
      <c r="AM2" s="4" t="s">
        <v>167</v>
      </c>
      <c r="AN2" s="4" t="s">
        <v>168</v>
      </c>
      <c r="AO2" s="4" t="s">
        <v>169</v>
      </c>
      <c r="AP2" s="4" t="s">
        <v>170</v>
      </c>
      <c r="AQ2" s="4" t="s">
        <v>171</v>
      </c>
      <c r="AR2" s="4" t="s">
        <v>172</v>
      </c>
      <c r="AS2" s="4" t="s">
        <v>173</v>
      </c>
      <c r="AU2" s="7" t="s">
        <v>97</v>
      </c>
      <c r="AV2" s="4" t="s">
        <v>164</v>
      </c>
      <c r="AW2" s="4" t="s">
        <v>165</v>
      </c>
      <c r="AX2" s="4" t="s">
        <v>98</v>
      </c>
      <c r="AY2" s="4" t="s">
        <v>166</v>
      </c>
      <c r="AZ2" s="4" t="s">
        <v>167</v>
      </c>
      <c r="BA2" s="4" t="s">
        <v>168</v>
      </c>
      <c r="BB2" s="4" t="s">
        <v>169</v>
      </c>
      <c r="BC2" s="4" t="s">
        <v>170</v>
      </c>
      <c r="BD2" s="4" t="s">
        <v>171</v>
      </c>
      <c r="BE2" s="4" t="s">
        <v>172</v>
      </c>
      <c r="BF2" s="4" t="s">
        <v>173</v>
      </c>
    </row>
    <row r="3" spans="1:58" x14ac:dyDescent="0.2">
      <c r="A3" s="2" t="s">
        <v>7</v>
      </c>
      <c r="B3" s="2" t="s">
        <v>8</v>
      </c>
      <c r="C3" s="2" t="s">
        <v>7</v>
      </c>
      <c r="D3" s="2" t="s">
        <v>9</v>
      </c>
      <c r="E3" s="2" t="s">
        <v>40</v>
      </c>
      <c r="F3" s="2" t="s">
        <v>10</v>
      </c>
      <c r="H3" t="s">
        <v>99</v>
      </c>
      <c r="I3" s="5">
        <v>9</v>
      </c>
      <c r="J3" s="5">
        <v>8</v>
      </c>
      <c r="K3" s="5">
        <v>239</v>
      </c>
      <c r="L3" s="5">
        <v>58</v>
      </c>
      <c r="M3" s="5">
        <v>47.8</v>
      </c>
      <c r="N3" s="5">
        <v>151.26</v>
      </c>
      <c r="O3" s="5">
        <v>0</v>
      </c>
      <c r="P3" s="5">
        <v>1</v>
      </c>
      <c r="Q3" s="5">
        <v>0</v>
      </c>
      <c r="R3" s="5">
        <v>14</v>
      </c>
      <c r="S3" s="5">
        <v>15</v>
      </c>
      <c r="U3" t="s">
        <v>118</v>
      </c>
      <c r="V3" s="5">
        <v>7</v>
      </c>
      <c r="W3" s="5">
        <v>7</v>
      </c>
      <c r="X3" s="5">
        <v>364</v>
      </c>
      <c r="Y3" s="5" t="s">
        <v>119</v>
      </c>
      <c r="Z3" s="5">
        <v>72.8</v>
      </c>
      <c r="AA3" s="5">
        <v>154.88999999999999</v>
      </c>
      <c r="AB3" s="5">
        <v>1</v>
      </c>
      <c r="AC3" s="5">
        <v>3</v>
      </c>
      <c r="AD3" s="5">
        <v>0</v>
      </c>
      <c r="AE3" s="5">
        <v>25</v>
      </c>
      <c r="AF3" s="5">
        <v>16</v>
      </c>
      <c r="AH3" t="s">
        <v>134</v>
      </c>
      <c r="AI3" s="5">
        <v>10</v>
      </c>
      <c r="AJ3" s="5">
        <v>10</v>
      </c>
      <c r="AK3" s="5">
        <v>326</v>
      </c>
      <c r="AL3" s="5">
        <v>84</v>
      </c>
      <c r="AM3" s="4">
        <v>32.6</v>
      </c>
      <c r="AN3" s="5">
        <v>138.72</v>
      </c>
      <c r="AO3" s="5">
        <v>0</v>
      </c>
      <c r="AP3" s="5">
        <v>3</v>
      </c>
      <c r="AQ3" s="5">
        <v>0</v>
      </c>
      <c r="AR3" s="5">
        <v>36</v>
      </c>
      <c r="AS3" s="5">
        <v>12</v>
      </c>
      <c r="AU3" t="s">
        <v>149</v>
      </c>
      <c r="AV3" s="5">
        <v>12</v>
      </c>
      <c r="AW3" s="5">
        <v>11</v>
      </c>
      <c r="AX3" s="5">
        <v>259</v>
      </c>
      <c r="AY3" s="5" t="s">
        <v>150</v>
      </c>
      <c r="AZ3" s="4">
        <v>64.75</v>
      </c>
      <c r="BA3" s="5">
        <v>193.28</v>
      </c>
      <c r="BB3" s="5">
        <v>0</v>
      </c>
      <c r="BC3" s="5">
        <v>1</v>
      </c>
      <c r="BD3" s="5">
        <v>1</v>
      </c>
      <c r="BE3" s="5">
        <v>23</v>
      </c>
      <c r="BF3" s="5">
        <v>17</v>
      </c>
    </row>
    <row r="4" spans="1:58" x14ac:dyDescent="0.2">
      <c r="A4" s="2" t="s">
        <v>7</v>
      </c>
      <c r="B4" s="2" t="s">
        <v>8</v>
      </c>
      <c r="C4" s="2" t="s">
        <v>7</v>
      </c>
      <c r="D4" s="2" t="s">
        <v>17</v>
      </c>
      <c r="E4" s="2" t="s">
        <v>41</v>
      </c>
      <c r="F4" s="2" t="s">
        <v>16</v>
      </c>
      <c r="H4" t="s">
        <v>100</v>
      </c>
      <c r="I4" s="5">
        <v>9</v>
      </c>
      <c r="J4" s="5">
        <v>8</v>
      </c>
      <c r="K4" s="5">
        <v>171</v>
      </c>
      <c r="L4" s="5" t="s">
        <v>101</v>
      </c>
      <c r="M4" s="5">
        <v>42.75</v>
      </c>
      <c r="N4" s="5">
        <v>140.16</v>
      </c>
      <c r="O4" s="5">
        <v>0</v>
      </c>
      <c r="P4" s="5">
        <v>0</v>
      </c>
      <c r="Q4" s="5">
        <v>0</v>
      </c>
      <c r="R4" s="5">
        <v>22</v>
      </c>
      <c r="S4" s="5">
        <v>3</v>
      </c>
      <c r="U4" t="s">
        <v>120</v>
      </c>
      <c r="V4" s="5">
        <v>4</v>
      </c>
      <c r="W4" s="5">
        <v>3</v>
      </c>
      <c r="X4" s="5">
        <v>62</v>
      </c>
      <c r="Y4" s="5" t="s">
        <v>121</v>
      </c>
      <c r="Z4" s="5">
        <v>62</v>
      </c>
      <c r="AA4" s="5">
        <v>221.42</v>
      </c>
      <c r="AB4" s="5">
        <v>0</v>
      </c>
      <c r="AC4" s="5">
        <v>0</v>
      </c>
      <c r="AD4" s="5">
        <v>0</v>
      </c>
      <c r="AE4" s="5">
        <v>4</v>
      </c>
      <c r="AF4" s="5">
        <v>4</v>
      </c>
      <c r="AH4" t="s">
        <v>135</v>
      </c>
      <c r="AI4" s="5">
        <v>12</v>
      </c>
      <c r="AJ4" s="5">
        <v>12</v>
      </c>
      <c r="AK4" s="5">
        <v>310</v>
      </c>
      <c r="AL4" s="5" t="s">
        <v>136</v>
      </c>
      <c r="AM4" s="4">
        <v>31</v>
      </c>
      <c r="AN4" s="5">
        <v>140.27000000000001</v>
      </c>
      <c r="AO4" s="5">
        <v>0</v>
      </c>
      <c r="AP4" s="5">
        <v>2</v>
      </c>
      <c r="AQ4" s="5">
        <v>0</v>
      </c>
      <c r="AR4" s="5">
        <v>27</v>
      </c>
      <c r="AS4" s="5">
        <v>12</v>
      </c>
      <c r="AU4" t="s">
        <v>151</v>
      </c>
      <c r="AV4" s="5">
        <v>6</v>
      </c>
      <c r="AW4" s="5">
        <v>3</v>
      </c>
      <c r="AX4" s="5">
        <v>45</v>
      </c>
      <c r="AY4" s="5" t="s">
        <v>152</v>
      </c>
      <c r="AZ4" s="4">
        <v>45</v>
      </c>
      <c r="BA4" s="5">
        <v>225</v>
      </c>
      <c r="BB4" s="5">
        <v>0</v>
      </c>
      <c r="BC4" s="5">
        <v>0</v>
      </c>
      <c r="BD4" s="5">
        <v>1</v>
      </c>
      <c r="BE4" s="5">
        <v>4</v>
      </c>
      <c r="BF4" s="5">
        <v>3</v>
      </c>
    </row>
    <row r="5" spans="1:58" x14ac:dyDescent="0.2">
      <c r="A5" s="2" t="s">
        <v>13</v>
      </c>
      <c r="B5" s="2" t="s">
        <v>14</v>
      </c>
      <c r="C5" s="2" t="s">
        <v>13</v>
      </c>
      <c r="D5" s="2" t="s">
        <v>17</v>
      </c>
      <c r="E5" s="2" t="s">
        <v>40</v>
      </c>
      <c r="F5" s="2" t="s">
        <v>18</v>
      </c>
      <c r="H5" t="s">
        <v>102</v>
      </c>
      <c r="I5" s="5">
        <v>3</v>
      </c>
      <c r="J5" s="5">
        <v>3</v>
      </c>
      <c r="K5" s="5">
        <v>40</v>
      </c>
      <c r="L5" s="5" t="s">
        <v>103</v>
      </c>
      <c r="M5" s="5">
        <v>40</v>
      </c>
      <c r="N5" s="5">
        <v>173.91</v>
      </c>
      <c r="O5" s="5">
        <v>0</v>
      </c>
      <c r="P5" s="5">
        <v>0</v>
      </c>
      <c r="Q5" s="5">
        <v>0</v>
      </c>
      <c r="R5" s="5">
        <v>3</v>
      </c>
      <c r="S5" s="5">
        <v>2</v>
      </c>
      <c r="U5" t="s">
        <v>122</v>
      </c>
      <c r="V5" s="5">
        <v>5</v>
      </c>
      <c r="W5" s="5">
        <v>5</v>
      </c>
      <c r="X5" s="5">
        <v>159</v>
      </c>
      <c r="Y5" s="5" t="s">
        <v>123</v>
      </c>
      <c r="Z5" s="5">
        <v>53</v>
      </c>
      <c r="AA5" s="5">
        <v>135.88999999999999</v>
      </c>
      <c r="AB5" s="5">
        <v>0</v>
      </c>
      <c r="AC5" s="5">
        <v>2</v>
      </c>
      <c r="AD5" s="5">
        <v>0</v>
      </c>
      <c r="AE5" s="5">
        <v>8</v>
      </c>
      <c r="AF5" s="5">
        <v>7</v>
      </c>
      <c r="AH5" t="s">
        <v>137</v>
      </c>
      <c r="AI5" s="5">
        <v>12</v>
      </c>
      <c r="AJ5" s="5">
        <v>12</v>
      </c>
      <c r="AK5" s="5">
        <v>305</v>
      </c>
      <c r="AL5" s="5">
        <v>80</v>
      </c>
      <c r="AM5" s="4">
        <v>30.5</v>
      </c>
      <c r="AN5" s="5">
        <v>142.52000000000001</v>
      </c>
      <c r="AO5" s="5">
        <v>0</v>
      </c>
      <c r="AP5" s="5">
        <v>3</v>
      </c>
      <c r="AQ5" s="5">
        <v>1</v>
      </c>
      <c r="AR5" s="5">
        <v>23</v>
      </c>
      <c r="AS5" s="5">
        <v>15</v>
      </c>
      <c r="AU5" t="s">
        <v>153</v>
      </c>
      <c r="AV5" s="5">
        <v>12</v>
      </c>
      <c r="AW5" s="5">
        <v>12</v>
      </c>
      <c r="AX5" s="5">
        <v>407</v>
      </c>
      <c r="AY5" s="5">
        <v>82</v>
      </c>
      <c r="AZ5" s="4">
        <v>33.909999999999997</v>
      </c>
      <c r="BA5" s="5">
        <v>122.22</v>
      </c>
      <c r="BB5" s="5">
        <v>0</v>
      </c>
      <c r="BC5" s="5">
        <v>4</v>
      </c>
      <c r="BD5" s="5">
        <v>2</v>
      </c>
      <c r="BE5" s="5">
        <v>33</v>
      </c>
      <c r="BF5" s="5">
        <v>15</v>
      </c>
    </row>
    <row r="6" spans="1:58" x14ac:dyDescent="0.2">
      <c r="A6" s="2" t="s">
        <v>7</v>
      </c>
      <c r="B6" s="2" t="s">
        <v>13</v>
      </c>
      <c r="C6" s="2" t="s">
        <v>7</v>
      </c>
      <c r="D6" s="2" t="s">
        <v>11</v>
      </c>
      <c r="E6" s="2" t="s">
        <v>41</v>
      </c>
      <c r="F6" s="2" t="s">
        <v>19</v>
      </c>
      <c r="H6" t="s">
        <v>104</v>
      </c>
      <c r="I6" s="5">
        <v>10</v>
      </c>
      <c r="J6" s="5">
        <v>10</v>
      </c>
      <c r="K6" s="5">
        <v>254</v>
      </c>
      <c r="L6" s="5">
        <v>53</v>
      </c>
      <c r="M6" s="5">
        <v>31.75</v>
      </c>
      <c r="N6" s="5">
        <v>115.98</v>
      </c>
      <c r="O6" s="5">
        <v>0</v>
      </c>
      <c r="P6" s="5">
        <v>1</v>
      </c>
      <c r="Q6" s="5">
        <v>0</v>
      </c>
      <c r="R6" s="5">
        <v>19</v>
      </c>
      <c r="S6" s="5">
        <v>5</v>
      </c>
      <c r="U6" t="s">
        <v>124</v>
      </c>
      <c r="V6" s="5">
        <v>4</v>
      </c>
      <c r="W6" s="5">
        <v>2</v>
      </c>
      <c r="X6" s="5">
        <v>31</v>
      </c>
      <c r="Y6" s="5" t="s">
        <v>125</v>
      </c>
      <c r="Z6" s="5">
        <v>31</v>
      </c>
      <c r="AA6" s="5">
        <v>155</v>
      </c>
      <c r="AB6" s="5">
        <v>0</v>
      </c>
      <c r="AC6" s="5">
        <v>0</v>
      </c>
      <c r="AD6" s="5">
        <v>0</v>
      </c>
      <c r="AE6" s="5">
        <v>3</v>
      </c>
      <c r="AF6" s="5">
        <v>1</v>
      </c>
      <c r="AH6" t="s">
        <v>138</v>
      </c>
      <c r="AI6" s="5">
        <v>12</v>
      </c>
      <c r="AJ6" s="5">
        <v>10</v>
      </c>
      <c r="AK6" s="5">
        <v>226</v>
      </c>
      <c r="AL6" s="5">
        <v>75</v>
      </c>
      <c r="AM6" s="4">
        <v>25.11</v>
      </c>
      <c r="AN6" s="5">
        <v>171.21</v>
      </c>
      <c r="AO6" s="5">
        <v>0</v>
      </c>
      <c r="AP6" s="5">
        <v>1</v>
      </c>
      <c r="AQ6" s="5">
        <v>1</v>
      </c>
      <c r="AR6" s="5">
        <v>21</v>
      </c>
      <c r="AS6" s="5">
        <v>14</v>
      </c>
      <c r="AU6" t="s">
        <v>154</v>
      </c>
      <c r="AV6" s="5">
        <v>4</v>
      </c>
      <c r="AW6" s="5">
        <v>4</v>
      </c>
      <c r="AX6" s="5">
        <v>110</v>
      </c>
      <c r="AY6" s="5">
        <v>53</v>
      </c>
      <c r="AZ6" s="4">
        <v>27.5</v>
      </c>
      <c r="BA6" s="5">
        <v>157.13999999999999</v>
      </c>
      <c r="BB6" s="5">
        <v>0</v>
      </c>
      <c r="BC6" s="5">
        <v>1</v>
      </c>
      <c r="BD6" s="5">
        <v>0</v>
      </c>
      <c r="BE6" s="5">
        <v>10</v>
      </c>
      <c r="BF6" s="5">
        <v>6</v>
      </c>
    </row>
    <row r="7" spans="1:58" x14ac:dyDescent="0.2">
      <c r="A7" s="2" t="s">
        <v>7</v>
      </c>
      <c r="B7" s="2" t="s">
        <v>14</v>
      </c>
      <c r="C7" s="2" t="s">
        <v>14</v>
      </c>
      <c r="D7" s="2" t="s">
        <v>20</v>
      </c>
      <c r="E7" s="2" t="s">
        <v>41</v>
      </c>
      <c r="F7" s="2" t="s">
        <v>21</v>
      </c>
      <c r="H7" t="s">
        <v>105</v>
      </c>
      <c r="I7" s="5">
        <v>9</v>
      </c>
      <c r="J7" s="5">
        <v>9</v>
      </c>
      <c r="K7" s="5">
        <v>214</v>
      </c>
      <c r="L7" s="5">
        <v>42</v>
      </c>
      <c r="M7" s="5">
        <v>26.75</v>
      </c>
      <c r="N7" s="5">
        <v>121.59</v>
      </c>
      <c r="O7" s="5">
        <v>0</v>
      </c>
      <c r="P7" s="5">
        <v>0</v>
      </c>
      <c r="Q7" s="5">
        <v>0</v>
      </c>
      <c r="R7" s="5">
        <v>34</v>
      </c>
      <c r="S7" s="5">
        <v>2</v>
      </c>
      <c r="U7" t="s">
        <v>126</v>
      </c>
      <c r="V7" s="5">
        <v>8</v>
      </c>
      <c r="W7" s="5">
        <v>8</v>
      </c>
      <c r="X7" s="5">
        <v>157</v>
      </c>
      <c r="Y7" s="5">
        <v>54</v>
      </c>
      <c r="Z7" s="5">
        <v>19.62</v>
      </c>
      <c r="AA7" s="5">
        <v>115.44</v>
      </c>
      <c r="AB7" s="5">
        <v>0</v>
      </c>
      <c r="AC7" s="5">
        <v>1</v>
      </c>
      <c r="AD7" s="5">
        <v>0</v>
      </c>
      <c r="AE7" s="5">
        <v>13</v>
      </c>
      <c r="AF7" s="5">
        <v>4</v>
      </c>
      <c r="AH7" t="s">
        <v>139</v>
      </c>
      <c r="AI7" s="5">
        <v>12</v>
      </c>
      <c r="AJ7" s="5">
        <v>9</v>
      </c>
      <c r="AK7" s="5">
        <v>126</v>
      </c>
      <c r="AL7" s="5" t="s">
        <v>123</v>
      </c>
      <c r="AM7" s="4">
        <v>21</v>
      </c>
      <c r="AN7" s="5">
        <v>128.57</v>
      </c>
      <c r="AO7" s="5">
        <v>0</v>
      </c>
      <c r="AP7" s="5">
        <v>1</v>
      </c>
      <c r="AQ7" s="5">
        <v>2</v>
      </c>
      <c r="AR7" s="5">
        <v>16</v>
      </c>
      <c r="AS7" s="5">
        <v>1</v>
      </c>
      <c r="AU7" t="s">
        <v>155</v>
      </c>
      <c r="AV7" s="5">
        <v>5</v>
      </c>
      <c r="AW7" s="5">
        <v>5</v>
      </c>
      <c r="AX7" s="5">
        <v>123</v>
      </c>
      <c r="AY7" s="5">
        <v>52</v>
      </c>
      <c r="AZ7" s="4">
        <v>24.6</v>
      </c>
      <c r="BA7" s="5">
        <v>139.77000000000001</v>
      </c>
      <c r="BB7" s="5">
        <v>0</v>
      </c>
      <c r="BC7" s="5">
        <v>2</v>
      </c>
      <c r="BD7" s="5">
        <v>2</v>
      </c>
      <c r="BE7" s="5">
        <v>8</v>
      </c>
      <c r="BF7" s="5">
        <v>4</v>
      </c>
    </row>
    <row r="8" spans="1:58" x14ac:dyDescent="0.2">
      <c r="A8" s="2" t="s">
        <v>13</v>
      </c>
      <c r="B8" s="2" t="s">
        <v>8</v>
      </c>
      <c r="C8" s="2" t="s">
        <v>8</v>
      </c>
      <c r="D8" s="2" t="s">
        <v>22</v>
      </c>
      <c r="E8" s="2" t="s">
        <v>40</v>
      </c>
      <c r="F8" s="2" t="s">
        <v>23</v>
      </c>
      <c r="H8" t="s">
        <v>106</v>
      </c>
      <c r="I8" s="5">
        <v>7</v>
      </c>
      <c r="J8" s="5">
        <v>7</v>
      </c>
      <c r="K8" s="5">
        <v>182</v>
      </c>
      <c r="L8" s="5">
        <v>49</v>
      </c>
      <c r="M8" s="5">
        <v>26</v>
      </c>
      <c r="N8" s="5">
        <v>132.84</v>
      </c>
      <c r="O8" s="5">
        <v>0</v>
      </c>
      <c r="P8" s="5">
        <v>0</v>
      </c>
      <c r="Q8" s="5">
        <v>0</v>
      </c>
      <c r="R8" s="5">
        <v>23</v>
      </c>
      <c r="S8" s="5">
        <v>4</v>
      </c>
      <c r="U8" t="s">
        <v>127</v>
      </c>
      <c r="V8" s="5">
        <v>9</v>
      </c>
      <c r="W8" s="5">
        <v>6</v>
      </c>
      <c r="X8" s="5">
        <v>107</v>
      </c>
      <c r="Y8" s="5">
        <v>55</v>
      </c>
      <c r="Z8" s="5">
        <v>17.829999999999998</v>
      </c>
      <c r="AA8" s="5">
        <v>164.61</v>
      </c>
      <c r="AB8" s="5">
        <v>0</v>
      </c>
      <c r="AC8" s="5">
        <v>1</v>
      </c>
      <c r="AD8" s="5">
        <v>1</v>
      </c>
      <c r="AE8" s="5">
        <v>3</v>
      </c>
      <c r="AF8" s="5">
        <v>10</v>
      </c>
      <c r="AH8" t="s">
        <v>140</v>
      </c>
      <c r="AI8" s="5">
        <v>11</v>
      </c>
      <c r="AJ8" s="5">
        <v>6</v>
      </c>
      <c r="AK8" s="5">
        <v>62</v>
      </c>
      <c r="AL8" s="5">
        <v>27</v>
      </c>
      <c r="AM8" s="4">
        <v>20.66</v>
      </c>
      <c r="AN8" s="5">
        <v>163.15</v>
      </c>
      <c r="AO8" s="5">
        <v>0</v>
      </c>
      <c r="AP8" s="5">
        <v>0</v>
      </c>
      <c r="AQ8" s="5">
        <v>0</v>
      </c>
      <c r="AR8" s="5">
        <v>4</v>
      </c>
      <c r="AS8" s="5">
        <v>5</v>
      </c>
      <c r="AU8" t="s">
        <v>156</v>
      </c>
      <c r="AV8" s="5">
        <v>10</v>
      </c>
      <c r="AW8" s="5">
        <v>9</v>
      </c>
      <c r="AX8" s="5">
        <v>68</v>
      </c>
      <c r="AY8" s="5" t="s">
        <v>157</v>
      </c>
      <c r="AZ8" s="4">
        <v>17</v>
      </c>
      <c r="BA8" s="5">
        <v>128.30000000000001</v>
      </c>
      <c r="BB8" s="5">
        <v>0</v>
      </c>
      <c r="BC8" s="5">
        <v>0</v>
      </c>
      <c r="BD8" s="5">
        <v>0</v>
      </c>
      <c r="BE8" s="5">
        <v>6</v>
      </c>
      <c r="BF8" s="5">
        <v>0</v>
      </c>
    </row>
    <row r="9" spans="1:58" x14ac:dyDescent="0.2">
      <c r="A9" s="2" t="s">
        <v>13</v>
      </c>
      <c r="B9" s="2" t="s">
        <v>7</v>
      </c>
      <c r="C9" s="2" t="s">
        <v>7</v>
      </c>
      <c r="D9" s="2" t="s">
        <v>12</v>
      </c>
      <c r="E9" s="2" t="s">
        <v>40</v>
      </c>
      <c r="F9" s="2" t="s">
        <v>24</v>
      </c>
      <c r="H9" t="s">
        <v>107</v>
      </c>
      <c r="I9" s="5">
        <v>8</v>
      </c>
      <c r="J9" s="5">
        <v>6</v>
      </c>
      <c r="K9" s="5">
        <v>88</v>
      </c>
      <c r="L9" s="5">
        <v>28</v>
      </c>
      <c r="M9" s="5">
        <v>17.600000000000001</v>
      </c>
      <c r="N9" s="5">
        <v>125.71</v>
      </c>
      <c r="O9" s="5">
        <v>0</v>
      </c>
      <c r="P9" s="5">
        <v>0</v>
      </c>
      <c r="Q9" s="5">
        <v>0</v>
      </c>
      <c r="R9" s="5">
        <v>11</v>
      </c>
      <c r="S9" s="5">
        <v>1</v>
      </c>
      <c r="U9" t="s">
        <v>128</v>
      </c>
      <c r="V9" s="5">
        <v>8</v>
      </c>
      <c r="W9" s="5">
        <v>8</v>
      </c>
      <c r="X9" s="5">
        <v>91</v>
      </c>
      <c r="Y9" s="5">
        <v>23</v>
      </c>
      <c r="Z9" s="5">
        <v>15.16</v>
      </c>
      <c r="AA9" s="5">
        <v>133.82</v>
      </c>
      <c r="AB9" s="5">
        <v>0</v>
      </c>
      <c r="AC9" s="5">
        <v>0</v>
      </c>
      <c r="AD9" s="5">
        <v>1</v>
      </c>
      <c r="AE9" s="5">
        <v>8</v>
      </c>
      <c r="AF9" s="5">
        <v>4</v>
      </c>
      <c r="AH9" t="s">
        <v>141</v>
      </c>
      <c r="AI9" s="5">
        <v>12</v>
      </c>
      <c r="AJ9" s="5">
        <v>8</v>
      </c>
      <c r="AK9" s="5">
        <v>100</v>
      </c>
      <c r="AL9" s="5" t="s">
        <v>142</v>
      </c>
      <c r="AM9" s="4">
        <v>16.66</v>
      </c>
      <c r="AN9" s="5">
        <v>129.87</v>
      </c>
      <c r="AO9" s="5">
        <v>0</v>
      </c>
      <c r="AP9" s="5">
        <v>0</v>
      </c>
      <c r="AQ9" s="5">
        <v>0</v>
      </c>
      <c r="AR9" s="5">
        <v>7</v>
      </c>
      <c r="AS9" s="5">
        <v>4</v>
      </c>
      <c r="AU9" t="s">
        <v>158</v>
      </c>
      <c r="AV9" s="5">
        <v>11</v>
      </c>
      <c r="AW9" s="5">
        <v>4</v>
      </c>
      <c r="AX9" s="5">
        <v>38</v>
      </c>
      <c r="AY9" s="5">
        <v>25</v>
      </c>
      <c r="AZ9" s="4">
        <v>12.66</v>
      </c>
      <c r="BA9" s="5">
        <v>115.15</v>
      </c>
      <c r="BB9" s="5">
        <v>0</v>
      </c>
      <c r="BC9" s="5">
        <v>0</v>
      </c>
      <c r="BD9" s="5">
        <v>1</v>
      </c>
      <c r="BE9" s="5">
        <v>2</v>
      </c>
      <c r="BF9" s="5">
        <v>2</v>
      </c>
    </row>
    <row r="10" spans="1:58" x14ac:dyDescent="0.2">
      <c r="A10" s="2" t="s">
        <v>14</v>
      </c>
      <c r="B10" s="2" t="s">
        <v>8</v>
      </c>
      <c r="C10" s="2" t="s">
        <v>8</v>
      </c>
      <c r="D10" s="2" t="s">
        <v>25</v>
      </c>
      <c r="E10" s="2" t="s">
        <v>42</v>
      </c>
      <c r="F10" s="2" t="s">
        <v>26</v>
      </c>
      <c r="H10" t="s">
        <v>108</v>
      </c>
      <c r="I10" s="5">
        <v>10</v>
      </c>
      <c r="J10" s="5">
        <v>10</v>
      </c>
      <c r="K10" s="5">
        <v>158</v>
      </c>
      <c r="L10" s="5">
        <v>36</v>
      </c>
      <c r="M10" s="5">
        <v>15.8</v>
      </c>
      <c r="N10" s="5">
        <v>105.33</v>
      </c>
      <c r="O10" s="5">
        <v>0</v>
      </c>
      <c r="P10" s="5">
        <v>0</v>
      </c>
      <c r="Q10" s="5">
        <v>1</v>
      </c>
      <c r="R10" s="5">
        <v>21</v>
      </c>
      <c r="S10" s="5">
        <v>1</v>
      </c>
      <c r="U10" t="s">
        <v>129</v>
      </c>
      <c r="V10" s="5">
        <v>5</v>
      </c>
      <c r="W10" s="5">
        <v>5</v>
      </c>
      <c r="X10" s="5">
        <v>70</v>
      </c>
      <c r="Y10" s="5">
        <v>29</v>
      </c>
      <c r="Z10" s="5">
        <v>14</v>
      </c>
      <c r="AA10" s="5">
        <v>111.11</v>
      </c>
      <c r="AB10" s="5">
        <v>0</v>
      </c>
      <c r="AC10" s="5">
        <v>0</v>
      </c>
      <c r="AD10" s="5">
        <v>0</v>
      </c>
      <c r="AE10" s="5">
        <v>4</v>
      </c>
      <c r="AF10" s="5">
        <v>2</v>
      </c>
      <c r="AH10" t="s">
        <v>143</v>
      </c>
      <c r="AI10" s="5">
        <v>10</v>
      </c>
      <c r="AJ10" s="5">
        <v>10</v>
      </c>
      <c r="AK10" s="5">
        <v>148</v>
      </c>
      <c r="AL10" s="5">
        <v>47</v>
      </c>
      <c r="AM10" s="4">
        <v>14.8</v>
      </c>
      <c r="AN10" s="5">
        <v>124.36</v>
      </c>
      <c r="AO10" s="5">
        <v>0</v>
      </c>
      <c r="AP10" s="5">
        <v>0</v>
      </c>
      <c r="AQ10" s="5">
        <v>3</v>
      </c>
      <c r="AR10" s="5">
        <v>16</v>
      </c>
      <c r="AS10" s="5">
        <v>6</v>
      </c>
      <c r="AU10" t="s">
        <v>159</v>
      </c>
      <c r="AV10" s="5">
        <v>12</v>
      </c>
      <c r="AW10" s="5">
        <v>2</v>
      </c>
      <c r="AX10" s="5">
        <v>18</v>
      </c>
      <c r="AY10" s="5">
        <v>12</v>
      </c>
      <c r="AZ10" s="4">
        <v>9</v>
      </c>
      <c r="BA10" s="5">
        <v>360</v>
      </c>
      <c r="BB10" s="5">
        <v>0</v>
      </c>
      <c r="BC10" s="5">
        <v>0</v>
      </c>
      <c r="BD10" s="5">
        <v>0</v>
      </c>
      <c r="BE10" s="5">
        <v>0</v>
      </c>
      <c r="BF10" s="5">
        <v>3</v>
      </c>
    </row>
    <row r="11" spans="1:58" x14ac:dyDescent="0.2">
      <c r="A11" s="2" t="s">
        <v>14</v>
      </c>
      <c r="B11" s="2" t="s">
        <v>13</v>
      </c>
      <c r="C11" s="2" t="s">
        <v>13</v>
      </c>
      <c r="D11" s="2" t="s">
        <v>9</v>
      </c>
      <c r="E11" s="2" t="s">
        <v>42</v>
      </c>
      <c r="F11" s="2" t="s">
        <v>28</v>
      </c>
      <c r="H11" t="s">
        <v>109</v>
      </c>
      <c r="I11" s="5">
        <v>10</v>
      </c>
      <c r="J11" s="5">
        <v>6</v>
      </c>
      <c r="K11" s="5">
        <v>37</v>
      </c>
      <c r="L11" s="5">
        <v>17</v>
      </c>
      <c r="M11" s="5">
        <v>9.25</v>
      </c>
      <c r="N11" s="5">
        <v>137.03</v>
      </c>
      <c r="O11" s="5">
        <v>0</v>
      </c>
      <c r="P11" s="5">
        <v>0</v>
      </c>
      <c r="Q11" s="5">
        <v>1</v>
      </c>
      <c r="R11" s="5">
        <v>1</v>
      </c>
      <c r="S11" s="5">
        <v>2</v>
      </c>
      <c r="U11" t="s">
        <v>130</v>
      </c>
      <c r="V11" s="5">
        <v>9</v>
      </c>
      <c r="W11" s="5">
        <v>1</v>
      </c>
      <c r="X11" s="5">
        <v>1</v>
      </c>
      <c r="Y11" s="5">
        <v>1</v>
      </c>
      <c r="Z11" s="5">
        <v>1</v>
      </c>
      <c r="AA11" s="5">
        <v>33.33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H11" t="s">
        <v>144</v>
      </c>
      <c r="AI11" s="5">
        <v>10</v>
      </c>
      <c r="AJ11" s="5">
        <v>5</v>
      </c>
      <c r="AK11" s="5">
        <v>9</v>
      </c>
      <c r="AL11" s="5" t="s">
        <v>110</v>
      </c>
      <c r="AM11" s="4">
        <v>3</v>
      </c>
      <c r="AN11" s="5">
        <v>69.23</v>
      </c>
      <c r="AO11" s="5">
        <v>0</v>
      </c>
      <c r="AP11" s="5">
        <v>0</v>
      </c>
      <c r="AQ11" s="5">
        <v>2</v>
      </c>
      <c r="AR11" s="5">
        <v>1</v>
      </c>
      <c r="AS11" s="5">
        <v>0</v>
      </c>
      <c r="AU11" t="s">
        <v>160</v>
      </c>
      <c r="AV11" s="5">
        <v>9</v>
      </c>
      <c r="AW11" s="5">
        <v>2</v>
      </c>
      <c r="AX11" s="5">
        <v>12</v>
      </c>
      <c r="AY11" s="5">
        <v>11</v>
      </c>
      <c r="AZ11" s="4">
        <v>6</v>
      </c>
      <c r="BA11" s="5">
        <v>150</v>
      </c>
      <c r="BB11" s="5">
        <v>0</v>
      </c>
      <c r="BC11" s="5">
        <v>0</v>
      </c>
      <c r="BD11" s="5">
        <v>0</v>
      </c>
      <c r="BE11" s="5">
        <v>2</v>
      </c>
      <c r="BF11" s="5">
        <v>0</v>
      </c>
    </row>
    <row r="12" spans="1:58" x14ac:dyDescent="0.2">
      <c r="A12" s="2" t="s">
        <v>8</v>
      </c>
      <c r="B12" s="2" t="s">
        <v>14</v>
      </c>
      <c r="C12" s="2" t="s">
        <v>8</v>
      </c>
      <c r="D12" s="2" t="s">
        <v>11</v>
      </c>
      <c r="E12" s="2" t="s">
        <v>43</v>
      </c>
      <c r="F12" s="2" t="s">
        <v>30</v>
      </c>
      <c r="H12" t="s">
        <v>111</v>
      </c>
      <c r="I12" s="5">
        <v>4</v>
      </c>
      <c r="J12" s="5">
        <v>2</v>
      </c>
      <c r="K12" s="5">
        <v>7</v>
      </c>
      <c r="L12" s="5">
        <v>7</v>
      </c>
      <c r="M12" s="5">
        <v>3.5</v>
      </c>
      <c r="N12" s="5">
        <v>70</v>
      </c>
      <c r="O12" s="5">
        <v>0</v>
      </c>
      <c r="P12" s="5">
        <v>0</v>
      </c>
      <c r="Q12" s="5">
        <v>1</v>
      </c>
      <c r="R12" s="5">
        <v>1</v>
      </c>
      <c r="S12" s="5">
        <v>0</v>
      </c>
      <c r="U12" t="s">
        <v>131</v>
      </c>
      <c r="V12" s="5">
        <v>4</v>
      </c>
      <c r="W12" s="5">
        <v>0</v>
      </c>
      <c r="X12" s="5">
        <v>0</v>
      </c>
      <c r="Y12" s="5" t="s">
        <v>39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H12" t="s">
        <v>145</v>
      </c>
      <c r="AI12" s="5">
        <v>6</v>
      </c>
      <c r="AJ12" s="5">
        <v>2</v>
      </c>
      <c r="AK12" s="5">
        <v>1</v>
      </c>
      <c r="AL12" s="5" t="s">
        <v>146</v>
      </c>
      <c r="AM12" s="4">
        <v>0</v>
      </c>
      <c r="AN12" s="5">
        <v>50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U12" t="s">
        <v>161</v>
      </c>
      <c r="AV12" s="5">
        <v>4</v>
      </c>
      <c r="AW12" s="5">
        <v>1</v>
      </c>
      <c r="AX12" s="5">
        <v>0</v>
      </c>
      <c r="AY12" s="5">
        <v>0</v>
      </c>
      <c r="AZ12" s="4">
        <v>0</v>
      </c>
      <c r="BA12" s="5">
        <v>0</v>
      </c>
      <c r="BB12" s="5">
        <v>0</v>
      </c>
      <c r="BC12" s="5">
        <v>0</v>
      </c>
      <c r="BD12" s="5">
        <v>1</v>
      </c>
      <c r="BE12" s="5">
        <v>0</v>
      </c>
      <c r="BF12" s="5">
        <v>0</v>
      </c>
    </row>
    <row r="13" spans="1:58" x14ac:dyDescent="0.2">
      <c r="A13" s="2" t="s">
        <v>8</v>
      </c>
      <c r="B13" s="2" t="s">
        <v>7</v>
      </c>
      <c r="C13" s="2" t="s">
        <v>8</v>
      </c>
      <c r="D13" s="2" t="s">
        <v>11</v>
      </c>
      <c r="E13" s="2" t="s">
        <v>43</v>
      </c>
      <c r="F13" s="2" t="s">
        <v>31</v>
      </c>
      <c r="H13" t="s">
        <v>112</v>
      </c>
      <c r="I13" s="5">
        <v>4</v>
      </c>
      <c r="J13" s="5">
        <v>1</v>
      </c>
      <c r="K13" s="5">
        <v>0</v>
      </c>
      <c r="L13" s="5" t="s">
        <v>113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</row>
    <row r="14" spans="1:58" x14ac:dyDescent="0.2">
      <c r="A14" s="2" t="s">
        <v>8</v>
      </c>
      <c r="B14" s="2" t="s">
        <v>13</v>
      </c>
      <c r="C14" s="2" t="s">
        <v>8</v>
      </c>
      <c r="D14" s="2" t="s">
        <v>32</v>
      </c>
      <c r="E14" s="2" t="s">
        <v>43</v>
      </c>
      <c r="F14" s="2" t="s">
        <v>33</v>
      </c>
      <c r="U14" s="6" t="s">
        <v>132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H14" s="6" t="s">
        <v>147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U14" s="6" t="s">
        <v>162</v>
      </c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spans="1:58" x14ac:dyDescent="0.2">
      <c r="A15" s="2" t="s">
        <v>14</v>
      </c>
      <c r="B15" s="2" t="s">
        <v>7</v>
      </c>
      <c r="C15" s="2" t="s">
        <v>7</v>
      </c>
      <c r="D15" s="2" t="s">
        <v>34</v>
      </c>
      <c r="E15" s="2" t="s">
        <v>42</v>
      </c>
      <c r="F15" s="2" t="s">
        <v>35</v>
      </c>
      <c r="H15" s="6" t="s">
        <v>114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U15" s="7" t="s">
        <v>97</v>
      </c>
      <c r="V15" s="4" t="s">
        <v>115</v>
      </c>
      <c r="W15" s="4" t="s">
        <v>164</v>
      </c>
      <c r="X15" s="4" t="s">
        <v>165</v>
      </c>
      <c r="Y15" s="4" t="s">
        <v>116</v>
      </c>
      <c r="Z15" s="4" t="s">
        <v>174</v>
      </c>
      <c r="AA15" s="4" t="s">
        <v>98</v>
      </c>
      <c r="AB15" s="4" t="s">
        <v>175</v>
      </c>
      <c r="AC15" s="4" t="s">
        <v>167</v>
      </c>
      <c r="AD15" s="4" t="s">
        <v>176</v>
      </c>
      <c r="AE15" s="4" t="s">
        <v>168</v>
      </c>
      <c r="AF15"/>
      <c r="AH15" s="7" t="s">
        <v>97</v>
      </c>
      <c r="AI15" s="4" t="s">
        <v>115</v>
      </c>
      <c r="AJ15" s="4" t="s">
        <v>164</v>
      </c>
      <c r="AK15" s="4" t="s">
        <v>165</v>
      </c>
      <c r="AL15" s="4" t="s">
        <v>116</v>
      </c>
      <c r="AM15" s="4" t="s">
        <v>174</v>
      </c>
      <c r="AN15" s="4" t="s">
        <v>98</v>
      </c>
      <c r="AO15" s="4" t="s">
        <v>175</v>
      </c>
      <c r="AP15" s="4" t="s">
        <v>167</v>
      </c>
      <c r="AQ15" s="4" t="s">
        <v>176</v>
      </c>
      <c r="AR15" s="4" t="s">
        <v>168</v>
      </c>
      <c r="AS15"/>
      <c r="AU15" s="7" t="s">
        <v>97</v>
      </c>
      <c r="AV15" s="4" t="s">
        <v>115</v>
      </c>
      <c r="AW15" s="4" t="s">
        <v>164</v>
      </c>
      <c r="AX15" s="4" t="s">
        <v>165</v>
      </c>
      <c r="AY15" s="4" t="s">
        <v>116</v>
      </c>
      <c r="AZ15" s="4" t="s">
        <v>174</v>
      </c>
      <c r="BA15" s="4" t="s">
        <v>98</v>
      </c>
      <c r="BB15" s="4" t="s">
        <v>175</v>
      </c>
      <c r="BC15" s="4" t="s">
        <v>167</v>
      </c>
      <c r="BD15" s="4" t="s">
        <v>176</v>
      </c>
      <c r="BE15" s="4" t="s">
        <v>168</v>
      </c>
      <c r="BF15"/>
    </row>
    <row r="16" spans="1:58" x14ac:dyDescent="0.2">
      <c r="H16" s="7" t="s">
        <v>97</v>
      </c>
      <c r="I16" s="4" t="s">
        <v>115</v>
      </c>
      <c r="J16" s="4" t="s">
        <v>164</v>
      </c>
      <c r="K16" s="4" t="s">
        <v>165</v>
      </c>
      <c r="L16" s="4" t="s">
        <v>116</v>
      </c>
      <c r="M16" s="4" t="s">
        <v>174</v>
      </c>
      <c r="N16" s="4" t="s">
        <v>98</v>
      </c>
      <c r="O16" s="4" t="s">
        <v>175</v>
      </c>
      <c r="P16" s="4" t="s">
        <v>167</v>
      </c>
      <c r="Q16" s="4" t="s">
        <v>176</v>
      </c>
      <c r="R16" s="4" t="s">
        <v>168</v>
      </c>
      <c r="U16" t="s">
        <v>127</v>
      </c>
      <c r="V16" s="5" t="s">
        <v>117</v>
      </c>
      <c r="W16" s="5">
        <v>9</v>
      </c>
      <c r="X16" s="5">
        <v>9</v>
      </c>
      <c r="Y16" s="5">
        <v>36</v>
      </c>
      <c r="Z16" s="5">
        <v>1</v>
      </c>
      <c r="AA16" s="5">
        <v>310</v>
      </c>
      <c r="AB16" s="5">
        <v>14</v>
      </c>
      <c r="AC16" s="5">
        <v>22.14</v>
      </c>
      <c r="AD16" s="5">
        <v>8.61</v>
      </c>
      <c r="AE16" s="5">
        <v>15.4</v>
      </c>
      <c r="AF16"/>
      <c r="AH16" t="s">
        <v>139</v>
      </c>
      <c r="AI16" s="5" t="s">
        <v>117</v>
      </c>
      <c r="AJ16" s="5">
        <v>12</v>
      </c>
      <c r="AK16" s="5">
        <v>12</v>
      </c>
      <c r="AL16" s="5">
        <v>38</v>
      </c>
      <c r="AM16" s="5">
        <v>0</v>
      </c>
      <c r="AN16" s="5">
        <v>251</v>
      </c>
      <c r="AO16" s="5">
        <v>12</v>
      </c>
      <c r="AP16" s="4">
        <v>20.91</v>
      </c>
      <c r="AQ16" s="5">
        <v>6.6</v>
      </c>
      <c r="AR16" s="5">
        <v>19</v>
      </c>
      <c r="AS16"/>
      <c r="AU16" t="s">
        <v>159</v>
      </c>
      <c r="AV16" s="5" t="s">
        <v>117</v>
      </c>
      <c r="AW16" s="5">
        <v>12</v>
      </c>
      <c r="AX16" s="5">
        <v>12</v>
      </c>
      <c r="AY16" s="5">
        <v>46.5</v>
      </c>
      <c r="AZ16" s="5">
        <v>0</v>
      </c>
      <c r="BA16" s="5">
        <v>381</v>
      </c>
      <c r="BB16" s="5">
        <v>24</v>
      </c>
      <c r="BC16" s="4">
        <v>15.87</v>
      </c>
      <c r="BD16" s="5">
        <v>8.1300000000000008</v>
      </c>
      <c r="BE16" s="5">
        <v>11.7</v>
      </c>
      <c r="BF16"/>
    </row>
    <row r="17" spans="1:67" customFormat="1" x14ac:dyDescent="0.2">
      <c r="H17" t="s">
        <v>109</v>
      </c>
      <c r="I17" s="5" t="s">
        <v>117</v>
      </c>
      <c r="J17" s="5">
        <v>10</v>
      </c>
      <c r="K17" s="5">
        <v>10</v>
      </c>
      <c r="L17" s="5">
        <v>38</v>
      </c>
      <c r="M17" s="5">
        <v>0</v>
      </c>
      <c r="N17" s="5">
        <v>314</v>
      </c>
      <c r="O17" s="5">
        <v>14</v>
      </c>
      <c r="P17" s="5">
        <v>22.42</v>
      </c>
      <c r="Q17" s="5">
        <v>8.26</v>
      </c>
      <c r="R17" s="5">
        <v>16.2</v>
      </c>
      <c r="U17" t="s">
        <v>130</v>
      </c>
      <c r="V17" s="5" t="s">
        <v>117</v>
      </c>
      <c r="W17" s="5">
        <v>9</v>
      </c>
      <c r="X17" s="5">
        <v>9</v>
      </c>
      <c r="Y17" s="5">
        <v>32</v>
      </c>
      <c r="Z17" s="5">
        <v>0</v>
      </c>
      <c r="AA17" s="5">
        <v>316</v>
      </c>
      <c r="AB17" s="5">
        <v>11</v>
      </c>
      <c r="AC17" s="5">
        <v>28.72</v>
      </c>
      <c r="AD17" s="5">
        <v>9.8699999999999992</v>
      </c>
      <c r="AE17" s="5">
        <v>17.399999999999999</v>
      </c>
      <c r="AH17" t="s">
        <v>140</v>
      </c>
      <c r="AI17" s="5" t="s">
        <v>117</v>
      </c>
      <c r="AJ17" s="5">
        <v>11</v>
      </c>
      <c r="AK17" s="5">
        <v>11</v>
      </c>
      <c r="AL17" s="5">
        <v>44</v>
      </c>
      <c r="AM17" s="5">
        <v>2</v>
      </c>
      <c r="AN17" s="5">
        <v>333</v>
      </c>
      <c r="AO17" s="5">
        <v>15</v>
      </c>
      <c r="AP17" s="4">
        <v>22.2</v>
      </c>
      <c r="AQ17" s="5">
        <v>7.56</v>
      </c>
      <c r="AR17" s="5">
        <v>17.600000000000001</v>
      </c>
      <c r="AT17" s="1"/>
      <c r="AU17" t="s">
        <v>160</v>
      </c>
      <c r="AV17" s="5" t="s">
        <v>117</v>
      </c>
      <c r="AW17" s="5">
        <v>9</v>
      </c>
      <c r="AX17" s="5">
        <v>9</v>
      </c>
      <c r="AY17" s="5">
        <v>29</v>
      </c>
      <c r="AZ17" s="5">
        <v>0</v>
      </c>
      <c r="BA17" s="5">
        <v>248</v>
      </c>
      <c r="BB17" s="5">
        <v>13</v>
      </c>
      <c r="BC17" s="4">
        <v>19.07</v>
      </c>
      <c r="BD17" s="5">
        <v>8.5500000000000007</v>
      </c>
      <c r="BE17" s="5">
        <v>13.3</v>
      </c>
    </row>
    <row r="18" spans="1:67" customFormat="1" x14ac:dyDescent="0.2">
      <c r="H18" t="s">
        <v>111</v>
      </c>
      <c r="I18" s="5" t="s">
        <v>117</v>
      </c>
      <c r="J18" s="5">
        <v>4</v>
      </c>
      <c r="K18" s="5">
        <v>4</v>
      </c>
      <c r="L18" s="5">
        <v>16</v>
      </c>
      <c r="M18" s="5">
        <v>0</v>
      </c>
      <c r="N18" s="5">
        <v>154</v>
      </c>
      <c r="O18" s="5">
        <v>4</v>
      </c>
      <c r="P18" s="5">
        <v>38.5</v>
      </c>
      <c r="Q18" s="5">
        <v>9.6199999999999992</v>
      </c>
      <c r="R18" s="5">
        <v>24</v>
      </c>
      <c r="U18" t="s">
        <v>128</v>
      </c>
      <c r="V18" s="5" t="s">
        <v>117</v>
      </c>
      <c r="W18" s="5">
        <v>8</v>
      </c>
      <c r="X18" s="5">
        <v>7</v>
      </c>
      <c r="Y18" s="5">
        <v>18</v>
      </c>
      <c r="Z18" s="5">
        <v>0</v>
      </c>
      <c r="AA18" s="5">
        <v>151</v>
      </c>
      <c r="AB18" s="5">
        <v>3</v>
      </c>
      <c r="AC18" s="5">
        <v>50.33</v>
      </c>
      <c r="AD18" s="5">
        <v>8.3800000000000008</v>
      </c>
      <c r="AE18" s="5">
        <v>36</v>
      </c>
      <c r="AH18" t="s">
        <v>137</v>
      </c>
      <c r="AI18" s="5" t="s">
        <v>117</v>
      </c>
      <c r="AJ18" s="5">
        <v>12</v>
      </c>
      <c r="AK18" s="5">
        <v>12</v>
      </c>
      <c r="AL18" s="5">
        <v>44</v>
      </c>
      <c r="AM18" s="5">
        <v>0</v>
      </c>
      <c r="AN18" s="5">
        <v>376</v>
      </c>
      <c r="AO18" s="5">
        <v>14</v>
      </c>
      <c r="AP18" s="4">
        <v>26.85</v>
      </c>
      <c r="AQ18" s="5">
        <v>8.5399999999999991</v>
      </c>
      <c r="AR18" s="5">
        <v>18.8</v>
      </c>
      <c r="AU18" t="s">
        <v>158</v>
      </c>
      <c r="AV18" s="5" t="s">
        <v>117</v>
      </c>
      <c r="AW18" s="5">
        <v>11</v>
      </c>
      <c r="AX18" s="5">
        <v>11</v>
      </c>
      <c r="AY18" s="5">
        <v>41</v>
      </c>
      <c r="AZ18" s="5">
        <v>0</v>
      </c>
      <c r="BA18" s="5">
        <v>306</v>
      </c>
      <c r="BB18" s="5">
        <v>15</v>
      </c>
      <c r="BC18" s="4">
        <v>20.399999999999999</v>
      </c>
      <c r="BD18" s="5">
        <v>7.46</v>
      </c>
      <c r="BE18" s="5">
        <v>16.399999999999999</v>
      </c>
    </row>
    <row r="19" spans="1:67" customFormat="1" x14ac:dyDescent="0.2">
      <c r="H19" t="s">
        <v>112</v>
      </c>
      <c r="I19" s="5" t="s">
        <v>117</v>
      </c>
      <c r="J19" s="5">
        <v>4</v>
      </c>
      <c r="K19" s="5">
        <v>4</v>
      </c>
      <c r="L19" s="5">
        <v>15</v>
      </c>
      <c r="M19" s="5">
        <v>0</v>
      </c>
      <c r="N19" s="5">
        <v>157</v>
      </c>
      <c r="O19" s="5">
        <v>3</v>
      </c>
      <c r="P19" s="5">
        <v>52.33</v>
      </c>
      <c r="Q19" s="5">
        <v>10.46</v>
      </c>
      <c r="R19" s="5">
        <v>30</v>
      </c>
      <c r="U19" t="s">
        <v>131</v>
      </c>
      <c r="V19" s="5" t="s">
        <v>117</v>
      </c>
      <c r="W19" s="5">
        <v>4</v>
      </c>
      <c r="X19" s="5">
        <v>4</v>
      </c>
      <c r="Y19" s="5">
        <v>14</v>
      </c>
      <c r="Z19" s="5">
        <v>0</v>
      </c>
      <c r="AA19" s="5">
        <v>132</v>
      </c>
      <c r="AB19" s="5">
        <v>2</v>
      </c>
      <c r="AC19" s="5">
        <v>66</v>
      </c>
      <c r="AD19" s="5">
        <v>9.42</v>
      </c>
      <c r="AE19" s="5">
        <v>42</v>
      </c>
      <c r="AH19" t="s">
        <v>144</v>
      </c>
      <c r="AI19" s="5" t="s">
        <v>117</v>
      </c>
      <c r="AJ19" s="5">
        <v>10</v>
      </c>
      <c r="AK19" s="5">
        <v>9</v>
      </c>
      <c r="AL19" s="5">
        <v>23.4</v>
      </c>
      <c r="AM19" s="5">
        <v>1</v>
      </c>
      <c r="AN19" s="5">
        <v>225</v>
      </c>
      <c r="AO19" s="5">
        <v>8</v>
      </c>
      <c r="AP19" s="4">
        <v>28.12</v>
      </c>
      <c r="AQ19" s="5">
        <v>9.5</v>
      </c>
      <c r="AR19" s="5">
        <v>17.7</v>
      </c>
      <c r="AU19" t="s">
        <v>156</v>
      </c>
      <c r="AV19" s="5" t="s">
        <v>117</v>
      </c>
      <c r="AW19" s="5">
        <v>10</v>
      </c>
      <c r="AX19" s="5">
        <v>6</v>
      </c>
      <c r="AY19" s="5">
        <v>14.2</v>
      </c>
      <c r="AZ19" s="5">
        <v>1</v>
      </c>
      <c r="BA19" s="5">
        <v>102</v>
      </c>
      <c r="BB19" s="5">
        <v>4</v>
      </c>
      <c r="BC19" s="4">
        <v>25.5</v>
      </c>
      <c r="BD19" s="5">
        <v>7.11</v>
      </c>
      <c r="BE19" s="5">
        <v>21.5</v>
      </c>
    </row>
    <row r="20" spans="1:67" customFormat="1" x14ac:dyDescent="0.2">
      <c r="H20" t="s">
        <v>104</v>
      </c>
      <c r="I20" s="5" t="s">
        <v>117</v>
      </c>
      <c r="J20" s="5">
        <v>10</v>
      </c>
      <c r="K20" s="5">
        <v>9</v>
      </c>
      <c r="L20" s="5">
        <v>23</v>
      </c>
      <c r="M20" s="5">
        <v>0</v>
      </c>
      <c r="N20" s="5">
        <v>147</v>
      </c>
      <c r="O20" s="5">
        <v>2</v>
      </c>
      <c r="P20" s="5">
        <v>73.5</v>
      </c>
      <c r="Q20" s="5">
        <v>6.39</v>
      </c>
      <c r="R20" s="5">
        <v>69</v>
      </c>
      <c r="U20" t="s">
        <v>120</v>
      </c>
      <c r="V20" s="5" t="s">
        <v>117</v>
      </c>
      <c r="W20" s="5">
        <v>4</v>
      </c>
      <c r="X20" s="5">
        <v>4</v>
      </c>
      <c r="Y20" s="5">
        <v>10</v>
      </c>
      <c r="Z20" s="5">
        <v>0</v>
      </c>
      <c r="AA20" s="5">
        <v>79</v>
      </c>
      <c r="AB20" s="5">
        <v>1</v>
      </c>
      <c r="AC20" s="5">
        <v>79</v>
      </c>
      <c r="AD20" s="5">
        <v>7.9</v>
      </c>
      <c r="AE20" s="5">
        <v>60</v>
      </c>
      <c r="AH20" t="s">
        <v>145</v>
      </c>
      <c r="AI20" s="5" t="s">
        <v>117</v>
      </c>
      <c r="AJ20" s="5">
        <v>6</v>
      </c>
      <c r="AK20" s="5">
        <v>6</v>
      </c>
      <c r="AL20" s="5">
        <v>21.5</v>
      </c>
      <c r="AM20" s="5">
        <v>0</v>
      </c>
      <c r="AN20" s="5">
        <v>216</v>
      </c>
      <c r="AO20" s="5">
        <v>6</v>
      </c>
      <c r="AP20" s="4">
        <v>36</v>
      </c>
      <c r="AQ20" s="5">
        <v>9.89</v>
      </c>
      <c r="AR20" s="5">
        <v>21.8</v>
      </c>
      <c r="AU20" t="s">
        <v>151</v>
      </c>
      <c r="AV20" s="5" t="s">
        <v>117</v>
      </c>
      <c r="AW20" s="5">
        <v>6</v>
      </c>
      <c r="AX20" s="5">
        <v>6</v>
      </c>
      <c r="AY20" s="5">
        <v>21</v>
      </c>
      <c r="AZ20" s="5">
        <v>0</v>
      </c>
      <c r="BA20" s="5">
        <v>177</v>
      </c>
      <c r="BB20" s="5">
        <v>6</v>
      </c>
      <c r="BC20" s="4">
        <v>29.5</v>
      </c>
      <c r="BD20" s="5">
        <v>8.42</v>
      </c>
      <c r="BE20" s="5">
        <v>21</v>
      </c>
    </row>
    <row r="21" spans="1:67" customFormat="1" x14ac:dyDescent="0.2">
      <c r="H21" t="s">
        <v>102</v>
      </c>
      <c r="I21" s="5" t="s">
        <v>117</v>
      </c>
      <c r="J21" s="5">
        <v>3</v>
      </c>
      <c r="K21" s="5">
        <v>3</v>
      </c>
      <c r="L21" s="5">
        <v>7</v>
      </c>
      <c r="M21" s="5">
        <v>0</v>
      </c>
      <c r="N21" s="5">
        <v>78</v>
      </c>
      <c r="O21" s="5">
        <v>1</v>
      </c>
      <c r="P21" s="5">
        <v>78</v>
      </c>
      <c r="Q21" s="5">
        <v>11.14</v>
      </c>
      <c r="R21" s="5">
        <v>42</v>
      </c>
      <c r="U21" t="s">
        <v>124</v>
      </c>
      <c r="V21" s="5" t="s">
        <v>117</v>
      </c>
      <c r="W21" s="5">
        <v>4</v>
      </c>
      <c r="X21" s="5">
        <v>4</v>
      </c>
      <c r="Y21" s="5">
        <v>12</v>
      </c>
      <c r="Z21" s="5">
        <v>0</v>
      </c>
      <c r="AA21" s="5">
        <v>106</v>
      </c>
      <c r="AB21" s="5">
        <v>1</v>
      </c>
      <c r="AC21" s="5">
        <v>106</v>
      </c>
      <c r="AD21" s="5">
        <v>8.83</v>
      </c>
      <c r="AE21" s="5">
        <v>72</v>
      </c>
      <c r="AH21" t="s">
        <v>141</v>
      </c>
      <c r="AI21" s="5" t="s">
        <v>117</v>
      </c>
      <c r="AJ21" s="5">
        <v>12</v>
      </c>
      <c r="AK21" s="5">
        <v>10</v>
      </c>
      <c r="AL21" s="5">
        <v>28</v>
      </c>
      <c r="AM21" s="5">
        <v>0</v>
      </c>
      <c r="AN21" s="5">
        <v>276</v>
      </c>
      <c r="AO21" s="5">
        <v>6</v>
      </c>
      <c r="AP21" s="4">
        <v>46</v>
      </c>
      <c r="AQ21" s="5">
        <v>9.85</v>
      </c>
      <c r="AR21" s="5">
        <v>28</v>
      </c>
      <c r="AU21" t="s">
        <v>149</v>
      </c>
      <c r="AV21" s="5" t="s">
        <v>117</v>
      </c>
      <c r="AW21" s="5">
        <v>12</v>
      </c>
      <c r="AX21" s="5">
        <v>7</v>
      </c>
      <c r="AY21" s="5">
        <v>13</v>
      </c>
      <c r="AZ21" s="5">
        <v>0</v>
      </c>
      <c r="BA21" s="5">
        <v>121</v>
      </c>
      <c r="BB21" s="5">
        <v>2</v>
      </c>
      <c r="BC21" s="4">
        <v>60.5</v>
      </c>
      <c r="BD21" s="5">
        <v>9.3000000000000007</v>
      </c>
      <c r="BE21" s="5">
        <v>39</v>
      </c>
    </row>
    <row r="22" spans="1:67" customFormat="1" x14ac:dyDescent="0.2">
      <c r="H22" t="s">
        <v>107</v>
      </c>
      <c r="I22" s="5" t="s">
        <v>117</v>
      </c>
      <c r="J22" s="5">
        <v>8</v>
      </c>
      <c r="K22" s="5">
        <v>7</v>
      </c>
      <c r="L22" s="5">
        <v>20</v>
      </c>
      <c r="M22" s="5">
        <v>0</v>
      </c>
      <c r="N22" s="5">
        <v>176</v>
      </c>
      <c r="O22" s="5">
        <v>2</v>
      </c>
      <c r="P22" s="5">
        <v>88</v>
      </c>
      <c r="Q22" s="5">
        <v>8.8000000000000007</v>
      </c>
      <c r="R22" s="5">
        <v>60</v>
      </c>
      <c r="U22" t="s">
        <v>122</v>
      </c>
      <c r="V22" s="5" t="s">
        <v>117</v>
      </c>
      <c r="W22" s="5">
        <v>5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 t="s">
        <v>39</v>
      </c>
      <c r="AE22" s="5" t="s">
        <v>39</v>
      </c>
      <c r="AH22" t="s">
        <v>135</v>
      </c>
      <c r="AI22" s="5" t="s">
        <v>117</v>
      </c>
      <c r="AJ22" s="5">
        <v>12</v>
      </c>
      <c r="AK22" s="5">
        <v>5</v>
      </c>
      <c r="AL22" s="5">
        <v>12</v>
      </c>
      <c r="AM22" s="5">
        <v>0</v>
      </c>
      <c r="AN22" s="5">
        <v>97</v>
      </c>
      <c r="AO22" s="5">
        <v>2</v>
      </c>
      <c r="AP22" s="4">
        <v>48.5</v>
      </c>
      <c r="AQ22" s="5">
        <v>8.08</v>
      </c>
      <c r="AR22" s="5">
        <v>36</v>
      </c>
      <c r="AU22" t="s">
        <v>161</v>
      </c>
      <c r="AV22" s="5" t="s">
        <v>117</v>
      </c>
      <c r="AW22" s="5">
        <v>4</v>
      </c>
      <c r="AX22" s="5">
        <v>4</v>
      </c>
      <c r="AY22" s="5">
        <v>9</v>
      </c>
      <c r="AZ22" s="5">
        <v>0</v>
      </c>
      <c r="BA22" s="5">
        <v>97</v>
      </c>
      <c r="BB22" s="5">
        <v>1</v>
      </c>
      <c r="BC22" s="4">
        <v>97</v>
      </c>
      <c r="BD22" s="5">
        <v>10.77</v>
      </c>
      <c r="BE22" s="5">
        <v>54</v>
      </c>
    </row>
    <row r="23" spans="1:67" customFormat="1" x14ac:dyDescent="0.2">
      <c r="H23" t="s">
        <v>99</v>
      </c>
      <c r="I23" s="5" t="s">
        <v>117</v>
      </c>
      <c r="J23" s="5">
        <v>9</v>
      </c>
      <c r="K23" s="5">
        <v>1</v>
      </c>
      <c r="L23" s="5">
        <v>1</v>
      </c>
      <c r="M23" s="5">
        <v>0</v>
      </c>
      <c r="N23" s="5">
        <v>11</v>
      </c>
      <c r="O23" s="5">
        <v>0</v>
      </c>
      <c r="P23" s="5">
        <v>0</v>
      </c>
      <c r="Q23" s="5">
        <v>11</v>
      </c>
      <c r="R23" s="5" t="s">
        <v>39</v>
      </c>
      <c r="U23" t="s">
        <v>126</v>
      </c>
      <c r="V23" s="5" t="s">
        <v>117</v>
      </c>
      <c r="W23" s="5">
        <v>8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 t="s">
        <v>39</v>
      </c>
      <c r="AE23" s="5" t="s">
        <v>39</v>
      </c>
      <c r="AH23" t="s">
        <v>138</v>
      </c>
      <c r="AI23" s="5" t="s">
        <v>117</v>
      </c>
      <c r="AJ23" s="5">
        <v>12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4">
        <v>0</v>
      </c>
      <c r="AQ23" s="5" t="s">
        <v>39</v>
      </c>
      <c r="AR23" s="5" t="s">
        <v>39</v>
      </c>
      <c r="AU23" t="s">
        <v>154</v>
      </c>
      <c r="AV23" s="5" t="s">
        <v>117</v>
      </c>
      <c r="AW23" s="5">
        <v>4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4">
        <v>0</v>
      </c>
      <c r="BD23" s="5" t="s">
        <v>39</v>
      </c>
      <c r="BE23" s="5" t="s">
        <v>39</v>
      </c>
    </row>
    <row r="24" spans="1:67" customFormat="1" x14ac:dyDescent="0.2">
      <c r="H24" t="s">
        <v>100</v>
      </c>
      <c r="I24" s="5" t="s">
        <v>117</v>
      </c>
      <c r="J24" s="5">
        <v>9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 t="s">
        <v>39</v>
      </c>
      <c r="R24" s="5" t="s">
        <v>39</v>
      </c>
      <c r="U24" t="s">
        <v>129</v>
      </c>
      <c r="V24" s="5" t="s">
        <v>117</v>
      </c>
      <c r="W24" s="5">
        <v>5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 t="s">
        <v>39</v>
      </c>
      <c r="AE24" s="5" t="s">
        <v>39</v>
      </c>
      <c r="AH24" t="s">
        <v>143</v>
      </c>
      <c r="AI24" s="5" t="s">
        <v>117</v>
      </c>
      <c r="AJ24" s="5">
        <v>10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4">
        <v>0</v>
      </c>
      <c r="AQ24" s="5" t="s">
        <v>39</v>
      </c>
      <c r="AR24" s="5" t="s">
        <v>39</v>
      </c>
      <c r="AU24" t="s">
        <v>155</v>
      </c>
      <c r="AV24" s="5" t="s">
        <v>117</v>
      </c>
      <c r="AW24" s="5">
        <v>5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4">
        <v>0</v>
      </c>
      <c r="BD24" s="5" t="s">
        <v>39</v>
      </c>
      <c r="BE24" s="5" t="s">
        <v>39</v>
      </c>
    </row>
    <row r="25" spans="1:67" customFormat="1" x14ac:dyDescent="0.2">
      <c r="H25" t="s">
        <v>106</v>
      </c>
      <c r="I25" s="5" t="s">
        <v>117</v>
      </c>
      <c r="J25" s="5">
        <v>7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 t="s">
        <v>39</v>
      </c>
      <c r="R25" s="5" t="s">
        <v>39</v>
      </c>
      <c r="U25" t="s">
        <v>118</v>
      </c>
      <c r="V25" s="5" t="s">
        <v>117</v>
      </c>
      <c r="W25" s="5">
        <v>7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 t="s">
        <v>39</v>
      </c>
      <c r="AE25" s="5" t="s">
        <v>39</v>
      </c>
      <c r="AG25" s="4"/>
      <c r="AH25" t="s">
        <v>134</v>
      </c>
      <c r="AI25" s="5" t="s">
        <v>117</v>
      </c>
      <c r="AJ25" s="5">
        <v>10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4">
        <v>0</v>
      </c>
      <c r="AQ25" s="5" t="s">
        <v>39</v>
      </c>
      <c r="AR25" s="5" t="s">
        <v>39</v>
      </c>
      <c r="AU25" t="s">
        <v>153</v>
      </c>
      <c r="AV25" s="5" t="s">
        <v>117</v>
      </c>
      <c r="AW25" s="5">
        <v>12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4">
        <v>0</v>
      </c>
      <c r="BD25" s="5" t="s">
        <v>39</v>
      </c>
      <c r="BE25" s="5" t="s">
        <v>39</v>
      </c>
    </row>
    <row r="26" spans="1:67" customFormat="1" x14ac:dyDescent="0.2">
      <c r="H26" t="s">
        <v>108</v>
      </c>
      <c r="I26" s="5" t="s">
        <v>117</v>
      </c>
      <c r="J26" s="5">
        <v>10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 t="s">
        <v>39</v>
      </c>
      <c r="R26" s="5" t="s">
        <v>39</v>
      </c>
      <c r="AG26" s="5"/>
      <c r="AI26" s="5"/>
      <c r="AJ26" s="5"/>
      <c r="AK26" s="5"/>
      <c r="AL26" s="5"/>
      <c r="AM26" s="5"/>
      <c r="AN26" s="5"/>
      <c r="AO26" s="5"/>
      <c r="AP26" s="4"/>
      <c r="AQ26" s="5"/>
      <c r="AR26" s="5"/>
      <c r="AV26" s="5"/>
      <c r="AW26" s="5"/>
      <c r="AX26" s="5"/>
      <c r="AY26" s="5"/>
      <c r="AZ26" s="5"/>
      <c r="BA26" s="5"/>
      <c r="BB26" s="5"/>
      <c r="BC26" s="4"/>
      <c r="BD26" s="5"/>
      <c r="BE26" s="5"/>
    </row>
    <row r="27" spans="1:67" customFormat="1" x14ac:dyDescent="0.2">
      <c r="H27" t="s">
        <v>105</v>
      </c>
      <c r="I27" s="5" t="s">
        <v>117</v>
      </c>
      <c r="J27" s="5">
        <v>9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 t="s">
        <v>39</v>
      </c>
      <c r="R27" s="5" t="s">
        <v>39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G27" s="5"/>
    </row>
    <row r="28" spans="1:67" customFormat="1" x14ac:dyDescent="0.2">
      <c r="AG28" s="5"/>
      <c r="AI28" s="5"/>
      <c r="AJ28" s="5"/>
      <c r="AK28" s="5"/>
      <c r="AL28" s="5"/>
      <c r="AM28" s="5"/>
      <c r="AN28" s="5"/>
      <c r="AO28" s="5"/>
      <c r="AP28" s="4"/>
      <c r="AQ28" s="5"/>
      <c r="AR28" s="5"/>
      <c r="AV28" s="5"/>
      <c r="AW28" s="5"/>
      <c r="AX28" s="5"/>
      <c r="AY28" s="5"/>
      <c r="AZ28" s="5"/>
      <c r="BA28" s="5"/>
      <c r="BB28" s="5"/>
      <c r="BC28" s="4"/>
      <c r="BD28" s="5"/>
      <c r="BE28" s="5"/>
    </row>
    <row r="29" spans="1:67" customFormat="1" x14ac:dyDescent="0.2">
      <c r="I29" s="5"/>
      <c r="J29" s="5"/>
      <c r="K29" s="5"/>
      <c r="L29" s="5"/>
      <c r="M29" s="5"/>
      <c r="N29" s="5"/>
      <c r="O29" s="5"/>
      <c r="P29" s="5"/>
      <c r="Q29" s="5"/>
      <c r="R29" s="5"/>
      <c r="AG29" s="5"/>
      <c r="AI29" s="5"/>
      <c r="AJ29" s="5"/>
      <c r="AK29" s="5"/>
      <c r="AL29" s="5"/>
      <c r="AM29" s="5"/>
      <c r="AN29" s="5"/>
      <c r="AO29" s="5"/>
      <c r="AP29" s="4"/>
      <c r="AQ29" s="5"/>
      <c r="AR29" s="5"/>
      <c r="BH29" t="s">
        <v>588</v>
      </c>
    </row>
    <row r="30" spans="1:67" customFormat="1" x14ac:dyDescent="0.2">
      <c r="A30" t="s">
        <v>599</v>
      </c>
      <c r="B30" s="4" t="s">
        <v>605</v>
      </c>
      <c r="C30" s="4" t="s">
        <v>606</v>
      </c>
      <c r="D30" s="4" t="s">
        <v>607</v>
      </c>
      <c r="E30" s="4" t="s">
        <v>608</v>
      </c>
      <c r="F30" s="4" t="s">
        <v>609</v>
      </c>
      <c r="G30" s="4" t="s">
        <v>610</v>
      </c>
      <c r="H30" s="4" t="s">
        <v>611</v>
      </c>
      <c r="I30" s="4" t="s">
        <v>612</v>
      </c>
      <c r="J30" s="4" t="s">
        <v>613</v>
      </c>
      <c r="K30" s="4" t="s">
        <v>614</v>
      </c>
      <c r="L30" s="4" t="s">
        <v>615</v>
      </c>
      <c r="V30" s="1"/>
      <c r="W30" s="1"/>
      <c r="Y30" s="1"/>
      <c r="AG30" s="5"/>
      <c r="AI30" s="5"/>
      <c r="AJ30" s="5"/>
      <c r="AK30" s="5"/>
      <c r="AL30" s="5"/>
      <c r="AM30" s="5"/>
      <c r="AN30" s="5"/>
      <c r="AO30" s="5"/>
      <c r="AP30" s="4"/>
      <c r="AQ30" s="5"/>
      <c r="AR30" s="5"/>
      <c r="BH30" t="s">
        <v>589</v>
      </c>
    </row>
    <row r="31" spans="1:67" customFormat="1" x14ac:dyDescent="0.2">
      <c r="A31" t="s">
        <v>600</v>
      </c>
      <c r="B31" s="5">
        <v>9</v>
      </c>
      <c r="C31" s="5">
        <v>8</v>
      </c>
      <c r="D31" s="5">
        <v>239</v>
      </c>
      <c r="E31" s="5">
        <v>58</v>
      </c>
      <c r="F31" s="5">
        <v>47.8</v>
      </c>
      <c r="G31" s="5">
        <v>151.26</v>
      </c>
      <c r="H31" s="5">
        <v>0</v>
      </c>
      <c r="I31" s="5">
        <v>1</v>
      </c>
      <c r="J31" s="5">
        <v>0</v>
      </c>
      <c r="K31" s="5">
        <v>14</v>
      </c>
      <c r="L31" s="5">
        <v>15</v>
      </c>
      <c r="M31" s="5"/>
      <c r="N31" s="5"/>
      <c r="O31" s="5"/>
      <c r="P31" s="5"/>
      <c r="Q31" s="5"/>
      <c r="R31" s="5"/>
      <c r="U31" s="1"/>
      <c r="V31" s="1"/>
      <c r="W31" s="1"/>
      <c r="X31" s="7"/>
      <c r="Y31" s="1"/>
      <c r="Z31" s="7" t="s">
        <v>751</v>
      </c>
      <c r="AA31" s="7"/>
      <c r="AB31" s="7" t="s">
        <v>599</v>
      </c>
      <c r="AC31" s="7" t="s">
        <v>803</v>
      </c>
      <c r="AD31" s="4" t="s">
        <v>605</v>
      </c>
      <c r="AE31" s="4" t="s">
        <v>606</v>
      </c>
      <c r="AF31" s="4" t="s">
        <v>802</v>
      </c>
      <c r="AG31" s="4" t="s">
        <v>801</v>
      </c>
      <c r="AH31" s="4" t="s">
        <v>800</v>
      </c>
      <c r="AI31" s="4" t="s">
        <v>799</v>
      </c>
      <c r="AJ31" s="4" t="s">
        <v>609</v>
      </c>
      <c r="AK31" s="4" t="s">
        <v>798</v>
      </c>
      <c r="AL31" s="4" t="s">
        <v>610</v>
      </c>
      <c r="AN31" s="5"/>
      <c r="BC31" s="5"/>
      <c r="BD31" s="5"/>
      <c r="BE31" s="5"/>
      <c r="BF31" s="5"/>
      <c r="BG31" s="5"/>
      <c r="BH31" s="5"/>
      <c r="BI31" s="5"/>
      <c r="BJ31" s="4"/>
      <c r="BK31" s="5"/>
      <c r="BL31" s="5"/>
      <c r="BO31" t="s">
        <v>590</v>
      </c>
    </row>
    <row r="32" spans="1:67" customFormat="1" x14ac:dyDescent="0.2">
      <c r="A32" t="s">
        <v>100</v>
      </c>
      <c r="B32" s="5">
        <v>9</v>
      </c>
      <c r="C32" s="5">
        <v>8</v>
      </c>
      <c r="D32" s="5">
        <v>171</v>
      </c>
      <c r="E32" s="5" t="s">
        <v>101</v>
      </c>
      <c r="F32" s="5">
        <v>42.75</v>
      </c>
      <c r="G32" s="5">
        <v>140.16</v>
      </c>
      <c r="H32" s="5">
        <v>0</v>
      </c>
      <c r="I32" s="5">
        <v>0</v>
      </c>
      <c r="J32" s="5">
        <v>0</v>
      </c>
      <c r="K32" s="5">
        <v>22</v>
      </c>
      <c r="L32" s="5">
        <v>3</v>
      </c>
      <c r="M32" s="5"/>
      <c r="N32" s="5"/>
      <c r="O32" s="5"/>
      <c r="P32" s="5"/>
      <c r="Q32" s="5"/>
      <c r="R32" s="5"/>
      <c r="U32" s="1"/>
      <c r="V32" t="str">
        <f>RIGHT(Z32,LEN(Z32)-FIND(" ",Z32))</f>
        <v>Ali</v>
      </c>
      <c r="W32">
        <f>COUNTIF(RECORDS!$J:$J,PSL!V32)</f>
        <v>3</v>
      </c>
      <c r="X32" t="str">
        <f>Z32</f>
        <v>Hasan Ali</v>
      </c>
      <c r="Y32" s="1"/>
      <c r="Z32" t="s">
        <v>109</v>
      </c>
      <c r="AA32" t="s">
        <v>752</v>
      </c>
      <c r="AB32">
        <f>VLOOKUP(Z32,RECORDS!$A:$B,2,FALSE)</f>
        <v>21</v>
      </c>
      <c r="AC32">
        <v>1</v>
      </c>
      <c r="AD32" s="5">
        <v>10</v>
      </c>
      <c r="AE32" s="5">
        <v>10</v>
      </c>
      <c r="AF32" s="5">
        <v>38</v>
      </c>
      <c r="AG32" s="5">
        <v>0</v>
      </c>
      <c r="AH32" s="5">
        <v>314</v>
      </c>
      <c r="AI32" s="5">
        <v>14</v>
      </c>
      <c r="AJ32" s="5">
        <v>22.42</v>
      </c>
      <c r="AK32" s="5">
        <v>8.26</v>
      </c>
      <c r="AL32" s="5">
        <v>16.2</v>
      </c>
      <c r="AM32" t="s">
        <v>753</v>
      </c>
      <c r="AN32" t="str">
        <f>_xlfn.TEXTJOIN(", ",TRUE,AB32:AL32)</f>
        <v>21, 1, 10, 10, 38, 0, 314, 14, 22.42, 8.26, 16.2</v>
      </c>
      <c r="AO32" t="str">
        <f>AA32&amp;AN32&amp;AM32&amp;",  -- "&amp;Z32</f>
        <v>(21, 1, 10, 10, 38, 0, 314, 14, 22.42, 8.26, 16.2),  -- Hasan Ali</v>
      </c>
      <c r="BC32" s="5"/>
      <c r="BD32" s="5"/>
      <c r="BE32" s="5"/>
      <c r="BF32" s="5"/>
      <c r="BG32" s="5"/>
      <c r="BH32" s="5"/>
      <c r="BI32" s="5"/>
      <c r="BJ32" s="4"/>
      <c r="BK32" s="5"/>
      <c r="BL32" s="5"/>
      <c r="BO32" t="s">
        <v>591</v>
      </c>
    </row>
    <row r="33" spans="1:67" customFormat="1" x14ac:dyDescent="0.2">
      <c r="A33" t="s">
        <v>102</v>
      </c>
      <c r="B33" s="5">
        <v>3</v>
      </c>
      <c r="C33" s="5">
        <v>3</v>
      </c>
      <c r="D33" s="5">
        <v>40</v>
      </c>
      <c r="E33" s="5" t="s">
        <v>103</v>
      </c>
      <c r="F33" s="5">
        <v>40</v>
      </c>
      <c r="G33" s="5">
        <v>173.91</v>
      </c>
      <c r="H33" s="5">
        <v>0</v>
      </c>
      <c r="I33" s="5">
        <v>0</v>
      </c>
      <c r="J33" s="5">
        <v>0</v>
      </c>
      <c r="K33" s="5">
        <v>3</v>
      </c>
      <c r="L33" s="5">
        <v>2</v>
      </c>
      <c r="U33" s="1"/>
      <c r="V33" t="str">
        <f>RIGHT(Z33,LEN(Z33)-FIND(" ",Z33))</f>
        <v>Sams</v>
      </c>
      <c r="W33">
        <f>COUNTIF(RECORDS!$J:$J,PSL!V33)</f>
        <v>1</v>
      </c>
      <c r="X33" t="str">
        <f>VLOOKUP(V33,RECORDS!$J:$L,2,0)</f>
        <v>Daniel Sams</v>
      </c>
      <c r="Y33" s="1"/>
      <c r="Z33" t="s">
        <v>603</v>
      </c>
      <c r="AA33" t="s">
        <v>752</v>
      </c>
      <c r="AB33">
        <f>VLOOKUP(Z33,RECORDS!$A:$B,2,FALSE)</f>
        <v>18</v>
      </c>
      <c r="AC33">
        <v>1</v>
      </c>
      <c r="AD33" s="5">
        <v>4</v>
      </c>
      <c r="AE33" s="5">
        <v>4</v>
      </c>
      <c r="AF33" s="5">
        <v>16</v>
      </c>
      <c r="AG33" s="5">
        <v>0</v>
      </c>
      <c r="AH33" s="5">
        <v>154</v>
      </c>
      <c r="AI33" s="5">
        <v>4</v>
      </c>
      <c r="AJ33" s="5">
        <v>38.5</v>
      </c>
      <c r="AK33" s="5">
        <v>9.6199999999999992</v>
      </c>
      <c r="AL33" s="5">
        <v>24</v>
      </c>
      <c r="AM33" t="s">
        <v>753</v>
      </c>
      <c r="AN33" t="str">
        <f t="shared" ref="AN33:AN72" si="0">_xlfn.TEXTJOIN(", ",TRUE,AB33:AL33)</f>
        <v>18, 1, 4, 4, 16, 0, 154, 4, 38.5, 9.62, 24</v>
      </c>
      <c r="AO33" t="str">
        <f t="shared" ref="AO33:AO72" si="1">AA33&amp;AN33&amp;AM33&amp;",  -- "&amp;Z33</f>
        <v>(18, 1, 4, 4, 16, 0, 154, 4, 38.5, 9.62, 24),  -- Daniel Sams</v>
      </c>
      <c r="BC33" s="5"/>
      <c r="BD33" s="5"/>
      <c r="BE33" s="5"/>
      <c r="BF33" s="5"/>
      <c r="BG33" s="5"/>
      <c r="BH33" s="5"/>
      <c r="BI33" s="5"/>
      <c r="BJ33" s="4"/>
      <c r="BK33" s="5"/>
      <c r="BL33" s="5"/>
      <c r="BO33" t="s">
        <v>592</v>
      </c>
    </row>
    <row r="34" spans="1:67" customFormat="1" x14ac:dyDescent="0.2">
      <c r="A34" t="s">
        <v>104</v>
      </c>
      <c r="B34" s="5">
        <v>10</v>
      </c>
      <c r="C34" s="5">
        <v>10</v>
      </c>
      <c r="D34" s="5">
        <v>254</v>
      </c>
      <c r="E34" s="5">
        <v>53</v>
      </c>
      <c r="F34" s="5">
        <v>31.75</v>
      </c>
      <c r="G34" s="5">
        <v>115.98</v>
      </c>
      <c r="H34" s="5">
        <v>0</v>
      </c>
      <c r="I34" s="5">
        <v>1</v>
      </c>
      <c r="J34" s="5">
        <v>0</v>
      </c>
      <c r="K34" s="5">
        <v>19</v>
      </c>
      <c r="L34" s="5">
        <v>5</v>
      </c>
      <c r="U34" s="1"/>
      <c r="V34" t="str">
        <f>RIGHT(Z34,LEN(Z34)-FIND(" ",Z34))</f>
        <v>Shamsi</v>
      </c>
      <c r="W34">
        <f>COUNTIF(RECORDS!$J:$J,PSL!V34)</f>
        <v>1</v>
      </c>
      <c r="X34" t="str">
        <f>VLOOKUP(V34,RECORDS!$J:$L,2,0)</f>
        <v>Tabraiz Shamsi</v>
      </c>
      <c r="Y34" s="1"/>
      <c r="Z34" t="s">
        <v>604</v>
      </c>
      <c r="AA34" t="s">
        <v>752</v>
      </c>
      <c r="AB34">
        <f>VLOOKUP(Z34,RECORDS!$A:$B,2,FALSE)</f>
        <v>22</v>
      </c>
      <c r="AC34">
        <v>1</v>
      </c>
      <c r="AD34" s="5">
        <v>4</v>
      </c>
      <c r="AE34" s="5">
        <v>4</v>
      </c>
      <c r="AF34" s="5">
        <v>15</v>
      </c>
      <c r="AG34" s="5">
        <v>0</v>
      </c>
      <c r="AH34" s="5">
        <v>157</v>
      </c>
      <c r="AI34" s="5">
        <v>3</v>
      </c>
      <c r="AJ34" s="5">
        <v>52.33</v>
      </c>
      <c r="AK34" s="5">
        <v>10.46</v>
      </c>
      <c r="AL34" s="5">
        <v>30</v>
      </c>
      <c r="AM34" t="s">
        <v>753</v>
      </c>
      <c r="AN34" t="str">
        <f t="shared" si="0"/>
        <v>22, 1, 4, 4, 15, 0, 157, 3, 52.33, 10.46, 30</v>
      </c>
      <c r="AO34" t="str">
        <f t="shared" si="1"/>
        <v>(22, 1, 4, 4, 15, 0, 157, 3, 52.33, 10.46, 30),  -- Tabraiz Shamsi</v>
      </c>
      <c r="BO34" t="s">
        <v>593</v>
      </c>
    </row>
    <row r="35" spans="1:67" customFormat="1" x14ac:dyDescent="0.2">
      <c r="A35" t="s">
        <v>601</v>
      </c>
      <c r="B35" s="5">
        <v>9</v>
      </c>
      <c r="C35" s="5">
        <v>9</v>
      </c>
      <c r="D35" s="5">
        <v>214</v>
      </c>
      <c r="E35" s="5">
        <v>42</v>
      </c>
      <c r="F35" s="5">
        <v>26.75</v>
      </c>
      <c r="G35" s="5">
        <v>121.59</v>
      </c>
      <c r="H35" s="5">
        <v>0</v>
      </c>
      <c r="I35" s="5">
        <v>0</v>
      </c>
      <c r="J35" s="5">
        <v>0</v>
      </c>
      <c r="K35" s="5">
        <v>34</v>
      </c>
      <c r="L35" s="5">
        <v>2</v>
      </c>
      <c r="U35" s="1"/>
      <c r="V35" t="str">
        <f>RIGHT(Z35,LEN(Z35)-FIND(" ",Z35))</f>
        <v>Malik</v>
      </c>
      <c r="W35">
        <f>COUNTIF(RECORDS!$J:$J,PSL!V35)</f>
        <v>1</v>
      </c>
      <c r="X35" t="str">
        <f>VLOOKUP(V35,RECORDS!$J:$L,2,0)</f>
        <v>Shoaib Malik</v>
      </c>
      <c r="Y35" s="1"/>
      <c r="Z35" t="s">
        <v>104</v>
      </c>
      <c r="AA35" t="s">
        <v>752</v>
      </c>
      <c r="AB35">
        <f>VLOOKUP(Z35,RECORDS!$A:$B,2,FALSE)</f>
        <v>19</v>
      </c>
      <c r="AC35">
        <v>1</v>
      </c>
      <c r="AD35" s="5">
        <v>10</v>
      </c>
      <c r="AE35" s="5">
        <v>9</v>
      </c>
      <c r="AF35" s="5">
        <v>23</v>
      </c>
      <c r="AG35" s="5">
        <v>0</v>
      </c>
      <c r="AH35" s="5">
        <v>147</v>
      </c>
      <c r="AI35" s="5">
        <v>2</v>
      </c>
      <c r="AJ35" s="5">
        <v>73.5</v>
      </c>
      <c r="AK35" s="5">
        <v>6.39</v>
      </c>
      <c r="AL35" s="5">
        <v>69</v>
      </c>
      <c r="AM35" t="s">
        <v>753</v>
      </c>
      <c r="AN35" t="str">
        <f t="shared" si="0"/>
        <v>19, 1, 10, 9, 23, 0, 147, 2, 73.5, 6.39, 69</v>
      </c>
      <c r="AO35" t="str">
        <f t="shared" si="1"/>
        <v>(19, 1, 10, 9, 23, 0, 147, 2, 73.5, 6.39, 69),  -- Shoaib Malik</v>
      </c>
      <c r="BO35" t="s">
        <v>594</v>
      </c>
    </row>
    <row r="36" spans="1:67" customFormat="1" x14ac:dyDescent="0.2">
      <c r="A36" t="s">
        <v>602</v>
      </c>
      <c r="B36" s="5">
        <v>7</v>
      </c>
      <c r="C36" s="5">
        <v>7</v>
      </c>
      <c r="D36" s="5">
        <v>182</v>
      </c>
      <c r="E36" s="5">
        <v>49</v>
      </c>
      <c r="F36" s="5">
        <v>26</v>
      </c>
      <c r="G36" s="5">
        <v>132.84</v>
      </c>
      <c r="H36" s="5">
        <v>0</v>
      </c>
      <c r="I36" s="5">
        <v>0</v>
      </c>
      <c r="J36" s="5">
        <v>0</v>
      </c>
      <c r="K36" s="5">
        <v>23</v>
      </c>
      <c r="L36" s="5">
        <v>4</v>
      </c>
      <c r="U36" s="1"/>
      <c r="V36" t="str">
        <f>RIGHT(Z36,LEN(Z36)-FIND(" ",Z36))</f>
        <v>Ali</v>
      </c>
      <c r="W36">
        <f>COUNTIF(RECORDS!$J:$J,PSL!V36)</f>
        <v>3</v>
      </c>
      <c r="X36" t="str">
        <f>Z36</f>
        <v>Anwar Ali</v>
      </c>
      <c r="Y36" s="1"/>
      <c r="Z36" t="s">
        <v>102</v>
      </c>
      <c r="AA36" t="s">
        <v>752</v>
      </c>
      <c r="AB36">
        <f>VLOOKUP(Z36,RECORDS!$A:$B,2,FALSE)</f>
        <v>20</v>
      </c>
      <c r="AC36">
        <v>1</v>
      </c>
      <c r="AD36" s="5">
        <v>3</v>
      </c>
      <c r="AE36" s="5">
        <v>3</v>
      </c>
      <c r="AF36" s="5">
        <v>7</v>
      </c>
      <c r="AG36" s="5">
        <v>0</v>
      </c>
      <c r="AH36" s="5">
        <v>78</v>
      </c>
      <c r="AI36" s="5">
        <v>1</v>
      </c>
      <c r="AJ36" s="5">
        <v>78</v>
      </c>
      <c r="AK36" s="5">
        <v>11.14</v>
      </c>
      <c r="AL36" s="5">
        <v>42</v>
      </c>
      <c r="AM36" t="s">
        <v>753</v>
      </c>
      <c r="AN36" t="str">
        <f t="shared" si="0"/>
        <v>20, 1, 3, 3, 7, 0, 78, 1, 78, 11.14, 42</v>
      </c>
      <c r="AO36" t="str">
        <f t="shared" si="1"/>
        <v>(20, 1, 3, 3, 7, 0, 78, 1, 78, 11.14, 42),  -- Anwar Ali</v>
      </c>
      <c r="BO36" t="s">
        <v>595</v>
      </c>
    </row>
    <row r="37" spans="1:67" customFormat="1" x14ac:dyDescent="0.2">
      <c r="A37" t="s">
        <v>107</v>
      </c>
      <c r="B37" s="5">
        <v>8</v>
      </c>
      <c r="C37" s="5">
        <v>6</v>
      </c>
      <c r="D37" s="5">
        <v>88</v>
      </c>
      <c r="E37" s="5">
        <v>28</v>
      </c>
      <c r="F37" s="5">
        <v>17.600000000000001</v>
      </c>
      <c r="G37" s="5">
        <v>125.71</v>
      </c>
      <c r="H37" s="5">
        <v>0</v>
      </c>
      <c r="I37" s="5">
        <v>0</v>
      </c>
      <c r="J37" s="5">
        <v>0</v>
      </c>
      <c r="K37" s="5">
        <v>11</v>
      </c>
      <c r="L37" s="5">
        <v>1</v>
      </c>
      <c r="U37" s="1"/>
      <c r="V37" t="str">
        <f>RIGHT(Z37,LEN(Z37)-FIND(" ",Z37))</f>
        <v>Nawaz</v>
      </c>
      <c r="W37">
        <f>COUNTIF(RECORDS!$J:$J,PSL!V37)</f>
        <v>1</v>
      </c>
      <c r="X37" t="str">
        <f>VLOOKUP(V37,RECORDS!$J:$L,2,0)</f>
        <v>Mohammad Nawaz</v>
      </c>
      <c r="Y37" s="1"/>
      <c r="Z37" t="s">
        <v>107</v>
      </c>
      <c r="AA37" t="s">
        <v>752</v>
      </c>
      <c r="AB37">
        <f>VLOOKUP(Z37,RECORDS!$A:$B,2,FALSE)</f>
        <v>16</v>
      </c>
      <c r="AC37">
        <v>1</v>
      </c>
      <c r="AD37" s="5">
        <v>8</v>
      </c>
      <c r="AE37" s="5">
        <v>7</v>
      </c>
      <c r="AF37" s="5">
        <v>20</v>
      </c>
      <c r="AG37" s="5">
        <v>0</v>
      </c>
      <c r="AH37" s="5">
        <v>176</v>
      </c>
      <c r="AI37" s="5">
        <v>2</v>
      </c>
      <c r="AJ37" s="5">
        <v>88</v>
      </c>
      <c r="AK37" s="5">
        <v>8.8000000000000007</v>
      </c>
      <c r="AL37" s="5">
        <v>60</v>
      </c>
      <c r="AM37" t="s">
        <v>753</v>
      </c>
      <c r="AN37" t="str">
        <f t="shared" si="0"/>
        <v>16, 1, 8, 7, 20, 0, 176, 2, 88, 8.8, 60</v>
      </c>
      <c r="AO37" t="str">
        <f t="shared" si="1"/>
        <v>(16, 1, 8, 7, 20, 0, 176, 2, 88, 8.8, 60),  -- Mohammad Nawaz</v>
      </c>
      <c r="BO37" t="s">
        <v>596</v>
      </c>
    </row>
    <row r="38" spans="1:67" customFormat="1" x14ac:dyDescent="0.2">
      <c r="A38" t="s">
        <v>108</v>
      </c>
      <c r="B38" s="5">
        <v>10</v>
      </c>
      <c r="C38" s="5">
        <v>10</v>
      </c>
      <c r="D38" s="5">
        <v>158</v>
      </c>
      <c r="E38" s="5">
        <v>36</v>
      </c>
      <c r="F38" s="5">
        <v>15.8</v>
      </c>
      <c r="G38" s="5">
        <v>105.33</v>
      </c>
      <c r="H38" s="5">
        <v>0</v>
      </c>
      <c r="I38" s="5">
        <v>0</v>
      </c>
      <c r="J38" s="5">
        <v>1</v>
      </c>
      <c r="K38" s="5">
        <v>21</v>
      </c>
      <c r="L38" s="5">
        <v>1</v>
      </c>
      <c r="U38" s="1"/>
      <c r="V38" t="str">
        <f>RIGHT(Z38,LEN(Z38)-FIND(" ",Z38))</f>
        <v>Pollard</v>
      </c>
      <c r="W38">
        <f>COUNTIF(RECORDS!$J:$J,PSL!V38)</f>
        <v>1</v>
      </c>
      <c r="X38" t="str">
        <f>VLOOKUP(V38,RECORDS!$J:$L,2,0)</f>
        <v>Kieron Pollard</v>
      </c>
      <c r="Y38" s="1"/>
      <c r="Z38" t="s">
        <v>600</v>
      </c>
      <c r="AA38" t="s">
        <v>752</v>
      </c>
      <c r="AB38">
        <f>VLOOKUP(Z38,RECORDS!$A:$B,2,FALSE)</f>
        <v>17</v>
      </c>
      <c r="AC38">
        <v>1</v>
      </c>
      <c r="AD38" s="5">
        <v>9</v>
      </c>
      <c r="AE38" s="5">
        <v>1</v>
      </c>
      <c r="AF38" s="5">
        <v>1</v>
      </c>
      <c r="AG38" s="5">
        <v>0</v>
      </c>
      <c r="AH38" s="5">
        <v>11</v>
      </c>
      <c r="AI38" s="5">
        <v>0</v>
      </c>
      <c r="AJ38" s="5">
        <v>0</v>
      </c>
      <c r="AK38" s="5">
        <v>11</v>
      </c>
      <c r="AL38" s="5" t="s">
        <v>620</v>
      </c>
      <c r="AM38" t="s">
        <v>753</v>
      </c>
      <c r="AN38" t="str">
        <f t="shared" si="0"/>
        <v>17, 1, 9, 1, 1, 0, 11, 0, 0, 11, NULL</v>
      </c>
      <c r="AO38" t="str">
        <f t="shared" si="1"/>
        <v>(17, 1, 9, 1, 1, 0, 11, 0, 0, 11, NULL),  -- Kieron Pollard</v>
      </c>
      <c r="BO38" t="s">
        <v>597</v>
      </c>
    </row>
    <row r="39" spans="1:67" customFormat="1" x14ac:dyDescent="0.2">
      <c r="A39" t="s">
        <v>109</v>
      </c>
      <c r="B39" s="5">
        <v>10</v>
      </c>
      <c r="C39" s="5">
        <v>6</v>
      </c>
      <c r="D39" s="5">
        <v>37</v>
      </c>
      <c r="E39" s="5">
        <v>17</v>
      </c>
      <c r="F39" s="5">
        <v>9.25</v>
      </c>
      <c r="G39" s="5">
        <v>137.03</v>
      </c>
      <c r="H39" s="5">
        <v>0</v>
      </c>
      <c r="I39" s="5">
        <v>0</v>
      </c>
      <c r="J39" s="5">
        <v>1</v>
      </c>
      <c r="K39" s="5">
        <v>1</v>
      </c>
      <c r="L39" s="5">
        <v>2</v>
      </c>
      <c r="U39" s="1"/>
      <c r="V39" t="str">
        <f>RIGHT(Z39,LEN(Z39)-FIND(" ",Z39))</f>
        <v>Khan</v>
      </c>
      <c r="W39">
        <f>COUNTIF(RECORDS!$J:$J,PSL!V39)</f>
        <v>5</v>
      </c>
      <c r="X39" t="str">
        <f>Z39</f>
        <v>Irfan Khan</v>
      </c>
      <c r="Y39" s="1"/>
      <c r="Z39" t="s">
        <v>100</v>
      </c>
      <c r="AA39" t="s">
        <v>752</v>
      </c>
      <c r="AB39">
        <f>VLOOKUP(Z39,RECORDS!$A:$B,2,FALSE)</f>
        <v>12</v>
      </c>
      <c r="AC39">
        <v>1</v>
      </c>
      <c r="AD39" s="5">
        <v>9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 t="s">
        <v>620</v>
      </c>
      <c r="AL39" s="5" t="s">
        <v>620</v>
      </c>
      <c r="AM39" t="s">
        <v>753</v>
      </c>
      <c r="AN39" t="str">
        <f t="shared" si="0"/>
        <v>12, 1, 9, 0, 0, 0, 0, 0, 0, NULL, NULL</v>
      </c>
      <c r="AO39" t="str">
        <f t="shared" si="1"/>
        <v>(12, 1, 9, 0, 0, 0, 0, 0, 0, NULL, NULL),  -- Irfan Khan</v>
      </c>
      <c r="BO39" t="s">
        <v>598</v>
      </c>
    </row>
    <row r="40" spans="1:67" customFormat="1" x14ac:dyDescent="0.2">
      <c r="A40" t="s">
        <v>603</v>
      </c>
      <c r="B40" s="5">
        <v>4</v>
      </c>
      <c r="C40" s="5">
        <v>2</v>
      </c>
      <c r="D40" s="5">
        <v>7</v>
      </c>
      <c r="E40" s="5">
        <v>7</v>
      </c>
      <c r="F40" s="5">
        <v>3.5</v>
      </c>
      <c r="G40" s="5">
        <v>70</v>
      </c>
      <c r="H40" s="5">
        <v>0</v>
      </c>
      <c r="I40" s="5">
        <v>0</v>
      </c>
      <c r="J40" s="5">
        <v>1</v>
      </c>
      <c r="K40" s="5">
        <v>1</v>
      </c>
      <c r="L40" s="5">
        <v>0</v>
      </c>
      <c r="U40" s="1"/>
      <c r="V40" t="str">
        <f>RIGHT(Z40,LEN(Z40)-FIND(" ",Z40))</f>
        <v>Seifert</v>
      </c>
      <c r="W40">
        <f>COUNTIF(RECORDS!$J:$J,PSL!V40)</f>
        <v>1</v>
      </c>
      <c r="X40" t="str">
        <f>VLOOKUP(V40,RECORDS!$J:$L,2,0)</f>
        <v>Tim Seifert</v>
      </c>
      <c r="Y40" s="1"/>
      <c r="Z40" t="s">
        <v>602</v>
      </c>
      <c r="AA40" t="s">
        <v>752</v>
      </c>
      <c r="AB40">
        <f>VLOOKUP(Z40,RECORDS!$A:$B,2,FALSE)</f>
        <v>13</v>
      </c>
      <c r="AC40">
        <v>1</v>
      </c>
      <c r="AD40" s="5">
        <v>7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 t="s">
        <v>620</v>
      </c>
      <c r="AL40" s="5" t="s">
        <v>620</v>
      </c>
      <c r="AM40" t="s">
        <v>753</v>
      </c>
      <c r="AN40" t="str">
        <f t="shared" si="0"/>
        <v>13, 1, 7, 0, 0, 0, 0, 0, 0, NULL, NULL</v>
      </c>
      <c r="AO40" t="str">
        <f t="shared" si="1"/>
        <v>(13, 1, 7, 0, 0, 0, 0, 0, 0, NULL, NULL),  -- Tim Seifert</v>
      </c>
    </row>
    <row r="41" spans="1:67" customFormat="1" x14ac:dyDescent="0.2">
      <c r="A41" t="s">
        <v>604</v>
      </c>
      <c r="B41" s="5">
        <v>4</v>
      </c>
      <c r="C41" s="5">
        <v>1</v>
      </c>
      <c r="D41" s="5">
        <v>0</v>
      </c>
      <c r="E41" s="5" t="s">
        <v>113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U41" s="1"/>
      <c r="V41" t="str">
        <f>RIGHT(Z41,LEN(Z41)-FIND(" ",Z41))</f>
        <v>Masood</v>
      </c>
      <c r="W41">
        <f>COUNTIF(RECORDS!$J:$J,PSL!V41)</f>
        <v>1</v>
      </c>
      <c r="X41" t="str">
        <f>VLOOKUP(V41,RECORDS!$J:$L,2,0)</f>
        <v>Shan Masood</v>
      </c>
      <c r="Y41" s="1"/>
      <c r="Z41" t="s">
        <v>108</v>
      </c>
      <c r="AA41" t="s">
        <v>752</v>
      </c>
      <c r="AB41">
        <f>VLOOKUP(Z41,RECORDS!$A:$B,2,FALSE)</f>
        <v>14</v>
      </c>
      <c r="AC41">
        <v>1</v>
      </c>
      <c r="AD41" s="5">
        <v>10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 t="s">
        <v>620</v>
      </c>
      <c r="AL41" s="5" t="s">
        <v>620</v>
      </c>
      <c r="AM41" t="s">
        <v>753</v>
      </c>
      <c r="AN41" t="str">
        <f t="shared" si="0"/>
        <v>14, 1, 10, 0, 0, 0, 0, 0, 0, NULL, NULL</v>
      </c>
      <c r="AO41" t="str">
        <f t="shared" si="1"/>
        <v>(14, 1, 10, 0, 0, 0, 0, 0, 0, NULL, NULL),  -- Shan Masood</v>
      </c>
    </row>
    <row r="42" spans="1:67" customFormat="1" x14ac:dyDescent="0.2">
      <c r="A42" t="s">
        <v>616</v>
      </c>
      <c r="B42" s="5">
        <v>7</v>
      </c>
      <c r="C42" s="5">
        <v>7</v>
      </c>
      <c r="D42" s="5">
        <v>364</v>
      </c>
      <c r="E42" s="5" t="s">
        <v>119</v>
      </c>
      <c r="F42" s="5">
        <v>72.8</v>
      </c>
      <c r="G42" s="5">
        <v>154.88999999999999</v>
      </c>
      <c r="H42" s="5">
        <v>1</v>
      </c>
      <c r="I42" s="5">
        <v>3</v>
      </c>
      <c r="J42" s="5">
        <v>0</v>
      </c>
      <c r="K42" s="5">
        <v>25</v>
      </c>
      <c r="L42" s="5">
        <v>16</v>
      </c>
      <c r="U42" s="1"/>
      <c r="V42" t="str">
        <f>RIGHT(Z42,LEN(Z42)-FIND(" ",Z42))</f>
        <v>Vince</v>
      </c>
      <c r="W42">
        <f>COUNTIF(RECORDS!$J:$J,PSL!V42)</f>
        <v>2</v>
      </c>
      <c r="X42" t="str">
        <f>Z42</f>
        <v>James Vince</v>
      </c>
      <c r="Y42" s="1"/>
      <c r="Z42" t="s">
        <v>601</v>
      </c>
      <c r="AA42" t="s">
        <v>752</v>
      </c>
      <c r="AB42">
        <f>VLOOKUP(Z42,RECORDS!$A:$B,2,FALSE)</f>
        <v>15</v>
      </c>
      <c r="AC42">
        <v>1</v>
      </c>
      <c r="AD42" s="5">
        <v>9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 t="s">
        <v>620</v>
      </c>
      <c r="AL42" s="5" t="s">
        <v>620</v>
      </c>
      <c r="AM42" t="s">
        <v>753</v>
      </c>
      <c r="AN42" t="str">
        <f t="shared" si="0"/>
        <v>15, 1, 9, 0, 0, 0, 0, 0, 0, NULL, NULL</v>
      </c>
      <c r="AO42" t="str">
        <f t="shared" si="1"/>
        <v>(15, 1, 9, 0, 0, 0, 0, 0, 0, NULL, NULL),  -- James Vince</v>
      </c>
    </row>
    <row r="43" spans="1:67" customFormat="1" x14ac:dyDescent="0.2">
      <c r="A43" t="s">
        <v>617</v>
      </c>
      <c r="B43" s="5">
        <v>4</v>
      </c>
      <c r="C43" s="5">
        <v>3</v>
      </c>
      <c r="D43" s="5">
        <v>62</v>
      </c>
      <c r="E43" s="5" t="s">
        <v>121</v>
      </c>
      <c r="F43" s="5">
        <v>62</v>
      </c>
      <c r="G43" s="5">
        <v>221.42</v>
      </c>
      <c r="H43" s="5">
        <v>0</v>
      </c>
      <c r="I43" s="5">
        <v>0</v>
      </c>
      <c r="J43" s="5">
        <v>0</v>
      </c>
      <c r="K43" s="5">
        <v>4</v>
      </c>
      <c r="L43" s="5">
        <v>4</v>
      </c>
      <c r="U43" s="1"/>
      <c r="V43" t="str">
        <f>RIGHT(Z43,LEN(Z43)-FIND(" ",Z43))</f>
        <v>Shah Afridi</v>
      </c>
      <c r="W43">
        <f>COUNTIF(RECORDS!$J:$J,PSL!V43)</f>
        <v>1</v>
      </c>
      <c r="X43" t="str">
        <f>VLOOKUP(V43,RECORDS!$J:$L,2,0)</f>
        <v>Shaheen Shah Afridi</v>
      </c>
      <c r="Y43" s="1"/>
      <c r="Z43" t="s">
        <v>127</v>
      </c>
      <c r="AA43" t="s">
        <v>752</v>
      </c>
      <c r="AB43">
        <f>VLOOKUP(Z43,RECORDS!$A:$B,2,FALSE)</f>
        <v>10</v>
      </c>
      <c r="AC43">
        <v>1</v>
      </c>
      <c r="AD43" s="5">
        <v>9</v>
      </c>
      <c r="AE43" s="5">
        <v>9</v>
      </c>
      <c r="AF43" s="5">
        <v>36</v>
      </c>
      <c r="AG43" s="5">
        <v>1</v>
      </c>
      <c r="AH43" s="5">
        <v>310</v>
      </c>
      <c r="AI43" s="5">
        <v>14</v>
      </c>
      <c r="AJ43" s="5">
        <v>22.14</v>
      </c>
      <c r="AK43" s="5">
        <v>8.61</v>
      </c>
      <c r="AL43" s="5">
        <v>15.4</v>
      </c>
      <c r="AM43" t="s">
        <v>753</v>
      </c>
      <c r="AN43" t="str">
        <f t="shared" si="0"/>
        <v>10, 1, 9, 9, 36, 1, 310, 14, 22.14, 8.61, 15.4</v>
      </c>
      <c r="AO43" t="str">
        <f t="shared" si="1"/>
        <v>(10, 1, 9, 9, 36, 1, 310, 14, 22.14, 8.61, 15.4),  -- Shaheen Shah Afridi</v>
      </c>
    </row>
    <row r="44" spans="1:67" customFormat="1" x14ac:dyDescent="0.2">
      <c r="A44" t="s">
        <v>122</v>
      </c>
      <c r="B44" s="5">
        <v>5</v>
      </c>
      <c r="C44" s="5">
        <v>5</v>
      </c>
      <c r="D44" s="5">
        <v>159</v>
      </c>
      <c r="E44" s="5" t="s">
        <v>123</v>
      </c>
      <c r="F44" s="5">
        <v>53</v>
      </c>
      <c r="G44" s="5">
        <v>135.88999999999999</v>
      </c>
      <c r="H44" s="5">
        <v>0</v>
      </c>
      <c r="I44" s="5">
        <v>2</v>
      </c>
      <c r="J44" s="5">
        <v>0</v>
      </c>
      <c r="K44" s="5">
        <v>8</v>
      </c>
      <c r="L44" s="5">
        <v>7</v>
      </c>
      <c r="U44" s="1"/>
      <c r="V44" t="str">
        <f>RIGHT(Z44,LEN(Z44)-FIND(" ",Z44))</f>
        <v>Khan</v>
      </c>
      <c r="W44">
        <f>COUNTIF(RECORDS!$J:$J,PSL!V44)</f>
        <v>5</v>
      </c>
      <c r="X44" t="str">
        <f>Z44</f>
        <v>Zaman Khan</v>
      </c>
      <c r="Y44" s="1"/>
      <c r="Z44" t="s">
        <v>130</v>
      </c>
      <c r="AA44" t="s">
        <v>752</v>
      </c>
      <c r="AB44">
        <f>VLOOKUP(Z44,RECORDS!$A:$B,2,FALSE)</f>
        <v>11</v>
      </c>
      <c r="AC44">
        <v>1</v>
      </c>
      <c r="AD44" s="5">
        <v>9</v>
      </c>
      <c r="AE44" s="5">
        <v>9</v>
      </c>
      <c r="AF44" s="5">
        <v>32</v>
      </c>
      <c r="AG44" s="5">
        <v>0</v>
      </c>
      <c r="AH44" s="5">
        <v>316</v>
      </c>
      <c r="AI44" s="5">
        <v>11</v>
      </c>
      <c r="AJ44" s="5">
        <v>28.72</v>
      </c>
      <c r="AK44" s="5">
        <v>9.8699999999999992</v>
      </c>
      <c r="AL44" s="5">
        <v>17.399999999999999</v>
      </c>
      <c r="AM44" t="s">
        <v>753</v>
      </c>
      <c r="AN44" t="str">
        <f t="shared" si="0"/>
        <v>11, 1, 9, 9, 32, 0, 316, 11, 28.72, 9.87, 17.4</v>
      </c>
      <c r="AO44" t="str">
        <f t="shared" si="1"/>
        <v>(11, 1, 9, 9, 32, 0, 316, 11, 28.72, 9.87, 17.4),  -- Zaman Khan</v>
      </c>
    </row>
    <row r="45" spans="1:67" customFormat="1" x14ac:dyDescent="0.2">
      <c r="A45" t="s">
        <v>618</v>
      </c>
      <c r="B45" s="5">
        <v>4</v>
      </c>
      <c r="C45" s="5">
        <v>2</v>
      </c>
      <c r="D45" s="5">
        <v>31</v>
      </c>
      <c r="E45" s="5" t="s">
        <v>125</v>
      </c>
      <c r="F45" s="5">
        <v>31</v>
      </c>
      <c r="G45" s="5">
        <v>155</v>
      </c>
      <c r="H45" s="5">
        <v>0</v>
      </c>
      <c r="I45" s="5">
        <v>0</v>
      </c>
      <c r="J45" s="5">
        <v>0</v>
      </c>
      <c r="K45" s="5">
        <v>3</v>
      </c>
      <c r="L45" s="5">
        <v>1</v>
      </c>
      <c r="U45" s="1"/>
      <c r="V45" t="str">
        <f>RIGHT(Z45,LEN(Z45)-FIND(" ",Z45))</f>
        <v>Raza</v>
      </c>
      <c r="W45">
        <f>COUNTIF(RECORDS!$J:$J,PSL!V45)</f>
        <v>1</v>
      </c>
      <c r="X45" t="str">
        <f>VLOOKUP(V45,RECORDS!$J:$L,2,0)</f>
        <v>Sikandar Raza</v>
      </c>
      <c r="Y45" s="1"/>
      <c r="Z45" t="s">
        <v>128</v>
      </c>
      <c r="AA45" t="s">
        <v>752</v>
      </c>
      <c r="AB45">
        <f>VLOOKUP(Z45,RECORDS!$A:$B,2,FALSE)</f>
        <v>7</v>
      </c>
      <c r="AC45">
        <v>1</v>
      </c>
      <c r="AD45" s="5">
        <v>8</v>
      </c>
      <c r="AE45" s="5">
        <v>7</v>
      </c>
      <c r="AF45" s="5">
        <v>18</v>
      </c>
      <c r="AG45" s="5">
        <v>0</v>
      </c>
      <c r="AH45" s="5">
        <v>151</v>
      </c>
      <c r="AI45" s="5">
        <v>3</v>
      </c>
      <c r="AJ45" s="5">
        <v>50.33</v>
      </c>
      <c r="AK45" s="5">
        <v>8.3800000000000008</v>
      </c>
      <c r="AL45" s="5">
        <v>36</v>
      </c>
      <c r="AM45" t="s">
        <v>753</v>
      </c>
      <c r="AN45" t="str">
        <f t="shared" si="0"/>
        <v>7, 1, 8, 7, 18, 0, 151, 3, 50.33, 8.38, 36</v>
      </c>
      <c r="AO45" t="str">
        <f t="shared" si="1"/>
        <v>(7, 1, 8, 7, 18, 0, 151, 3, 50.33, 8.38, 36),  -- Sikandar Raza</v>
      </c>
    </row>
    <row r="46" spans="1:67" customFormat="1" x14ac:dyDescent="0.2">
      <c r="A46" t="s">
        <v>126</v>
      </c>
      <c r="B46" s="5">
        <v>8</v>
      </c>
      <c r="C46" s="5">
        <v>8</v>
      </c>
      <c r="D46" s="5">
        <v>157</v>
      </c>
      <c r="E46" s="5">
        <v>54</v>
      </c>
      <c r="F46" s="5">
        <v>19.62</v>
      </c>
      <c r="G46" s="5">
        <v>115.44</v>
      </c>
      <c r="H46" s="5">
        <v>0</v>
      </c>
      <c r="I46" s="5">
        <v>1</v>
      </c>
      <c r="J46" s="5">
        <v>0</v>
      </c>
      <c r="K46" s="5">
        <v>13</v>
      </c>
      <c r="L46" s="5">
        <v>4</v>
      </c>
      <c r="U46" s="1"/>
      <c r="V46" t="str">
        <f>RIGHT(Z46,LEN(Z46)-FIND(" ",Z46))</f>
        <v>Rauf</v>
      </c>
      <c r="W46">
        <f>COUNTIF(RECORDS!$J:$J,PSL!V46)</f>
        <v>1</v>
      </c>
      <c r="X46" t="str">
        <f>VLOOKUP(V46,RECORDS!$J:$L,2,0)</f>
        <v>Haris Rauf</v>
      </c>
      <c r="Y46" s="1"/>
      <c r="Z46" t="s">
        <v>131</v>
      </c>
      <c r="AA46" t="s">
        <v>752</v>
      </c>
      <c r="AB46">
        <f>VLOOKUP(Z46,RECORDS!$A:$B,2,FALSE)</f>
        <v>9</v>
      </c>
      <c r="AC46">
        <v>1</v>
      </c>
      <c r="AD46" s="5">
        <v>4</v>
      </c>
      <c r="AE46" s="5">
        <v>4</v>
      </c>
      <c r="AF46" s="5">
        <v>14</v>
      </c>
      <c r="AG46" s="5">
        <v>0</v>
      </c>
      <c r="AH46" s="5">
        <v>132</v>
      </c>
      <c r="AI46" s="5">
        <v>2</v>
      </c>
      <c r="AJ46" s="5">
        <v>66</v>
      </c>
      <c r="AK46" s="5">
        <v>9.42</v>
      </c>
      <c r="AL46" s="5">
        <v>42</v>
      </c>
      <c r="AM46" t="s">
        <v>753</v>
      </c>
      <c r="AN46" t="str">
        <f t="shared" si="0"/>
        <v>9, 1, 4, 4, 14, 0, 132, 2, 66, 9.42, 42</v>
      </c>
      <c r="AO46" t="str">
        <f t="shared" si="1"/>
        <v>(9, 1, 4, 4, 14, 0, 132, 2, 66, 9.42, 42),  -- Haris Rauf</v>
      </c>
    </row>
    <row r="47" spans="1:67" customFormat="1" x14ac:dyDescent="0.2">
      <c r="A47" t="s">
        <v>127</v>
      </c>
      <c r="B47" s="5">
        <v>9</v>
      </c>
      <c r="C47" s="5">
        <v>6</v>
      </c>
      <c r="D47" s="5">
        <v>107</v>
      </c>
      <c r="E47" s="5">
        <v>55</v>
      </c>
      <c r="F47" s="5">
        <v>17.829999999999998</v>
      </c>
      <c r="G47" s="5">
        <v>164.61</v>
      </c>
      <c r="H47" s="5">
        <v>0</v>
      </c>
      <c r="I47" s="5">
        <v>1</v>
      </c>
      <c r="J47" s="5">
        <v>1</v>
      </c>
      <c r="K47" s="5">
        <v>3</v>
      </c>
      <c r="L47" s="5">
        <v>10</v>
      </c>
      <c r="U47" s="1"/>
      <c r="V47" t="str">
        <f>RIGHT(Z47,LEN(Z47)-FIND(" ",Z47))</f>
        <v>Wiese</v>
      </c>
      <c r="W47">
        <f>COUNTIF(RECORDS!$J:$J,PSL!V47)</f>
        <v>1</v>
      </c>
      <c r="X47" t="str">
        <f>VLOOKUP(V47,RECORDS!$J:$L,2,0)</f>
        <v>David Wiese</v>
      </c>
      <c r="Y47" s="1"/>
      <c r="Z47" t="s">
        <v>617</v>
      </c>
      <c r="AA47" t="s">
        <v>752</v>
      </c>
      <c r="AB47">
        <f>VLOOKUP(Z47,RECORDS!$A:$B,2,FALSE)</f>
        <v>8</v>
      </c>
      <c r="AC47">
        <v>1</v>
      </c>
      <c r="AD47" s="5">
        <v>4</v>
      </c>
      <c r="AE47" s="5">
        <v>4</v>
      </c>
      <c r="AF47" s="5">
        <v>10</v>
      </c>
      <c r="AG47" s="5">
        <v>0</v>
      </c>
      <c r="AH47" s="5">
        <v>79</v>
      </c>
      <c r="AI47" s="5">
        <v>1</v>
      </c>
      <c r="AJ47" s="5">
        <v>79</v>
      </c>
      <c r="AK47" s="5">
        <v>7.9</v>
      </c>
      <c r="AL47" s="5">
        <v>60</v>
      </c>
      <c r="AM47" t="s">
        <v>753</v>
      </c>
      <c r="AN47" t="str">
        <f t="shared" si="0"/>
        <v>8, 1, 4, 4, 10, 0, 79, 1, 79, 7.9, 60</v>
      </c>
      <c r="AO47" t="str">
        <f t="shared" si="1"/>
        <v>(8, 1, 4, 4, 10, 0, 79, 1, 79, 7.9, 60),  -- David Wiese</v>
      </c>
    </row>
    <row r="48" spans="1:67" customFormat="1" x14ac:dyDescent="0.2">
      <c r="A48" t="s">
        <v>128</v>
      </c>
      <c r="B48" s="5">
        <v>8</v>
      </c>
      <c r="C48" s="5">
        <v>8</v>
      </c>
      <c r="D48" s="5">
        <v>91</v>
      </c>
      <c r="E48" s="5">
        <v>23</v>
      </c>
      <c r="F48" s="5">
        <v>15.16</v>
      </c>
      <c r="G48" s="5">
        <v>133.82</v>
      </c>
      <c r="H48" s="5">
        <v>0</v>
      </c>
      <c r="I48" s="5">
        <v>0</v>
      </c>
      <c r="J48" s="5">
        <v>1</v>
      </c>
      <c r="K48" s="5">
        <v>8</v>
      </c>
      <c r="L48" s="5">
        <v>4</v>
      </c>
      <c r="U48" s="1"/>
      <c r="V48" t="str">
        <f>RIGHT(Z48,LEN(Z48)-FIND(" ",Z48))</f>
        <v>Linde</v>
      </c>
      <c r="W48">
        <f>COUNTIF(RECORDS!$J:$J,PSL!V48)</f>
        <v>1</v>
      </c>
      <c r="X48" t="str">
        <f>VLOOKUP(V48,RECORDS!$J:$L,2,0)</f>
        <v>George Linde</v>
      </c>
      <c r="Y48" s="1"/>
      <c r="Z48" t="s">
        <v>618</v>
      </c>
      <c r="AA48" t="s">
        <v>752</v>
      </c>
      <c r="AB48">
        <f>VLOOKUP(Z48,RECORDS!$A:$B,2,FALSE)</f>
        <v>5</v>
      </c>
      <c r="AC48">
        <v>1</v>
      </c>
      <c r="AD48" s="5">
        <v>4</v>
      </c>
      <c r="AE48" s="5">
        <v>4</v>
      </c>
      <c r="AF48" s="5">
        <v>12</v>
      </c>
      <c r="AG48" s="5">
        <v>0</v>
      </c>
      <c r="AH48" s="5">
        <v>106</v>
      </c>
      <c r="AI48" s="5">
        <v>1</v>
      </c>
      <c r="AJ48" s="5">
        <v>106</v>
      </c>
      <c r="AK48" s="5">
        <v>8.83</v>
      </c>
      <c r="AL48" s="5">
        <v>72</v>
      </c>
      <c r="AM48" t="s">
        <v>753</v>
      </c>
      <c r="AN48" t="str">
        <f t="shared" si="0"/>
        <v>5, 1, 4, 4, 12, 0, 106, 1, 106, 8.83, 72</v>
      </c>
      <c r="AO48" t="str">
        <f t="shared" si="1"/>
        <v>(5, 1, 4, 4, 12, 0, 106, 1, 106, 8.83, 72),  -- George Linde</v>
      </c>
    </row>
    <row r="49" spans="1:65" customFormat="1" x14ac:dyDescent="0.2">
      <c r="A49" t="s">
        <v>619</v>
      </c>
      <c r="B49" s="5">
        <v>5</v>
      </c>
      <c r="C49" s="5">
        <v>5</v>
      </c>
      <c r="D49" s="5">
        <v>70</v>
      </c>
      <c r="E49" s="5">
        <v>29</v>
      </c>
      <c r="F49" s="5">
        <v>14</v>
      </c>
      <c r="G49" s="5">
        <v>111.11</v>
      </c>
      <c r="H49" s="5">
        <v>0</v>
      </c>
      <c r="I49" s="5">
        <v>0</v>
      </c>
      <c r="J49" s="5">
        <v>0</v>
      </c>
      <c r="K49" s="5">
        <v>4</v>
      </c>
      <c r="L49" s="5">
        <v>2</v>
      </c>
      <c r="U49" s="1"/>
      <c r="V49" t="str">
        <f>RIGHT(Z49,LEN(Z49)-FIND(" ",Z49))</f>
        <v>Shafique</v>
      </c>
      <c r="W49">
        <f>COUNTIF(RECORDS!$J:$J,PSL!V49)</f>
        <v>1</v>
      </c>
      <c r="X49" t="str">
        <f>VLOOKUP(V49,RECORDS!$J:$L,2,0)</f>
        <v>Abdullah Shafique</v>
      </c>
      <c r="Y49" s="1"/>
      <c r="Z49" t="s">
        <v>122</v>
      </c>
      <c r="AA49" t="s">
        <v>752</v>
      </c>
      <c r="AB49">
        <f>VLOOKUP(Z49,RECORDS!$A:$B,2,FALSE)</f>
        <v>1</v>
      </c>
      <c r="AC49">
        <v>1</v>
      </c>
      <c r="AD49" s="5">
        <v>5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 t="s">
        <v>620</v>
      </c>
      <c r="AL49" s="5" t="s">
        <v>620</v>
      </c>
      <c r="AM49" t="s">
        <v>753</v>
      </c>
      <c r="AN49" t="str">
        <f t="shared" si="0"/>
        <v>1, 1, 5, 0, 0, 0, 0, 0, 0, NULL, NULL</v>
      </c>
      <c r="AO49" t="str">
        <f t="shared" si="1"/>
        <v>(1, 1, 5, 0, 0, 0, 0, 0, 0, NULL, NULL),  -- Abdullah Shafique</v>
      </c>
    </row>
    <row r="50" spans="1:65" customFormat="1" x14ac:dyDescent="0.2">
      <c r="A50" t="s">
        <v>130</v>
      </c>
      <c r="B50" s="5">
        <v>9</v>
      </c>
      <c r="C50" s="5">
        <v>1</v>
      </c>
      <c r="D50" s="5">
        <v>1</v>
      </c>
      <c r="E50" s="5">
        <v>1</v>
      </c>
      <c r="F50" s="5">
        <v>1</v>
      </c>
      <c r="G50" s="5">
        <v>33.33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U50" s="1"/>
      <c r="V50" t="str">
        <f>RIGHT(Z50,LEN(Z50)-FIND(" ",Z50))</f>
        <v>Zaman</v>
      </c>
      <c r="W50">
        <f>COUNTIF(RECORDS!$J:$J,PSL!V50)</f>
        <v>1</v>
      </c>
      <c r="X50" t="str">
        <f>VLOOKUP(V50,RECORDS!$J:$L,2,0)</f>
        <v>Fakhar Zaman</v>
      </c>
      <c r="Y50" s="1"/>
      <c r="Z50" t="s">
        <v>126</v>
      </c>
      <c r="AA50" t="s">
        <v>752</v>
      </c>
      <c r="AB50">
        <f>VLOOKUP(Z50,RECORDS!$A:$B,2,FALSE)</f>
        <v>2</v>
      </c>
      <c r="AC50">
        <v>1</v>
      </c>
      <c r="AD50" s="5">
        <v>8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 t="s">
        <v>620</v>
      </c>
      <c r="AL50" s="5" t="s">
        <v>620</v>
      </c>
      <c r="AM50" t="s">
        <v>753</v>
      </c>
      <c r="AN50" t="str">
        <f t="shared" si="0"/>
        <v>2, 1, 8, 0, 0, 0, 0, 0, 0, NULL, NULL</v>
      </c>
      <c r="AO50" t="str">
        <f t="shared" si="1"/>
        <v>(2, 1, 8, 0, 0, 0, 0, 0, 0, NULL, NULL),  -- Fakhar Zaman</v>
      </c>
    </row>
    <row r="51" spans="1:65" customFormat="1" x14ac:dyDescent="0.2">
      <c r="A51" t="s">
        <v>131</v>
      </c>
      <c r="B51" s="5">
        <v>4</v>
      </c>
      <c r="C51" s="5">
        <v>0</v>
      </c>
      <c r="D51" s="5">
        <v>0</v>
      </c>
      <c r="E51" s="5" t="s">
        <v>620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U51" s="1"/>
      <c r="V51" t="str">
        <f>RIGHT(Z51,LEN(Z51)-FIND(" ",Z51))</f>
        <v>Hope</v>
      </c>
      <c r="W51">
        <f>COUNTIF(RECORDS!$J:$J,PSL!V51)</f>
        <v>1</v>
      </c>
      <c r="X51" t="str">
        <f>VLOOKUP(V51,RECORDS!$J:$L,2,0)</f>
        <v>Shai Hope</v>
      </c>
      <c r="Y51" s="1"/>
      <c r="Z51" t="s">
        <v>619</v>
      </c>
      <c r="AA51" t="s">
        <v>752</v>
      </c>
      <c r="AB51">
        <f>VLOOKUP(Z51,RECORDS!$A:$B,2,FALSE)</f>
        <v>3</v>
      </c>
      <c r="AC51">
        <v>1</v>
      </c>
      <c r="AD51" s="5">
        <v>5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 t="s">
        <v>620</v>
      </c>
      <c r="AL51" s="5" t="s">
        <v>620</v>
      </c>
      <c r="AM51" t="s">
        <v>753</v>
      </c>
      <c r="AN51" t="str">
        <f t="shared" si="0"/>
        <v>3, 1, 5, 0, 0, 0, 0, 0, 0, NULL, NULL</v>
      </c>
      <c r="AO51" t="str">
        <f t="shared" si="1"/>
        <v>(3, 1, 5, 0, 0, 0, 0, 0, 0, NULL, NULL),  -- Shai Hope</v>
      </c>
    </row>
    <row r="52" spans="1:65" customFormat="1" x14ac:dyDescent="0.2">
      <c r="A52" t="s">
        <v>621</v>
      </c>
      <c r="B52" s="5">
        <v>10</v>
      </c>
      <c r="C52" s="5">
        <v>10</v>
      </c>
      <c r="D52" s="5">
        <v>326</v>
      </c>
      <c r="E52" s="5">
        <v>84</v>
      </c>
      <c r="F52" s="4">
        <v>32.6</v>
      </c>
      <c r="G52" s="5">
        <v>138.72</v>
      </c>
      <c r="H52" s="5">
        <v>0</v>
      </c>
      <c r="I52" s="5">
        <v>3</v>
      </c>
      <c r="J52" s="5">
        <v>0</v>
      </c>
      <c r="K52" s="5">
        <v>36</v>
      </c>
      <c r="L52" s="5">
        <v>12</v>
      </c>
      <c r="U52" s="1"/>
      <c r="V52" t="str">
        <f>RIGHT(Z52,LEN(Z52)-FIND(" ",Z52))</f>
        <v>van der Dussen</v>
      </c>
      <c r="W52">
        <f>COUNTIF(RECORDS!$J:$J,PSL!V52)</f>
        <v>1</v>
      </c>
      <c r="X52" t="str">
        <f>VLOOKUP(V52,RECORDS!$J:$L,2,0)</f>
        <v>Rassie van der Dussen</v>
      </c>
      <c r="Y52" s="1"/>
      <c r="Z52" t="s">
        <v>616</v>
      </c>
      <c r="AA52" t="s">
        <v>752</v>
      </c>
      <c r="AB52">
        <f>VLOOKUP(Z52,RECORDS!$A:$B,2,FALSE)</f>
        <v>4</v>
      </c>
      <c r="AC52">
        <v>1</v>
      </c>
      <c r="AD52" s="5">
        <v>7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 t="s">
        <v>620</v>
      </c>
      <c r="AL52" s="5" t="s">
        <v>620</v>
      </c>
      <c r="AM52" t="s">
        <v>753</v>
      </c>
      <c r="AN52" t="str">
        <f t="shared" si="0"/>
        <v>4, 1, 7, 0, 0, 0, 0, 0, 0, NULL, NULL</v>
      </c>
      <c r="AO52" t="str">
        <f t="shared" si="1"/>
        <v>(4, 1, 7, 0, 0, 0, 0, 0, 0, NULL, NULL),  -- Rassie van der Dussen</v>
      </c>
    </row>
    <row r="53" spans="1:65" customFormat="1" x14ac:dyDescent="0.2">
      <c r="A53" t="s">
        <v>135</v>
      </c>
      <c r="B53" s="5">
        <v>12</v>
      </c>
      <c r="C53" s="5">
        <v>12</v>
      </c>
      <c r="D53" s="5">
        <v>310</v>
      </c>
      <c r="E53" s="5" t="s">
        <v>136</v>
      </c>
      <c r="F53" s="4">
        <v>31</v>
      </c>
      <c r="G53" s="5">
        <v>140.27000000000001</v>
      </c>
      <c r="H53" s="5">
        <v>0</v>
      </c>
      <c r="I53" s="5">
        <v>2</v>
      </c>
      <c r="J53" s="5">
        <v>0</v>
      </c>
      <c r="K53" s="5">
        <v>27</v>
      </c>
      <c r="L53" s="5">
        <v>12</v>
      </c>
      <c r="U53" s="1"/>
      <c r="V53" t="str">
        <f>RIGHT(Z53,LEN(Z53)-FIND(" ",Z53))</f>
        <v>Wasim</v>
      </c>
      <c r="W53">
        <f>COUNTIF(RECORDS!$J:$J,PSL!V53)</f>
        <v>1</v>
      </c>
      <c r="X53" t="str">
        <f>VLOOKUP(V53,RECORDS!$J:$L,2,0)</f>
        <v>Imad Wasim</v>
      </c>
      <c r="Y53" s="1"/>
      <c r="Z53" t="s">
        <v>139</v>
      </c>
      <c r="AA53" t="s">
        <v>752</v>
      </c>
      <c r="AB53">
        <f>VLOOKUP(Z53,RECORDS!$A:$B,2,FALSE)</f>
        <v>29</v>
      </c>
      <c r="AC53">
        <v>1</v>
      </c>
      <c r="AD53" s="5">
        <v>12</v>
      </c>
      <c r="AE53" s="5">
        <v>12</v>
      </c>
      <c r="AF53" s="5">
        <v>38</v>
      </c>
      <c r="AG53" s="5">
        <v>0</v>
      </c>
      <c r="AH53" s="5">
        <v>251</v>
      </c>
      <c r="AI53" s="5">
        <v>12</v>
      </c>
      <c r="AJ53" s="4">
        <v>20.91</v>
      </c>
      <c r="AK53" s="5">
        <v>6.6</v>
      </c>
      <c r="AL53" s="5">
        <v>19</v>
      </c>
      <c r="AM53" t="s">
        <v>753</v>
      </c>
      <c r="AN53" t="str">
        <f t="shared" si="0"/>
        <v>29, 1, 12, 12, 38, 0, 251, 12, 20.91, 6.6, 19</v>
      </c>
      <c r="AO53" t="str">
        <f t="shared" si="1"/>
        <v>(29, 1, 12, 12, 38, 0, 251, 12, 20.91, 6.6, 19),  -- Imad Wasim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customFormat="1" x14ac:dyDescent="0.2">
      <c r="A54" t="s">
        <v>137</v>
      </c>
      <c r="B54" s="5">
        <v>12</v>
      </c>
      <c r="C54" s="5">
        <v>12</v>
      </c>
      <c r="D54" s="5">
        <v>305</v>
      </c>
      <c r="E54" s="5">
        <v>80</v>
      </c>
      <c r="F54" s="4">
        <v>30.5</v>
      </c>
      <c r="G54" s="5">
        <v>142.52000000000001</v>
      </c>
      <c r="H54" s="5">
        <v>0</v>
      </c>
      <c r="I54" s="5">
        <v>3</v>
      </c>
      <c r="J54" s="5">
        <v>1</v>
      </c>
      <c r="K54" s="5">
        <v>23</v>
      </c>
      <c r="L54" s="5">
        <v>15</v>
      </c>
      <c r="U54" s="1"/>
      <c r="V54" t="str">
        <f>RIGHT(Z54,LEN(Z54)-FIND(" ",Z54))</f>
        <v>Shah</v>
      </c>
      <c r="W54">
        <f>COUNTIF(RECORDS!$J:$J,PSL!V54)</f>
        <v>3</v>
      </c>
      <c r="X54" t="str">
        <f>Z54</f>
        <v>Naseem Shah</v>
      </c>
      <c r="Y54" s="1"/>
      <c r="Z54" t="s">
        <v>140</v>
      </c>
      <c r="AA54" t="s">
        <v>752</v>
      </c>
      <c r="AB54">
        <f>VLOOKUP(Z54,RECORDS!$A:$B,2,FALSE)</f>
        <v>33</v>
      </c>
      <c r="AC54">
        <v>1</v>
      </c>
      <c r="AD54" s="5">
        <v>11</v>
      </c>
      <c r="AE54" s="5">
        <v>11</v>
      </c>
      <c r="AF54" s="5">
        <v>44</v>
      </c>
      <c r="AG54" s="5">
        <v>2</v>
      </c>
      <c r="AH54" s="5">
        <v>333</v>
      </c>
      <c r="AI54" s="5">
        <v>15</v>
      </c>
      <c r="AJ54" s="4">
        <v>22.2</v>
      </c>
      <c r="AK54" s="5">
        <v>7.56</v>
      </c>
      <c r="AL54" s="5">
        <v>17.600000000000001</v>
      </c>
      <c r="AM54" t="s">
        <v>753</v>
      </c>
      <c r="AN54" t="str">
        <f t="shared" si="0"/>
        <v>33, 1, 11, 11, 44, 2, 333, 15, 22.2, 7.56, 17.6</v>
      </c>
      <c r="AO54" t="str">
        <f t="shared" si="1"/>
        <v>(33, 1, 11, 11, 44, 2, 333, 15, 22.2, 7.56, 17.6),  -- Naseem Shah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customFormat="1" x14ac:dyDescent="0.2">
      <c r="A55" t="s">
        <v>138</v>
      </c>
      <c r="B55" s="5">
        <v>12</v>
      </c>
      <c r="C55" s="5">
        <v>10</v>
      </c>
      <c r="D55" s="5">
        <v>226</v>
      </c>
      <c r="E55" s="5">
        <v>75</v>
      </c>
      <c r="F55" s="4">
        <v>25.11</v>
      </c>
      <c r="G55" s="5">
        <v>171.21</v>
      </c>
      <c r="H55" s="5">
        <v>0</v>
      </c>
      <c r="I55" s="5">
        <v>1</v>
      </c>
      <c r="J55" s="5">
        <v>1</v>
      </c>
      <c r="K55" s="5">
        <v>21</v>
      </c>
      <c r="L55" s="5">
        <v>14</v>
      </c>
      <c r="U55" s="1"/>
      <c r="V55" t="str">
        <f>RIGHT(Z55,LEN(Z55)-FIND(" ",Z55))</f>
        <v>Khan</v>
      </c>
      <c r="W55">
        <f>COUNTIF(RECORDS!$J:$J,PSL!V55)</f>
        <v>5</v>
      </c>
      <c r="X55" t="str">
        <f>Z55</f>
        <v>Shadab Khan</v>
      </c>
      <c r="Y55" s="1"/>
      <c r="Z55" t="s">
        <v>137</v>
      </c>
      <c r="AA55" t="s">
        <v>752</v>
      </c>
      <c r="AB55">
        <f>VLOOKUP(Z55,RECORDS!$A:$B,2,FALSE)</f>
        <v>30</v>
      </c>
      <c r="AC55">
        <v>1</v>
      </c>
      <c r="AD55" s="5">
        <v>12</v>
      </c>
      <c r="AE55" s="5">
        <v>12</v>
      </c>
      <c r="AF55" s="5">
        <v>44</v>
      </c>
      <c r="AG55" s="5">
        <v>0</v>
      </c>
      <c r="AH55" s="5">
        <v>376</v>
      </c>
      <c r="AI55" s="5">
        <v>14</v>
      </c>
      <c r="AJ55" s="4">
        <v>26.85</v>
      </c>
      <c r="AK55" s="5">
        <v>8.5399999999999991</v>
      </c>
      <c r="AL55" s="5">
        <v>18.8</v>
      </c>
      <c r="AM55" t="s">
        <v>753</v>
      </c>
      <c r="AN55" t="str">
        <f t="shared" si="0"/>
        <v>30, 1, 12, 12, 44, 0, 376, 14, 26.85, 8.54, 18.8</v>
      </c>
      <c r="AO55" t="str">
        <f t="shared" si="1"/>
        <v>(30, 1, 12, 12, 44, 0, 376, 14, 26.85, 8.54, 18.8),  -- Shadab Khan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customFormat="1" x14ac:dyDescent="0.2">
      <c r="A56" t="s">
        <v>139</v>
      </c>
      <c r="B56" s="5">
        <v>12</v>
      </c>
      <c r="C56" s="5">
        <v>9</v>
      </c>
      <c r="D56" s="5">
        <v>126</v>
      </c>
      <c r="E56" s="5" t="s">
        <v>123</v>
      </c>
      <c r="F56" s="4">
        <v>21</v>
      </c>
      <c r="G56" s="5">
        <v>128.57</v>
      </c>
      <c r="H56" s="5">
        <v>0</v>
      </c>
      <c r="I56" s="5">
        <v>1</v>
      </c>
      <c r="J56" s="5">
        <v>2</v>
      </c>
      <c r="K56" s="5">
        <v>16</v>
      </c>
      <c r="L56" s="5">
        <v>1</v>
      </c>
      <c r="U56" s="1"/>
      <c r="V56" t="str">
        <f>RIGHT(Z56,LEN(Z56)-FIND(" ",Z56))</f>
        <v>Shah</v>
      </c>
      <c r="W56">
        <f>COUNTIF(RECORDS!$J:$J,PSL!V56)</f>
        <v>3</v>
      </c>
      <c r="X56" t="str">
        <f>Z56</f>
        <v>Hunain Shah</v>
      </c>
      <c r="Y56" s="1"/>
      <c r="Z56" t="s">
        <v>144</v>
      </c>
      <c r="AA56" t="s">
        <v>752</v>
      </c>
      <c r="AB56">
        <f>VLOOKUP(Z56,RECORDS!$A:$B,2,FALSE)</f>
        <v>31</v>
      </c>
      <c r="AC56">
        <v>1</v>
      </c>
      <c r="AD56" s="5">
        <v>10</v>
      </c>
      <c r="AE56" s="5">
        <v>9</v>
      </c>
      <c r="AF56" s="5">
        <v>23.4</v>
      </c>
      <c r="AG56" s="5">
        <v>1</v>
      </c>
      <c r="AH56" s="5">
        <v>225</v>
      </c>
      <c r="AI56" s="5">
        <v>8</v>
      </c>
      <c r="AJ56" s="4">
        <v>28.12</v>
      </c>
      <c r="AK56" s="5">
        <v>9.5</v>
      </c>
      <c r="AL56" s="5">
        <v>17.7</v>
      </c>
      <c r="AM56" t="s">
        <v>753</v>
      </c>
      <c r="AN56" t="str">
        <f t="shared" si="0"/>
        <v>31, 1, 10, 9, 23.4, 1, 225, 8, 28.12, 9.5, 17.7</v>
      </c>
      <c r="AO56" t="str">
        <f t="shared" si="1"/>
        <v>(31, 1, 10, 9, 23.4, 1, 225, 8, 28.12, 9.5, 17.7),  -- Hunain Shah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customFormat="1" x14ac:dyDescent="0.2">
      <c r="A57" t="s">
        <v>140</v>
      </c>
      <c r="B57" s="5">
        <v>11</v>
      </c>
      <c r="C57" s="5">
        <v>6</v>
      </c>
      <c r="D57" s="5">
        <v>62</v>
      </c>
      <c r="E57" s="5">
        <v>27</v>
      </c>
      <c r="F57" s="4">
        <v>20.66</v>
      </c>
      <c r="G57" s="5">
        <v>163.15</v>
      </c>
      <c r="H57" s="5">
        <v>0</v>
      </c>
      <c r="I57" s="5">
        <v>0</v>
      </c>
      <c r="J57" s="5">
        <v>0</v>
      </c>
      <c r="K57" s="5">
        <v>4</v>
      </c>
      <c r="L57" s="5">
        <v>5</v>
      </c>
      <c r="U57" s="1"/>
      <c r="V57" t="str">
        <f>RIGHT(Z57,LEN(Z57)-FIND(" ",Z57))</f>
        <v>Mills</v>
      </c>
      <c r="W57">
        <f>COUNTIF(RECORDS!$J:$J,PSL!V57)</f>
        <v>1</v>
      </c>
      <c r="X57" t="str">
        <f>VLOOKUP(V57,RECORDS!$J:$L,2,0)</f>
        <v>Tymal Mills</v>
      </c>
      <c r="Y57" s="1"/>
      <c r="Z57" t="s">
        <v>623</v>
      </c>
      <c r="AA57" t="s">
        <v>752</v>
      </c>
      <c r="AB57">
        <f>VLOOKUP(Z57,RECORDS!$A:$B,2,FALSE)</f>
        <v>32</v>
      </c>
      <c r="AC57">
        <v>1</v>
      </c>
      <c r="AD57" s="5">
        <v>6</v>
      </c>
      <c r="AE57" s="5">
        <v>6</v>
      </c>
      <c r="AF57" s="5">
        <v>21.5</v>
      </c>
      <c r="AG57" s="5">
        <v>0</v>
      </c>
      <c r="AH57" s="5">
        <v>216</v>
      </c>
      <c r="AI57" s="5">
        <v>6</v>
      </c>
      <c r="AJ57" s="4">
        <v>36</v>
      </c>
      <c r="AK57" s="5">
        <v>9.89</v>
      </c>
      <c r="AL57" s="5">
        <v>21.8</v>
      </c>
      <c r="AM57" t="s">
        <v>753</v>
      </c>
      <c r="AN57" t="str">
        <f t="shared" si="0"/>
        <v>32, 1, 6, 6, 21.5, 0, 216, 6, 36, 9.89, 21.8</v>
      </c>
      <c r="AO57" t="str">
        <f t="shared" si="1"/>
        <v>(32, 1, 6, 6, 21.5, 0, 216, 6, 36, 9.89, 21.8),  -- Tymal Mills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customFormat="1" x14ac:dyDescent="0.2">
      <c r="A58" t="s">
        <v>141</v>
      </c>
      <c r="B58" s="5">
        <v>12</v>
      </c>
      <c r="C58" s="5">
        <v>8</v>
      </c>
      <c r="D58" s="5">
        <v>100</v>
      </c>
      <c r="E58" s="5" t="s">
        <v>142</v>
      </c>
      <c r="F58" s="4">
        <v>16.66</v>
      </c>
      <c r="G58" s="5">
        <v>129.87</v>
      </c>
      <c r="H58" s="5">
        <v>0</v>
      </c>
      <c r="I58" s="5">
        <v>0</v>
      </c>
      <c r="J58" s="5">
        <v>0</v>
      </c>
      <c r="K58" s="5">
        <v>7</v>
      </c>
      <c r="L58" s="5">
        <v>4</v>
      </c>
      <c r="U58" s="1"/>
      <c r="V58" t="str">
        <f>RIGHT(Z58,LEN(Z58)-FIND(" ",Z58))</f>
        <v>Ashraf</v>
      </c>
      <c r="W58">
        <f>COUNTIF(RECORDS!$J:$J,PSL!V58)</f>
        <v>1</v>
      </c>
      <c r="X58" t="str">
        <f>VLOOKUP(V58,RECORDS!$J:$L,2,0)</f>
        <v>Faheem Ashraf</v>
      </c>
      <c r="Y58" s="1"/>
      <c r="Z58" t="s">
        <v>141</v>
      </c>
      <c r="AA58" t="s">
        <v>752</v>
      </c>
      <c r="AB58">
        <f>VLOOKUP(Z58,RECORDS!$A:$B,2,FALSE)</f>
        <v>28</v>
      </c>
      <c r="AC58">
        <v>1</v>
      </c>
      <c r="AD58" s="5">
        <v>12</v>
      </c>
      <c r="AE58" s="5">
        <v>10</v>
      </c>
      <c r="AF58" s="5">
        <v>28</v>
      </c>
      <c r="AG58" s="5">
        <v>0</v>
      </c>
      <c r="AH58" s="5">
        <v>276</v>
      </c>
      <c r="AI58" s="5">
        <v>6</v>
      </c>
      <c r="AJ58" s="4">
        <v>46</v>
      </c>
      <c r="AK58" s="5">
        <v>9.85</v>
      </c>
      <c r="AL58" s="5">
        <v>28</v>
      </c>
      <c r="AM58" t="s">
        <v>753</v>
      </c>
      <c r="AN58" t="str">
        <f t="shared" si="0"/>
        <v>28, 1, 12, 10, 28, 0, 276, 6, 46, 9.85, 28</v>
      </c>
      <c r="AO58" t="str">
        <f t="shared" si="1"/>
        <v>(28, 1, 12, 10, 28, 0, 276, 6, 46, 9.85, 28),  -- Faheem Ashraf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customFormat="1" x14ac:dyDescent="0.2">
      <c r="A59" t="s">
        <v>622</v>
      </c>
      <c r="B59" s="5">
        <v>10</v>
      </c>
      <c r="C59" s="5">
        <v>10</v>
      </c>
      <c r="D59" s="5">
        <v>148</v>
      </c>
      <c r="E59" s="5">
        <v>47</v>
      </c>
      <c r="F59" s="4">
        <v>14.8</v>
      </c>
      <c r="G59" s="5">
        <v>124.36</v>
      </c>
      <c r="H59" s="5">
        <v>0</v>
      </c>
      <c r="I59" s="5">
        <v>0</v>
      </c>
      <c r="J59" s="5">
        <v>3</v>
      </c>
      <c r="K59" s="5">
        <v>16</v>
      </c>
      <c r="L59" s="5">
        <v>6</v>
      </c>
      <c r="U59" s="1"/>
      <c r="V59" t="str">
        <f>RIGHT(Z59,LEN(Z59)-FIND(" ",Z59))</f>
        <v>Salman</v>
      </c>
      <c r="W59">
        <f>COUNTIF(RECORDS!$J:$J,PSL!V59)</f>
        <v>1</v>
      </c>
      <c r="X59" t="str">
        <f>VLOOKUP(V59,RECORDS!$J:$L,2,0)</f>
        <v>Agha Salman</v>
      </c>
      <c r="Y59" s="1"/>
      <c r="Z59" t="s">
        <v>135</v>
      </c>
      <c r="AA59" t="s">
        <v>752</v>
      </c>
      <c r="AB59">
        <f>VLOOKUP(Z59,RECORDS!$A:$B,2,FALSE)</f>
        <v>26</v>
      </c>
      <c r="AC59">
        <v>1</v>
      </c>
      <c r="AD59" s="5">
        <v>12</v>
      </c>
      <c r="AE59" s="5">
        <v>5</v>
      </c>
      <c r="AF59" s="5">
        <v>12</v>
      </c>
      <c r="AG59" s="5">
        <v>0</v>
      </c>
      <c r="AH59" s="5">
        <v>97</v>
      </c>
      <c r="AI59" s="5">
        <v>2</v>
      </c>
      <c r="AJ59" s="4">
        <v>48.5</v>
      </c>
      <c r="AK59" s="5">
        <v>8.08</v>
      </c>
      <c r="AL59" s="5">
        <v>36</v>
      </c>
      <c r="AM59" t="s">
        <v>753</v>
      </c>
      <c r="AN59" t="str">
        <f t="shared" si="0"/>
        <v>26, 1, 12, 5, 12, 0, 97, 2, 48.5, 8.08, 36</v>
      </c>
      <c r="AO59" t="str">
        <f t="shared" si="1"/>
        <v>(26, 1, 12, 5, 12, 0, 97, 2, 48.5, 8.08, 36),  -- Agha Salman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x14ac:dyDescent="0.2">
      <c r="A60" t="s">
        <v>144</v>
      </c>
      <c r="B60" s="5">
        <v>10</v>
      </c>
      <c r="C60" s="5">
        <v>5</v>
      </c>
      <c r="D60" s="5">
        <v>9</v>
      </c>
      <c r="E60" s="5" t="s">
        <v>110</v>
      </c>
      <c r="F60" s="4">
        <v>3</v>
      </c>
      <c r="G60" s="5">
        <v>69.23</v>
      </c>
      <c r="H60" s="5">
        <v>0</v>
      </c>
      <c r="I60" s="5">
        <v>0</v>
      </c>
      <c r="J60" s="5">
        <v>2</v>
      </c>
      <c r="K60" s="5">
        <v>1</v>
      </c>
      <c r="L60" s="5">
        <v>0</v>
      </c>
      <c r="V60" t="str">
        <f>RIGHT(Z60,LEN(Z60)-FIND(" ",Z60))</f>
        <v>Khan</v>
      </c>
      <c r="W60">
        <f>COUNTIF(RECORDS!$J:$J,PSL!V60)</f>
        <v>5</v>
      </c>
      <c r="X60" t="str">
        <f>Z60</f>
        <v>Azam Khan</v>
      </c>
      <c r="Z60" t="s">
        <v>138</v>
      </c>
      <c r="AA60" t="s">
        <v>752</v>
      </c>
      <c r="AB60">
        <f>VLOOKUP(Z60,RECORDS!$A:$B,2,FALSE)</f>
        <v>23</v>
      </c>
      <c r="AC60">
        <v>1</v>
      </c>
      <c r="AD60" s="5">
        <v>12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4">
        <v>0</v>
      </c>
      <c r="AK60" s="5" t="s">
        <v>620</v>
      </c>
      <c r="AL60" s="5" t="s">
        <v>620</v>
      </c>
      <c r="AM60" t="s">
        <v>753</v>
      </c>
      <c r="AN60" t="str">
        <f t="shared" si="0"/>
        <v>23, 1, 12, 0, 0, 0, 0, 0, 0, NULL, NULL</v>
      </c>
      <c r="AO60" t="str">
        <f t="shared" si="1"/>
        <v>(23, 1, 12, 0, 0, 0, 0, 0, 0, NULL, NULL),  -- Azam Khan</v>
      </c>
      <c r="BA60"/>
    </row>
    <row r="61" spans="1:65" x14ac:dyDescent="0.2">
      <c r="A61" t="s">
        <v>623</v>
      </c>
      <c r="B61" s="5">
        <v>6</v>
      </c>
      <c r="C61" s="5">
        <v>2</v>
      </c>
      <c r="D61" s="5">
        <v>1</v>
      </c>
      <c r="E61" s="5" t="s">
        <v>146</v>
      </c>
      <c r="F61" s="4">
        <v>0</v>
      </c>
      <c r="G61" s="5">
        <v>50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V61" t="str">
        <f>RIGHT(Z61,LEN(Z61)-FIND(" ",Z61))</f>
        <v>Hales</v>
      </c>
      <c r="W61">
        <f>COUNTIF(RECORDS!$J:$J,PSL!V61)</f>
        <v>1</v>
      </c>
      <c r="X61" t="str">
        <f>VLOOKUP(V61,RECORDS!$J:$L,2,0)</f>
        <v>Alex Hales</v>
      </c>
      <c r="Z61" t="s">
        <v>622</v>
      </c>
      <c r="AA61" t="s">
        <v>752</v>
      </c>
      <c r="AB61">
        <f>VLOOKUP(Z61,RECORDS!$A:$B,2,FALSE)</f>
        <v>24</v>
      </c>
      <c r="AC61">
        <v>1</v>
      </c>
      <c r="AD61" s="5">
        <v>10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4">
        <v>0</v>
      </c>
      <c r="AK61" s="5" t="s">
        <v>620</v>
      </c>
      <c r="AL61" s="5" t="s">
        <v>620</v>
      </c>
      <c r="AM61" t="s">
        <v>753</v>
      </c>
      <c r="AN61" t="str">
        <f t="shared" si="0"/>
        <v>24, 1, 10, 0, 0, 0, 0, 0, 0, NULL, NULL</v>
      </c>
      <c r="AO61" t="str">
        <f t="shared" si="1"/>
        <v>(24, 1, 10, 0, 0, 0, 0, 0, 0, NULL, NULL),  -- Alex Hales</v>
      </c>
    </row>
    <row r="62" spans="1:65" x14ac:dyDescent="0.2">
      <c r="A62" t="s">
        <v>149</v>
      </c>
      <c r="B62" s="5">
        <v>12</v>
      </c>
      <c r="C62" s="5">
        <v>11</v>
      </c>
      <c r="D62" s="5">
        <v>259</v>
      </c>
      <c r="E62" s="5" t="s">
        <v>150</v>
      </c>
      <c r="F62" s="4">
        <v>64.75</v>
      </c>
      <c r="G62" s="5">
        <v>193.28</v>
      </c>
      <c r="H62" s="5">
        <v>0</v>
      </c>
      <c r="I62" s="5">
        <v>1</v>
      </c>
      <c r="J62" s="5">
        <v>1</v>
      </c>
      <c r="K62" s="5">
        <v>23</v>
      </c>
      <c r="L62" s="5">
        <v>17</v>
      </c>
      <c r="V62" t="str">
        <f>RIGHT(Z62,LEN(Z62)-FIND(" ",Z62))</f>
        <v>Munro</v>
      </c>
      <c r="W62">
        <f>COUNTIF(RECORDS!$J:$J,PSL!V62)</f>
        <v>2</v>
      </c>
      <c r="X62" t="s">
        <v>621</v>
      </c>
      <c r="Z62" t="s">
        <v>621</v>
      </c>
      <c r="AA62" t="s">
        <v>752</v>
      </c>
      <c r="AB62">
        <f>VLOOKUP(Z62,RECORDS!$A:$B,2,FALSE)</f>
        <v>25</v>
      </c>
      <c r="AC62">
        <v>1</v>
      </c>
      <c r="AD62" s="5">
        <v>10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4">
        <v>0</v>
      </c>
      <c r="AK62" s="5" t="s">
        <v>620</v>
      </c>
      <c r="AL62" s="5" t="s">
        <v>620</v>
      </c>
      <c r="AM62" t="s">
        <v>753</v>
      </c>
      <c r="AN62" t="str">
        <f t="shared" si="0"/>
        <v>25, 1, 10, 0, 0, 0, 0, 0, 0, NULL, NULL</v>
      </c>
      <c r="AO62" t="str">
        <f t="shared" si="1"/>
        <v>(25, 1, 10, 0, 0, 0, 0, 0, 0, NULL, NULL),  -- Colin Munro</v>
      </c>
    </row>
    <row r="63" spans="1:65" x14ac:dyDescent="0.2">
      <c r="A63" t="s">
        <v>624</v>
      </c>
      <c r="B63" s="5">
        <v>6</v>
      </c>
      <c r="C63" s="5">
        <v>3</v>
      </c>
      <c r="D63" s="5">
        <v>45</v>
      </c>
      <c r="E63" s="5" t="s">
        <v>152</v>
      </c>
      <c r="F63" s="4">
        <v>45</v>
      </c>
      <c r="G63" s="5">
        <v>225</v>
      </c>
      <c r="H63" s="5">
        <v>0</v>
      </c>
      <c r="I63" s="5">
        <v>0</v>
      </c>
      <c r="J63" s="5">
        <v>1</v>
      </c>
      <c r="K63" s="5">
        <v>4</v>
      </c>
      <c r="L63" s="5">
        <v>3</v>
      </c>
      <c r="V63" t="str">
        <f>RIGHT(Z63,LEN(Z63)-FIND(" ",Z63))</f>
        <v>Mir</v>
      </c>
      <c r="W63">
        <f>COUNTIF(RECORDS!$J:$J,PSL!V63)</f>
        <v>1</v>
      </c>
      <c r="X63" t="str">
        <f>VLOOKUP(V63,RECORDS!$J:$L,2,0)</f>
        <v>Usama Mir</v>
      </c>
      <c r="Z63" t="s">
        <v>159</v>
      </c>
      <c r="AA63" t="s">
        <v>752</v>
      </c>
      <c r="AB63">
        <f>VLOOKUP(Z63,RECORDS!$A:$B,2,FALSE)</f>
        <v>44</v>
      </c>
      <c r="AC63">
        <v>1</v>
      </c>
      <c r="AD63" s="5">
        <v>12</v>
      </c>
      <c r="AE63" s="5">
        <v>12</v>
      </c>
      <c r="AF63" s="5">
        <v>46.5</v>
      </c>
      <c r="AG63" s="5">
        <v>0</v>
      </c>
      <c r="AH63" s="5">
        <v>381</v>
      </c>
      <c r="AI63" s="5">
        <v>24</v>
      </c>
      <c r="AJ63" s="4">
        <v>15.87</v>
      </c>
      <c r="AK63" s="5">
        <v>8.1300000000000008</v>
      </c>
      <c r="AL63" s="5">
        <v>11.7</v>
      </c>
      <c r="AM63" t="s">
        <v>753</v>
      </c>
      <c r="AN63" t="str">
        <f t="shared" si="0"/>
        <v>44, 1, 12, 12, 46.5, 0, 381, 24, 15.87, 8.13, 11.7</v>
      </c>
      <c r="AO63" t="str">
        <f t="shared" si="1"/>
        <v>(44, 1, 12, 12, 46.5, 0, 381, 24, 15.87, 8.13, 11.7),  -- Usama Mir</v>
      </c>
    </row>
    <row r="64" spans="1:65" x14ac:dyDescent="0.2">
      <c r="A64" t="s">
        <v>153</v>
      </c>
      <c r="B64" s="5">
        <v>12</v>
      </c>
      <c r="C64" s="5">
        <v>12</v>
      </c>
      <c r="D64" s="5">
        <v>407</v>
      </c>
      <c r="E64" s="5">
        <v>82</v>
      </c>
      <c r="F64" s="4">
        <v>33.909999999999997</v>
      </c>
      <c r="G64" s="5">
        <v>122.22</v>
      </c>
      <c r="H64" s="5">
        <v>0</v>
      </c>
      <c r="I64" s="5">
        <v>4</v>
      </c>
      <c r="J64" s="5">
        <v>2</v>
      </c>
      <c r="K64" s="5">
        <v>33</v>
      </c>
      <c r="L64" s="5">
        <v>15</v>
      </c>
      <c r="V64" t="str">
        <f>RIGHT(Z64,LEN(Z64)-FIND(" ",Z64))</f>
        <v>Afridi</v>
      </c>
      <c r="W64">
        <f>COUNTIF(RECORDS!$J:$J,PSL!V64)</f>
        <v>1</v>
      </c>
      <c r="X64" t="str">
        <f>VLOOKUP(V64,RECORDS!$J:$L,2,0)</f>
        <v>Abbas Afridi</v>
      </c>
      <c r="Z64" t="s">
        <v>160</v>
      </c>
      <c r="AA64" t="s">
        <v>752</v>
      </c>
      <c r="AB64">
        <f>VLOOKUP(Z64,RECORDS!$A:$B,2,FALSE)</f>
        <v>40</v>
      </c>
      <c r="AC64">
        <v>1</v>
      </c>
      <c r="AD64" s="5">
        <v>9</v>
      </c>
      <c r="AE64" s="5">
        <v>9</v>
      </c>
      <c r="AF64" s="5">
        <v>29</v>
      </c>
      <c r="AG64" s="5">
        <v>0</v>
      </c>
      <c r="AH64" s="5">
        <v>248</v>
      </c>
      <c r="AI64" s="5">
        <v>13</v>
      </c>
      <c r="AJ64" s="4">
        <v>19.07</v>
      </c>
      <c r="AK64" s="5">
        <v>8.5500000000000007</v>
      </c>
      <c r="AL64" s="5">
        <v>13.3</v>
      </c>
      <c r="AM64" t="s">
        <v>753</v>
      </c>
      <c r="AN64" t="str">
        <f t="shared" si="0"/>
        <v>40, 1, 9, 9, 29, 0, 248, 13, 19.07, 8.55, 13.3</v>
      </c>
      <c r="AO64" t="str">
        <f t="shared" si="1"/>
        <v>(40, 1, 9, 9, 29, 0, 248, 13, 19.07, 8.55, 13.3),  -- Abbas Afridi</v>
      </c>
    </row>
    <row r="65" spans="1:41" x14ac:dyDescent="0.2">
      <c r="A65" t="s">
        <v>625</v>
      </c>
      <c r="B65" s="5">
        <v>4</v>
      </c>
      <c r="C65" s="5">
        <v>4</v>
      </c>
      <c r="D65" s="5">
        <v>110</v>
      </c>
      <c r="E65" s="5">
        <v>53</v>
      </c>
      <c r="F65" s="4">
        <v>27.5</v>
      </c>
      <c r="G65" s="5">
        <v>157.13999999999999</v>
      </c>
      <c r="H65" s="5">
        <v>0</v>
      </c>
      <c r="I65" s="5">
        <v>1</v>
      </c>
      <c r="J65" s="5">
        <v>0</v>
      </c>
      <c r="K65" s="5">
        <v>10</v>
      </c>
      <c r="L65" s="5">
        <v>6</v>
      </c>
      <c r="V65" t="str">
        <f>RIGHT(Z65,LEN(Z65)-FIND(" ",Z65))</f>
        <v>Willey</v>
      </c>
      <c r="W65">
        <f>COUNTIF(RECORDS!$J:$J,PSL!V65)</f>
        <v>2</v>
      </c>
      <c r="X65" t="s">
        <v>627</v>
      </c>
      <c r="Z65" t="s">
        <v>627</v>
      </c>
      <c r="AA65" t="s">
        <v>752</v>
      </c>
      <c r="AB65">
        <f>VLOOKUP(Z65,RECORDS!$A:$B,2,FALSE)</f>
        <v>39</v>
      </c>
      <c r="AC65">
        <v>1</v>
      </c>
      <c r="AD65" s="5">
        <v>11</v>
      </c>
      <c r="AE65" s="5">
        <v>11</v>
      </c>
      <c r="AF65" s="5">
        <v>41</v>
      </c>
      <c r="AG65" s="5">
        <v>0</v>
      </c>
      <c r="AH65" s="5">
        <v>306</v>
      </c>
      <c r="AI65" s="5">
        <v>15</v>
      </c>
      <c r="AJ65" s="4">
        <v>20.399999999999999</v>
      </c>
      <c r="AK65" s="5">
        <v>7.46</v>
      </c>
      <c r="AL65" s="5">
        <v>16.399999999999999</v>
      </c>
      <c r="AM65" t="s">
        <v>753</v>
      </c>
      <c r="AN65" t="str">
        <f t="shared" si="0"/>
        <v>39, 1, 11, 11, 41, 0, 306, 15, 20.4, 7.46, 16.4</v>
      </c>
      <c r="AO65" t="str">
        <f t="shared" si="1"/>
        <v>(39, 1, 11, 11, 41, 0, 306, 15, 20.4, 7.46, 16.4),  -- David Willey</v>
      </c>
    </row>
    <row r="66" spans="1:41" x14ac:dyDescent="0.2">
      <c r="A66" t="s">
        <v>626</v>
      </c>
      <c r="B66" s="5">
        <v>5</v>
      </c>
      <c r="C66" s="5">
        <v>5</v>
      </c>
      <c r="D66" s="5">
        <v>123</v>
      </c>
      <c r="E66" s="5">
        <v>52</v>
      </c>
      <c r="F66" s="4">
        <v>24.6</v>
      </c>
      <c r="G66" s="5">
        <v>139.77000000000001</v>
      </c>
      <c r="H66" s="5">
        <v>0</v>
      </c>
      <c r="I66" s="5">
        <v>2</v>
      </c>
      <c r="J66" s="5">
        <v>2</v>
      </c>
      <c r="K66" s="5">
        <v>8</v>
      </c>
      <c r="L66" s="5">
        <v>4</v>
      </c>
      <c r="V66" t="str">
        <f>RIGHT(Z66,LEN(Z66)-FIND(" ",Z66))</f>
        <v>Shah</v>
      </c>
      <c r="W66">
        <f>COUNTIF(RECORDS!$J:$J,PSL!V66)</f>
        <v>3</v>
      </c>
      <c r="X66" t="str">
        <f>Z66</f>
        <v>Khushdil Shah</v>
      </c>
      <c r="Z66" t="s">
        <v>156</v>
      </c>
      <c r="AA66" t="s">
        <v>752</v>
      </c>
      <c r="AB66">
        <f>VLOOKUP(Z66,RECORDS!$A:$B,2,FALSE)</f>
        <v>36</v>
      </c>
      <c r="AC66">
        <v>1</v>
      </c>
      <c r="AD66" s="5">
        <v>10</v>
      </c>
      <c r="AE66" s="5">
        <v>6</v>
      </c>
      <c r="AF66" s="5">
        <v>14.2</v>
      </c>
      <c r="AG66" s="5">
        <v>1</v>
      </c>
      <c r="AH66" s="5">
        <v>102</v>
      </c>
      <c r="AI66" s="5">
        <v>4</v>
      </c>
      <c r="AJ66" s="4">
        <v>25.5</v>
      </c>
      <c r="AK66" s="5">
        <v>7.11</v>
      </c>
      <c r="AL66" s="5">
        <v>21.5</v>
      </c>
      <c r="AM66" t="s">
        <v>753</v>
      </c>
      <c r="AN66" t="str">
        <f t="shared" si="0"/>
        <v>36, 1, 10, 6, 14.2, 1, 102, 4, 25.5, 7.11, 21.5</v>
      </c>
      <c r="AO66" t="str">
        <f t="shared" si="1"/>
        <v>(36, 1, 10, 6, 14.2, 1, 102, 4, 25.5, 7.11, 21.5),  -- Khushdil Shah</v>
      </c>
    </row>
    <row r="67" spans="1:41" x14ac:dyDescent="0.2">
      <c r="A67" t="s">
        <v>156</v>
      </c>
      <c r="B67" s="5">
        <v>10</v>
      </c>
      <c r="C67" s="5">
        <v>9</v>
      </c>
      <c r="D67" s="5">
        <v>68</v>
      </c>
      <c r="E67" s="5" t="s">
        <v>157</v>
      </c>
      <c r="F67" s="4">
        <v>17</v>
      </c>
      <c r="G67" s="5">
        <v>128.30000000000001</v>
      </c>
      <c r="H67" s="5">
        <v>0</v>
      </c>
      <c r="I67" s="5">
        <v>0</v>
      </c>
      <c r="J67" s="5">
        <v>0</v>
      </c>
      <c r="K67" s="5">
        <v>6</v>
      </c>
      <c r="L67" s="5">
        <v>0</v>
      </c>
      <c r="V67" t="str">
        <f>RIGHT(Z67,LEN(Z67)-FIND(" ",Z67))</f>
        <v>Jordan</v>
      </c>
      <c r="W67">
        <f>COUNTIF(RECORDS!$J:$J,PSL!V67)</f>
        <v>1</v>
      </c>
      <c r="X67" t="str">
        <f>VLOOKUP(V67,RECORDS!$J:$L,2,0)</f>
        <v>Chris Jordan</v>
      </c>
      <c r="Z67" t="s">
        <v>624</v>
      </c>
      <c r="AA67" t="s">
        <v>752</v>
      </c>
      <c r="AB67">
        <f>VLOOKUP(Z67,RECORDS!$A:$B,2,FALSE)</f>
        <v>41</v>
      </c>
      <c r="AC67">
        <v>1</v>
      </c>
      <c r="AD67" s="5">
        <v>6</v>
      </c>
      <c r="AE67" s="5">
        <v>6</v>
      </c>
      <c r="AF67" s="5">
        <v>21</v>
      </c>
      <c r="AG67" s="5">
        <v>0</v>
      </c>
      <c r="AH67" s="5">
        <v>177</v>
      </c>
      <c r="AI67" s="5">
        <v>6</v>
      </c>
      <c r="AJ67" s="4">
        <v>29.5</v>
      </c>
      <c r="AK67" s="5">
        <v>8.42</v>
      </c>
      <c r="AL67" s="5">
        <v>21</v>
      </c>
      <c r="AM67" t="s">
        <v>753</v>
      </c>
      <c r="AN67" t="str">
        <f t="shared" si="0"/>
        <v>41, 1, 6, 6, 21, 0, 177, 6, 29.5, 8.42, 21</v>
      </c>
      <c r="AO67" t="str">
        <f t="shared" si="1"/>
        <v>(41, 1, 6, 6, 21, 0, 177, 6, 29.5, 8.42, 21),  -- Chris Jordan</v>
      </c>
    </row>
    <row r="68" spans="1:41" x14ac:dyDescent="0.2">
      <c r="A68" t="s">
        <v>627</v>
      </c>
      <c r="B68" s="5">
        <v>11</v>
      </c>
      <c r="C68" s="5">
        <v>4</v>
      </c>
      <c r="D68" s="5">
        <v>38</v>
      </c>
      <c r="E68" s="5">
        <v>25</v>
      </c>
      <c r="F68" s="4">
        <v>12.66</v>
      </c>
      <c r="G68" s="5">
        <v>115.15</v>
      </c>
      <c r="H68" s="5">
        <v>0</v>
      </c>
      <c r="I68" s="5">
        <v>0</v>
      </c>
      <c r="J68" s="5">
        <v>1</v>
      </c>
      <c r="K68" s="5">
        <v>2</v>
      </c>
      <c r="L68" s="5">
        <v>2</v>
      </c>
      <c r="V68" t="str">
        <f>RIGHT(Z68,LEN(Z68)-FIND(" ",Z68))</f>
        <v>Ahmed</v>
      </c>
      <c r="W68">
        <f>COUNTIF(RECORDS!$J:$J,PSL!V68)</f>
        <v>1</v>
      </c>
      <c r="X68" t="str">
        <f>VLOOKUP(V68,RECORDS!$J:$L,2,0)</f>
        <v>Iftikhar Ahmed</v>
      </c>
      <c r="Z68" t="s">
        <v>149</v>
      </c>
      <c r="AA68" t="s">
        <v>752</v>
      </c>
      <c r="AB68">
        <f>VLOOKUP(Z68,RECORDS!$A:$B,2,FALSE)</f>
        <v>35</v>
      </c>
      <c r="AC68">
        <v>1</v>
      </c>
      <c r="AD68" s="5">
        <v>12</v>
      </c>
      <c r="AE68" s="5">
        <v>7</v>
      </c>
      <c r="AF68" s="5">
        <v>13</v>
      </c>
      <c r="AG68" s="5">
        <v>0</v>
      </c>
      <c r="AH68" s="5">
        <v>121</v>
      </c>
      <c r="AI68" s="5">
        <v>2</v>
      </c>
      <c r="AJ68" s="4">
        <v>60.5</v>
      </c>
      <c r="AK68" s="5">
        <v>9.3000000000000007</v>
      </c>
      <c r="AL68" s="5">
        <v>39</v>
      </c>
      <c r="AM68" t="s">
        <v>753</v>
      </c>
      <c r="AN68" t="str">
        <f t="shared" si="0"/>
        <v>35, 1, 12, 7, 13, 0, 121, 2, 60.5, 9.3, 39</v>
      </c>
      <c r="AO68" t="str">
        <f t="shared" si="1"/>
        <v>(35, 1, 12, 7, 13, 0, 121, 2, 60.5, 9.3, 39),  -- Iftikhar Ahmed</v>
      </c>
    </row>
    <row r="69" spans="1:41" x14ac:dyDescent="0.2">
      <c r="A69" t="s">
        <v>159</v>
      </c>
      <c r="B69" s="5">
        <v>12</v>
      </c>
      <c r="C69" s="5">
        <v>2</v>
      </c>
      <c r="D69" s="5">
        <v>18</v>
      </c>
      <c r="E69" s="5">
        <v>12</v>
      </c>
      <c r="F69" s="4">
        <v>9</v>
      </c>
      <c r="G69" s="5">
        <v>360</v>
      </c>
      <c r="H69" s="5">
        <v>0</v>
      </c>
      <c r="I69" s="5">
        <v>0</v>
      </c>
      <c r="J69" s="5">
        <v>0</v>
      </c>
      <c r="K69" s="5">
        <v>0</v>
      </c>
      <c r="L69" s="5">
        <v>3</v>
      </c>
      <c r="V69" t="str">
        <f>RIGHT(Z69,LEN(Z69)-FIND(" ",Z69))</f>
        <v>Dahani</v>
      </c>
      <c r="W69">
        <f>COUNTIF(RECORDS!$J:$J,PSL!V69)</f>
        <v>1</v>
      </c>
      <c r="X69" t="str">
        <f>VLOOKUP(V69,RECORDS!$J:$L,2,0)</f>
        <v>Shahnawaz Dahani</v>
      </c>
      <c r="Z69" t="s">
        <v>161</v>
      </c>
      <c r="AA69" t="s">
        <v>752</v>
      </c>
      <c r="AB69">
        <f>VLOOKUP(Z69,RECORDS!$A:$B,2,FALSE)</f>
        <v>42</v>
      </c>
      <c r="AC69">
        <v>1</v>
      </c>
      <c r="AD69" s="5">
        <v>4</v>
      </c>
      <c r="AE69" s="5">
        <v>4</v>
      </c>
      <c r="AF69" s="5">
        <v>9</v>
      </c>
      <c r="AG69" s="5">
        <v>0</v>
      </c>
      <c r="AH69" s="5">
        <v>97</v>
      </c>
      <c r="AI69" s="5">
        <v>1</v>
      </c>
      <c r="AJ69" s="4">
        <v>97</v>
      </c>
      <c r="AK69" s="5">
        <v>10.77</v>
      </c>
      <c r="AL69" s="5">
        <v>54</v>
      </c>
      <c r="AM69" t="s">
        <v>753</v>
      </c>
      <c r="AN69" t="str">
        <f t="shared" si="0"/>
        <v>42, 1, 4, 4, 9, 0, 97, 1, 97, 10.77, 54</v>
      </c>
      <c r="AO69" t="str">
        <f t="shared" si="1"/>
        <v>(42, 1, 4, 4, 9, 0, 97, 1, 97, 10.77, 54),  -- Shahnawaz Dahani</v>
      </c>
    </row>
    <row r="70" spans="1:41" x14ac:dyDescent="0.2">
      <c r="A70" t="s">
        <v>160</v>
      </c>
      <c r="B70" s="5">
        <v>9</v>
      </c>
      <c r="C70" s="5">
        <v>2</v>
      </c>
      <c r="D70" s="5">
        <v>12</v>
      </c>
      <c r="E70" s="5">
        <v>11</v>
      </c>
      <c r="F70" s="4">
        <v>6</v>
      </c>
      <c r="G70" s="5">
        <v>150</v>
      </c>
      <c r="H70" s="5">
        <v>0</v>
      </c>
      <c r="I70" s="5">
        <v>0</v>
      </c>
      <c r="J70" s="5">
        <v>0</v>
      </c>
      <c r="K70" s="5">
        <v>2</v>
      </c>
      <c r="L70" s="5">
        <v>0</v>
      </c>
      <c r="V70" t="str">
        <f>RIGHT(Z70,LEN(Z70)-FIND(" ",Z70))</f>
        <v>Charles</v>
      </c>
      <c r="W70">
        <f>COUNTIF(RECORDS!$J:$J,PSL!V70)</f>
        <v>1</v>
      </c>
      <c r="X70" t="str">
        <f>VLOOKUP(V70,RECORDS!$J:$L,2,0)</f>
        <v>Johnson Charles</v>
      </c>
      <c r="Z70" t="s">
        <v>625</v>
      </c>
      <c r="AA70" t="s">
        <v>752</v>
      </c>
      <c r="AB70">
        <f>VLOOKUP(Z70,RECORDS!$A:$B,2,FALSE)</f>
        <v>34</v>
      </c>
      <c r="AC70">
        <v>1</v>
      </c>
      <c r="AD70" s="5">
        <v>4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4">
        <v>0</v>
      </c>
      <c r="AK70" s="5" t="s">
        <v>620</v>
      </c>
      <c r="AL70" s="5" t="s">
        <v>620</v>
      </c>
      <c r="AM70" t="s">
        <v>753</v>
      </c>
      <c r="AN70" t="str">
        <f t="shared" si="0"/>
        <v>34, 1, 4, 0, 0, 0, 0, 0, 0, NULL, NULL</v>
      </c>
      <c r="AO70" t="str">
        <f t="shared" si="1"/>
        <v>(34, 1, 4, 0, 0, 0, 0, 0, 0, NULL, NULL),  -- Johnson Charles</v>
      </c>
    </row>
    <row r="71" spans="1:41" x14ac:dyDescent="0.2">
      <c r="A71" t="s">
        <v>161</v>
      </c>
      <c r="B71" s="5">
        <v>4</v>
      </c>
      <c r="C71" s="5">
        <v>1</v>
      </c>
      <c r="D71" s="5">
        <v>0</v>
      </c>
      <c r="E71" s="5">
        <v>0</v>
      </c>
      <c r="F71" s="4">
        <v>0</v>
      </c>
      <c r="G71" s="5">
        <v>0</v>
      </c>
      <c r="H71" s="5">
        <v>0</v>
      </c>
      <c r="I71" s="5">
        <v>0</v>
      </c>
      <c r="J71" s="5">
        <v>1</v>
      </c>
      <c r="K71" s="5">
        <v>0</v>
      </c>
      <c r="L71" s="5">
        <v>0</v>
      </c>
      <c r="V71" t="str">
        <f>RIGHT(Z71,LEN(Z71)-FIND(" ",Z71))</f>
        <v>Malan</v>
      </c>
      <c r="W71">
        <f>COUNTIF(RECORDS!$J:$J,PSL!V71)</f>
        <v>1</v>
      </c>
      <c r="X71" t="str">
        <f>VLOOKUP(V71,RECORDS!$J:$L,2,0)</f>
        <v>Dawid Malan</v>
      </c>
      <c r="Z71" t="s">
        <v>626</v>
      </c>
      <c r="AA71" t="s">
        <v>752</v>
      </c>
      <c r="AB71">
        <f>VLOOKUP(Z71,RECORDS!$A:$B,2,FALSE)</f>
        <v>37</v>
      </c>
      <c r="AC71">
        <v>1</v>
      </c>
      <c r="AD71" s="5">
        <v>5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4">
        <v>0</v>
      </c>
      <c r="AK71" s="5" t="s">
        <v>620</v>
      </c>
      <c r="AL71" s="5" t="s">
        <v>620</v>
      </c>
      <c r="AM71" t="s">
        <v>753</v>
      </c>
      <c r="AN71" t="str">
        <f t="shared" si="0"/>
        <v>37, 1, 5, 0, 0, 0, 0, 0, 0, NULL, NULL</v>
      </c>
      <c r="AO71" t="str">
        <f t="shared" si="1"/>
        <v>(37, 1, 5, 0, 0, 0, 0, 0, 0, NULL, NULL),  -- Dawid Malan</v>
      </c>
    </row>
    <row r="72" spans="1:41" x14ac:dyDescent="0.2">
      <c r="V72" t="str">
        <f>RIGHT(Z72,LEN(Z72)-FIND(" ",Z72))</f>
        <v>Rizwan</v>
      </c>
      <c r="W72">
        <f>COUNTIF(RECORDS!$J:$J,PSL!V72)</f>
        <v>1</v>
      </c>
      <c r="X72" t="str">
        <f>VLOOKUP(V72,RECORDS!$J:$L,2,0)</f>
        <v>Mohammad Rizwan</v>
      </c>
      <c r="Z72" t="s">
        <v>153</v>
      </c>
      <c r="AA72" t="s">
        <v>752</v>
      </c>
      <c r="AB72">
        <f>VLOOKUP(Z72,RECORDS!$A:$B,2,FALSE)</f>
        <v>38</v>
      </c>
      <c r="AC72">
        <v>1</v>
      </c>
      <c r="AD72" s="5">
        <v>12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4">
        <v>0</v>
      </c>
      <c r="AK72" s="5" t="s">
        <v>620</v>
      </c>
      <c r="AL72" s="5" t="s">
        <v>620</v>
      </c>
      <c r="AM72" t="s">
        <v>753</v>
      </c>
      <c r="AN72" t="str">
        <f t="shared" si="0"/>
        <v>38, 1, 12, 0, 0, 0, 0, 0, 0, NULL, NULL</v>
      </c>
      <c r="AO72" t="str">
        <f t="shared" si="1"/>
        <v>(38, 1, 12, 0, 0, 0, 0, 0, 0, NULL, NULL),  -- Mohammad Rizwan</v>
      </c>
    </row>
    <row r="74" spans="1:41" x14ac:dyDescent="0.2">
      <c r="A7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0887-62A5-D44C-9E11-77CA17318F0F}">
  <dimension ref="A1:L100"/>
  <sheetViews>
    <sheetView tabSelected="1" workbookViewId="0">
      <selection activeCell="L100" sqref="L100"/>
    </sheetView>
  </sheetViews>
  <sheetFormatPr baseColWidth="10" defaultRowHeight="15" x14ac:dyDescent="0.2"/>
  <cols>
    <col min="1" max="1" width="17.33203125" bestFit="1" customWidth="1"/>
    <col min="2" max="2" width="8.83203125" bestFit="1" customWidth="1"/>
    <col min="3" max="3" width="9.1640625" bestFit="1" customWidth="1"/>
    <col min="4" max="4" width="19.33203125" bestFit="1" customWidth="1"/>
    <col min="5" max="5" width="18.33203125" bestFit="1" customWidth="1"/>
    <col min="6" max="6" width="5.83203125" bestFit="1" customWidth="1"/>
    <col min="7" max="7" width="8.1640625" bestFit="1" customWidth="1"/>
    <col min="8" max="8" width="4.83203125" bestFit="1" customWidth="1"/>
    <col min="9" max="9" width="7.5" bestFit="1" customWidth="1"/>
    <col min="10" max="10" width="7.83203125" bestFit="1" customWidth="1"/>
    <col min="11" max="11" width="8.6640625" bestFit="1" customWidth="1"/>
    <col min="12" max="12" width="10" bestFit="1" customWidth="1"/>
  </cols>
  <sheetData>
    <row r="1" spans="1:12" x14ac:dyDescent="0.2">
      <c r="A1" s="7" t="s">
        <v>751</v>
      </c>
      <c r="B1" s="7" t="s">
        <v>599</v>
      </c>
      <c r="C1" s="7" t="s">
        <v>803</v>
      </c>
      <c r="D1" s="4" t="s">
        <v>605</v>
      </c>
      <c r="E1" s="4" t="s">
        <v>606</v>
      </c>
      <c r="F1" s="4" t="s">
        <v>802</v>
      </c>
      <c r="G1" s="4" t="s">
        <v>801</v>
      </c>
      <c r="H1" s="4" t="s">
        <v>800</v>
      </c>
      <c r="I1" s="4" t="s">
        <v>799</v>
      </c>
      <c r="J1" s="4" t="s">
        <v>609</v>
      </c>
      <c r="K1" s="4" t="s">
        <v>798</v>
      </c>
      <c r="L1" s="4" t="s">
        <v>610</v>
      </c>
    </row>
    <row r="2" spans="1:12" x14ac:dyDescent="0.2">
      <c r="A2" t="s">
        <v>109</v>
      </c>
      <c r="B2">
        <f>VLOOKUP(A2,RECORDS!$A:$B,2,FALSE)</f>
        <v>21</v>
      </c>
      <c r="C2">
        <v>1</v>
      </c>
      <c r="D2" s="5">
        <v>10</v>
      </c>
      <c r="E2" s="5">
        <v>10</v>
      </c>
      <c r="F2" s="5">
        <v>38</v>
      </c>
      <c r="G2" s="5">
        <v>0</v>
      </c>
      <c r="H2" s="5">
        <v>314</v>
      </c>
      <c r="I2" s="5">
        <v>14</v>
      </c>
      <c r="J2" s="5">
        <v>22.42</v>
      </c>
      <c r="K2" s="5">
        <v>8.26</v>
      </c>
      <c r="L2" s="5">
        <v>16.2</v>
      </c>
    </row>
    <row r="3" spans="1:12" x14ac:dyDescent="0.2">
      <c r="A3" t="s">
        <v>603</v>
      </c>
      <c r="B3">
        <f>VLOOKUP(A3,RECORDS!$A:$B,2,FALSE)</f>
        <v>18</v>
      </c>
      <c r="C3">
        <v>1</v>
      </c>
      <c r="D3" s="5">
        <v>4</v>
      </c>
      <c r="E3" s="5">
        <v>4</v>
      </c>
      <c r="F3" s="5">
        <v>16</v>
      </c>
      <c r="G3" s="5">
        <v>0</v>
      </c>
      <c r="H3" s="5">
        <v>154</v>
      </c>
      <c r="I3" s="5">
        <v>4</v>
      </c>
      <c r="J3" s="5">
        <v>38.5</v>
      </c>
      <c r="K3" s="5">
        <v>9.6199999999999992</v>
      </c>
      <c r="L3" s="5">
        <v>24</v>
      </c>
    </row>
    <row r="4" spans="1:12" x14ac:dyDescent="0.2">
      <c r="A4" t="s">
        <v>604</v>
      </c>
      <c r="B4">
        <f>VLOOKUP(A4,RECORDS!$A:$B,2,FALSE)</f>
        <v>22</v>
      </c>
      <c r="C4">
        <v>1</v>
      </c>
      <c r="D4" s="5">
        <v>4</v>
      </c>
      <c r="E4" s="5">
        <v>4</v>
      </c>
      <c r="F4" s="5">
        <v>15</v>
      </c>
      <c r="G4" s="5">
        <v>0</v>
      </c>
      <c r="H4" s="5">
        <v>157</v>
      </c>
      <c r="I4" s="5">
        <v>3</v>
      </c>
      <c r="J4" s="5">
        <v>52.33</v>
      </c>
      <c r="K4" s="5">
        <v>10.46</v>
      </c>
      <c r="L4" s="5">
        <v>30</v>
      </c>
    </row>
    <row r="5" spans="1:12" x14ac:dyDescent="0.2">
      <c r="A5" t="s">
        <v>104</v>
      </c>
      <c r="B5">
        <f>VLOOKUP(A5,RECORDS!$A:$B,2,FALSE)</f>
        <v>19</v>
      </c>
      <c r="C5">
        <v>1</v>
      </c>
      <c r="D5" s="5">
        <v>10</v>
      </c>
      <c r="E5" s="5">
        <v>9</v>
      </c>
      <c r="F5" s="5">
        <v>23</v>
      </c>
      <c r="G5" s="5">
        <v>0</v>
      </c>
      <c r="H5" s="5">
        <v>147</v>
      </c>
      <c r="I5" s="5">
        <v>2</v>
      </c>
      <c r="J5" s="5">
        <v>73.5</v>
      </c>
      <c r="K5" s="5">
        <v>6.39</v>
      </c>
      <c r="L5" s="5">
        <v>69</v>
      </c>
    </row>
    <row r="6" spans="1:12" x14ac:dyDescent="0.2">
      <c r="A6" t="s">
        <v>102</v>
      </c>
      <c r="B6">
        <f>VLOOKUP(A6,RECORDS!$A:$B,2,FALSE)</f>
        <v>20</v>
      </c>
      <c r="C6">
        <v>1</v>
      </c>
      <c r="D6" s="5">
        <v>3</v>
      </c>
      <c r="E6" s="5">
        <v>3</v>
      </c>
      <c r="F6" s="5">
        <v>7</v>
      </c>
      <c r="G6" s="5">
        <v>0</v>
      </c>
      <c r="H6" s="5">
        <v>78</v>
      </c>
      <c r="I6" s="5">
        <v>1</v>
      </c>
      <c r="J6" s="5">
        <v>78</v>
      </c>
      <c r="K6" s="5">
        <v>11.14</v>
      </c>
      <c r="L6" s="5">
        <v>42</v>
      </c>
    </row>
    <row r="7" spans="1:12" x14ac:dyDescent="0.2">
      <c r="A7" t="s">
        <v>107</v>
      </c>
      <c r="B7">
        <f>VLOOKUP(A7,RECORDS!$A:$B,2,FALSE)</f>
        <v>16</v>
      </c>
      <c r="C7">
        <v>1</v>
      </c>
      <c r="D7" s="5">
        <v>8</v>
      </c>
      <c r="E7" s="5">
        <v>7</v>
      </c>
      <c r="F7" s="5">
        <v>20</v>
      </c>
      <c r="G7" s="5">
        <v>0</v>
      </c>
      <c r="H7" s="5">
        <v>176</v>
      </c>
      <c r="I7" s="5">
        <v>2</v>
      </c>
      <c r="J7" s="5">
        <v>88</v>
      </c>
      <c r="K7" s="5">
        <v>8.8000000000000007</v>
      </c>
      <c r="L7" s="5">
        <v>60</v>
      </c>
    </row>
    <row r="8" spans="1:12" x14ac:dyDescent="0.2">
      <c r="A8" t="s">
        <v>600</v>
      </c>
      <c r="B8">
        <f>VLOOKUP(A8,RECORDS!$A:$B,2,FALSE)</f>
        <v>17</v>
      </c>
      <c r="C8">
        <v>1</v>
      </c>
      <c r="D8" s="5">
        <v>9</v>
      </c>
      <c r="E8" s="5">
        <v>1</v>
      </c>
      <c r="F8" s="5">
        <v>1</v>
      </c>
      <c r="G8" s="5">
        <v>0</v>
      </c>
      <c r="H8" s="5">
        <v>11</v>
      </c>
      <c r="I8" s="5">
        <v>0</v>
      </c>
      <c r="J8" s="5">
        <v>0</v>
      </c>
      <c r="K8" s="5">
        <v>11</v>
      </c>
      <c r="L8" s="5"/>
    </row>
    <row r="9" spans="1:12" x14ac:dyDescent="0.2">
      <c r="A9" t="s">
        <v>100</v>
      </c>
      <c r="B9">
        <f>VLOOKUP(A9,RECORDS!$A:$B,2,FALSE)</f>
        <v>12</v>
      </c>
      <c r="C9">
        <v>1</v>
      </c>
      <c r="D9" s="5">
        <v>9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/>
      <c r="L9" s="5"/>
    </row>
    <row r="10" spans="1:12" x14ac:dyDescent="0.2">
      <c r="A10" t="s">
        <v>602</v>
      </c>
      <c r="B10">
        <f>VLOOKUP(A10,RECORDS!$A:$B,2,FALSE)</f>
        <v>13</v>
      </c>
      <c r="C10">
        <v>1</v>
      </c>
      <c r="D10" s="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/>
      <c r="L10" s="5"/>
    </row>
    <row r="11" spans="1:12" x14ac:dyDescent="0.2">
      <c r="A11" t="s">
        <v>108</v>
      </c>
      <c r="B11">
        <f>VLOOKUP(A11,RECORDS!$A:$B,2,FALSE)</f>
        <v>14</v>
      </c>
      <c r="C11">
        <v>1</v>
      </c>
      <c r="D11" s="5">
        <v>10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/>
      <c r="L11" s="5"/>
    </row>
    <row r="12" spans="1:12" x14ac:dyDescent="0.2">
      <c r="A12" t="s">
        <v>601</v>
      </c>
      <c r="B12">
        <f>VLOOKUP(A12,RECORDS!$A:$B,2,FALSE)</f>
        <v>15</v>
      </c>
      <c r="C12">
        <v>1</v>
      </c>
      <c r="D12" s="5">
        <v>9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/>
      <c r="L12" s="5"/>
    </row>
    <row r="13" spans="1:12" x14ac:dyDescent="0.2">
      <c r="A13" t="s">
        <v>127</v>
      </c>
      <c r="B13">
        <f>VLOOKUP(A13,RECORDS!$A:$B,2,FALSE)</f>
        <v>10</v>
      </c>
      <c r="C13">
        <v>1</v>
      </c>
      <c r="D13" s="5">
        <v>9</v>
      </c>
      <c r="E13" s="5">
        <v>9</v>
      </c>
      <c r="F13" s="5">
        <v>36</v>
      </c>
      <c r="G13" s="5">
        <v>1</v>
      </c>
      <c r="H13" s="5">
        <v>310</v>
      </c>
      <c r="I13" s="5">
        <v>14</v>
      </c>
      <c r="J13" s="5">
        <v>22.14</v>
      </c>
      <c r="K13" s="5">
        <v>8.61</v>
      </c>
      <c r="L13" s="5">
        <v>15.4</v>
      </c>
    </row>
    <row r="14" spans="1:12" x14ac:dyDescent="0.2">
      <c r="A14" t="s">
        <v>130</v>
      </c>
      <c r="B14">
        <f>VLOOKUP(A14,RECORDS!$A:$B,2,FALSE)</f>
        <v>11</v>
      </c>
      <c r="C14">
        <v>1</v>
      </c>
      <c r="D14" s="5">
        <v>9</v>
      </c>
      <c r="E14" s="5">
        <v>9</v>
      </c>
      <c r="F14" s="5">
        <v>32</v>
      </c>
      <c r="G14" s="5">
        <v>0</v>
      </c>
      <c r="H14" s="5">
        <v>316</v>
      </c>
      <c r="I14" s="5">
        <v>11</v>
      </c>
      <c r="J14" s="5">
        <v>28.72</v>
      </c>
      <c r="K14" s="5">
        <v>9.8699999999999992</v>
      </c>
      <c r="L14" s="5">
        <v>17.399999999999999</v>
      </c>
    </row>
    <row r="15" spans="1:12" x14ac:dyDescent="0.2">
      <c r="A15" t="s">
        <v>128</v>
      </c>
      <c r="B15">
        <f>VLOOKUP(A15,RECORDS!$A:$B,2,FALSE)</f>
        <v>7</v>
      </c>
      <c r="C15">
        <v>1</v>
      </c>
      <c r="D15" s="5">
        <v>8</v>
      </c>
      <c r="E15" s="5">
        <v>7</v>
      </c>
      <c r="F15" s="5">
        <v>18</v>
      </c>
      <c r="G15" s="5">
        <v>0</v>
      </c>
      <c r="H15" s="5">
        <v>151</v>
      </c>
      <c r="I15" s="5">
        <v>3</v>
      </c>
      <c r="J15" s="5">
        <v>50.33</v>
      </c>
      <c r="K15" s="5">
        <v>8.3800000000000008</v>
      </c>
      <c r="L15" s="5">
        <v>36</v>
      </c>
    </row>
    <row r="16" spans="1:12" x14ac:dyDescent="0.2">
      <c r="A16" t="s">
        <v>131</v>
      </c>
      <c r="B16">
        <f>VLOOKUP(A16,RECORDS!$A:$B,2,FALSE)</f>
        <v>9</v>
      </c>
      <c r="C16">
        <v>1</v>
      </c>
      <c r="D16" s="5">
        <v>4</v>
      </c>
      <c r="E16" s="5">
        <v>4</v>
      </c>
      <c r="F16" s="5">
        <v>14</v>
      </c>
      <c r="G16" s="5">
        <v>0</v>
      </c>
      <c r="H16" s="5">
        <v>132</v>
      </c>
      <c r="I16" s="5">
        <v>2</v>
      </c>
      <c r="J16" s="5">
        <v>66</v>
      </c>
      <c r="K16" s="5">
        <v>9.42</v>
      </c>
      <c r="L16" s="5">
        <v>42</v>
      </c>
    </row>
    <row r="17" spans="1:12" x14ac:dyDescent="0.2">
      <c r="A17" t="s">
        <v>617</v>
      </c>
      <c r="B17">
        <f>VLOOKUP(A17,RECORDS!$A:$B,2,FALSE)</f>
        <v>8</v>
      </c>
      <c r="C17">
        <v>1</v>
      </c>
      <c r="D17" s="5">
        <v>4</v>
      </c>
      <c r="E17" s="5">
        <v>4</v>
      </c>
      <c r="F17" s="5">
        <v>10</v>
      </c>
      <c r="G17" s="5">
        <v>0</v>
      </c>
      <c r="H17" s="5">
        <v>79</v>
      </c>
      <c r="I17" s="5">
        <v>1</v>
      </c>
      <c r="J17" s="5">
        <v>79</v>
      </c>
      <c r="K17" s="5">
        <v>7.9</v>
      </c>
      <c r="L17" s="5">
        <v>60</v>
      </c>
    </row>
    <row r="18" spans="1:12" x14ac:dyDescent="0.2">
      <c r="A18" t="s">
        <v>618</v>
      </c>
      <c r="B18">
        <f>VLOOKUP(A18,RECORDS!$A:$B,2,FALSE)</f>
        <v>5</v>
      </c>
      <c r="C18">
        <v>1</v>
      </c>
      <c r="D18" s="5">
        <v>4</v>
      </c>
      <c r="E18" s="5">
        <v>4</v>
      </c>
      <c r="F18" s="5">
        <v>12</v>
      </c>
      <c r="G18" s="5">
        <v>0</v>
      </c>
      <c r="H18" s="5">
        <v>106</v>
      </c>
      <c r="I18" s="5">
        <v>1</v>
      </c>
      <c r="J18" s="5">
        <v>106</v>
      </c>
      <c r="K18" s="5">
        <v>8.83</v>
      </c>
      <c r="L18" s="5">
        <v>72</v>
      </c>
    </row>
    <row r="19" spans="1:12" x14ac:dyDescent="0.2">
      <c r="A19" t="s">
        <v>122</v>
      </c>
      <c r="B19">
        <f>VLOOKUP(A19,RECORDS!$A:$B,2,FALSE)</f>
        <v>1</v>
      </c>
      <c r="C19">
        <v>1</v>
      </c>
      <c r="D19" s="5">
        <v>5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/>
      <c r="L19" s="5"/>
    </row>
    <row r="20" spans="1:12" x14ac:dyDescent="0.2">
      <c r="A20" t="s">
        <v>126</v>
      </c>
      <c r="B20">
        <f>VLOOKUP(A20,RECORDS!$A:$B,2,FALSE)</f>
        <v>2</v>
      </c>
      <c r="C20">
        <v>1</v>
      </c>
      <c r="D20" s="5">
        <v>8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/>
      <c r="L20" s="5"/>
    </row>
    <row r="21" spans="1:12" x14ac:dyDescent="0.2">
      <c r="A21" t="s">
        <v>619</v>
      </c>
      <c r="B21">
        <f>VLOOKUP(A21,RECORDS!$A:$B,2,FALSE)</f>
        <v>3</v>
      </c>
      <c r="C21">
        <v>1</v>
      </c>
      <c r="D21" s="5">
        <v>5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/>
      <c r="L21" s="5"/>
    </row>
    <row r="22" spans="1:12" x14ac:dyDescent="0.2">
      <c r="A22" t="s">
        <v>616</v>
      </c>
      <c r="B22">
        <f>VLOOKUP(A22,RECORDS!$A:$B,2,FALSE)</f>
        <v>4</v>
      </c>
      <c r="C22">
        <v>1</v>
      </c>
      <c r="D22" s="5">
        <v>7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/>
      <c r="L22" s="5"/>
    </row>
    <row r="23" spans="1:12" x14ac:dyDescent="0.2">
      <c r="A23" t="s">
        <v>139</v>
      </c>
      <c r="B23">
        <f>VLOOKUP(A23,RECORDS!$A:$B,2,FALSE)</f>
        <v>29</v>
      </c>
      <c r="C23">
        <v>1</v>
      </c>
      <c r="D23" s="5">
        <v>12</v>
      </c>
      <c r="E23" s="5">
        <v>12</v>
      </c>
      <c r="F23" s="5">
        <v>38</v>
      </c>
      <c r="G23" s="5">
        <v>0</v>
      </c>
      <c r="H23" s="5">
        <v>251</v>
      </c>
      <c r="I23" s="5">
        <v>12</v>
      </c>
      <c r="J23" s="4">
        <v>20.91</v>
      </c>
      <c r="K23" s="5">
        <v>6.6</v>
      </c>
      <c r="L23" s="5">
        <v>19</v>
      </c>
    </row>
    <row r="24" spans="1:12" x14ac:dyDescent="0.2">
      <c r="A24" t="s">
        <v>140</v>
      </c>
      <c r="B24">
        <f>VLOOKUP(A24,RECORDS!$A:$B,2,FALSE)</f>
        <v>33</v>
      </c>
      <c r="C24">
        <v>1</v>
      </c>
      <c r="D24" s="5">
        <v>11</v>
      </c>
      <c r="E24" s="5">
        <v>11</v>
      </c>
      <c r="F24" s="5">
        <v>44</v>
      </c>
      <c r="G24" s="5">
        <v>2</v>
      </c>
      <c r="H24" s="5">
        <v>333</v>
      </c>
      <c r="I24" s="5">
        <v>15</v>
      </c>
      <c r="J24" s="4">
        <v>22.2</v>
      </c>
      <c r="K24" s="5">
        <v>7.56</v>
      </c>
      <c r="L24" s="5">
        <v>17.600000000000001</v>
      </c>
    </row>
    <row r="25" spans="1:12" x14ac:dyDescent="0.2">
      <c r="A25" t="s">
        <v>137</v>
      </c>
      <c r="B25">
        <f>VLOOKUP(A25,RECORDS!$A:$B,2,FALSE)</f>
        <v>30</v>
      </c>
      <c r="C25">
        <v>1</v>
      </c>
      <c r="D25" s="5">
        <v>12</v>
      </c>
      <c r="E25" s="5">
        <v>12</v>
      </c>
      <c r="F25" s="5">
        <v>44</v>
      </c>
      <c r="G25" s="5">
        <v>0</v>
      </c>
      <c r="H25" s="5">
        <v>376</v>
      </c>
      <c r="I25" s="5">
        <v>14</v>
      </c>
      <c r="J25" s="4">
        <v>26.85</v>
      </c>
      <c r="K25" s="5">
        <v>8.5399999999999991</v>
      </c>
      <c r="L25" s="5">
        <v>18.8</v>
      </c>
    </row>
    <row r="26" spans="1:12" x14ac:dyDescent="0.2">
      <c r="A26" t="s">
        <v>144</v>
      </c>
      <c r="B26">
        <f>VLOOKUP(A26,RECORDS!$A:$B,2,FALSE)</f>
        <v>31</v>
      </c>
      <c r="C26">
        <v>1</v>
      </c>
      <c r="D26" s="5">
        <v>10</v>
      </c>
      <c r="E26" s="5">
        <v>9</v>
      </c>
      <c r="F26" s="5">
        <v>23.4</v>
      </c>
      <c r="G26" s="5">
        <v>1</v>
      </c>
      <c r="H26" s="5">
        <v>225</v>
      </c>
      <c r="I26" s="5">
        <v>8</v>
      </c>
      <c r="J26" s="4">
        <v>28.12</v>
      </c>
      <c r="K26" s="5">
        <v>9.5</v>
      </c>
      <c r="L26" s="5">
        <v>17.7</v>
      </c>
    </row>
    <row r="27" spans="1:12" x14ac:dyDescent="0.2">
      <c r="A27" t="s">
        <v>623</v>
      </c>
      <c r="B27">
        <f>VLOOKUP(A27,RECORDS!$A:$B,2,FALSE)</f>
        <v>32</v>
      </c>
      <c r="C27">
        <v>1</v>
      </c>
      <c r="D27" s="5">
        <v>6</v>
      </c>
      <c r="E27" s="5">
        <v>6</v>
      </c>
      <c r="F27" s="5">
        <v>21.5</v>
      </c>
      <c r="G27" s="5">
        <v>0</v>
      </c>
      <c r="H27" s="5">
        <v>216</v>
      </c>
      <c r="I27" s="5">
        <v>6</v>
      </c>
      <c r="J27" s="4">
        <v>36</v>
      </c>
      <c r="K27" s="5">
        <v>9.89</v>
      </c>
      <c r="L27" s="5">
        <v>21.8</v>
      </c>
    </row>
    <row r="28" spans="1:12" x14ac:dyDescent="0.2">
      <c r="A28" t="s">
        <v>141</v>
      </c>
      <c r="B28">
        <f>VLOOKUP(A28,RECORDS!$A:$B,2,FALSE)</f>
        <v>28</v>
      </c>
      <c r="C28">
        <v>1</v>
      </c>
      <c r="D28" s="5">
        <v>12</v>
      </c>
      <c r="E28" s="5">
        <v>10</v>
      </c>
      <c r="F28" s="5">
        <v>28</v>
      </c>
      <c r="G28" s="5">
        <v>0</v>
      </c>
      <c r="H28" s="5">
        <v>276</v>
      </c>
      <c r="I28" s="5">
        <v>6</v>
      </c>
      <c r="J28" s="4">
        <v>46</v>
      </c>
      <c r="K28" s="5">
        <v>9.85</v>
      </c>
      <c r="L28" s="5">
        <v>28</v>
      </c>
    </row>
    <row r="29" spans="1:12" x14ac:dyDescent="0.2">
      <c r="A29" t="s">
        <v>135</v>
      </c>
      <c r="B29">
        <f>VLOOKUP(A29,RECORDS!$A:$B,2,FALSE)</f>
        <v>26</v>
      </c>
      <c r="C29">
        <v>1</v>
      </c>
      <c r="D29" s="5">
        <v>12</v>
      </c>
      <c r="E29" s="5">
        <v>5</v>
      </c>
      <c r="F29" s="5">
        <v>12</v>
      </c>
      <c r="G29" s="5">
        <v>0</v>
      </c>
      <c r="H29" s="5">
        <v>97</v>
      </c>
      <c r="I29" s="5">
        <v>2</v>
      </c>
      <c r="J29" s="4">
        <v>48.5</v>
      </c>
      <c r="K29" s="5">
        <v>8.08</v>
      </c>
      <c r="L29" s="5">
        <v>36</v>
      </c>
    </row>
    <row r="30" spans="1:12" x14ac:dyDescent="0.2">
      <c r="A30" t="s">
        <v>138</v>
      </c>
      <c r="B30">
        <f>VLOOKUP(A30,RECORDS!$A:$B,2,FALSE)</f>
        <v>23</v>
      </c>
      <c r="C30">
        <v>1</v>
      </c>
      <c r="D30" s="5">
        <v>12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4">
        <v>0</v>
      </c>
      <c r="K30" s="5"/>
      <c r="L30" s="5"/>
    </row>
    <row r="31" spans="1:12" x14ac:dyDescent="0.2">
      <c r="A31" t="s">
        <v>622</v>
      </c>
      <c r="B31">
        <f>VLOOKUP(A31,RECORDS!$A:$B,2,FALSE)</f>
        <v>24</v>
      </c>
      <c r="C31">
        <v>1</v>
      </c>
      <c r="D31" s="5">
        <v>10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4">
        <v>0</v>
      </c>
      <c r="K31" s="5"/>
      <c r="L31" s="5"/>
    </row>
    <row r="32" spans="1:12" x14ac:dyDescent="0.2">
      <c r="A32" t="s">
        <v>621</v>
      </c>
      <c r="B32">
        <f>VLOOKUP(A32,RECORDS!$A:$B,2,FALSE)</f>
        <v>25</v>
      </c>
      <c r="C32">
        <v>1</v>
      </c>
      <c r="D32" s="5">
        <v>10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4">
        <v>0</v>
      </c>
      <c r="K32" s="5"/>
      <c r="L32" s="5"/>
    </row>
    <row r="33" spans="1:12" x14ac:dyDescent="0.2">
      <c r="A33" t="s">
        <v>159</v>
      </c>
      <c r="B33">
        <f>VLOOKUP(A33,RECORDS!$A:$B,2,FALSE)</f>
        <v>44</v>
      </c>
      <c r="C33">
        <v>1</v>
      </c>
      <c r="D33" s="5">
        <v>12</v>
      </c>
      <c r="E33" s="5">
        <v>12</v>
      </c>
      <c r="F33" s="5">
        <v>46.5</v>
      </c>
      <c r="G33" s="5">
        <v>0</v>
      </c>
      <c r="H33" s="5">
        <v>381</v>
      </c>
      <c r="I33" s="5">
        <v>24</v>
      </c>
      <c r="J33" s="4">
        <v>15.87</v>
      </c>
      <c r="K33" s="5">
        <v>8.1300000000000008</v>
      </c>
      <c r="L33" s="5">
        <v>11.7</v>
      </c>
    </row>
    <row r="34" spans="1:12" x14ac:dyDescent="0.2">
      <c r="A34" t="s">
        <v>160</v>
      </c>
      <c r="B34">
        <f>VLOOKUP(A34,RECORDS!$A:$B,2,FALSE)</f>
        <v>40</v>
      </c>
      <c r="C34">
        <v>1</v>
      </c>
      <c r="D34" s="5">
        <v>9</v>
      </c>
      <c r="E34" s="5">
        <v>9</v>
      </c>
      <c r="F34" s="5">
        <v>29</v>
      </c>
      <c r="G34" s="5">
        <v>0</v>
      </c>
      <c r="H34" s="5">
        <v>248</v>
      </c>
      <c r="I34" s="5">
        <v>13</v>
      </c>
      <c r="J34" s="4">
        <v>19.07</v>
      </c>
      <c r="K34" s="5">
        <v>8.5500000000000007</v>
      </c>
      <c r="L34" s="5">
        <v>13.3</v>
      </c>
    </row>
    <row r="35" spans="1:12" x14ac:dyDescent="0.2">
      <c r="A35" t="s">
        <v>627</v>
      </c>
      <c r="B35">
        <f>VLOOKUP(A35,RECORDS!$A:$B,2,FALSE)</f>
        <v>39</v>
      </c>
      <c r="C35">
        <v>1</v>
      </c>
      <c r="D35" s="5">
        <v>11</v>
      </c>
      <c r="E35" s="5">
        <v>11</v>
      </c>
      <c r="F35" s="5">
        <v>41</v>
      </c>
      <c r="G35" s="5">
        <v>0</v>
      </c>
      <c r="H35" s="5">
        <v>306</v>
      </c>
      <c r="I35" s="5">
        <v>15</v>
      </c>
      <c r="J35" s="4">
        <v>20.399999999999999</v>
      </c>
      <c r="K35" s="5">
        <v>7.46</v>
      </c>
      <c r="L35" s="5">
        <v>16.399999999999999</v>
      </c>
    </row>
    <row r="36" spans="1:12" x14ac:dyDescent="0.2">
      <c r="A36" t="s">
        <v>156</v>
      </c>
      <c r="B36">
        <f>VLOOKUP(A36,RECORDS!$A:$B,2,FALSE)</f>
        <v>36</v>
      </c>
      <c r="C36">
        <v>1</v>
      </c>
      <c r="D36" s="5">
        <v>10</v>
      </c>
      <c r="E36" s="5">
        <v>6</v>
      </c>
      <c r="F36" s="5">
        <v>14.2</v>
      </c>
      <c r="G36" s="5">
        <v>1</v>
      </c>
      <c r="H36" s="5">
        <v>102</v>
      </c>
      <c r="I36" s="5">
        <v>4</v>
      </c>
      <c r="J36" s="4">
        <v>25.5</v>
      </c>
      <c r="K36" s="5">
        <v>7.11</v>
      </c>
      <c r="L36" s="5">
        <v>21.5</v>
      </c>
    </row>
    <row r="37" spans="1:12" x14ac:dyDescent="0.2">
      <c r="A37" t="s">
        <v>624</v>
      </c>
      <c r="B37">
        <f>VLOOKUP(A37,RECORDS!$A:$B,2,FALSE)</f>
        <v>41</v>
      </c>
      <c r="C37">
        <v>1</v>
      </c>
      <c r="D37" s="5">
        <v>6</v>
      </c>
      <c r="E37" s="5">
        <v>6</v>
      </c>
      <c r="F37" s="5">
        <v>21</v>
      </c>
      <c r="G37" s="5">
        <v>0</v>
      </c>
      <c r="H37" s="5">
        <v>177</v>
      </c>
      <c r="I37" s="5">
        <v>6</v>
      </c>
      <c r="J37" s="4">
        <v>29.5</v>
      </c>
      <c r="K37" s="5">
        <v>8.42</v>
      </c>
      <c r="L37" s="5">
        <v>21</v>
      </c>
    </row>
    <row r="38" spans="1:12" x14ac:dyDescent="0.2">
      <c r="A38" t="s">
        <v>149</v>
      </c>
      <c r="B38">
        <f>VLOOKUP(A38,RECORDS!$A:$B,2,FALSE)</f>
        <v>35</v>
      </c>
      <c r="C38">
        <v>1</v>
      </c>
      <c r="D38" s="5">
        <v>12</v>
      </c>
      <c r="E38" s="5">
        <v>7</v>
      </c>
      <c r="F38" s="5">
        <v>13</v>
      </c>
      <c r="G38" s="5">
        <v>0</v>
      </c>
      <c r="H38" s="5">
        <v>121</v>
      </c>
      <c r="I38" s="5">
        <v>2</v>
      </c>
      <c r="J38" s="4">
        <v>60.5</v>
      </c>
      <c r="K38" s="5">
        <v>9.3000000000000007</v>
      </c>
      <c r="L38" s="5">
        <v>39</v>
      </c>
    </row>
    <row r="39" spans="1:12" x14ac:dyDescent="0.2">
      <c r="A39" t="s">
        <v>161</v>
      </c>
      <c r="B39">
        <f>VLOOKUP(A39,RECORDS!$A:$B,2,FALSE)</f>
        <v>42</v>
      </c>
      <c r="C39">
        <v>1</v>
      </c>
      <c r="D39" s="5">
        <v>4</v>
      </c>
      <c r="E39" s="5">
        <v>4</v>
      </c>
      <c r="F39" s="5">
        <v>9</v>
      </c>
      <c r="G39" s="5">
        <v>0</v>
      </c>
      <c r="H39" s="5">
        <v>97</v>
      </c>
      <c r="I39" s="5">
        <v>1</v>
      </c>
      <c r="J39" s="4">
        <v>97</v>
      </c>
      <c r="K39" s="5">
        <v>10.77</v>
      </c>
      <c r="L39" s="5">
        <v>54</v>
      </c>
    </row>
    <row r="40" spans="1:12" x14ac:dyDescent="0.2">
      <c r="A40" t="s">
        <v>625</v>
      </c>
      <c r="B40">
        <f>VLOOKUP(A40,RECORDS!$A:$B,2,FALSE)</f>
        <v>34</v>
      </c>
      <c r="C40">
        <v>1</v>
      </c>
      <c r="D40" s="5">
        <v>4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4">
        <v>0</v>
      </c>
      <c r="K40" s="5"/>
      <c r="L40" s="5"/>
    </row>
    <row r="41" spans="1:12" x14ac:dyDescent="0.2">
      <c r="A41" t="s">
        <v>626</v>
      </c>
      <c r="B41">
        <f>VLOOKUP(A41,RECORDS!$A:$B,2,FALSE)</f>
        <v>37</v>
      </c>
      <c r="C41">
        <v>1</v>
      </c>
      <c r="D41" s="5">
        <v>5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4">
        <v>0</v>
      </c>
      <c r="K41" s="5"/>
      <c r="L41" s="5"/>
    </row>
    <row r="42" spans="1:12" x14ac:dyDescent="0.2">
      <c r="A42" t="s">
        <v>153</v>
      </c>
      <c r="B42">
        <f>VLOOKUP(A42,RECORDS!$A:$B,2,FALSE)</f>
        <v>38</v>
      </c>
      <c r="C42">
        <v>1</v>
      </c>
      <c r="D42" s="5">
        <v>12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4">
        <v>0</v>
      </c>
      <c r="K42" s="5"/>
      <c r="L42" s="5"/>
    </row>
    <row r="43" spans="1:12" x14ac:dyDescent="0.2">
      <c r="A43" t="s">
        <v>629</v>
      </c>
      <c r="B43">
        <v>83</v>
      </c>
      <c r="C43">
        <v>2</v>
      </c>
      <c r="D43" s="5">
        <v>15</v>
      </c>
      <c r="E43" s="5">
        <v>5</v>
      </c>
      <c r="F43" s="5">
        <v>10.5</v>
      </c>
      <c r="G43" s="5">
        <v>0</v>
      </c>
      <c r="H43" s="5">
        <v>100</v>
      </c>
      <c r="I43" s="5">
        <v>5</v>
      </c>
      <c r="J43" s="5">
        <v>20</v>
      </c>
      <c r="K43" s="5">
        <v>9.23</v>
      </c>
      <c r="L43" s="5">
        <v>13</v>
      </c>
    </row>
    <row r="44" spans="1:12" x14ac:dyDescent="0.2">
      <c r="A44" t="s">
        <v>631</v>
      </c>
      <c r="B44">
        <v>82</v>
      </c>
      <c r="C44">
        <v>2</v>
      </c>
      <c r="D44" s="5">
        <v>13</v>
      </c>
      <c r="E44" s="5">
        <v>6</v>
      </c>
      <c r="F44" s="5">
        <v>7</v>
      </c>
      <c r="G44" s="5">
        <v>0</v>
      </c>
      <c r="H44" s="5">
        <v>59</v>
      </c>
      <c r="I44" s="5">
        <v>0</v>
      </c>
      <c r="J44" s="5">
        <v>0</v>
      </c>
      <c r="K44" s="5">
        <v>8.42</v>
      </c>
      <c r="L44" s="5"/>
    </row>
    <row r="45" spans="1:12" x14ac:dyDescent="0.2">
      <c r="A45" t="s">
        <v>628</v>
      </c>
      <c r="B45">
        <v>79</v>
      </c>
      <c r="C45">
        <v>2</v>
      </c>
      <c r="D45" s="5">
        <v>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/>
      <c r="L45" s="5"/>
    </row>
    <row r="46" spans="1:12" x14ac:dyDescent="0.2">
      <c r="A46" t="s">
        <v>630</v>
      </c>
      <c r="B46">
        <v>80</v>
      </c>
      <c r="C46">
        <v>2</v>
      </c>
      <c r="D46" s="5">
        <v>15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/>
      <c r="L46" s="5"/>
    </row>
    <row r="47" spans="1:12" x14ac:dyDescent="0.2">
      <c r="A47" t="s">
        <v>178</v>
      </c>
      <c r="B47">
        <v>78</v>
      </c>
      <c r="C47">
        <v>2</v>
      </c>
      <c r="D47" s="5">
        <v>9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/>
      <c r="L47" s="5"/>
    </row>
    <row r="48" spans="1:12" x14ac:dyDescent="0.2">
      <c r="A48" t="s">
        <v>735</v>
      </c>
      <c r="B48">
        <v>60</v>
      </c>
      <c r="C48">
        <v>2</v>
      </c>
      <c r="D48" s="5">
        <v>16</v>
      </c>
      <c r="E48" s="5">
        <v>16</v>
      </c>
      <c r="F48" s="5">
        <v>38</v>
      </c>
      <c r="G48" s="5">
        <v>0</v>
      </c>
      <c r="H48" s="5">
        <v>361</v>
      </c>
      <c r="I48" s="5">
        <v>6</v>
      </c>
      <c r="J48" s="5">
        <v>60.16</v>
      </c>
      <c r="K48" s="5">
        <v>9.5</v>
      </c>
      <c r="L48" s="5">
        <v>38</v>
      </c>
    </row>
    <row r="49" spans="1:12" x14ac:dyDescent="0.2">
      <c r="A49" t="s">
        <v>633</v>
      </c>
      <c r="B49">
        <v>67</v>
      </c>
      <c r="C49">
        <v>2</v>
      </c>
      <c r="D49" s="5">
        <v>16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/>
      <c r="L49" s="5"/>
    </row>
    <row r="50" spans="1:12" x14ac:dyDescent="0.2">
      <c r="A50" t="s">
        <v>201</v>
      </c>
      <c r="B50">
        <v>68</v>
      </c>
      <c r="C50">
        <v>2</v>
      </c>
      <c r="D50" s="5">
        <v>16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/>
      <c r="L50" s="5"/>
    </row>
    <row r="51" spans="1:12" x14ac:dyDescent="0.2">
      <c r="A51" t="s">
        <v>634</v>
      </c>
      <c r="B51">
        <v>69</v>
      </c>
      <c r="C51">
        <v>2</v>
      </c>
      <c r="D51" s="5">
        <v>16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/>
      <c r="L51" s="5"/>
    </row>
    <row r="52" spans="1:12" x14ac:dyDescent="0.2">
      <c r="A52" t="s">
        <v>730</v>
      </c>
      <c r="B52">
        <v>70</v>
      </c>
      <c r="C52">
        <v>2</v>
      </c>
      <c r="D52" s="5">
        <v>16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/>
      <c r="L52" s="5"/>
    </row>
    <row r="53" spans="1:12" x14ac:dyDescent="0.2">
      <c r="A53" t="s">
        <v>637</v>
      </c>
      <c r="B53">
        <v>49</v>
      </c>
      <c r="C53">
        <v>2</v>
      </c>
      <c r="D53" s="5">
        <v>16</v>
      </c>
      <c r="E53" s="5">
        <v>16</v>
      </c>
      <c r="F53" s="5">
        <v>57</v>
      </c>
      <c r="G53" s="5">
        <v>0</v>
      </c>
      <c r="H53" s="5">
        <v>431</v>
      </c>
      <c r="I53" s="5">
        <v>20</v>
      </c>
      <c r="J53" s="5">
        <v>21.55</v>
      </c>
      <c r="K53" s="5">
        <v>7.56</v>
      </c>
      <c r="L53" s="5">
        <v>17.100000000000001</v>
      </c>
    </row>
    <row r="54" spans="1:12" x14ac:dyDescent="0.2">
      <c r="A54" t="s">
        <v>638</v>
      </c>
      <c r="B54">
        <v>48</v>
      </c>
      <c r="C54">
        <v>2</v>
      </c>
      <c r="D54" s="5">
        <v>15</v>
      </c>
      <c r="E54" s="5">
        <v>11</v>
      </c>
      <c r="F54" s="5">
        <v>26</v>
      </c>
      <c r="G54" s="5">
        <v>0</v>
      </c>
      <c r="H54" s="5">
        <v>195</v>
      </c>
      <c r="I54" s="5">
        <v>9</v>
      </c>
      <c r="J54" s="5">
        <v>21.66</v>
      </c>
      <c r="K54" s="5">
        <v>7.5</v>
      </c>
      <c r="L54" s="5">
        <v>17.3</v>
      </c>
    </row>
    <row r="55" spans="1:12" x14ac:dyDescent="0.2">
      <c r="A55" t="s">
        <v>640</v>
      </c>
      <c r="B55">
        <v>52</v>
      </c>
      <c r="C55">
        <v>2</v>
      </c>
      <c r="D55" s="5">
        <v>10</v>
      </c>
      <c r="E55" s="5">
        <v>10</v>
      </c>
      <c r="F55" s="5">
        <v>34</v>
      </c>
      <c r="G55" s="5">
        <v>0</v>
      </c>
      <c r="H55" s="5">
        <v>297</v>
      </c>
      <c r="I55" s="5">
        <v>13</v>
      </c>
      <c r="J55" s="5">
        <v>22.84</v>
      </c>
      <c r="K55" s="5">
        <v>8.73</v>
      </c>
      <c r="L55" s="5">
        <v>15.6</v>
      </c>
    </row>
    <row r="56" spans="1:12" x14ac:dyDescent="0.2">
      <c r="A56" t="s">
        <v>639</v>
      </c>
      <c r="B56">
        <v>51</v>
      </c>
      <c r="C56">
        <v>2</v>
      </c>
      <c r="D56" s="5">
        <v>3</v>
      </c>
      <c r="E56" s="5">
        <v>3</v>
      </c>
      <c r="F56" s="5">
        <v>12</v>
      </c>
      <c r="G56" s="5">
        <v>0</v>
      </c>
      <c r="H56" s="5">
        <v>81</v>
      </c>
      <c r="I56" s="5">
        <v>3</v>
      </c>
      <c r="J56" s="5">
        <v>27</v>
      </c>
      <c r="K56" s="5">
        <v>6.75</v>
      </c>
      <c r="L56" s="5">
        <v>24</v>
      </c>
    </row>
    <row r="57" spans="1:12" x14ac:dyDescent="0.2">
      <c r="A57" t="s">
        <v>220</v>
      </c>
      <c r="B57">
        <v>46</v>
      </c>
      <c r="C57">
        <v>2</v>
      </c>
      <c r="D57" s="5">
        <v>16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/>
      <c r="L57" s="5"/>
    </row>
    <row r="58" spans="1:12" x14ac:dyDescent="0.2">
      <c r="A58" t="s">
        <v>635</v>
      </c>
      <c r="B58">
        <v>45</v>
      </c>
      <c r="C58">
        <v>2</v>
      </c>
      <c r="D58" s="5">
        <v>16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/>
      <c r="L58" s="5"/>
    </row>
    <row r="59" spans="1:12" x14ac:dyDescent="0.2">
      <c r="A59" t="s">
        <v>636</v>
      </c>
      <c r="B59">
        <v>47</v>
      </c>
      <c r="C59">
        <v>2</v>
      </c>
      <c r="D59" s="5">
        <v>14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/>
      <c r="L59" s="5"/>
    </row>
    <row r="60" spans="1:12" x14ac:dyDescent="0.2">
      <c r="A60" t="s">
        <v>644</v>
      </c>
      <c r="B60">
        <v>66</v>
      </c>
      <c r="C60">
        <v>2</v>
      </c>
      <c r="D60" s="5">
        <v>7</v>
      </c>
      <c r="E60" s="5">
        <v>7</v>
      </c>
      <c r="F60" s="5">
        <v>24</v>
      </c>
      <c r="G60" s="5">
        <v>0</v>
      </c>
      <c r="H60" s="5">
        <v>253</v>
      </c>
      <c r="I60" s="5">
        <v>9</v>
      </c>
      <c r="J60" s="5">
        <v>28.11</v>
      </c>
      <c r="K60" s="5">
        <v>10.54</v>
      </c>
      <c r="L60" s="5">
        <v>16</v>
      </c>
    </row>
    <row r="61" spans="1:12" x14ac:dyDescent="0.2">
      <c r="A61" t="s">
        <v>643</v>
      </c>
      <c r="B61">
        <v>62</v>
      </c>
      <c r="C61">
        <v>2</v>
      </c>
      <c r="D61" s="5">
        <v>14</v>
      </c>
      <c r="E61" s="5">
        <v>7</v>
      </c>
      <c r="F61" s="5">
        <v>10.199999999999999</v>
      </c>
      <c r="G61" s="5">
        <v>0</v>
      </c>
      <c r="H61" s="5">
        <v>94</v>
      </c>
      <c r="I61" s="5">
        <v>3</v>
      </c>
      <c r="J61" s="5">
        <v>31.33</v>
      </c>
      <c r="K61" s="5">
        <v>9.09</v>
      </c>
      <c r="L61" s="5">
        <v>20.6</v>
      </c>
    </row>
    <row r="62" spans="1:12" x14ac:dyDescent="0.2">
      <c r="A62" t="s">
        <v>149</v>
      </c>
      <c r="B62">
        <v>35</v>
      </c>
      <c r="C62">
        <v>2</v>
      </c>
      <c r="D62" s="5">
        <v>10</v>
      </c>
      <c r="E62" s="5">
        <v>5</v>
      </c>
      <c r="F62" s="5">
        <v>7</v>
      </c>
      <c r="G62" s="5">
        <v>0</v>
      </c>
      <c r="H62" s="5">
        <v>95</v>
      </c>
      <c r="I62" s="5">
        <v>1</v>
      </c>
      <c r="J62" s="5">
        <v>95</v>
      </c>
      <c r="K62" s="5">
        <v>13.57</v>
      </c>
      <c r="L62" s="5">
        <v>42</v>
      </c>
    </row>
    <row r="63" spans="1:12" x14ac:dyDescent="0.2">
      <c r="A63" t="s">
        <v>641</v>
      </c>
      <c r="B63">
        <v>56</v>
      </c>
      <c r="C63">
        <v>2</v>
      </c>
      <c r="D63" s="5">
        <v>14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/>
      <c r="L63" s="5"/>
    </row>
    <row r="64" spans="1:12" x14ac:dyDescent="0.2">
      <c r="A64" t="s">
        <v>642</v>
      </c>
      <c r="B64">
        <v>58</v>
      </c>
      <c r="C64">
        <v>2</v>
      </c>
      <c r="D64" s="5">
        <v>14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/>
      <c r="L64" s="5"/>
    </row>
    <row r="65" spans="1:12" x14ac:dyDescent="0.2">
      <c r="A65" t="s">
        <v>650</v>
      </c>
      <c r="B65">
        <v>96</v>
      </c>
      <c r="C65">
        <v>3</v>
      </c>
      <c r="D65">
        <v>14</v>
      </c>
      <c r="E65">
        <v>14</v>
      </c>
      <c r="F65">
        <v>55</v>
      </c>
      <c r="G65">
        <v>0</v>
      </c>
      <c r="H65">
        <v>368</v>
      </c>
      <c r="I65">
        <v>21</v>
      </c>
      <c r="J65">
        <v>17.52</v>
      </c>
      <c r="K65">
        <v>6.69</v>
      </c>
      <c r="L65">
        <v>15.7</v>
      </c>
    </row>
    <row r="66" spans="1:12" x14ac:dyDescent="0.2">
      <c r="A66" t="s">
        <v>646</v>
      </c>
      <c r="B66">
        <v>97</v>
      </c>
      <c r="C66">
        <v>3</v>
      </c>
      <c r="D66">
        <v>8</v>
      </c>
      <c r="E66">
        <v>8</v>
      </c>
      <c r="F66">
        <v>27.1</v>
      </c>
      <c r="G66">
        <v>0</v>
      </c>
      <c r="H66">
        <v>209</v>
      </c>
      <c r="I66">
        <v>11</v>
      </c>
      <c r="J66">
        <v>19</v>
      </c>
      <c r="K66">
        <v>7.69</v>
      </c>
      <c r="L66">
        <v>14.8</v>
      </c>
    </row>
    <row r="67" spans="1:12" x14ac:dyDescent="0.2">
      <c r="A67" t="s">
        <v>648</v>
      </c>
      <c r="B67">
        <v>99</v>
      </c>
      <c r="C67">
        <v>3</v>
      </c>
      <c r="D67">
        <v>16</v>
      </c>
      <c r="E67">
        <v>16</v>
      </c>
      <c r="F67">
        <v>62</v>
      </c>
      <c r="G67">
        <v>1</v>
      </c>
      <c r="H67">
        <v>524</v>
      </c>
      <c r="I67">
        <v>26</v>
      </c>
      <c r="J67">
        <v>20.149999999999999</v>
      </c>
      <c r="K67">
        <v>8.4499999999999993</v>
      </c>
      <c r="L67">
        <v>14.3</v>
      </c>
    </row>
    <row r="68" spans="1:12" x14ac:dyDescent="0.2">
      <c r="A68" t="s">
        <v>645</v>
      </c>
      <c r="B68">
        <v>93</v>
      </c>
      <c r="C68">
        <v>3</v>
      </c>
      <c r="D68">
        <v>15</v>
      </c>
      <c r="E68">
        <v>5</v>
      </c>
      <c r="F68">
        <v>14</v>
      </c>
      <c r="G68">
        <v>0</v>
      </c>
      <c r="H68">
        <v>112</v>
      </c>
      <c r="I68">
        <v>5</v>
      </c>
      <c r="J68">
        <v>22.4</v>
      </c>
      <c r="K68">
        <v>8</v>
      </c>
      <c r="L68">
        <v>16.8</v>
      </c>
    </row>
    <row r="69" spans="1:12" x14ac:dyDescent="0.2">
      <c r="A69" t="s">
        <v>649</v>
      </c>
      <c r="B69">
        <v>95</v>
      </c>
      <c r="C69">
        <v>3</v>
      </c>
      <c r="D69">
        <v>10</v>
      </c>
      <c r="E69">
        <v>10</v>
      </c>
      <c r="F69">
        <v>37</v>
      </c>
      <c r="G69">
        <v>0</v>
      </c>
      <c r="H69">
        <v>271</v>
      </c>
      <c r="I69">
        <v>6</v>
      </c>
      <c r="J69">
        <v>45.16</v>
      </c>
      <c r="K69">
        <v>7.32</v>
      </c>
      <c r="L69">
        <v>37</v>
      </c>
    </row>
    <row r="70" spans="1:12" x14ac:dyDescent="0.2">
      <c r="A70" t="s">
        <v>720</v>
      </c>
      <c r="B70">
        <v>81</v>
      </c>
      <c r="C70">
        <v>3</v>
      </c>
      <c r="D70">
        <v>16</v>
      </c>
      <c r="E70">
        <v>7</v>
      </c>
      <c r="F70">
        <v>12.2</v>
      </c>
      <c r="G70">
        <v>0</v>
      </c>
      <c r="H70">
        <v>94</v>
      </c>
      <c r="I70">
        <v>2</v>
      </c>
      <c r="J70">
        <v>47</v>
      </c>
      <c r="K70">
        <v>7.62</v>
      </c>
      <c r="L70">
        <v>37</v>
      </c>
    </row>
    <row r="71" spans="1:12" x14ac:dyDescent="0.2">
      <c r="A71" t="s">
        <v>651</v>
      </c>
      <c r="B71">
        <v>89</v>
      </c>
      <c r="C71">
        <v>3</v>
      </c>
      <c r="D71">
        <v>4</v>
      </c>
      <c r="E71">
        <v>2</v>
      </c>
      <c r="F71">
        <v>2</v>
      </c>
      <c r="G71">
        <v>0</v>
      </c>
      <c r="H71">
        <v>15</v>
      </c>
      <c r="I71">
        <v>0</v>
      </c>
      <c r="J71">
        <v>0</v>
      </c>
      <c r="K71">
        <v>7.5</v>
      </c>
    </row>
    <row r="72" spans="1:12" x14ac:dyDescent="0.2">
      <c r="A72" t="s">
        <v>641</v>
      </c>
      <c r="B72">
        <v>56</v>
      </c>
      <c r="C72">
        <v>3</v>
      </c>
      <c r="D72">
        <v>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2" x14ac:dyDescent="0.2">
      <c r="A73" t="s">
        <v>647</v>
      </c>
      <c r="B73">
        <v>91</v>
      </c>
      <c r="C73">
        <v>3</v>
      </c>
      <c r="D73">
        <v>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2" x14ac:dyDescent="0.2">
      <c r="A74" t="s">
        <v>657</v>
      </c>
      <c r="B74">
        <v>107</v>
      </c>
      <c r="C74">
        <v>3</v>
      </c>
      <c r="D74">
        <v>17</v>
      </c>
      <c r="E74">
        <v>16</v>
      </c>
      <c r="F74">
        <v>58.1</v>
      </c>
      <c r="G74">
        <v>0</v>
      </c>
      <c r="H74">
        <v>495</v>
      </c>
      <c r="I74">
        <v>26</v>
      </c>
      <c r="J74">
        <v>19.03</v>
      </c>
      <c r="K74">
        <v>8.51</v>
      </c>
      <c r="L74">
        <v>13.4</v>
      </c>
    </row>
    <row r="75" spans="1:12" x14ac:dyDescent="0.2">
      <c r="A75" t="s">
        <v>653</v>
      </c>
      <c r="B75">
        <v>106</v>
      </c>
      <c r="C75">
        <v>3</v>
      </c>
      <c r="D75">
        <v>5</v>
      </c>
      <c r="E75">
        <v>2</v>
      </c>
      <c r="F75">
        <v>5</v>
      </c>
      <c r="G75">
        <v>0</v>
      </c>
      <c r="H75">
        <v>30</v>
      </c>
      <c r="I75">
        <v>1</v>
      </c>
      <c r="J75">
        <v>30</v>
      </c>
      <c r="K75">
        <v>6</v>
      </c>
      <c r="L75">
        <v>30</v>
      </c>
    </row>
    <row r="76" spans="1:12" x14ac:dyDescent="0.2">
      <c r="A76" t="s">
        <v>658</v>
      </c>
      <c r="B76">
        <v>110</v>
      </c>
      <c r="C76">
        <v>3</v>
      </c>
      <c r="D76">
        <v>10</v>
      </c>
      <c r="E76">
        <v>10</v>
      </c>
      <c r="F76">
        <v>37.200000000000003</v>
      </c>
      <c r="G76">
        <v>1</v>
      </c>
      <c r="H76">
        <v>282</v>
      </c>
      <c r="I76">
        <v>9</v>
      </c>
      <c r="J76">
        <v>31.33</v>
      </c>
      <c r="K76">
        <v>7.55</v>
      </c>
      <c r="L76">
        <v>24.8</v>
      </c>
    </row>
    <row r="77" spans="1:12" x14ac:dyDescent="0.2">
      <c r="A77" t="s">
        <v>659</v>
      </c>
      <c r="B77">
        <v>109</v>
      </c>
      <c r="C77">
        <v>3</v>
      </c>
      <c r="D77">
        <v>6</v>
      </c>
      <c r="E77">
        <v>6</v>
      </c>
      <c r="F77">
        <v>18</v>
      </c>
      <c r="G77">
        <v>0</v>
      </c>
      <c r="H77">
        <v>163</v>
      </c>
      <c r="I77">
        <v>5</v>
      </c>
      <c r="J77">
        <v>32.6</v>
      </c>
      <c r="K77">
        <v>9.0500000000000007</v>
      </c>
      <c r="L77">
        <v>21.6</v>
      </c>
    </row>
    <row r="78" spans="1:12" x14ac:dyDescent="0.2">
      <c r="A78" t="s">
        <v>655</v>
      </c>
      <c r="B78">
        <v>102</v>
      </c>
      <c r="C78">
        <v>3</v>
      </c>
      <c r="D78">
        <v>8</v>
      </c>
      <c r="E78">
        <v>1</v>
      </c>
      <c r="F78">
        <v>1</v>
      </c>
      <c r="G78">
        <v>0</v>
      </c>
      <c r="H78">
        <v>20</v>
      </c>
      <c r="I78">
        <v>0</v>
      </c>
      <c r="J78">
        <v>0</v>
      </c>
      <c r="K78">
        <v>20</v>
      </c>
    </row>
    <row r="79" spans="1:12" x14ac:dyDescent="0.2">
      <c r="A79" t="s">
        <v>652</v>
      </c>
      <c r="B79">
        <v>100</v>
      </c>
      <c r="C79">
        <v>3</v>
      </c>
      <c r="D79">
        <v>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2" x14ac:dyDescent="0.2">
      <c r="A80" t="s">
        <v>654</v>
      </c>
      <c r="B80">
        <v>101</v>
      </c>
      <c r="C80">
        <v>3</v>
      </c>
      <c r="D80">
        <v>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2" x14ac:dyDescent="0.2">
      <c r="A81" t="s">
        <v>621</v>
      </c>
      <c r="B81">
        <v>25</v>
      </c>
      <c r="C81">
        <v>3</v>
      </c>
      <c r="D81">
        <v>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2" x14ac:dyDescent="0.2">
      <c r="A82" t="s">
        <v>656</v>
      </c>
      <c r="B82">
        <v>104</v>
      </c>
      <c r="C82">
        <v>3</v>
      </c>
      <c r="D82">
        <v>18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2" x14ac:dyDescent="0.2">
      <c r="A83" t="s">
        <v>666</v>
      </c>
      <c r="B83">
        <v>116</v>
      </c>
      <c r="C83">
        <v>3</v>
      </c>
      <c r="D83">
        <v>15</v>
      </c>
      <c r="E83">
        <v>15</v>
      </c>
      <c r="F83">
        <v>54.4</v>
      </c>
      <c r="G83">
        <v>2</v>
      </c>
      <c r="H83">
        <v>407</v>
      </c>
      <c r="I83">
        <v>29</v>
      </c>
      <c r="J83">
        <v>14.03</v>
      </c>
      <c r="K83">
        <v>7.44</v>
      </c>
      <c r="L83">
        <v>11.3</v>
      </c>
    </row>
    <row r="84" spans="1:12" x14ac:dyDescent="0.2">
      <c r="A84" t="s">
        <v>662</v>
      </c>
      <c r="B84">
        <v>121</v>
      </c>
      <c r="C84">
        <v>3</v>
      </c>
      <c r="D84">
        <v>6</v>
      </c>
      <c r="E84">
        <v>6</v>
      </c>
      <c r="F84">
        <v>22</v>
      </c>
      <c r="G84">
        <v>0</v>
      </c>
      <c r="H84">
        <v>158</v>
      </c>
      <c r="I84">
        <v>8</v>
      </c>
      <c r="J84">
        <v>19.75</v>
      </c>
      <c r="K84">
        <v>7.18</v>
      </c>
      <c r="L84">
        <v>16.5</v>
      </c>
    </row>
    <row r="85" spans="1:12" x14ac:dyDescent="0.2">
      <c r="A85" t="s">
        <v>665</v>
      </c>
      <c r="B85">
        <v>119</v>
      </c>
      <c r="C85">
        <v>3</v>
      </c>
      <c r="D85">
        <v>12</v>
      </c>
      <c r="E85">
        <v>12</v>
      </c>
      <c r="F85">
        <v>43.5</v>
      </c>
      <c r="G85">
        <v>1</v>
      </c>
      <c r="H85">
        <v>347</v>
      </c>
      <c r="I85">
        <v>15</v>
      </c>
      <c r="J85">
        <v>23.13</v>
      </c>
      <c r="K85">
        <v>7.91</v>
      </c>
      <c r="L85">
        <v>17.5</v>
      </c>
    </row>
    <row r="86" spans="1:12" x14ac:dyDescent="0.2">
      <c r="A86" t="s">
        <v>289</v>
      </c>
      <c r="B86">
        <v>120</v>
      </c>
      <c r="C86">
        <v>3</v>
      </c>
      <c r="D86">
        <v>9</v>
      </c>
      <c r="E86">
        <v>9</v>
      </c>
      <c r="F86">
        <v>35</v>
      </c>
      <c r="G86">
        <v>0</v>
      </c>
      <c r="H86">
        <v>258</v>
      </c>
      <c r="I86">
        <v>9</v>
      </c>
      <c r="J86">
        <v>28.66</v>
      </c>
      <c r="K86">
        <v>7.37</v>
      </c>
      <c r="L86">
        <v>23.3</v>
      </c>
    </row>
    <row r="87" spans="1:12" x14ac:dyDescent="0.2">
      <c r="A87" t="s">
        <v>661</v>
      </c>
      <c r="B87">
        <v>118</v>
      </c>
      <c r="C87">
        <v>3</v>
      </c>
      <c r="D87">
        <v>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2" x14ac:dyDescent="0.2">
      <c r="A88" t="s">
        <v>663</v>
      </c>
      <c r="B88">
        <v>112</v>
      </c>
      <c r="C88">
        <v>3</v>
      </c>
      <c r="D88">
        <v>13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2" x14ac:dyDescent="0.2">
      <c r="A89" t="s">
        <v>664</v>
      </c>
      <c r="B89">
        <v>113</v>
      </c>
      <c r="C89">
        <v>3</v>
      </c>
      <c r="D89">
        <v>16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2" x14ac:dyDescent="0.2">
      <c r="A90" t="s">
        <v>660</v>
      </c>
      <c r="B90">
        <v>114</v>
      </c>
      <c r="C90">
        <v>3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2" x14ac:dyDescent="0.2">
      <c r="A91" t="s">
        <v>601</v>
      </c>
      <c r="B91">
        <v>15</v>
      </c>
      <c r="C91">
        <v>3</v>
      </c>
      <c r="D91">
        <v>10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2" x14ac:dyDescent="0.2">
      <c r="A92" t="s">
        <v>649</v>
      </c>
      <c r="B92">
        <v>95</v>
      </c>
      <c r="C92">
        <v>3</v>
      </c>
      <c r="D92">
        <v>13</v>
      </c>
      <c r="E92">
        <v>13</v>
      </c>
      <c r="F92">
        <v>39</v>
      </c>
      <c r="G92">
        <v>0</v>
      </c>
      <c r="H92">
        <v>365</v>
      </c>
      <c r="I92">
        <v>18</v>
      </c>
      <c r="J92">
        <v>20.27</v>
      </c>
      <c r="K92">
        <v>9.35</v>
      </c>
      <c r="L92">
        <v>13</v>
      </c>
    </row>
    <row r="93" spans="1:12" x14ac:dyDescent="0.2">
      <c r="A93" t="s">
        <v>671</v>
      </c>
      <c r="B93">
        <v>126</v>
      </c>
      <c r="C93">
        <v>3</v>
      </c>
      <c r="D93">
        <v>14</v>
      </c>
      <c r="E93">
        <v>14</v>
      </c>
      <c r="F93">
        <v>35.1</v>
      </c>
      <c r="G93">
        <v>0</v>
      </c>
      <c r="H93">
        <v>251</v>
      </c>
      <c r="I93">
        <v>11</v>
      </c>
      <c r="J93">
        <v>22.81</v>
      </c>
      <c r="K93">
        <v>7.13</v>
      </c>
      <c r="L93">
        <v>19.100000000000001</v>
      </c>
    </row>
    <row r="94" spans="1:12" x14ac:dyDescent="0.2">
      <c r="A94" t="s">
        <v>301</v>
      </c>
      <c r="B94">
        <v>6</v>
      </c>
      <c r="C94">
        <v>3</v>
      </c>
      <c r="D94">
        <v>8</v>
      </c>
      <c r="E94">
        <v>7</v>
      </c>
      <c r="F94">
        <v>28</v>
      </c>
      <c r="G94">
        <v>0</v>
      </c>
      <c r="H94">
        <v>180</v>
      </c>
      <c r="I94">
        <v>6</v>
      </c>
      <c r="J94">
        <v>30</v>
      </c>
      <c r="K94">
        <v>6.42</v>
      </c>
      <c r="L94">
        <v>28</v>
      </c>
    </row>
    <row r="95" spans="1:12" x14ac:dyDescent="0.2">
      <c r="A95" t="s">
        <v>674</v>
      </c>
      <c r="B95">
        <v>129</v>
      </c>
      <c r="C95">
        <v>3</v>
      </c>
      <c r="D95">
        <v>6</v>
      </c>
      <c r="E95">
        <v>6</v>
      </c>
      <c r="F95">
        <v>22</v>
      </c>
      <c r="G95">
        <v>0</v>
      </c>
      <c r="H95">
        <v>153</v>
      </c>
      <c r="I95">
        <v>5</v>
      </c>
      <c r="J95">
        <v>30.6</v>
      </c>
      <c r="K95">
        <v>6.95</v>
      </c>
      <c r="L95">
        <v>26.4</v>
      </c>
    </row>
    <row r="96" spans="1:12" x14ac:dyDescent="0.2">
      <c r="A96" t="s">
        <v>673</v>
      </c>
      <c r="B96">
        <v>131</v>
      </c>
      <c r="C96">
        <v>3</v>
      </c>
      <c r="D96">
        <v>6</v>
      </c>
      <c r="E96">
        <v>6</v>
      </c>
      <c r="F96">
        <v>15.3</v>
      </c>
      <c r="G96">
        <v>0</v>
      </c>
      <c r="H96">
        <v>143</v>
      </c>
      <c r="I96">
        <v>3</v>
      </c>
      <c r="J96">
        <v>47.66</v>
      </c>
      <c r="K96">
        <v>9.2200000000000006</v>
      </c>
      <c r="L96">
        <v>31</v>
      </c>
    </row>
    <row r="97" spans="1:10" x14ac:dyDescent="0.2">
      <c r="A97" t="s">
        <v>669</v>
      </c>
      <c r="B97">
        <v>122</v>
      </c>
      <c r="C97">
        <v>3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672</v>
      </c>
      <c r="B98">
        <v>123</v>
      </c>
      <c r="C98">
        <v>3</v>
      </c>
      <c r="D98">
        <v>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670</v>
      </c>
      <c r="B99">
        <v>124</v>
      </c>
      <c r="C99">
        <v>3</v>
      </c>
      <c r="D99">
        <v>14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667</v>
      </c>
      <c r="B100">
        <v>125</v>
      </c>
      <c r="C100">
        <v>3</v>
      </c>
      <c r="D100">
        <v>11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EAC3-0522-46F0-96CB-9EF898DC4D89}">
  <dimension ref="A1:BO74"/>
  <sheetViews>
    <sheetView topLeftCell="Y30" workbookViewId="0">
      <selection activeCell="AK35" sqref="AK35:AL35"/>
    </sheetView>
  </sheetViews>
  <sheetFormatPr baseColWidth="10" defaultColWidth="8.83203125" defaultRowHeight="15" x14ac:dyDescent="0.2"/>
  <cols>
    <col min="1" max="3" width="24.1640625" bestFit="1" customWidth="1"/>
    <col min="4" max="4" width="8.33203125" bestFit="1" customWidth="1"/>
    <col min="5" max="5" width="27.6640625" bestFit="1" customWidth="1"/>
    <col min="6" max="6" width="14.6640625" bestFit="1" customWidth="1"/>
    <col min="8" max="8" width="35.33203125" bestFit="1" customWidth="1"/>
    <col min="9" max="9" width="19.33203125" bestFit="1" customWidth="1"/>
    <col min="10" max="10" width="18.33203125" bestFit="1" customWidth="1"/>
    <col min="11" max="11" width="19.6640625" bestFit="1" customWidth="1"/>
    <col min="12" max="12" width="12.83203125" bestFit="1" customWidth="1"/>
    <col min="13" max="13" width="8" bestFit="1" customWidth="1"/>
    <col min="15" max="15" width="9" bestFit="1" customWidth="1"/>
    <col min="16" max="16" width="8" bestFit="1" customWidth="1"/>
    <col min="18" max="18" width="10.1640625" bestFit="1" customWidth="1"/>
    <col min="19" max="19" width="5.83203125" bestFit="1" customWidth="1"/>
    <col min="24" max="24" width="40.1640625" bestFit="1" customWidth="1"/>
    <col min="34" max="34" width="34" bestFit="1" customWidth="1"/>
    <col min="35" max="35" width="9.6640625" bestFit="1" customWidth="1"/>
    <col min="36" max="36" width="9.1640625" bestFit="1" customWidth="1"/>
    <col min="37" max="37" width="19.33203125" bestFit="1" customWidth="1"/>
    <col min="38" max="38" width="18.33203125" bestFit="1" customWidth="1"/>
    <col min="39" max="39" width="8" bestFit="1" customWidth="1"/>
    <col min="40" max="40" width="10.1640625" bestFit="1" customWidth="1"/>
    <col min="41" max="41" width="9" bestFit="1" customWidth="1"/>
    <col min="42" max="42" width="8" bestFit="1" customWidth="1"/>
    <col min="44" max="44" width="10.1640625" bestFit="1" customWidth="1"/>
  </cols>
  <sheetData>
    <row r="1" spans="1:60" s="1" customFormat="1" x14ac:dyDescent="0.2">
      <c r="A1" s="14" t="s">
        <v>0</v>
      </c>
      <c r="B1" s="14"/>
      <c r="C1" s="14"/>
      <c r="D1" s="14"/>
      <c r="E1" s="14"/>
      <c r="F1" s="14"/>
      <c r="H1" s="6" t="s">
        <v>193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/>
      <c r="U1" s="6" t="s">
        <v>194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H1" s="6" t="s">
        <v>213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U1" s="6" t="s">
        <v>230</v>
      </c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</row>
    <row r="2" spans="1:60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3" t="s">
        <v>97</v>
      </c>
      <c r="I2" s="3" t="s">
        <v>164</v>
      </c>
      <c r="J2" s="3" t="s">
        <v>165</v>
      </c>
      <c r="K2" s="3" t="s">
        <v>98</v>
      </c>
      <c r="L2" s="3" t="s">
        <v>166</v>
      </c>
      <c r="M2" s="3" t="s">
        <v>167</v>
      </c>
      <c r="N2" s="3" t="s">
        <v>168</v>
      </c>
      <c r="O2" s="3" t="s">
        <v>169</v>
      </c>
      <c r="P2" s="3" t="s">
        <v>170</v>
      </c>
      <c r="Q2" s="3" t="s">
        <v>171</v>
      </c>
      <c r="R2" s="3" t="s">
        <v>172</v>
      </c>
      <c r="S2" s="3" t="s">
        <v>173</v>
      </c>
      <c r="T2" s="8"/>
      <c r="U2" s="3" t="s">
        <v>97</v>
      </c>
      <c r="V2" s="3" t="s">
        <v>164</v>
      </c>
      <c r="W2" s="3" t="s">
        <v>165</v>
      </c>
      <c r="X2" s="3" t="s">
        <v>98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170</v>
      </c>
      <c r="AD2" s="3" t="s">
        <v>171</v>
      </c>
      <c r="AE2" s="3" t="s">
        <v>172</v>
      </c>
      <c r="AF2" s="3" t="s">
        <v>173</v>
      </c>
      <c r="AG2" s="1"/>
      <c r="AH2" s="3" t="s">
        <v>97</v>
      </c>
      <c r="AI2" s="3" t="s">
        <v>164</v>
      </c>
      <c r="AJ2" s="3" t="s">
        <v>165</v>
      </c>
      <c r="AK2" s="3" t="s">
        <v>98</v>
      </c>
      <c r="AL2" s="3" t="s">
        <v>166</v>
      </c>
      <c r="AM2" s="3" t="s">
        <v>167</v>
      </c>
      <c r="AN2" s="3" t="s">
        <v>168</v>
      </c>
      <c r="AO2" s="3" t="s">
        <v>169</v>
      </c>
      <c r="AP2" s="3" t="s">
        <v>170</v>
      </c>
      <c r="AQ2" s="3" t="s">
        <v>171</v>
      </c>
      <c r="AR2" s="3" t="s">
        <v>172</v>
      </c>
      <c r="AS2" s="3" t="s">
        <v>173</v>
      </c>
      <c r="AT2" s="1"/>
      <c r="AU2" s="3" t="s">
        <v>97</v>
      </c>
      <c r="AV2" s="3" t="s">
        <v>164</v>
      </c>
      <c r="AW2" s="3" t="s">
        <v>165</v>
      </c>
      <c r="AX2" s="3" t="s">
        <v>98</v>
      </c>
      <c r="AY2" s="3" t="s">
        <v>166</v>
      </c>
      <c r="AZ2" s="3" t="s">
        <v>167</v>
      </c>
      <c r="BA2" s="3" t="s">
        <v>168</v>
      </c>
      <c r="BB2" s="3" t="s">
        <v>169</v>
      </c>
      <c r="BC2" s="3" t="s">
        <v>170</v>
      </c>
      <c r="BD2" s="3" t="s">
        <v>171</v>
      </c>
      <c r="BE2" s="3" t="s">
        <v>172</v>
      </c>
      <c r="BF2" s="3" t="s">
        <v>173</v>
      </c>
      <c r="BG2" s="1"/>
      <c r="BH2" s="1"/>
    </row>
    <row r="3" spans="1:60" x14ac:dyDescent="0.2">
      <c r="A3" s="2" t="s">
        <v>63</v>
      </c>
      <c r="B3" s="2" t="s">
        <v>62</v>
      </c>
      <c r="C3" s="2" t="s">
        <v>62</v>
      </c>
      <c r="D3" s="2" t="s">
        <v>44</v>
      </c>
      <c r="E3" s="2" t="s">
        <v>64</v>
      </c>
      <c r="F3" s="2" t="s">
        <v>45</v>
      </c>
      <c r="H3" t="s">
        <v>177</v>
      </c>
      <c r="I3" s="5">
        <v>4</v>
      </c>
      <c r="J3" s="5">
        <v>4</v>
      </c>
      <c r="K3" s="5">
        <v>143</v>
      </c>
      <c r="L3" s="5">
        <v>70</v>
      </c>
      <c r="M3" s="5">
        <v>35.75</v>
      </c>
      <c r="N3" s="5">
        <v>140.19</v>
      </c>
      <c r="O3" s="5">
        <v>0</v>
      </c>
      <c r="P3" s="5">
        <v>1</v>
      </c>
      <c r="Q3" s="5">
        <v>0</v>
      </c>
      <c r="R3" s="5">
        <v>10</v>
      </c>
      <c r="S3" s="5">
        <v>8</v>
      </c>
      <c r="T3" s="1"/>
      <c r="U3" t="s">
        <v>195</v>
      </c>
      <c r="V3" s="5">
        <v>16</v>
      </c>
      <c r="W3" s="5">
        <v>16</v>
      </c>
      <c r="X3" s="5">
        <v>452</v>
      </c>
      <c r="Y3" s="5" t="s">
        <v>196</v>
      </c>
      <c r="Z3" s="5">
        <v>50.22</v>
      </c>
      <c r="AA3" s="5">
        <v>160.28</v>
      </c>
      <c r="AB3" s="5">
        <v>1</v>
      </c>
      <c r="AC3" s="5">
        <v>2</v>
      </c>
      <c r="AD3" s="5">
        <v>0</v>
      </c>
      <c r="AE3" s="5">
        <v>40</v>
      </c>
      <c r="AF3" s="5">
        <v>22</v>
      </c>
      <c r="AG3" s="1"/>
      <c r="AH3" t="s">
        <v>214</v>
      </c>
      <c r="AI3" s="5">
        <v>16</v>
      </c>
      <c r="AJ3" s="5">
        <v>15</v>
      </c>
      <c r="AK3" s="5">
        <v>672</v>
      </c>
      <c r="AL3" s="5" t="s">
        <v>215</v>
      </c>
      <c r="AM3" s="5">
        <v>51.69</v>
      </c>
      <c r="AN3" s="5">
        <v>139.69999999999999</v>
      </c>
      <c r="AO3" s="5">
        <v>0</v>
      </c>
      <c r="AP3" s="5">
        <v>6</v>
      </c>
      <c r="AQ3" s="5">
        <v>1</v>
      </c>
      <c r="AR3" s="5">
        <v>77</v>
      </c>
      <c r="AS3" s="5">
        <v>18</v>
      </c>
      <c r="AT3" s="1"/>
      <c r="AU3" t="s">
        <v>231</v>
      </c>
      <c r="AV3" s="5">
        <v>14</v>
      </c>
      <c r="AW3" s="5">
        <v>14</v>
      </c>
      <c r="AX3" s="5">
        <v>730</v>
      </c>
      <c r="AY3" s="5">
        <v>84</v>
      </c>
      <c r="AZ3" s="5">
        <v>56.15</v>
      </c>
      <c r="BA3" s="5">
        <v>153.68</v>
      </c>
      <c r="BB3" s="5">
        <v>0</v>
      </c>
      <c r="BC3" s="5">
        <v>8</v>
      </c>
      <c r="BD3" s="5">
        <v>0</v>
      </c>
      <c r="BE3" s="5">
        <v>60</v>
      </c>
      <c r="BF3" s="5">
        <v>36</v>
      </c>
      <c r="BG3" s="1"/>
      <c r="BH3" s="1"/>
    </row>
    <row r="4" spans="1:60" x14ac:dyDescent="0.2">
      <c r="A4" s="2" t="s">
        <v>63</v>
      </c>
      <c r="B4" s="2" t="s">
        <v>62</v>
      </c>
      <c r="C4" s="2" t="s">
        <v>63</v>
      </c>
      <c r="D4" s="2" t="s">
        <v>29</v>
      </c>
      <c r="E4" s="2" t="s">
        <v>67</v>
      </c>
      <c r="F4" s="2" t="s">
        <v>47</v>
      </c>
      <c r="H4" t="s">
        <v>178</v>
      </c>
      <c r="I4" s="5">
        <v>9</v>
      </c>
      <c r="J4" s="5">
        <v>9</v>
      </c>
      <c r="K4" s="5">
        <v>274</v>
      </c>
      <c r="L4" s="5">
        <v>74</v>
      </c>
      <c r="M4" s="5">
        <v>34.25</v>
      </c>
      <c r="N4" s="5">
        <v>113.22</v>
      </c>
      <c r="O4" s="5">
        <v>0</v>
      </c>
      <c r="P4" s="5">
        <v>2</v>
      </c>
      <c r="Q4" s="5">
        <v>0</v>
      </c>
      <c r="R4" s="5">
        <v>28</v>
      </c>
      <c r="S4" s="5">
        <v>4</v>
      </c>
      <c r="T4" s="1"/>
      <c r="U4" t="s">
        <v>197</v>
      </c>
      <c r="V4" s="5">
        <v>16</v>
      </c>
      <c r="W4" s="5">
        <v>16</v>
      </c>
      <c r="X4" s="5">
        <v>605</v>
      </c>
      <c r="Y4" s="5" t="s">
        <v>198</v>
      </c>
      <c r="Z4" s="5">
        <v>43.21</v>
      </c>
      <c r="AA4" s="5">
        <v>181.13</v>
      </c>
      <c r="AB4" s="5">
        <v>1</v>
      </c>
      <c r="AC4" s="5">
        <v>5</v>
      </c>
      <c r="AD4" s="5">
        <v>1</v>
      </c>
      <c r="AE4" s="5">
        <v>65</v>
      </c>
      <c r="AF4" s="5">
        <v>28</v>
      </c>
      <c r="AG4" s="1"/>
      <c r="AH4" t="s">
        <v>216</v>
      </c>
      <c r="AI4" s="5">
        <v>16</v>
      </c>
      <c r="AJ4" s="5">
        <v>15</v>
      </c>
      <c r="AK4" s="5">
        <v>590</v>
      </c>
      <c r="AL4" s="5">
        <v>92</v>
      </c>
      <c r="AM4" s="5">
        <v>42.14</v>
      </c>
      <c r="AN4" s="5">
        <v>147.5</v>
      </c>
      <c r="AO4" s="5">
        <v>0</v>
      </c>
      <c r="AP4" s="5">
        <v>4</v>
      </c>
      <c r="AQ4" s="5">
        <v>0</v>
      </c>
      <c r="AR4" s="5">
        <v>46</v>
      </c>
      <c r="AS4" s="5">
        <v>30</v>
      </c>
      <c r="AT4" s="1"/>
      <c r="AU4" t="s">
        <v>232</v>
      </c>
      <c r="AV4" s="5">
        <v>14</v>
      </c>
      <c r="AW4" s="5">
        <v>14</v>
      </c>
      <c r="AX4" s="5">
        <v>639</v>
      </c>
      <c r="AY4" s="5" t="s">
        <v>233</v>
      </c>
      <c r="AZ4" s="5">
        <v>53.25</v>
      </c>
      <c r="BA4" s="5">
        <v>139.82</v>
      </c>
      <c r="BB4" s="5">
        <v>2</v>
      </c>
      <c r="BC4" s="5">
        <v>6</v>
      </c>
      <c r="BD4" s="5">
        <v>1</v>
      </c>
      <c r="BE4" s="5">
        <v>65</v>
      </c>
      <c r="BF4" s="5">
        <v>16</v>
      </c>
      <c r="BG4" s="1"/>
      <c r="BH4" s="1"/>
    </row>
    <row r="5" spans="1:60" x14ac:dyDescent="0.2">
      <c r="A5" s="2" t="s">
        <v>62</v>
      </c>
      <c r="B5" s="2" t="s">
        <v>60</v>
      </c>
      <c r="C5" s="2" t="s">
        <v>62</v>
      </c>
      <c r="D5" s="2" t="s">
        <v>15</v>
      </c>
      <c r="E5" s="2" t="s">
        <v>66</v>
      </c>
      <c r="F5" s="2" t="s">
        <v>48</v>
      </c>
      <c r="H5" t="s">
        <v>179</v>
      </c>
      <c r="I5" s="5">
        <v>15</v>
      </c>
      <c r="J5" s="5">
        <v>15</v>
      </c>
      <c r="K5" s="5">
        <v>408</v>
      </c>
      <c r="L5" s="5" t="s">
        <v>180</v>
      </c>
      <c r="M5" s="5">
        <v>31.38</v>
      </c>
      <c r="N5" s="5">
        <v>150</v>
      </c>
      <c r="O5" s="5">
        <v>0</v>
      </c>
      <c r="P5" s="5">
        <v>3</v>
      </c>
      <c r="Q5" s="5">
        <v>2</v>
      </c>
      <c r="R5" s="5">
        <v>28</v>
      </c>
      <c r="S5" s="5">
        <v>27</v>
      </c>
      <c r="T5" s="1"/>
      <c r="U5" t="s">
        <v>199</v>
      </c>
      <c r="V5" s="5">
        <v>11</v>
      </c>
      <c r="W5" s="5">
        <v>11</v>
      </c>
      <c r="X5" s="5">
        <v>343</v>
      </c>
      <c r="Y5" s="5" t="s">
        <v>200</v>
      </c>
      <c r="Z5" s="5">
        <v>42.87</v>
      </c>
      <c r="AA5" s="5">
        <v>164.11</v>
      </c>
      <c r="AB5" s="5">
        <v>0</v>
      </c>
      <c r="AC5" s="5">
        <v>1</v>
      </c>
      <c r="AD5" s="5">
        <v>0</v>
      </c>
      <c r="AE5" s="5">
        <v>26</v>
      </c>
      <c r="AF5" s="5">
        <v>23</v>
      </c>
      <c r="AG5" s="1"/>
      <c r="AH5" t="s">
        <v>217</v>
      </c>
      <c r="AI5" s="5">
        <v>16</v>
      </c>
      <c r="AJ5" s="5">
        <v>14</v>
      </c>
      <c r="AK5" s="5">
        <v>418</v>
      </c>
      <c r="AL5" s="5">
        <v>52</v>
      </c>
      <c r="AM5" s="5">
        <v>38</v>
      </c>
      <c r="AN5" s="5">
        <v>158.33000000000001</v>
      </c>
      <c r="AO5" s="5">
        <v>0</v>
      </c>
      <c r="AP5" s="5">
        <v>3</v>
      </c>
      <c r="AQ5" s="5">
        <v>0</v>
      </c>
      <c r="AR5" s="5">
        <v>12</v>
      </c>
      <c r="AS5" s="5">
        <v>35</v>
      </c>
      <c r="AT5" s="1"/>
      <c r="AU5" t="s">
        <v>234</v>
      </c>
      <c r="AV5" s="5">
        <v>14</v>
      </c>
      <c r="AW5" s="5">
        <v>14</v>
      </c>
      <c r="AX5" s="5">
        <v>400</v>
      </c>
      <c r="AY5" s="5">
        <v>77</v>
      </c>
      <c r="AZ5" s="5">
        <v>33.33</v>
      </c>
      <c r="BA5" s="5">
        <v>183.48</v>
      </c>
      <c r="BB5" s="5">
        <v>0</v>
      </c>
      <c r="BC5" s="5">
        <v>5</v>
      </c>
      <c r="BD5" s="5">
        <v>2</v>
      </c>
      <c r="BE5" s="5">
        <v>29</v>
      </c>
      <c r="BF5" s="5">
        <v>31</v>
      </c>
      <c r="BG5" s="1"/>
      <c r="BH5" s="1"/>
    </row>
    <row r="6" spans="1:60" x14ac:dyDescent="0.2">
      <c r="A6" s="2" t="s">
        <v>61</v>
      </c>
      <c r="B6" s="2" t="s">
        <v>62</v>
      </c>
      <c r="C6" s="2" t="s">
        <v>61</v>
      </c>
      <c r="D6" s="2" t="s">
        <v>15</v>
      </c>
      <c r="E6" s="2" t="s">
        <v>64</v>
      </c>
      <c r="F6" s="2" t="s">
        <v>49</v>
      </c>
      <c r="H6" t="s">
        <v>181</v>
      </c>
      <c r="I6" s="5">
        <v>5</v>
      </c>
      <c r="J6" s="5">
        <v>5</v>
      </c>
      <c r="K6" s="5">
        <v>93</v>
      </c>
      <c r="L6" s="5" t="s">
        <v>136</v>
      </c>
      <c r="M6" s="5">
        <v>31</v>
      </c>
      <c r="N6" s="5">
        <v>129.16</v>
      </c>
      <c r="O6" s="5">
        <v>0</v>
      </c>
      <c r="P6" s="5">
        <v>1</v>
      </c>
      <c r="Q6" s="5">
        <v>1</v>
      </c>
      <c r="R6" s="5">
        <v>12</v>
      </c>
      <c r="S6" s="5">
        <v>2</v>
      </c>
      <c r="T6" s="1"/>
      <c r="U6" t="s">
        <v>201</v>
      </c>
      <c r="V6" s="5">
        <v>16</v>
      </c>
      <c r="W6" s="5">
        <v>15</v>
      </c>
      <c r="X6" s="5">
        <v>454</v>
      </c>
      <c r="Y6" s="5">
        <v>75</v>
      </c>
      <c r="Z6" s="5">
        <v>30.26</v>
      </c>
      <c r="AA6" s="5">
        <v>142.76</v>
      </c>
      <c r="AB6" s="5">
        <v>0</v>
      </c>
      <c r="AC6" s="5">
        <v>3</v>
      </c>
      <c r="AD6" s="5">
        <v>0</v>
      </c>
      <c r="AE6" s="5">
        <v>54</v>
      </c>
      <c r="AF6" s="5">
        <v>18</v>
      </c>
      <c r="AG6" s="1"/>
      <c r="AH6" t="s">
        <v>218</v>
      </c>
      <c r="AI6" s="5">
        <v>14</v>
      </c>
      <c r="AJ6" s="5">
        <v>11</v>
      </c>
      <c r="AK6" s="5">
        <v>326</v>
      </c>
      <c r="AL6" s="5" t="s">
        <v>219</v>
      </c>
      <c r="AM6" s="5">
        <v>32.6</v>
      </c>
      <c r="AN6" s="5">
        <v>172.48</v>
      </c>
      <c r="AO6" s="5">
        <v>0</v>
      </c>
      <c r="AP6" s="5">
        <v>2</v>
      </c>
      <c r="AQ6" s="5">
        <v>0</v>
      </c>
      <c r="AR6" s="5">
        <v>24</v>
      </c>
      <c r="AS6" s="5">
        <v>16</v>
      </c>
      <c r="AT6" s="1"/>
      <c r="AU6" t="s">
        <v>235</v>
      </c>
      <c r="AV6" s="5">
        <v>9</v>
      </c>
      <c r="AW6" s="5">
        <v>7</v>
      </c>
      <c r="AX6" s="5">
        <v>91</v>
      </c>
      <c r="AY6" s="5" t="s">
        <v>236</v>
      </c>
      <c r="AZ6" s="5">
        <v>30.33</v>
      </c>
      <c r="BA6" s="5">
        <v>128.16</v>
      </c>
      <c r="BB6" s="5">
        <v>0</v>
      </c>
      <c r="BC6" s="5">
        <v>0</v>
      </c>
      <c r="BD6" s="5">
        <v>0</v>
      </c>
      <c r="BE6" s="5">
        <v>6</v>
      </c>
      <c r="BF6" s="5">
        <v>4</v>
      </c>
      <c r="BG6" s="1"/>
      <c r="BH6" s="1"/>
    </row>
    <row r="7" spans="1:60" x14ac:dyDescent="0.2">
      <c r="A7" s="2" t="s">
        <v>63</v>
      </c>
      <c r="B7" s="2" t="s">
        <v>61</v>
      </c>
      <c r="C7" s="2" t="s">
        <v>51</v>
      </c>
      <c r="D7" s="2" t="s">
        <v>39</v>
      </c>
      <c r="E7" s="2" t="s">
        <v>67</v>
      </c>
      <c r="F7" s="2" t="s">
        <v>50</v>
      </c>
      <c r="H7" t="s">
        <v>182</v>
      </c>
      <c r="I7" s="5">
        <v>15</v>
      </c>
      <c r="J7" s="5">
        <v>15</v>
      </c>
      <c r="K7" s="5">
        <v>358</v>
      </c>
      <c r="L7" s="5">
        <v>62</v>
      </c>
      <c r="M7" s="5">
        <v>29.83</v>
      </c>
      <c r="N7" s="5">
        <v>172.94</v>
      </c>
      <c r="O7" s="5">
        <v>0</v>
      </c>
      <c r="P7" s="5">
        <v>2</v>
      </c>
      <c r="Q7" s="5">
        <v>2</v>
      </c>
      <c r="R7" s="5">
        <v>26</v>
      </c>
      <c r="S7" s="5">
        <v>26</v>
      </c>
      <c r="T7" s="1"/>
      <c r="U7" t="s">
        <v>202</v>
      </c>
      <c r="V7" s="5">
        <v>14</v>
      </c>
      <c r="W7" s="5">
        <v>10</v>
      </c>
      <c r="X7" s="5">
        <v>241</v>
      </c>
      <c r="Y7" s="5">
        <v>64</v>
      </c>
      <c r="Z7" s="5">
        <v>26.77</v>
      </c>
      <c r="AA7" s="5">
        <v>145.18</v>
      </c>
      <c r="AB7" s="5">
        <v>0</v>
      </c>
      <c r="AC7" s="5">
        <v>2</v>
      </c>
      <c r="AD7" s="5">
        <v>1</v>
      </c>
      <c r="AE7" s="5">
        <v>23</v>
      </c>
      <c r="AF7" s="5">
        <v>12</v>
      </c>
      <c r="AG7" s="1"/>
      <c r="AH7" t="s">
        <v>220</v>
      </c>
      <c r="AI7" s="5">
        <v>16</v>
      </c>
      <c r="AJ7" s="5">
        <v>12</v>
      </c>
      <c r="AK7" s="5">
        <v>104</v>
      </c>
      <c r="AL7" s="5" t="s">
        <v>221</v>
      </c>
      <c r="AM7" s="5">
        <v>26</v>
      </c>
      <c r="AN7" s="5">
        <v>182.45</v>
      </c>
      <c r="AO7" s="5">
        <v>0</v>
      </c>
      <c r="AP7" s="5">
        <v>0</v>
      </c>
      <c r="AQ7" s="5">
        <v>1</v>
      </c>
      <c r="AR7" s="5">
        <v>3</v>
      </c>
      <c r="AS7" s="5">
        <v>10</v>
      </c>
      <c r="AT7" s="1"/>
      <c r="AU7" t="s">
        <v>237</v>
      </c>
      <c r="AV7" s="5">
        <v>5</v>
      </c>
      <c r="AW7" s="5">
        <v>4</v>
      </c>
      <c r="AX7" s="5">
        <v>58</v>
      </c>
      <c r="AY7" s="5">
        <v>26</v>
      </c>
      <c r="AZ7" s="5">
        <v>29</v>
      </c>
      <c r="BA7" s="5">
        <v>123.4</v>
      </c>
      <c r="BB7" s="5">
        <v>0</v>
      </c>
      <c r="BC7" s="5">
        <v>0</v>
      </c>
      <c r="BD7" s="5">
        <v>0</v>
      </c>
      <c r="BE7" s="5">
        <v>6</v>
      </c>
      <c r="BF7" s="5">
        <v>1</v>
      </c>
      <c r="BG7" s="1"/>
      <c r="BH7" s="1"/>
    </row>
    <row r="8" spans="1:60" x14ac:dyDescent="0.2">
      <c r="A8" s="2" t="s">
        <v>63</v>
      </c>
      <c r="B8" s="2" t="s">
        <v>60</v>
      </c>
      <c r="C8" s="2" t="s">
        <v>60</v>
      </c>
      <c r="D8" s="2" t="s">
        <v>52</v>
      </c>
      <c r="E8" s="2" t="s">
        <v>67</v>
      </c>
      <c r="F8" s="2" t="s">
        <v>53</v>
      </c>
      <c r="H8" t="s">
        <v>183</v>
      </c>
      <c r="I8" s="5">
        <v>13</v>
      </c>
      <c r="J8" s="5">
        <v>13</v>
      </c>
      <c r="K8" s="5">
        <v>379</v>
      </c>
      <c r="L8" s="5">
        <v>73</v>
      </c>
      <c r="M8" s="5">
        <v>29.15</v>
      </c>
      <c r="N8" s="5">
        <v>144.1</v>
      </c>
      <c r="O8" s="5">
        <v>0</v>
      </c>
      <c r="P8" s="5">
        <v>4</v>
      </c>
      <c r="Q8" s="5">
        <v>2</v>
      </c>
      <c r="R8" s="5">
        <v>38</v>
      </c>
      <c r="S8" s="5">
        <v>22</v>
      </c>
      <c r="T8" s="1"/>
      <c r="U8" t="s">
        <v>203</v>
      </c>
      <c r="V8" s="5">
        <v>16</v>
      </c>
      <c r="W8" s="5">
        <v>15</v>
      </c>
      <c r="X8" s="5">
        <v>231</v>
      </c>
      <c r="Y8" s="5" t="s">
        <v>204</v>
      </c>
      <c r="Z8" s="5">
        <v>25.66</v>
      </c>
      <c r="AA8" s="5">
        <v>158.21</v>
      </c>
      <c r="AB8" s="5">
        <v>0</v>
      </c>
      <c r="AC8" s="5">
        <v>0</v>
      </c>
      <c r="AD8" s="5">
        <v>2</v>
      </c>
      <c r="AE8" s="5">
        <v>12</v>
      </c>
      <c r="AF8" s="5">
        <v>15</v>
      </c>
      <c r="AG8" s="1"/>
      <c r="AH8" t="s">
        <v>222</v>
      </c>
      <c r="AI8" s="5">
        <v>16</v>
      </c>
      <c r="AJ8" s="5">
        <v>12</v>
      </c>
      <c r="AK8" s="5">
        <v>190</v>
      </c>
      <c r="AL8" s="5" t="s">
        <v>103</v>
      </c>
      <c r="AM8" s="5">
        <v>23.75</v>
      </c>
      <c r="AN8" s="5">
        <v>142.85</v>
      </c>
      <c r="AO8" s="5">
        <v>0</v>
      </c>
      <c r="AP8" s="5">
        <v>0</v>
      </c>
      <c r="AQ8" s="5">
        <v>0</v>
      </c>
      <c r="AR8" s="5">
        <v>11</v>
      </c>
      <c r="AS8" s="5">
        <v>9</v>
      </c>
      <c r="AT8" s="1"/>
      <c r="AU8" t="s">
        <v>238</v>
      </c>
      <c r="AV8" s="5">
        <v>2</v>
      </c>
      <c r="AW8" s="5">
        <v>1</v>
      </c>
      <c r="AX8" s="5">
        <v>17</v>
      </c>
      <c r="AY8" s="5">
        <v>17</v>
      </c>
      <c r="AZ8" s="5">
        <v>17</v>
      </c>
      <c r="BA8" s="5">
        <v>212.5</v>
      </c>
      <c r="BB8" s="5">
        <v>0</v>
      </c>
      <c r="BC8" s="5">
        <v>0</v>
      </c>
      <c r="BD8" s="5">
        <v>0</v>
      </c>
      <c r="BE8" s="5">
        <v>2</v>
      </c>
      <c r="BF8" s="5">
        <v>1</v>
      </c>
      <c r="BG8" s="1"/>
      <c r="BH8" s="1"/>
    </row>
    <row r="9" spans="1:60" x14ac:dyDescent="0.2">
      <c r="A9" s="2" t="s">
        <v>60</v>
      </c>
      <c r="B9" s="2" t="s">
        <v>61</v>
      </c>
      <c r="C9" s="2" t="s">
        <v>61</v>
      </c>
      <c r="D9" s="2" t="s">
        <v>27</v>
      </c>
      <c r="E9" s="2" t="s">
        <v>65</v>
      </c>
      <c r="F9" s="2" t="s">
        <v>54</v>
      </c>
      <c r="H9" t="s">
        <v>184</v>
      </c>
      <c r="I9" s="5">
        <v>15</v>
      </c>
      <c r="J9" s="5">
        <v>12</v>
      </c>
      <c r="K9" s="5">
        <v>238</v>
      </c>
      <c r="L9" s="5" t="s">
        <v>123</v>
      </c>
      <c r="M9" s="5">
        <v>23.8</v>
      </c>
      <c r="N9" s="5">
        <v>138.37</v>
      </c>
      <c r="O9" s="5">
        <v>0</v>
      </c>
      <c r="P9" s="5">
        <v>1</v>
      </c>
      <c r="Q9" s="5">
        <v>0</v>
      </c>
      <c r="R9" s="5">
        <v>13</v>
      </c>
      <c r="S9" s="5">
        <v>12</v>
      </c>
      <c r="T9" s="1"/>
      <c r="U9" t="s">
        <v>205</v>
      </c>
      <c r="V9" s="5">
        <v>8</v>
      </c>
      <c r="W9" s="5">
        <v>3</v>
      </c>
      <c r="X9" s="5">
        <v>23</v>
      </c>
      <c r="Y9" s="5" t="s">
        <v>206</v>
      </c>
      <c r="Z9" s="5">
        <v>23</v>
      </c>
      <c r="AA9" s="5">
        <v>135.29</v>
      </c>
      <c r="AB9" s="5">
        <v>0</v>
      </c>
      <c r="AC9" s="5">
        <v>0</v>
      </c>
      <c r="AD9" s="5">
        <v>0</v>
      </c>
      <c r="AE9" s="5">
        <v>4</v>
      </c>
      <c r="AF9" s="5">
        <v>0</v>
      </c>
      <c r="AG9" s="1"/>
      <c r="AH9" t="s">
        <v>223</v>
      </c>
      <c r="AI9" s="5">
        <v>15</v>
      </c>
      <c r="AJ9" s="5">
        <v>10</v>
      </c>
      <c r="AK9" s="5">
        <v>124</v>
      </c>
      <c r="AL9" s="5">
        <v>23</v>
      </c>
      <c r="AM9" s="5">
        <v>17.71</v>
      </c>
      <c r="AN9" s="5">
        <v>136.26</v>
      </c>
      <c r="AO9" s="5">
        <v>0</v>
      </c>
      <c r="AP9" s="5">
        <v>0</v>
      </c>
      <c r="AQ9" s="5">
        <v>0</v>
      </c>
      <c r="AR9" s="5">
        <v>12</v>
      </c>
      <c r="AS9" s="5">
        <v>6</v>
      </c>
      <c r="AT9" s="1"/>
      <c r="AU9" t="s">
        <v>239</v>
      </c>
      <c r="AV9" s="5">
        <v>12</v>
      </c>
      <c r="AW9" s="5">
        <v>10</v>
      </c>
      <c r="AX9" s="5">
        <v>135</v>
      </c>
      <c r="AY9" s="5" t="s">
        <v>240</v>
      </c>
      <c r="AZ9" s="5">
        <v>16.87</v>
      </c>
      <c r="BA9" s="5">
        <v>139.16999999999999</v>
      </c>
      <c r="BB9" s="5">
        <v>0</v>
      </c>
      <c r="BC9" s="5">
        <v>1</v>
      </c>
      <c r="BD9" s="5">
        <v>1</v>
      </c>
      <c r="BE9" s="5">
        <v>9</v>
      </c>
      <c r="BF9" s="5">
        <v>8</v>
      </c>
      <c r="BG9" s="1"/>
      <c r="BH9" s="1"/>
    </row>
    <row r="10" spans="1:60" x14ac:dyDescent="0.2">
      <c r="A10" s="2" t="s">
        <v>60</v>
      </c>
      <c r="B10" s="2" t="s">
        <v>63</v>
      </c>
      <c r="C10" s="2" t="s">
        <v>63</v>
      </c>
      <c r="D10" s="2" t="s">
        <v>55</v>
      </c>
      <c r="E10" s="2" t="s">
        <v>65</v>
      </c>
      <c r="F10" s="2" t="s">
        <v>56</v>
      </c>
      <c r="H10" t="s">
        <v>185</v>
      </c>
      <c r="I10" s="5">
        <v>7</v>
      </c>
      <c r="J10" s="5">
        <v>1</v>
      </c>
      <c r="K10" s="5">
        <v>19</v>
      </c>
      <c r="L10" s="5">
        <v>19</v>
      </c>
      <c r="M10" s="5">
        <v>19</v>
      </c>
      <c r="N10" s="5">
        <v>63.33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1"/>
      <c r="U10" t="s">
        <v>207</v>
      </c>
      <c r="V10" s="5">
        <v>16</v>
      </c>
      <c r="W10" s="5">
        <v>16</v>
      </c>
      <c r="X10" s="5">
        <v>332</v>
      </c>
      <c r="Y10" s="5">
        <v>65</v>
      </c>
      <c r="Z10" s="5">
        <v>20.75</v>
      </c>
      <c r="AA10" s="5">
        <v>132.80000000000001</v>
      </c>
      <c r="AB10" s="5">
        <v>0</v>
      </c>
      <c r="AC10" s="5">
        <v>2</v>
      </c>
      <c r="AD10" s="5">
        <v>2</v>
      </c>
      <c r="AE10" s="5">
        <v>35</v>
      </c>
      <c r="AF10" s="5">
        <v>17</v>
      </c>
      <c r="AG10" s="1"/>
      <c r="AH10" t="s">
        <v>224</v>
      </c>
      <c r="AI10" s="5">
        <v>16</v>
      </c>
      <c r="AJ10" s="5">
        <v>12</v>
      </c>
      <c r="AK10" s="5">
        <v>158</v>
      </c>
      <c r="AL10" s="5" t="s">
        <v>225</v>
      </c>
      <c r="AM10" s="5">
        <v>15.8</v>
      </c>
      <c r="AN10" s="5">
        <v>139.82</v>
      </c>
      <c r="AO10" s="5">
        <v>0</v>
      </c>
      <c r="AP10" s="5">
        <v>0</v>
      </c>
      <c r="AQ10" s="5">
        <v>1</v>
      </c>
      <c r="AR10" s="5">
        <v>10</v>
      </c>
      <c r="AS10" s="5">
        <v>9</v>
      </c>
      <c r="AT10" s="1"/>
      <c r="AU10" t="s">
        <v>241</v>
      </c>
      <c r="AV10" s="5">
        <v>8</v>
      </c>
      <c r="AW10" s="5">
        <v>5</v>
      </c>
      <c r="AX10" s="5">
        <v>33</v>
      </c>
      <c r="AY10" s="5" t="s">
        <v>242</v>
      </c>
      <c r="AZ10" s="5">
        <v>16.5</v>
      </c>
      <c r="BA10" s="5">
        <v>117.85</v>
      </c>
      <c r="BB10" s="5">
        <v>0</v>
      </c>
      <c r="BC10" s="5">
        <v>0</v>
      </c>
      <c r="BD10" s="5">
        <v>0</v>
      </c>
      <c r="BE10" s="5">
        <v>3</v>
      </c>
      <c r="BF10" s="5">
        <v>0</v>
      </c>
      <c r="BG10" s="1"/>
      <c r="BH10" s="1"/>
    </row>
    <row r="11" spans="1:60" x14ac:dyDescent="0.2">
      <c r="A11" s="2" t="s">
        <v>62</v>
      </c>
      <c r="B11" s="2" t="s">
        <v>61</v>
      </c>
      <c r="C11" s="2" t="s">
        <v>61</v>
      </c>
      <c r="D11" s="2" t="s">
        <v>12</v>
      </c>
      <c r="E11" s="2" t="s">
        <v>66</v>
      </c>
      <c r="F11" s="2" t="s">
        <v>57</v>
      </c>
      <c r="H11" t="s">
        <v>186</v>
      </c>
      <c r="I11" s="5">
        <v>8</v>
      </c>
      <c r="J11" s="5">
        <v>3</v>
      </c>
      <c r="K11" s="5">
        <v>16</v>
      </c>
      <c r="L11" s="5">
        <v>13</v>
      </c>
      <c r="M11" s="5">
        <v>16</v>
      </c>
      <c r="N11" s="5">
        <v>76.19</v>
      </c>
      <c r="O11" s="5">
        <v>0</v>
      </c>
      <c r="P11" s="5">
        <v>0</v>
      </c>
      <c r="Q11" s="5">
        <v>0</v>
      </c>
      <c r="R11" s="5">
        <v>2</v>
      </c>
      <c r="S11" s="5">
        <v>0</v>
      </c>
      <c r="T11" s="1"/>
      <c r="U11" t="s">
        <v>208</v>
      </c>
      <c r="V11" s="5">
        <v>4</v>
      </c>
      <c r="W11" s="5">
        <v>1</v>
      </c>
      <c r="X11" s="5">
        <v>13</v>
      </c>
      <c r="Y11" s="5">
        <v>13</v>
      </c>
      <c r="Z11" s="5">
        <v>13</v>
      </c>
      <c r="AA11" s="5">
        <v>144.44</v>
      </c>
      <c r="AB11" s="5">
        <v>0</v>
      </c>
      <c r="AC11" s="5">
        <v>0</v>
      </c>
      <c r="AD11" s="5">
        <v>0</v>
      </c>
      <c r="AE11" s="5">
        <v>0</v>
      </c>
      <c r="AF11" s="5">
        <v>1</v>
      </c>
      <c r="AG11" s="1"/>
      <c r="AH11" t="s">
        <v>226</v>
      </c>
      <c r="AI11" s="5">
        <v>2</v>
      </c>
      <c r="AJ11" s="5">
        <v>2</v>
      </c>
      <c r="AK11" s="5">
        <v>15</v>
      </c>
      <c r="AL11" s="5">
        <v>8</v>
      </c>
      <c r="AM11" s="5">
        <v>7.5</v>
      </c>
      <c r="AN11" s="5">
        <v>107.14</v>
      </c>
      <c r="AO11" s="5">
        <v>0</v>
      </c>
      <c r="AP11" s="5">
        <v>0</v>
      </c>
      <c r="AQ11" s="5">
        <v>0</v>
      </c>
      <c r="AR11" s="5">
        <v>2</v>
      </c>
      <c r="AS11" s="5">
        <v>0</v>
      </c>
      <c r="AT11" s="1"/>
      <c r="AU11" t="s">
        <v>243</v>
      </c>
      <c r="AV11" s="5">
        <v>7</v>
      </c>
      <c r="AW11" s="5">
        <v>2</v>
      </c>
      <c r="AX11" s="5">
        <v>13</v>
      </c>
      <c r="AY11" s="5" t="s">
        <v>244</v>
      </c>
      <c r="AZ11" s="5">
        <v>13</v>
      </c>
      <c r="BA11" s="5">
        <v>144.44</v>
      </c>
      <c r="BB11" s="5">
        <v>0</v>
      </c>
      <c r="BC11" s="5">
        <v>0</v>
      </c>
      <c r="BD11" s="5">
        <v>1</v>
      </c>
      <c r="BE11" s="5">
        <v>0</v>
      </c>
      <c r="BF11" s="5">
        <v>1</v>
      </c>
      <c r="BG11" s="1"/>
      <c r="BH11" s="1"/>
    </row>
    <row r="12" spans="1:60" x14ac:dyDescent="0.2">
      <c r="A12" s="2" t="s">
        <v>61</v>
      </c>
      <c r="B12" s="2" t="s">
        <v>63</v>
      </c>
      <c r="C12" s="2" t="s">
        <v>61</v>
      </c>
      <c r="D12" s="2" t="s">
        <v>37</v>
      </c>
      <c r="E12" s="2" t="s">
        <v>64</v>
      </c>
      <c r="F12" s="2" t="s">
        <v>58</v>
      </c>
      <c r="H12" t="s">
        <v>187</v>
      </c>
      <c r="I12" s="5">
        <v>7</v>
      </c>
      <c r="J12" s="5">
        <v>7</v>
      </c>
      <c r="K12" s="5">
        <v>61</v>
      </c>
      <c r="L12" s="5">
        <v>23</v>
      </c>
      <c r="M12" s="5">
        <v>15.25</v>
      </c>
      <c r="N12" s="5">
        <v>164.86</v>
      </c>
      <c r="O12" s="5">
        <v>0</v>
      </c>
      <c r="P12" s="5">
        <v>0</v>
      </c>
      <c r="Q12" s="5">
        <v>0</v>
      </c>
      <c r="R12" s="5">
        <v>2</v>
      </c>
      <c r="S12" s="5">
        <v>5</v>
      </c>
      <c r="T12" s="1"/>
      <c r="U12" t="s">
        <v>209</v>
      </c>
      <c r="V12" s="5">
        <v>16</v>
      </c>
      <c r="W12" s="5">
        <v>4</v>
      </c>
      <c r="X12" s="5">
        <v>25</v>
      </c>
      <c r="Y12" s="5">
        <v>18</v>
      </c>
      <c r="Z12" s="5">
        <v>12.5</v>
      </c>
      <c r="AA12" s="5">
        <v>113.63</v>
      </c>
      <c r="AB12" s="5">
        <v>0</v>
      </c>
      <c r="AC12" s="5">
        <v>0</v>
      </c>
      <c r="AD12" s="5">
        <v>1</v>
      </c>
      <c r="AE12" s="5">
        <v>1</v>
      </c>
      <c r="AF12" s="5">
        <v>1</v>
      </c>
      <c r="AG12" s="1"/>
      <c r="AH12" t="s">
        <v>227</v>
      </c>
      <c r="AI12" s="5">
        <v>3</v>
      </c>
      <c r="AJ12" s="5">
        <v>2</v>
      </c>
      <c r="AK12" s="5">
        <v>2</v>
      </c>
      <c r="AL12" s="5" t="s">
        <v>146</v>
      </c>
      <c r="AM12" s="5">
        <v>0</v>
      </c>
      <c r="AN12" s="5">
        <v>50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1"/>
      <c r="AU12" t="s">
        <v>245</v>
      </c>
      <c r="AV12" s="5">
        <v>13</v>
      </c>
      <c r="AW12" s="5">
        <v>13</v>
      </c>
      <c r="AX12" s="5">
        <v>140</v>
      </c>
      <c r="AY12" s="5">
        <v>30</v>
      </c>
      <c r="AZ12" s="5">
        <v>11.66</v>
      </c>
      <c r="BA12" s="5">
        <v>134.61000000000001</v>
      </c>
      <c r="BB12" s="5">
        <v>0</v>
      </c>
      <c r="BC12" s="5">
        <v>0</v>
      </c>
      <c r="BD12" s="5">
        <v>4</v>
      </c>
      <c r="BE12" s="5">
        <v>13</v>
      </c>
      <c r="BF12" s="5">
        <v>5</v>
      </c>
      <c r="BG12" s="1"/>
      <c r="BH12" s="1"/>
    </row>
    <row r="13" spans="1:60" x14ac:dyDescent="0.2">
      <c r="A13" s="2" t="s">
        <v>60</v>
      </c>
      <c r="B13" s="2" t="s">
        <v>62</v>
      </c>
      <c r="C13" s="2" t="s">
        <v>60</v>
      </c>
      <c r="D13" s="2" t="s">
        <v>34</v>
      </c>
      <c r="E13" s="2" t="s">
        <v>65</v>
      </c>
      <c r="F13" s="2" t="s">
        <v>59</v>
      </c>
      <c r="H13" t="s">
        <v>188</v>
      </c>
      <c r="I13" s="5">
        <v>4</v>
      </c>
      <c r="J13" s="5">
        <v>2</v>
      </c>
      <c r="K13" s="5">
        <v>11</v>
      </c>
      <c r="L13" s="5" t="s">
        <v>189</v>
      </c>
      <c r="M13" s="5">
        <v>11</v>
      </c>
      <c r="N13" s="5">
        <v>220</v>
      </c>
      <c r="O13" s="5">
        <v>0</v>
      </c>
      <c r="P13" s="5">
        <v>0</v>
      </c>
      <c r="Q13" s="5">
        <v>0</v>
      </c>
      <c r="R13" s="5">
        <v>1</v>
      </c>
      <c r="S13" s="5">
        <v>1</v>
      </c>
      <c r="T13" s="1"/>
      <c r="U13" t="s">
        <v>210</v>
      </c>
      <c r="V13" s="5">
        <v>2</v>
      </c>
      <c r="W13" s="5">
        <v>2</v>
      </c>
      <c r="X13" s="5">
        <v>25</v>
      </c>
      <c r="Y13" s="5">
        <v>20</v>
      </c>
      <c r="Z13" s="5">
        <v>12.5</v>
      </c>
      <c r="AA13" s="5">
        <v>80.64</v>
      </c>
      <c r="AB13" s="5">
        <v>0</v>
      </c>
      <c r="AC13" s="5">
        <v>0</v>
      </c>
      <c r="AD13" s="5">
        <v>0</v>
      </c>
      <c r="AE13" s="5">
        <v>2</v>
      </c>
      <c r="AF13" s="5">
        <v>0</v>
      </c>
      <c r="AG13" s="1"/>
      <c r="AH13" t="s">
        <v>228</v>
      </c>
      <c r="AI13" s="5">
        <v>10</v>
      </c>
      <c r="AJ13" s="5">
        <v>1</v>
      </c>
      <c r="AK13" s="5">
        <v>1</v>
      </c>
      <c r="AL13" s="5" t="s">
        <v>146</v>
      </c>
      <c r="AM13" s="5">
        <v>0</v>
      </c>
      <c r="AN13" s="5">
        <v>50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1"/>
      <c r="AU13" t="s">
        <v>246</v>
      </c>
      <c r="AV13" s="5">
        <v>10</v>
      </c>
      <c r="AW13" s="5">
        <v>6</v>
      </c>
      <c r="AX13" s="5">
        <v>42</v>
      </c>
      <c r="AY13" s="5" t="s">
        <v>247</v>
      </c>
      <c r="AZ13" s="5">
        <v>10.5</v>
      </c>
      <c r="BA13" s="5">
        <v>107.69</v>
      </c>
      <c r="BB13" s="5">
        <v>0</v>
      </c>
      <c r="BC13" s="5">
        <v>0</v>
      </c>
      <c r="BD13" s="5">
        <v>0</v>
      </c>
      <c r="BE13" s="5">
        <v>3</v>
      </c>
      <c r="BF13" s="5">
        <v>1</v>
      </c>
      <c r="BG13" s="1"/>
      <c r="BH13" s="1"/>
    </row>
    <row r="14" spans="1:60" x14ac:dyDescent="0.2"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1"/>
      <c r="AI14" s="5"/>
      <c r="AJ14" s="5"/>
      <c r="AK14" s="5"/>
      <c r="AL14" s="5"/>
      <c r="AM14" s="5"/>
      <c r="AN14" s="5"/>
      <c r="AO14" s="5"/>
      <c r="AP14" s="5"/>
      <c r="AQ14" s="5"/>
      <c r="AR14" s="1"/>
      <c r="AS14" s="1"/>
      <c r="AT14" s="1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1"/>
      <c r="BH14" s="1"/>
    </row>
    <row r="15" spans="1:60" x14ac:dyDescent="0.2">
      <c r="H15" s="6" t="s">
        <v>191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"/>
      <c r="U15" s="6" t="s">
        <v>212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"/>
      <c r="AH15" s="6" t="s">
        <v>229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T15" s="1"/>
      <c r="AU15" s="6" t="s">
        <v>248</v>
      </c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1"/>
      <c r="BH15" s="1"/>
    </row>
    <row r="16" spans="1:60" x14ac:dyDescent="0.2">
      <c r="H16" s="3" t="s">
        <v>97</v>
      </c>
      <c r="I16" s="3" t="s">
        <v>115</v>
      </c>
      <c r="J16" s="3" t="s">
        <v>164</v>
      </c>
      <c r="K16" s="3" t="s">
        <v>165</v>
      </c>
      <c r="L16" s="3" t="s">
        <v>116</v>
      </c>
      <c r="M16" s="3" t="s">
        <v>174</v>
      </c>
      <c r="N16" s="3" t="s">
        <v>98</v>
      </c>
      <c r="O16" s="3" t="s">
        <v>175</v>
      </c>
      <c r="P16" s="3" t="s">
        <v>167</v>
      </c>
      <c r="Q16" s="3" t="s">
        <v>176</v>
      </c>
      <c r="R16" s="3" t="s">
        <v>168</v>
      </c>
      <c r="S16" s="5"/>
      <c r="T16" s="1"/>
      <c r="U16" s="3" t="s">
        <v>97</v>
      </c>
      <c r="V16" s="3" t="s">
        <v>115</v>
      </c>
      <c r="W16" s="3" t="s">
        <v>164</v>
      </c>
      <c r="X16" s="3" t="s">
        <v>165</v>
      </c>
      <c r="Y16" s="3" t="s">
        <v>116</v>
      </c>
      <c r="Z16" s="3" t="s">
        <v>174</v>
      </c>
      <c r="AA16" s="3" t="s">
        <v>98</v>
      </c>
      <c r="AB16" s="3" t="s">
        <v>175</v>
      </c>
      <c r="AC16" s="3" t="s">
        <v>167</v>
      </c>
      <c r="AD16" s="3" t="s">
        <v>176</v>
      </c>
      <c r="AE16" s="3" t="s">
        <v>168</v>
      </c>
      <c r="AF16" s="4"/>
      <c r="AG16" s="1"/>
      <c r="AH16" s="3" t="s">
        <v>97</v>
      </c>
      <c r="AI16" s="3" t="s">
        <v>115</v>
      </c>
      <c r="AJ16" s="3" t="s">
        <v>164</v>
      </c>
      <c r="AK16" s="3" t="s">
        <v>165</v>
      </c>
      <c r="AL16" s="3" t="s">
        <v>116</v>
      </c>
      <c r="AM16" s="3" t="s">
        <v>174</v>
      </c>
      <c r="AN16" s="3" t="s">
        <v>98</v>
      </c>
      <c r="AO16" s="3" t="s">
        <v>175</v>
      </c>
      <c r="AP16" s="3" t="s">
        <v>167</v>
      </c>
      <c r="AQ16" s="3" t="s">
        <v>176</v>
      </c>
      <c r="AR16" s="3" t="s">
        <v>168</v>
      </c>
      <c r="AT16" s="1"/>
      <c r="AU16" s="3" t="s">
        <v>97</v>
      </c>
      <c r="AV16" s="3" t="s">
        <v>115</v>
      </c>
      <c r="AW16" s="3" t="s">
        <v>164</v>
      </c>
      <c r="AX16" s="3" t="s">
        <v>165</v>
      </c>
      <c r="AY16" s="3" t="s">
        <v>116</v>
      </c>
      <c r="AZ16" s="3" t="s">
        <v>174</v>
      </c>
      <c r="BA16" s="3" t="s">
        <v>98</v>
      </c>
      <c r="BB16" s="3" t="s">
        <v>175</v>
      </c>
      <c r="BC16" s="3" t="s">
        <v>167</v>
      </c>
      <c r="BD16" s="3" t="s">
        <v>176</v>
      </c>
      <c r="BE16" s="3" t="s">
        <v>168</v>
      </c>
      <c r="BF16" s="5"/>
      <c r="BG16" s="1"/>
      <c r="BH16" s="1"/>
    </row>
    <row r="17" spans="3:62" x14ac:dyDescent="0.2">
      <c r="H17" t="s">
        <v>188</v>
      </c>
      <c r="I17" s="5" t="s">
        <v>192</v>
      </c>
      <c r="J17" s="5">
        <v>4</v>
      </c>
      <c r="K17" s="5">
        <v>4</v>
      </c>
      <c r="L17" s="5">
        <v>16</v>
      </c>
      <c r="M17" s="5">
        <v>1</v>
      </c>
      <c r="N17" s="5">
        <v>130</v>
      </c>
      <c r="O17" s="5">
        <v>11</v>
      </c>
      <c r="P17" s="5">
        <v>11.81</v>
      </c>
      <c r="Q17" s="5">
        <v>8.1199999999999992</v>
      </c>
      <c r="R17" s="5">
        <v>8.6999999999999993</v>
      </c>
      <c r="S17" s="5"/>
      <c r="T17" s="1"/>
      <c r="U17" t="s">
        <v>210</v>
      </c>
      <c r="V17" s="5" t="s">
        <v>192</v>
      </c>
      <c r="W17" s="5">
        <v>2</v>
      </c>
      <c r="X17" s="5">
        <v>1</v>
      </c>
      <c r="Y17" s="5">
        <v>2</v>
      </c>
      <c r="Z17" s="5">
        <v>0</v>
      </c>
      <c r="AA17" s="5">
        <v>14</v>
      </c>
      <c r="AB17" s="5">
        <v>1</v>
      </c>
      <c r="AC17" s="5">
        <v>14</v>
      </c>
      <c r="AD17" s="5">
        <v>7</v>
      </c>
      <c r="AE17" s="5">
        <v>12</v>
      </c>
      <c r="AF17" s="5"/>
      <c r="AG17" s="1"/>
      <c r="AH17" t="s">
        <v>222</v>
      </c>
      <c r="AI17" s="5" t="s">
        <v>192</v>
      </c>
      <c r="AJ17" s="5">
        <v>16</v>
      </c>
      <c r="AK17" s="5">
        <v>16</v>
      </c>
      <c r="AL17" s="5">
        <v>57</v>
      </c>
      <c r="AM17" s="5">
        <v>0</v>
      </c>
      <c r="AN17" s="5">
        <v>431</v>
      </c>
      <c r="AO17" s="5">
        <v>20</v>
      </c>
      <c r="AP17" s="5">
        <v>21.55</v>
      </c>
      <c r="AQ17" s="5">
        <v>7.56</v>
      </c>
      <c r="AR17" s="5">
        <v>17.100000000000001</v>
      </c>
      <c r="AT17" s="1"/>
      <c r="AU17" t="s">
        <v>237</v>
      </c>
      <c r="AV17" s="5" t="s">
        <v>192</v>
      </c>
      <c r="AW17" s="5">
        <v>5</v>
      </c>
      <c r="AX17" s="5">
        <v>5</v>
      </c>
      <c r="AY17" s="5">
        <v>11</v>
      </c>
      <c r="AZ17" s="5">
        <v>0</v>
      </c>
      <c r="BA17" s="5">
        <v>95</v>
      </c>
      <c r="BB17" s="5">
        <v>6</v>
      </c>
      <c r="BC17" s="5">
        <v>15.83</v>
      </c>
      <c r="BD17" s="5">
        <v>8.6300000000000008</v>
      </c>
      <c r="BE17" s="5">
        <v>11</v>
      </c>
      <c r="BF17" s="5"/>
      <c r="BG17" s="1"/>
      <c r="BH17" s="1"/>
    </row>
    <row r="18" spans="3:62" x14ac:dyDescent="0.2">
      <c r="C18" s="9"/>
      <c r="H18" t="s">
        <v>186</v>
      </c>
      <c r="I18" s="5" t="s">
        <v>192</v>
      </c>
      <c r="J18" s="5">
        <v>8</v>
      </c>
      <c r="K18" s="5">
        <v>7</v>
      </c>
      <c r="L18" s="5">
        <v>28</v>
      </c>
      <c r="M18" s="5">
        <v>0</v>
      </c>
      <c r="N18" s="5">
        <v>219</v>
      </c>
      <c r="O18" s="5">
        <v>11</v>
      </c>
      <c r="P18" s="5">
        <v>19.899999999999999</v>
      </c>
      <c r="Q18" s="5">
        <v>7.82</v>
      </c>
      <c r="R18" s="5">
        <v>15.2</v>
      </c>
      <c r="S18" s="5"/>
      <c r="U18" t="s">
        <v>209</v>
      </c>
      <c r="V18" s="5" t="s">
        <v>192</v>
      </c>
      <c r="W18" s="5">
        <v>16</v>
      </c>
      <c r="X18" s="5">
        <v>16</v>
      </c>
      <c r="Y18" s="5">
        <v>61</v>
      </c>
      <c r="Z18" s="5">
        <v>0</v>
      </c>
      <c r="AA18" s="5">
        <v>495</v>
      </c>
      <c r="AB18" s="5">
        <v>22</v>
      </c>
      <c r="AC18" s="5">
        <v>22.5</v>
      </c>
      <c r="AD18" s="5">
        <v>8.11</v>
      </c>
      <c r="AE18" s="5">
        <v>16.600000000000001</v>
      </c>
      <c r="AF18" s="5"/>
      <c r="AG18" s="1"/>
      <c r="AH18" t="s">
        <v>223</v>
      </c>
      <c r="AI18" s="5" t="s">
        <v>192</v>
      </c>
      <c r="AJ18" s="5">
        <v>15</v>
      </c>
      <c r="AK18" s="5">
        <v>11</v>
      </c>
      <c r="AL18" s="5">
        <v>26</v>
      </c>
      <c r="AM18" s="5">
        <v>0</v>
      </c>
      <c r="AN18" s="5">
        <v>195</v>
      </c>
      <c r="AO18" s="5">
        <v>9</v>
      </c>
      <c r="AP18" s="5">
        <v>21.66</v>
      </c>
      <c r="AQ18" s="5">
        <v>7.5</v>
      </c>
      <c r="AR18" s="5">
        <v>17.3</v>
      </c>
      <c r="AT18" s="1"/>
      <c r="AU18" t="s">
        <v>243</v>
      </c>
      <c r="AV18" s="5" t="s">
        <v>192</v>
      </c>
      <c r="AW18" s="5">
        <v>7</v>
      </c>
      <c r="AX18" s="5">
        <v>7</v>
      </c>
      <c r="AY18" s="5">
        <v>24</v>
      </c>
      <c r="AZ18" s="5">
        <v>0</v>
      </c>
      <c r="BA18" s="5">
        <v>253</v>
      </c>
      <c r="BB18" s="5">
        <v>9</v>
      </c>
      <c r="BC18" s="5">
        <v>28.11</v>
      </c>
      <c r="BD18" s="5">
        <v>10.54</v>
      </c>
      <c r="BE18" s="5">
        <v>16</v>
      </c>
      <c r="BF18" s="5"/>
      <c r="BG18" s="1"/>
      <c r="BH18" s="1"/>
    </row>
    <row r="19" spans="3:62" x14ac:dyDescent="0.2">
      <c r="H19" t="s">
        <v>179</v>
      </c>
      <c r="I19" s="5" t="s">
        <v>192</v>
      </c>
      <c r="J19" s="5">
        <v>15</v>
      </c>
      <c r="K19" s="5">
        <v>5</v>
      </c>
      <c r="L19" s="5">
        <v>10.5</v>
      </c>
      <c r="M19" s="5">
        <v>0</v>
      </c>
      <c r="N19" s="5">
        <v>100</v>
      </c>
      <c r="O19" s="5">
        <v>5</v>
      </c>
      <c r="P19" s="5">
        <v>20</v>
      </c>
      <c r="Q19" s="5">
        <v>9.23</v>
      </c>
      <c r="R19" s="5">
        <v>13</v>
      </c>
      <c r="S19" s="5"/>
      <c r="U19" t="s">
        <v>208</v>
      </c>
      <c r="V19" s="5" t="s">
        <v>192</v>
      </c>
      <c r="W19" s="5">
        <v>4</v>
      </c>
      <c r="X19" s="5">
        <v>4</v>
      </c>
      <c r="Y19" s="5">
        <v>9.5</v>
      </c>
      <c r="Z19" s="5">
        <v>0</v>
      </c>
      <c r="AA19" s="5">
        <v>92</v>
      </c>
      <c r="AB19" s="5">
        <v>3</v>
      </c>
      <c r="AC19" s="5">
        <v>30.66</v>
      </c>
      <c r="AD19" s="5">
        <v>9.35</v>
      </c>
      <c r="AE19" s="5">
        <v>19.600000000000001</v>
      </c>
      <c r="AF19" s="5"/>
      <c r="AG19" s="1"/>
      <c r="AH19" t="s">
        <v>228</v>
      </c>
      <c r="AI19" s="5" t="s">
        <v>192</v>
      </c>
      <c r="AJ19" s="5">
        <v>10</v>
      </c>
      <c r="AK19" s="5">
        <v>10</v>
      </c>
      <c r="AL19" s="5">
        <v>34</v>
      </c>
      <c r="AM19" s="5">
        <v>0</v>
      </c>
      <c r="AN19" s="5">
        <v>297</v>
      </c>
      <c r="AO19" s="5">
        <v>13</v>
      </c>
      <c r="AP19" s="5">
        <v>22.84</v>
      </c>
      <c r="AQ19" s="5">
        <v>8.73</v>
      </c>
      <c r="AR19" s="5">
        <v>15.6</v>
      </c>
      <c r="AT19" s="1"/>
      <c r="AU19" t="s">
        <v>241</v>
      </c>
      <c r="AV19" s="5" t="s">
        <v>192</v>
      </c>
      <c r="AW19" s="5">
        <v>8</v>
      </c>
      <c r="AX19" s="5">
        <v>8</v>
      </c>
      <c r="AY19" s="5">
        <v>29</v>
      </c>
      <c r="AZ19" s="5">
        <v>0</v>
      </c>
      <c r="BA19" s="5">
        <v>258</v>
      </c>
      <c r="BB19" s="5">
        <v>9</v>
      </c>
      <c r="BC19" s="5">
        <v>28.66</v>
      </c>
      <c r="BD19" s="5">
        <v>8.89</v>
      </c>
      <c r="BE19" s="5">
        <v>19.3</v>
      </c>
      <c r="BF19" s="5"/>
      <c r="BG19" s="1"/>
      <c r="BH19" s="1"/>
    </row>
    <row r="20" spans="3:62" x14ac:dyDescent="0.2">
      <c r="H20" t="s">
        <v>185</v>
      </c>
      <c r="I20" s="5" t="s">
        <v>192</v>
      </c>
      <c r="J20" s="5">
        <v>7</v>
      </c>
      <c r="K20" s="5">
        <v>7</v>
      </c>
      <c r="L20" s="5">
        <v>19</v>
      </c>
      <c r="M20" s="5">
        <v>0</v>
      </c>
      <c r="N20" s="5">
        <v>149</v>
      </c>
      <c r="O20" s="5">
        <v>7</v>
      </c>
      <c r="P20" s="5">
        <v>21.28</v>
      </c>
      <c r="Q20" s="5">
        <v>7.84</v>
      </c>
      <c r="R20" s="5">
        <v>16.2</v>
      </c>
      <c r="S20" s="5"/>
      <c r="U20" t="s">
        <v>195</v>
      </c>
      <c r="V20" s="5" t="s">
        <v>192</v>
      </c>
      <c r="W20" s="5">
        <v>16</v>
      </c>
      <c r="X20" s="5">
        <v>16</v>
      </c>
      <c r="Y20" s="5">
        <v>38</v>
      </c>
      <c r="Z20" s="5">
        <v>0</v>
      </c>
      <c r="AA20" s="5">
        <v>361</v>
      </c>
      <c r="AB20" s="5">
        <v>6</v>
      </c>
      <c r="AC20" s="5">
        <v>60.16</v>
      </c>
      <c r="AD20" s="5">
        <v>9.5</v>
      </c>
      <c r="AE20" s="5">
        <v>38</v>
      </c>
      <c r="AF20" s="5"/>
      <c r="AG20" s="1"/>
      <c r="AH20" t="s">
        <v>227</v>
      </c>
      <c r="AI20" s="5" t="s">
        <v>192</v>
      </c>
      <c r="AJ20" s="5">
        <v>3</v>
      </c>
      <c r="AK20" s="5">
        <v>3</v>
      </c>
      <c r="AL20" s="5">
        <v>12</v>
      </c>
      <c r="AM20" s="5">
        <v>0</v>
      </c>
      <c r="AN20" s="5">
        <v>81</v>
      </c>
      <c r="AO20" s="5">
        <v>3</v>
      </c>
      <c r="AP20" s="5">
        <v>27</v>
      </c>
      <c r="AQ20" s="5">
        <v>6.75</v>
      </c>
      <c r="AR20" s="5">
        <v>24</v>
      </c>
      <c r="AT20" s="1"/>
      <c r="AU20" t="s">
        <v>234</v>
      </c>
      <c r="AV20" s="5" t="s">
        <v>192</v>
      </c>
      <c r="AW20" s="5">
        <v>14</v>
      </c>
      <c r="AX20" s="5">
        <v>7</v>
      </c>
      <c r="AY20" s="5">
        <v>10.199999999999999</v>
      </c>
      <c r="AZ20" s="5">
        <v>0</v>
      </c>
      <c r="BA20" s="5">
        <v>94</v>
      </c>
      <c r="BB20" s="5">
        <v>3</v>
      </c>
      <c r="BC20" s="5">
        <v>31.33</v>
      </c>
      <c r="BD20" s="5">
        <v>9.09</v>
      </c>
      <c r="BE20" s="5">
        <v>20.6</v>
      </c>
      <c r="BF20" s="5"/>
      <c r="BG20" s="1"/>
      <c r="BH20" s="1"/>
    </row>
    <row r="21" spans="3:62" x14ac:dyDescent="0.2">
      <c r="H21" t="s">
        <v>187</v>
      </c>
      <c r="I21" s="5" t="s">
        <v>192</v>
      </c>
      <c r="J21" s="5">
        <v>7</v>
      </c>
      <c r="K21" s="5">
        <v>6</v>
      </c>
      <c r="L21" s="5">
        <v>16</v>
      </c>
      <c r="M21" s="5">
        <v>0</v>
      </c>
      <c r="N21" s="5">
        <v>118</v>
      </c>
      <c r="O21" s="5">
        <v>3</v>
      </c>
      <c r="P21" s="5">
        <v>39.33</v>
      </c>
      <c r="Q21" s="5">
        <v>7.37</v>
      </c>
      <c r="R21" s="5">
        <v>32</v>
      </c>
      <c r="S21" s="5"/>
      <c r="U21" t="s">
        <v>205</v>
      </c>
      <c r="V21" s="5" t="s">
        <v>192</v>
      </c>
      <c r="W21" s="5">
        <v>8</v>
      </c>
      <c r="X21" s="5">
        <v>8</v>
      </c>
      <c r="Y21" s="5">
        <v>19</v>
      </c>
      <c r="Z21" s="5">
        <v>0</v>
      </c>
      <c r="AA21" s="5">
        <v>187</v>
      </c>
      <c r="AB21" s="5">
        <v>3</v>
      </c>
      <c r="AC21" s="5">
        <v>62.33</v>
      </c>
      <c r="AD21" s="5">
        <v>9.84</v>
      </c>
      <c r="AE21" s="5">
        <v>38</v>
      </c>
      <c r="AF21" s="5"/>
      <c r="AG21" s="1"/>
      <c r="AH21" t="s">
        <v>226</v>
      </c>
      <c r="AI21" s="5" t="s">
        <v>192</v>
      </c>
      <c r="AJ21" s="5">
        <v>2</v>
      </c>
      <c r="AK21" s="5">
        <v>1</v>
      </c>
      <c r="AL21" s="5">
        <v>1</v>
      </c>
      <c r="AM21" s="5">
        <v>0</v>
      </c>
      <c r="AN21" s="5">
        <v>18</v>
      </c>
      <c r="AO21" s="5">
        <v>0</v>
      </c>
      <c r="AP21" s="5">
        <v>0</v>
      </c>
      <c r="AQ21" s="5">
        <v>18</v>
      </c>
      <c r="AR21" s="5" t="s">
        <v>39</v>
      </c>
      <c r="AT21" s="1"/>
      <c r="AU21" t="s">
        <v>238</v>
      </c>
      <c r="AV21" s="5" t="s">
        <v>192</v>
      </c>
      <c r="AW21" s="5">
        <v>2</v>
      </c>
      <c r="AX21" s="5">
        <v>2</v>
      </c>
      <c r="AY21" s="5">
        <v>5</v>
      </c>
      <c r="AZ21" s="5">
        <v>0</v>
      </c>
      <c r="BA21" s="5">
        <v>59</v>
      </c>
      <c r="BB21" s="5">
        <v>1</v>
      </c>
      <c r="BC21" s="5">
        <v>59</v>
      </c>
      <c r="BD21" s="5">
        <v>11.8</v>
      </c>
      <c r="BE21" s="5">
        <v>30</v>
      </c>
      <c r="BF21" s="5"/>
      <c r="BG21" s="1"/>
      <c r="BH21" s="1"/>
    </row>
    <row r="22" spans="3:62" x14ac:dyDescent="0.2">
      <c r="H22" t="s">
        <v>184</v>
      </c>
      <c r="I22" s="5" t="s">
        <v>192</v>
      </c>
      <c r="J22" s="5">
        <v>15</v>
      </c>
      <c r="K22" s="5">
        <v>1</v>
      </c>
      <c r="L22" s="5">
        <v>0.1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 t="s">
        <v>39</v>
      </c>
      <c r="S22" s="5"/>
      <c r="U22" t="s">
        <v>199</v>
      </c>
      <c r="V22" s="5" t="s">
        <v>192</v>
      </c>
      <c r="W22" s="5">
        <v>11</v>
      </c>
      <c r="X22" s="5">
        <v>1</v>
      </c>
      <c r="Y22" s="5">
        <v>1</v>
      </c>
      <c r="Z22" s="5">
        <v>0</v>
      </c>
      <c r="AA22" s="5">
        <v>7</v>
      </c>
      <c r="AB22" s="5">
        <v>0</v>
      </c>
      <c r="AC22" s="5">
        <v>0</v>
      </c>
      <c r="AD22" s="5">
        <v>7</v>
      </c>
      <c r="AE22" s="5" t="s">
        <v>39</v>
      </c>
      <c r="AF22" s="5"/>
      <c r="AG22" s="1"/>
      <c r="AH22" t="s">
        <v>214</v>
      </c>
      <c r="AI22" s="5" t="s">
        <v>192</v>
      </c>
      <c r="AJ22" s="5">
        <v>16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 t="s">
        <v>39</v>
      </c>
      <c r="AR22" s="5" t="s">
        <v>39</v>
      </c>
      <c r="AT22" s="1"/>
      <c r="AU22" t="s">
        <v>246</v>
      </c>
      <c r="AV22" s="5" t="s">
        <v>192</v>
      </c>
      <c r="AW22" s="5">
        <v>10</v>
      </c>
      <c r="AX22" s="5">
        <v>5</v>
      </c>
      <c r="AY22" s="5">
        <v>7</v>
      </c>
      <c r="AZ22" s="5">
        <v>0</v>
      </c>
      <c r="BA22" s="5">
        <v>95</v>
      </c>
      <c r="BB22" s="5">
        <v>1</v>
      </c>
      <c r="BC22" s="5">
        <v>95</v>
      </c>
      <c r="BD22" s="5">
        <v>13.57</v>
      </c>
      <c r="BE22" s="5">
        <v>42</v>
      </c>
      <c r="BF22" s="5"/>
      <c r="BG22" s="1"/>
      <c r="BH22" s="1"/>
    </row>
    <row r="23" spans="3:62" x14ac:dyDescent="0.2">
      <c r="H23" t="s">
        <v>183</v>
      </c>
      <c r="I23" s="5" t="s">
        <v>192</v>
      </c>
      <c r="J23" s="5">
        <v>13</v>
      </c>
      <c r="K23" s="5">
        <v>6</v>
      </c>
      <c r="L23" s="5">
        <v>7</v>
      </c>
      <c r="M23" s="5">
        <v>0</v>
      </c>
      <c r="N23" s="5">
        <v>59</v>
      </c>
      <c r="O23" s="5">
        <v>0</v>
      </c>
      <c r="P23" s="5">
        <v>0</v>
      </c>
      <c r="Q23" s="5">
        <v>8.42</v>
      </c>
      <c r="R23" s="5" t="s">
        <v>39</v>
      </c>
      <c r="S23" s="5"/>
      <c r="U23" t="s">
        <v>203</v>
      </c>
      <c r="V23" s="5" t="s">
        <v>192</v>
      </c>
      <c r="W23" s="5">
        <v>16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 t="s">
        <v>39</v>
      </c>
      <c r="AE23" s="5" t="s">
        <v>39</v>
      </c>
      <c r="AF23" s="5"/>
      <c r="AG23" s="1"/>
      <c r="AH23" t="s">
        <v>220</v>
      </c>
      <c r="AI23" s="5" t="s">
        <v>192</v>
      </c>
      <c r="AJ23" s="5">
        <v>16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 t="s">
        <v>39</v>
      </c>
      <c r="AR23" s="5" t="s">
        <v>39</v>
      </c>
      <c r="AT23" s="1"/>
      <c r="AU23" t="s">
        <v>239</v>
      </c>
      <c r="AV23" s="5" t="s">
        <v>192</v>
      </c>
      <c r="AW23" s="5">
        <v>12</v>
      </c>
      <c r="AX23" s="5">
        <v>2</v>
      </c>
      <c r="AY23" s="5">
        <v>2</v>
      </c>
      <c r="AZ23" s="5">
        <v>0</v>
      </c>
      <c r="BA23" s="5">
        <v>17</v>
      </c>
      <c r="BB23" s="5">
        <v>0</v>
      </c>
      <c r="BC23" s="5">
        <v>0</v>
      </c>
      <c r="BD23" s="5">
        <v>8.5</v>
      </c>
      <c r="BE23" s="5" t="s">
        <v>39</v>
      </c>
      <c r="BF23" s="5"/>
      <c r="BG23" s="1"/>
      <c r="BH23" s="1"/>
    </row>
    <row r="24" spans="3:62" x14ac:dyDescent="0.2">
      <c r="H24" t="s">
        <v>177</v>
      </c>
      <c r="I24" s="5" t="s">
        <v>192</v>
      </c>
      <c r="J24" s="5">
        <v>4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 t="s">
        <v>39</v>
      </c>
      <c r="R24" s="5" t="s">
        <v>39</v>
      </c>
      <c r="S24" s="5"/>
      <c r="U24" t="s">
        <v>201</v>
      </c>
      <c r="V24" s="5" t="s">
        <v>192</v>
      </c>
      <c r="W24" s="5">
        <v>16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 t="s">
        <v>39</v>
      </c>
      <c r="AE24" s="5" t="s">
        <v>39</v>
      </c>
      <c r="AF24" s="5"/>
      <c r="AG24" s="1"/>
      <c r="AH24" t="s">
        <v>217</v>
      </c>
      <c r="AI24" s="5" t="s">
        <v>192</v>
      </c>
      <c r="AJ24" s="5">
        <v>16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 t="s">
        <v>39</v>
      </c>
      <c r="AR24" s="5" t="s">
        <v>39</v>
      </c>
      <c r="AT24" s="1"/>
      <c r="AU24" t="s">
        <v>235</v>
      </c>
      <c r="AV24" s="5" t="s">
        <v>192</v>
      </c>
      <c r="AW24" s="5">
        <v>9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 t="s">
        <v>39</v>
      </c>
      <c r="BE24" s="5" t="s">
        <v>39</v>
      </c>
      <c r="BF24" s="5"/>
      <c r="BG24" s="1"/>
      <c r="BH24" s="1"/>
      <c r="BI24" s="1"/>
      <c r="BJ24" s="1"/>
    </row>
    <row r="25" spans="3:62" x14ac:dyDescent="0.2">
      <c r="H25" t="s">
        <v>181</v>
      </c>
      <c r="I25" s="5" t="s">
        <v>192</v>
      </c>
      <c r="J25" s="5">
        <v>5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 t="s">
        <v>39</v>
      </c>
      <c r="R25" s="5" t="s">
        <v>39</v>
      </c>
      <c r="S25" s="5"/>
      <c r="U25" t="s">
        <v>207</v>
      </c>
      <c r="V25" s="5" t="s">
        <v>192</v>
      </c>
      <c r="W25" s="5">
        <v>16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 t="s">
        <v>39</v>
      </c>
      <c r="AE25" s="5" t="s">
        <v>39</v>
      </c>
      <c r="AF25" s="5"/>
      <c r="AG25" s="1"/>
      <c r="AH25" t="s">
        <v>216</v>
      </c>
      <c r="AI25" s="5" t="s">
        <v>192</v>
      </c>
      <c r="AJ25" s="5">
        <v>16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 t="s">
        <v>39</v>
      </c>
      <c r="AR25" s="5" t="s">
        <v>39</v>
      </c>
      <c r="AT25" s="1"/>
      <c r="AU25" t="s">
        <v>231</v>
      </c>
      <c r="AV25" s="5" t="s">
        <v>192</v>
      </c>
      <c r="AW25" s="5">
        <v>14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 t="s">
        <v>39</v>
      </c>
      <c r="BE25" s="5" t="s">
        <v>39</v>
      </c>
      <c r="BF25" s="5"/>
      <c r="BG25" s="5"/>
      <c r="BH25" s="5"/>
      <c r="BI25" s="5"/>
    </row>
    <row r="26" spans="3:62" x14ac:dyDescent="0.2">
      <c r="H26" t="s">
        <v>182</v>
      </c>
      <c r="I26" s="5" t="s">
        <v>192</v>
      </c>
      <c r="J26" s="5">
        <v>15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 t="s">
        <v>39</v>
      </c>
      <c r="R26" s="5" t="s">
        <v>39</v>
      </c>
      <c r="S26" s="5"/>
      <c r="U26" t="s">
        <v>202</v>
      </c>
      <c r="V26" s="5" t="s">
        <v>192</v>
      </c>
      <c r="W26" s="5">
        <v>14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 t="s">
        <v>39</v>
      </c>
      <c r="AE26" s="5" t="s">
        <v>39</v>
      </c>
      <c r="AF26" s="5"/>
      <c r="AG26" s="1"/>
      <c r="AH26" t="s">
        <v>218</v>
      </c>
      <c r="AI26" s="5" t="s">
        <v>192</v>
      </c>
      <c r="AJ26" s="5">
        <v>14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 t="s">
        <v>39</v>
      </c>
      <c r="AR26" s="5" t="s">
        <v>39</v>
      </c>
      <c r="AT26" s="1"/>
      <c r="AU26" t="s">
        <v>245</v>
      </c>
      <c r="AV26" s="5" t="s">
        <v>192</v>
      </c>
      <c r="AW26" s="5">
        <v>13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 t="s">
        <v>39</v>
      </c>
      <c r="BE26" s="5" t="s">
        <v>39</v>
      </c>
      <c r="BF26" s="5"/>
      <c r="BG26" s="5"/>
      <c r="BH26" s="5"/>
      <c r="BI26" s="5"/>
    </row>
    <row r="27" spans="3:62" x14ac:dyDescent="0.2">
      <c r="H27" t="s">
        <v>178</v>
      </c>
      <c r="I27" s="5" t="s">
        <v>192</v>
      </c>
      <c r="J27" s="5">
        <v>9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 t="s">
        <v>39</v>
      </c>
      <c r="R27" s="5" t="s">
        <v>39</v>
      </c>
      <c r="S27" s="5"/>
      <c r="U27" t="s">
        <v>197</v>
      </c>
      <c r="V27" s="5" t="s">
        <v>192</v>
      </c>
      <c r="W27" s="5">
        <v>16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 t="s">
        <v>39</v>
      </c>
      <c r="AE27" s="5" t="s">
        <v>39</v>
      </c>
      <c r="AF27" s="5"/>
      <c r="AG27" s="1"/>
      <c r="AH27" t="s">
        <v>224</v>
      </c>
      <c r="AI27" s="5" t="s">
        <v>192</v>
      </c>
      <c r="AJ27" s="5">
        <v>16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 t="s">
        <v>39</v>
      </c>
      <c r="AR27" s="5" t="s">
        <v>39</v>
      </c>
      <c r="AT27" s="1"/>
      <c r="AU27" t="s">
        <v>232</v>
      </c>
      <c r="AV27" s="5" t="s">
        <v>192</v>
      </c>
      <c r="AW27" s="5">
        <v>14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 t="s">
        <v>39</v>
      </c>
      <c r="BE27" s="5" t="s">
        <v>39</v>
      </c>
      <c r="BF27" s="5"/>
      <c r="BG27" s="5"/>
      <c r="BH27" s="5"/>
      <c r="BI27" s="5"/>
    </row>
    <row r="28" spans="3:62" x14ac:dyDescent="0.2">
      <c r="S28" s="5"/>
      <c r="U28" s="5"/>
      <c r="V28" s="5"/>
      <c r="AF28" s="5"/>
      <c r="AG28" s="5"/>
      <c r="AH28" s="5"/>
      <c r="AI28" s="5"/>
      <c r="AT28" s="5"/>
      <c r="BF28" s="5"/>
      <c r="BG28" s="5"/>
      <c r="BH28" s="5"/>
      <c r="BI28" s="5"/>
    </row>
    <row r="29" spans="3:62" x14ac:dyDescent="0.2">
      <c r="S29" s="5"/>
      <c r="T29" s="5"/>
      <c r="U29" s="5"/>
      <c r="V29" s="5"/>
      <c r="AF29" s="5"/>
      <c r="AG29" s="5"/>
      <c r="AH29" s="5"/>
      <c r="AI29" s="5"/>
      <c r="AT29" s="5"/>
      <c r="BF29" s="5"/>
      <c r="BG29" s="5"/>
      <c r="BH29" s="5"/>
      <c r="BI29" s="5"/>
    </row>
    <row r="30" spans="3:62" x14ac:dyDescent="0.2">
      <c r="S30" s="5"/>
      <c r="T30" s="5"/>
      <c r="U30" s="5"/>
      <c r="V30" s="5"/>
      <c r="AF30" s="5"/>
      <c r="AG30" s="5"/>
      <c r="AH30" s="5"/>
      <c r="AI30" s="5"/>
      <c r="AT30" s="5"/>
      <c r="BF30" s="5"/>
      <c r="BG30" s="5"/>
      <c r="BH30" s="5"/>
      <c r="BI30" s="5"/>
    </row>
    <row r="31" spans="3:62" x14ac:dyDescent="0.2">
      <c r="S31" s="5"/>
      <c r="T31" s="5"/>
      <c r="U31" s="5"/>
      <c r="V31" s="5"/>
      <c r="AF31" s="5"/>
      <c r="AG31" s="5"/>
      <c r="AH31" s="5"/>
      <c r="AI31" s="5"/>
      <c r="BF31" s="5"/>
      <c r="BG31" s="5"/>
      <c r="BH31" s="5"/>
      <c r="BI31" s="5"/>
    </row>
    <row r="32" spans="3:62" x14ac:dyDescent="0.2">
      <c r="S32" s="5"/>
      <c r="T32" s="5"/>
      <c r="U32" s="5"/>
      <c r="V32" s="5"/>
      <c r="AF32" s="5"/>
      <c r="AG32" s="5"/>
      <c r="AH32" s="5"/>
      <c r="AI32" s="5"/>
      <c r="BF32" s="5"/>
      <c r="BG32" s="5"/>
      <c r="BH32" s="5"/>
      <c r="BI32" s="5"/>
    </row>
    <row r="33" spans="8:67" x14ac:dyDescent="0.2">
      <c r="H33" t="s">
        <v>751</v>
      </c>
      <c r="J33" t="s">
        <v>599</v>
      </c>
      <c r="K33" t="s">
        <v>803</v>
      </c>
      <c r="L33" s="4" t="s">
        <v>605</v>
      </c>
      <c r="M33" s="4" t="s">
        <v>606</v>
      </c>
      <c r="N33" s="4" t="s">
        <v>607</v>
      </c>
      <c r="O33" s="4" t="s">
        <v>608</v>
      </c>
      <c r="P33" s="4" t="s">
        <v>609</v>
      </c>
      <c r="Q33" s="4" t="s">
        <v>610</v>
      </c>
      <c r="R33" s="4" t="s">
        <v>611</v>
      </c>
      <c r="S33" s="4" t="s">
        <v>612</v>
      </c>
      <c r="T33" s="4" t="s">
        <v>613</v>
      </c>
      <c r="U33" s="4" t="s">
        <v>614</v>
      </c>
      <c r="V33" s="4" t="s">
        <v>615</v>
      </c>
      <c r="AH33" s="5"/>
      <c r="AI33" s="5"/>
      <c r="AJ33" s="5"/>
      <c r="AK33" s="5"/>
      <c r="BH33" s="5"/>
      <c r="BI33" s="5"/>
      <c r="BJ33" s="5"/>
      <c r="BK33" s="5"/>
    </row>
    <row r="34" spans="8:67" x14ac:dyDescent="0.2">
      <c r="H34" t="s">
        <v>628</v>
      </c>
      <c r="I34" t="s">
        <v>752</v>
      </c>
      <c r="J34" s="16">
        <v>79</v>
      </c>
      <c r="K34" s="16">
        <v>2</v>
      </c>
      <c r="L34" s="17">
        <v>4</v>
      </c>
      <c r="M34" s="17">
        <v>4</v>
      </c>
      <c r="N34" s="17">
        <v>143</v>
      </c>
      <c r="O34" s="17" t="s">
        <v>754</v>
      </c>
      <c r="P34" s="17">
        <v>35.75</v>
      </c>
      <c r="Q34" s="17">
        <v>140.19</v>
      </c>
      <c r="R34" s="17">
        <v>0</v>
      </c>
      <c r="S34" s="17">
        <v>1</v>
      </c>
      <c r="T34" s="17">
        <v>0</v>
      </c>
      <c r="U34" s="17">
        <v>10</v>
      </c>
      <c r="V34" s="17">
        <v>8</v>
      </c>
      <c r="W34" t="s">
        <v>753</v>
      </c>
      <c r="X34" t="str">
        <f>_xlfn.TEXTJOIN(", ",TRUE,J34:V34)</f>
        <v>79, 2, 4, 4, 143, '70', 35.75, 140.19, 0, 1, 0, 10, 8</v>
      </c>
      <c r="Y34" t="str">
        <f>"("&amp;X34&amp;"),  -- "&amp;H34</f>
        <v>(79, 2, 4, 4, 143, '70', 35.75, 140.19, 0, 1, 0, 10, 8),  -- Quinton de Kock</v>
      </c>
      <c r="AH34" t="s">
        <v>751</v>
      </c>
      <c r="AK34" s="7" t="s">
        <v>599</v>
      </c>
      <c r="AM34" s="7" t="s">
        <v>803</v>
      </c>
      <c r="AN34" s="4" t="s">
        <v>605</v>
      </c>
      <c r="AO34" s="4" t="s">
        <v>606</v>
      </c>
      <c r="AP34" s="4" t="s">
        <v>802</v>
      </c>
      <c r="AQ34" s="4" t="s">
        <v>801</v>
      </c>
      <c r="AR34" s="4" t="s">
        <v>800</v>
      </c>
      <c r="AS34" s="4" t="s">
        <v>799</v>
      </c>
      <c r="AT34" s="4" t="s">
        <v>609</v>
      </c>
      <c r="AU34" s="4" t="s">
        <v>798</v>
      </c>
      <c r="AV34" s="4" t="s">
        <v>610</v>
      </c>
      <c r="BL34" s="5"/>
      <c r="BM34" s="5"/>
      <c r="BN34" s="5"/>
      <c r="BO34" s="5"/>
    </row>
    <row r="35" spans="8:67" x14ac:dyDescent="0.2">
      <c r="H35" t="s">
        <v>178</v>
      </c>
      <c r="I35" t="s">
        <v>752</v>
      </c>
      <c r="J35" s="16">
        <v>78</v>
      </c>
      <c r="K35" s="16">
        <v>2</v>
      </c>
      <c r="L35" s="17">
        <v>9</v>
      </c>
      <c r="M35" s="17">
        <v>9</v>
      </c>
      <c r="N35" s="17">
        <v>274</v>
      </c>
      <c r="O35" s="17" t="s">
        <v>755</v>
      </c>
      <c r="P35" s="17">
        <v>34.25</v>
      </c>
      <c r="Q35" s="17">
        <v>113.22</v>
      </c>
      <c r="R35" s="17">
        <v>0</v>
      </c>
      <c r="S35" s="17">
        <v>2</v>
      </c>
      <c r="T35" s="17">
        <v>0</v>
      </c>
      <c r="U35" s="17">
        <v>28</v>
      </c>
      <c r="V35" s="17">
        <v>4</v>
      </c>
      <c r="W35" t="s">
        <v>753</v>
      </c>
      <c r="X35" t="str">
        <f t="shared" ref="X35:X52" si="0">_xlfn.TEXTJOIN(", ",TRUE,J35:V35)</f>
        <v>78, 2, 9, 9, 274, '74', 34.25, 113.22, 0, 2, 0, 28, 4</v>
      </c>
      <c r="Y35" t="str">
        <f t="shared" ref="Y35:Y52" si="1">"("&amp;X35&amp;"),  -- "&amp;H35</f>
        <v>(78, 2, 9, 9, 274, '74', 34.25, 113.22, 0, 2, 0, 28, 4),  -- KL Rahul</v>
      </c>
      <c r="AH35" t="s">
        <v>629</v>
      </c>
      <c r="AI35" t="str">
        <f>RIGHT(AH35,LEN(AH35)-FIND(" ",AH35))</f>
        <v>Stoinis</v>
      </c>
      <c r="AJ35">
        <f>COUNTIF(RECORDS!$J:$J,AI35)</f>
        <v>1</v>
      </c>
      <c r="AK35">
        <f>VLOOKUP(AI35,RECORDS!$J:$L,3,0)</f>
        <v>83</v>
      </c>
      <c r="AL35" t="str">
        <f>VLOOKUP(AI35,RECORDS!$J:$L,2,0)</f>
        <v>Marcus Stoinis</v>
      </c>
      <c r="AM35">
        <v>2</v>
      </c>
      <c r="AN35" s="5">
        <v>15</v>
      </c>
      <c r="AO35" s="5">
        <v>5</v>
      </c>
      <c r="AP35" s="5">
        <v>10.5</v>
      </c>
      <c r="AQ35" s="5">
        <v>0</v>
      </c>
      <c r="AR35" s="5">
        <v>100</v>
      </c>
      <c r="AS35" s="5">
        <v>5</v>
      </c>
      <c r="AT35" s="5">
        <v>20</v>
      </c>
      <c r="AU35" s="5">
        <v>9.23</v>
      </c>
      <c r="AV35" s="5">
        <v>13</v>
      </c>
      <c r="BL35" s="5"/>
      <c r="BM35" s="5"/>
      <c r="BN35" s="5"/>
      <c r="BO35" s="5"/>
    </row>
    <row r="36" spans="8:67" x14ac:dyDescent="0.2">
      <c r="H36" t="s">
        <v>629</v>
      </c>
      <c r="I36" t="s">
        <v>752</v>
      </c>
      <c r="J36" s="16">
        <v>83</v>
      </c>
      <c r="K36" s="16">
        <v>2</v>
      </c>
      <c r="L36" s="17">
        <v>15</v>
      </c>
      <c r="M36" s="17">
        <v>15</v>
      </c>
      <c r="N36" s="17">
        <v>408</v>
      </c>
      <c r="O36" s="17" t="s">
        <v>756</v>
      </c>
      <c r="P36" s="17">
        <v>31.38</v>
      </c>
      <c r="Q36" s="17">
        <v>150</v>
      </c>
      <c r="R36" s="17">
        <v>0</v>
      </c>
      <c r="S36" s="17">
        <v>3</v>
      </c>
      <c r="T36" s="17">
        <v>2</v>
      </c>
      <c r="U36" s="17">
        <v>28</v>
      </c>
      <c r="V36" s="17">
        <v>27</v>
      </c>
      <c r="W36" t="s">
        <v>753</v>
      </c>
      <c r="X36" t="str">
        <f t="shared" si="0"/>
        <v>83, 2, 15, 15, 408, '89*', 31.38, 150, 0, 3, 2, 28, 27</v>
      </c>
      <c r="Y36" t="str">
        <f t="shared" si="1"/>
        <v>(83, 2, 15, 15, 408, '89*', 31.38, 150, 0, 3, 2, 28, 27),  -- Marcus Stoinis</v>
      </c>
      <c r="AH36" t="s">
        <v>631</v>
      </c>
      <c r="AI36" t="str">
        <f>RIGHT(AH36,LEN(AH36)-FIND(" ",AH36))</f>
        <v>Mayers</v>
      </c>
      <c r="AJ36">
        <f>COUNTIF(RECORDS!$J:$J,AI36)</f>
        <v>1</v>
      </c>
      <c r="AK36">
        <f>VLOOKUP(AI36,RECORDS!$J:$L,3,0)</f>
        <v>82</v>
      </c>
      <c r="AL36" t="str">
        <f>VLOOKUP(AI36,RECORDS!$J:$L,2,0)</f>
        <v>Kyle Mayers</v>
      </c>
      <c r="AM36">
        <v>2</v>
      </c>
      <c r="AN36" s="5">
        <v>13</v>
      </c>
      <c r="AO36" s="5">
        <v>6</v>
      </c>
      <c r="AP36" s="5">
        <v>7</v>
      </c>
      <c r="AQ36" s="5">
        <v>0</v>
      </c>
      <c r="AR36" s="5">
        <v>59</v>
      </c>
      <c r="AS36" s="5">
        <v>0</v>
      </c>
      <c r="AT36" s="5">
        <v>0</v>
      </c>
      <c r="AU36" s="5">
        <v>8.42</v>
      </c>
      <c r="AV36" s="5" t="s">
        <v>620</v>
      </c>
      <c r="BL36" s="5"/>
      <c r="BM36" s="5"/>
      <c r="BN36" s="5"/>
      <c r="BO36" s="5"/>
    </row>
    <row r="37" spans="8:67" x14ac:dyDescent="0.2">
      <c r="H37" t="s">
        <v>630</v>
      </c>
      <c r="I37" t="s">
        <v>752</v>
      </c>
      <c r="J37" s="16">
        <v>80</v>
      </c>
      <c r="K37" s="16">
        <v>2</v>
      </c>
      <c r="L37" s="17">
        <v>15</v>
      </c>
      <c r="M37" s="17">
        <v>15</v>
      </c>
      <c r="N37" s="17">
        <v>358</v>
      </c>
      <c r="O37" s="17" t="s">
        <v>757</v>
      </c>
      <c r="P37" s="17">
        <v>29.83</v>
      </c>
      <c r="Q37" s="17">
        <v>172.94</v>
      </c>
      <c r="R37" s="17">
        <v>0</v>
      </c>
      <c r="S37" s="17">
        <v>2</v>
      </c>
      <c r="T37" s="17">
        <v>2</v>
      </c>
      <c r="U37" s="17">
        <v>26</v>
      </c>
      <c r="V37" s="17">
        <v>26</v>
      </c>
      <c r="W37" t="s">
        <v>753</v>
      </c>
      <c r="X37" t="str">
        <f t="shared" si="0"/>
        <v>80, 2, 15, 15, 358, '62', 29.83, 172.94, 0, 2, 2, 26, 26</v>
      </c>
      <c r="Y37" t="str">
        <f t="shared" si="1"/>
        <v>(80, 2, 15, 15, 358, '62', 29.83, 172.94, 0, 2, 2, 26, 26),  -- Nicholas Pooran</v>
      </c>
      <c r="AH37" t="s">
        <v>628</v>
      </c>
      <c r="AI37" t="str">
        <f>RIGHT(AH37,LEN(AH37)-FIND(" ",AH37))</f>
        <v>de Kock</v>
      </c>
      <c r="AJ37">
        <f>COUNTIF(RECORDS!$J:$J,AI37)</f>
        <v>1</v>
      </c>
      <c r="AK37">
        <f>VLOOKUP(AI37,RECORDS!$J:$L,3,0)</f>
        <v>79</v>
      </c>
      <c r="AL37" t="str">
        <f>VLOOKUP(AI37,RECORDS!$J:$L,2,0)</f>
        <v>Quinton de Kock</v>
      </c>
      <c r="AM37">
        <v>2</v>
      </c>
      <c r="AN37" s="5">
        <v>4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 t="s">
        <v>620</v>
      </c>
      <c r="AV37" s="5" t="s">
        <v>620</v>
      </c>
      <c r="BL37" s="5"/>
      <c r="BM37" s="5"/>
      <c r="BN37" s="5"/>
      <c r="BO37" s="5"/>
    </row>
    <row r="38" spans="8:67" x14ac:dyDescent="0.2">
      <c r="H38" t="s">
        <v>632</v>
      </c>
      <c r="I38" t="s">
        <v>752</v>
      </c>
      <c r="J38" s="16">
        <v>70</v>
      </c>
      <c r="K38" s="16">
        <v>2</v>
      </c>
      <c r="L38" s="17">
        <v>16</v>
      </c>
      <c r="M38" s="17">
        <v>16</v>
      </c>
      <c r="N38" s="17">
        <v>605</v>
      </c>
      <c r="O38" s="17" t="s">
        <v>758</v>
      </c>
      <c r="P38" s="17">
        <v>43.21</v>
      </c>
      <c r="Q38" s="17">
        <v>181.13</v>
      </c>
      <c r="R38" s="17">
        <v>1</v>
      </c>
      <c r="S38" s="17">
        <v>5</v>
      </c>
      <c r="T38" s="17">
        <v>1</v>
      </c>
      <c r="U38" s="17">
        <v>65</v>
      </c>
      <c r="V38" s="17">
        <v>28</v>
      </c>
      <c r="W38" t="s">
        <v>753</v>
      </c>
      <c r="X38" t="str">
        <f t="shared" si="0"/>
        <v>70, 2, 16, 16, 605, '103*', 43.21, 181.13, 1, 5, 1, 65, 28</v>
      </c>
      <c r="Y38" t="str">
        <f t="shared" si="1"/>
        <v xml:space="preserve">(70, 2, 16, 16, 605, '103*', 43.21, 181.13, 1, 5, 1, 65, 28),  -- Suryakumar Yadav </v>
      </c>
      <c r="AH38" t="s">
        <v>630</v>
      </c>
      <c r="AI38" t="str">
        <f t="shared" ref="AI38:AI56" si="2">RIGHT(AH38,LEN(AH38)-FIND(" ",AH38))</f>
        <v>Pooran</v>
      </c>
      <c r="AJ38">
        <f>COUNTIF(RECORDS!$J:$J,AI38)</f>
        <v>1</v>
      </c>
      <c r="AK38">
        <f>VLOOKUP(AI38,RECORDS!$J:$L,3,0)</f>
        <v>80</v>
      </c>
      <c r="AL38" t="str">
        <f>VLOOKUP(AI38,RECORDS!$J:$L,2,0)</f>
        <v>Nicholas Pooran</v>
      </c>
      <c r="AM38">
        <v>2</v>
      </c>
      <c r="AN38" s="5">
        <v>15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 t="s">
        <v>620</v>
      </c>
      <c r="AV38" s="5" t="s">
        <v>620</v>
      </c>
      <c r="BM38" s="5"/>
      <c r="BN38" s="5"/>
      <c r="BO38" s="5"/>
    </row>
    <row r="39" spans="8:67" x14ac:dyDescent="0.2">
      <c r="H39" t="s">
        <v>201</v>
      </c>
      <c r="I39" t="s">
        <v>752</v>
      </c>
      <c r="J39" s="16">
        <v>68</v>
      </c>
      <c r="K39" s="16">
        <v>2</v>
      </c>
      <c r="L39" s="17">
        <v>16</v>
      </c>
      <c r="M39" s="17">
        <v>15</v>
      </c>
      <c r="N39" s="17">
        <v>454</v>
      </c>
      <c r="O39" s="17" t="s">
        <v>759</v>
      </c>
      <c r="P39" s="17">
        <v>30.26</v>
      </c>
      <c r="Q39" s="17">
        <v>142.76</v>
      </c>
      <c r="R39" s="17">
        <v>0</v>
      </c>
      <c r="S39" s="17">
        <v>3</v>
      </c>
      <c r="T39" s="17">
        <v>0</v>
      </c>
      <c r="U39" s="17">
        <v>54</v>
      </c>
      <c r="V39" s="17">
        <v>18</v>
      </c>
      <c r="W39" t="s">
        <v>753</v>
      </c>
      <c r="X39" t="str">
        <f t="shared" si="0"/>
        <v>68, 2, 16, 15, 454, '75', 30.26, 142.76, 0, 3, 0, 54, 18</v>
      </c>
      <c r="Y39" t="str">
        <f t="shared" si="1"/>
        <v>(68, 2, 16, 15, 454, '75', 30.26, 142.76, 0, 3, 0, 54, 18),  -- Ishan Kishan</v>
      </c>
      <c r="AH39" t="s">
        <v>178</v>
      </c>
      <c r="AI39" t="str">
        <f t="shared" si="2"/>
        <v>Rahul</v>
      </c>
      <c r="AJ39">
        <f>COUNTIF(RECORDS!$J:$J,AI39)</f>
        <v>1</v>
      </c>
      <c r="AK39">
        <f>VLOOKUP(AI39,RECORDS!$J:$L,3,0)</f>
        <v>78</v>
      </c>
      <c r="AL39" t="str">
        <f>VLOOKUP(AI39,RECORDS!$J:$L,2,0)</f>
        <v>KL Rahul</v>
      </c>
      <c r="AM39">
        <v>2</v>
      </c>
      <c r="AN39" s="5">
        <v>9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 t="s">
        <v>620</v>
      </c>
      <c r="AV39" s="5" t="s">
        <v>620</v>
      </c>
      <c r="BM39" s="5"/>
      <c r="BN39" s="5"/>
      <c r="BO39" s="5"/>
    </row>
    <row r="40" spans="8:67" x14ac:dyDescent="0.2">
      <c r="H40" t="s">
        <v>633</v>
      </c>
      <c r="I40" t="s">
        <v>752</v>
      </c>
      <c r="J40" s="16">
        <v>67</v>
      </c>
      <c r="K40" s="16">
        <v>2</v>
      </c>
      <c r="L40" s="17">
        <v>16</v>
      </c>
      <c r="M40" s="17">
        <v>15</v>
      </c>
      <c r="N40" s="17">
        <v>231</v>
      </c>
      <c r="O40" s="17" t="s">
        <v>760</v>
      </c>
      <c r="P40" s="17">
        <v>25.66</v>
      </c>
      <c r="Q40" s="17">
        <v>158.21</v>
      </c>
      <c r="R40" s="17">
        <v>0</v>
      </c>
      <c r="S40" s="17">
        <v>0</v>
      </c>
      <c r="T40" s="17">
        <v>2</v>
      </c>
      <c r="U40" s="17">
        <v>12</v>
      </c>
      <c r="V40" s="17">
        <v>15</v>
      </c>
      <c r="W40" t="s">
        <v>753</v>
      </c>
      <c r="X40" t="str">
        <f t="shared" si="0"/>
        <v>67, 2, 16, 15, 231, '45*', 25.66, 158.21, 0, 0, 2, 12, 15</v>
      </c>
      <c r="Y40" t="str">
        <f t="shared" si="1"/>
        <v>(67, 2, 16, 15, 231, '45*', 25.66, 158.21, 0, 0, 2, 12, 15),  -- Tim David</v>
      </c>
      <c r="AH40" t="s">
        <v>735</v>
      </c>
      <c r="AI40" t="str">
        <f t="shared" si="2"/>
        <v>Green</v>
      </c>
      <c r="AJ40">
        <f>COUNTIF(RECORDS!$J:$J,AI40)</f>
        <v>1</v>
      </c>
      <c r="AK40">
        <f>VLOOKUP(AI40,RECORDS!$J:$L,3,0)</f>
        <v>60</v>
      </c>
      <c r="AL40" t="str">
        <f>VLOOKUP(AI40,RECORDS!$J:$L,2,0)</f>
        <v>Cameron Green</v>
      </c>
      <c r="AM40">
        <v>2</v>
      </c>
      <c r="AN40" s="5">
        <v>16</v>
      </c>
      <c r="AO40" s="5">
        <v>16</v>
      </c>
      <c r="AP40" s="5">
        <v>38</v>
      </c>
      <c r="AQ40" s="5">
        <v>0</v>
      </c>
      <c r="AR40" s="5">
        <v>361</v>
      </c>
      <c r="AS40" s="5">
        <v>6</v>
      </c>
      <c r="AT40" s="5">
        <v>60.16</v>
      </c>
      <c r="AU40" s="5">
        <v>9.5</v>
      </c>
      <c r="AV40" s="5">
        <v>38</v>
      </c>
      <c r="BM40" s="5"/>
      <c r="BN40" s="5"/>
      <c r="BO40" s="5"/>
    </row>
    <row r="41" spans="8:67" x14ac:dyDescent="0.2">
      <c r="H41" t="s">
        <v>634</v>
      </c>
      <c r="I41" t="s">
        <v>752</v>
      </c>
      <c r="J41" s="16">
        <v>69</v>
      </c>
      <c r="K41" s="16">
        <v>2</v>
      </c>
      <c r="L41" s="17">
        <v>16</v>
      </c>
      <c r="M41" s="17">
        <v>16</v>
      </c>
      <c r="N41" s="17">
        <v>332</v>
      </c>
      <c r="O41" s="17" t="s">
        <v>761</v>
      </c>
      <c r="P41" s="17">
        <v>20.75</v>
      </c>
      <c r="Q41" s="17">
        <v>132.80000000000001</v>
      </c>
      <c r="R41" s="17">
        <v>0</v>
      </c>
      <c r="S41" s="17">
        <v>2</v>
      </c>
      <c r="T41" s="17">
        <v>2</v>
      </c>
      <c r="U41" s="17">
        <v>35</v>
      </c>
      <c r="V41" s="17">
        <v>17</v>
      </c>
      <c r="W41" t="s">
        <v>753</v>
      </c>
      <c r="X41" t="str">
        <f t="shared" si="0"/>
        <v>69, 2, 16, 16, 332, '65', 20.75, 132.8, 0, 2, 2, 35, 17</v>
      </c>
      <c r="Y41" t="str">
        <f t="shared" si="1"/>
        <v>(69, 2, 16, 16, 332, '65', 20.75, 132.8, 0, 2, 2, 35, 17),  -- Rohit Sharma</v>
      </c>
      <c r="AH41" t="s">
        <v>633</v>
      </c>
      <c r="AI41" t="str">
        <f t="shared" si="2"/>
        <v>David</v>
      </c>
      <c r="AJ41">
        <f>COUNTIF(RECORDS!$J:$J,AI41)</f>
        <v>1</v>
      </c>
      <c r="AK41">
        <f>VLOOKUP(AI41,RECORDS!$J:$L,3,0)</f>
        <v>67</v>
      </c>
      <c r="AL41" t="str">
        <f>VLOOKUP(AI41,RECORDS!$J:$L,2,0)</f>
        <v>Tim David</v>
      </c>
      <c r="AM41">
        <v>2</v>
      </c>
      <c r="AN41" s="5">
        <v>16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 t="s">
        <v>620</v>
      </c>
      <c r="AV41" s="5" t="s">
        <v>620</v>
      </c>
      <c r="BM41" s="5"/>
      <c r="BN41" s="5"/>
      <c r="BO41" s="5"/>
    </row>
    <row r="42" spans="8:67" x14ac:dyDescent="0.2">
      <c r="H42" t="s">
        <v>635</v>
      </c>
      <c r="I42" t="s">
        <v>752</v>
      </c>
      <c r="J42" s="16">
        <v>45</v>
      </c>
      <c r="K42" s="16">
        <v>2</v>
      </c>
      <c r="L42" s="17">
        <v>16</v>
      </c>
      <c r="M42" s="17">
        <v>15</v>
      </c>
      <c r="N42" s="17">
        <v>590</v>
      </c>
      <c r="O42" s="17" t="s">
        <v>762</v>
      </c>
      <c r="P42" s="17">
        <v>42.14</v>
      </c>
      <c r="Q42" s="17">
        <v>147.5</v>
      </c>
      <c r="R42" s="17">
        <v>0</v>
      </c>
      <c r="S42" s="17">
        <v>4</v>
      </c>
      <c r="T42" s="17">
        <v>0</v>
      </c>
      <c r="U42" s="17">
        <v>46</v>
      </c>
      <c r="V42" s="17">
        <v>30</v>
      </c>
      <c r="W42" t="s">
        <v>753</v>
      </c>
      <c r="X42" t="str">
        <f t="shared" si="0"/>
        <v>45, 2, 16, 15, 590, '92', 42.14, 147.5, 0, 4, 0, 46, 30</v>
      </c>
      <c r="Y42" t="str">
        <f t="shared" si="1"/>
        <v>(45, 2, 16, 15, 590, '92', 42.14, 147.5, 0, 4, 0, 46, 30),  -- Ruturaj Gaikwad</v>
      </c>
      <c r="AH42" t="s">
        <v>201</v>
      </c>
      <c r="AI42" t="str">
        <f t="shared" si="2"/>
        <v>Kishan</v>
      </c>
      <c r="AJ42">
        <f>COUNTIF(RECORDS!$J:$J,AI42)</f>
        <v>1</v>
      </c>
      <c r="AK42">
        <f>VLOOKUP(AI42,RECORDS!$J:$L,3,0)</f>
        <v>68</v>
      </c>
      <c r="AL42" t="str">
        <f>VLOOKUP(AI42,RECORDS!$J:$L,2,0)</f>
        <v>Ishan Kishan</v>
      </c>
      <c r="AM42">
        <v>2</v>
      </c>
      <c r="AN42" s="5">
        <v>16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 t="s">
        <v>620</v>
      </c>
      <c r="AV42" s="5" t="s">
        <v>620</v>
      </c>
      <c r="BM42" s="5"/>
      <c r="BN42" s="5"/>
      <c r="BO42" s="5"/>
    </row>
    <row r="43" spans="8:67" x14ac:dyDescent="0.2">
      <c r="H43" t="s">
        <v>636</v>
      </c>
      <c r="I43" t="s">
        <v>752</v>
      </c>
      <c r="J43" s="16">
        <v>47</v>
      </c>
      <c r="K43" s="16">
        <v>2</v>
      </c>
      <c r="L43" s="17">
        <v>14</v>
      </c>
      <c r="M43" s="17">
        <v>11</v>
      </c>
      <c r="N43" s="17">
        <v>326</v>
      </c>
      <c r="O43" s="17" t="s">
        <v>763</v>
      </c>
      <c r="P43" s="17">
        <v>32.6</v>
      </c>
      <c r="Q43" s="17">
        <v>172.48</v>
      </c>
      <c r="R43" s="17">
        <v>0</v>
      </c>
      <c r="S43" s="17">
        <v>2</v>
      </c>
      <c r="T43" s="17">
        <v>0</v>
      </c>
      <c r="U43" s="17">
        <v>24</v>
      </c>
      <c r="V43" s="17">
        <v>16</v>
      </c>
      <c r="W43" t="s">
        <v>753</v>
      </c>
      <c r="X43" t="str">
        <f t="shared" si="0"/>
        <v>47, 2, 14, 11, 326, '71*', 32.6, 172.48, 0, 2, 0, 24, 16</v>
      </c>
      <c r="Y43" t="str">
        <f t="shared" si="1"/>
        <v>(47, 2, 14, 11, 326, '71*', 32.6, 172.48, 0, 2, 0, 24, 16),  -- Ajinkya Rahane</v>
      </c>
      <c r="AH43" t="s">
        <v>634</v>
      </c>
      <c r="AI43" t="str">
        <f t="shared" si="2"/>
        <v>Sharma</v>
      </c>
      <c r="AJ43">
        <f>COUNTIF(RECORDS!$J:$J,AI43)</f>
        <v>1</v>
      </c>
      <c r="AK43">
        <f>VLOOKUP(AI43,RECORDS!$J:$L,3,0)</f>
        <v>69</v>
      </c>
      <c r="AL43" t="str">
        <f>VLOOKUP(AI43,RECORDS!$J:$L,2,0)</f>
        <v>Rohit Sharma</v>
      </c>
      <c r="AM43">
        <v>2</v>
      </c>
      <c r="AN43" s="5">
        <v>16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 t="s">
        <v>620</v>
      </c>
      <c r="AV43" s="5" t="s">
        <v>620</v>
      </c>
      <c r="BM43" s="5"/>
      <c r="BN43" s="5"/>
      <c r="BO43" s="5"/>
    </row>
    <row r="44" spans="8:67" ht="16" x14ac:dyDescent="0.2">
      <c r="H44" t="s">
        <v>220</v>
      </c>
      <c r="I44" t="s">
        <v>752</v>
      </c>
      <c r="J44" s="16">
        <v>46</v>
      </c>
      <c r="K44" s="16">
        <v>2</v>
      </c>
      <c r="L44" s="17">
        <v>16</v>
      </c>
      <c r="M44" s="17">
        <v>12</v>
      </c>
      <c r="N44" s="17">
        <v>104</v>
      </c>
      <c r="O44" s="17" t="s">
        <v>764</v>
      </c>
      <c r="P44" s="17">
        <v>26</v>
      </c>
      <c r="Q44" s="17">
        <v>182.45</v>
      </c>
      <c r="R44" s="17">
        <v>0</v>
      </c>
      <c r="S44" s="17">
        <v>0</v>
      </c>
      <c r="T44" s="17">
        <v>1</v>
      </c>
      <c r="U44" s="17">
        <v>3</v>
      </c>
      <c r="V44" s="17">
        <v>10</v>
      </c>
      <c r="W44" t="s">
        <v>753</v>
      </c>
      <c r="X44" t="str">
        <f t="shared" si="0"/>
        <v>46, 2, 16, 12, 104, '32*', 26, 182.45, 0, 0, 1, 3, 10</v>
      </c>
      <c r="Y44" t="str">
        <f t="shared" si="1"/>
        <v>(46, 2, 16, 12, 104, '32*', 26, 182.45, 0, 0, 1, 3, 10),  -- MS Dhoni</v>
      </c>
      <c r="AH44" t="s">
        <v>730</v>
      </c>
      <c r="AI44" t="str">
        <f t="shared" si="2"/>
        <v>Yadav</v>
      </c>
      <c r="AJ44">
        <f>COUNTIF(RECORDS!$J:$J,AI44)</f>
        <v>2</v>
      </c>
      <c r="AK44">
        <v>70</v>
      </c>
      <c r="AL44" s="15" t="s">
        <v>730</v>
      </c>
      <c r="AM44">
        <v>2</v>
      </c>
      <c r="AN44" s="5">
        <v>16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 t="s">
        <v>620</v>
      </c>
      <c r="AV44" s="5" t="s">
        <v>620</v>
      </c>
      <c r="BM44" s="5"/>
      <c r="BN44" s="5"/>
      <c r="BO44" s="5"/>
    </row>
    <row r="45" spans="8:67" x14ac:dyDescent="0.2">
      <c r="H45" t="s">
        <v>637</v>
      </c>
      <c r="I45" t="s">
        <v>752</v>
      </c>
      <c r="J45" s="16">
        <v>49</v>
      </c>
      <c r="K45" s="16">
        <v>2</v>
      </c>
      <c r="L45" s="17">
        <v>16</v>
      </c>
      <c r="M45" s="17">
        <v>12</v>
      </c>
      <c r="N45" s="17">
        <v>190</v>
      </c>
      <c r="O45" s="17" t="s">
        <v>765</v>
      </c>
      <c r="P45" s="17">
        <v>23.75</v>
      </c>
      <c r="Q45" s="17">
        <v>142.85</v>
      </c>
      <c r="R45" s="17">
        <v>0</v>
      </c>
      <c r="S45" s="17">
        <v>0</v>
      </c>
      <c r="T45" s="17">
        <v>0</v>
      </c>
      <c r="U45" s="17">
        <v>11</v>
      </c>
      <c r="V45" s="17">
        <v>9</v>
      </c>
      <c r="W45" t="s">
        <v>753</v>
      </c>
      <c r="X45" t="str">
        <f t="shared" si="0"/>
        <v>49, 2, 16, 12, 190, '25*', 23.75, 142.85, 0, 0, 0, 11, 9</v>
      </c>
      <c r="Y45" t="str">
        <f t="shared" si="1"/>
        <v>(49, 2, 16, 12, 190, '25*', 23.75, 142.85, 0, 0, 0, 11, 9),  -- Ravindra Jadeja</v>
      </c>
      <c r="AH45" t="s">
        <v>637</v>
      </c>
      <c r="AI45" t="str">
        <f t="shared" si="2"/>
        <v>Jadeja</v>
      </c>
      <c r="AJ45">
        <f>COUNTIF(RECORDS!$J:$J,AI45)</f>
        <v>1</v>
      </c>
      <c r="AK45">
        <f>VLOOKUP(AI45,RECORDS!$J:$L,3,0)</f>
        <v>49</v>
      </c>
      <c r="AL45" t="str">
        <f>VLOOKUP(AI45,RECORDS!$J:$L,2,0)</f>
        <v>Ravindra Jadeja</v>
      </c>
      <c r="AM45">
        <v>2</v>
      </c>
      <c r="AN45" s="5">
        <v>16</v>
      </c>
      <c r="AO45" s="5">
        <v>16</v>
      </c>
      <c r="AP45" s="5">
        <v>57</v>
      </c>
      <c r="AQ45" s="5">
        <v>0</v>
      </c>
      <c r="AR45" s="5">
        <v>431</v>
      </c>
      <c r="AS45" s="5">
        <v>20</v>
      </c>
      <c r="AT45" s="5">
        <v>21.55</v>
      </c>
      <c r="AU45" s="5">
        <v>7.56</v>
      </c>
      <c r="AV45" s="5">
        <v>17.100000000000001</v>
      </c>
      <c r="BM45" s="5"/>
      <c r="BN45" s="5"/>
      <c r="BO45" s="5"/>
    </row>
    <row r="46" spans="8:67" x14ac:dyDescent="0.2">
      <c r="H46" t="s">
        <v>638</v>
      </c>
      <c r="I46" t="s">
        <v>752</v>
      </c>
      <c r="J46" s="16">
        <v>48</v>
      </c>
      <c r="K46" s="16">
        <v>2</v>
      </c>
      <c r="L46" s="17">
        <v>15</v>
      </c>
      <c r="M46" s="17">
        <v>10</v>
      </c>
      <c r="N46" s="17">
        <v>124</v>
      </c>
      <c r="O46" s="17" t="s">
        <v>766</v>
      </c>
      <c r="P46" s="17">
        <v>17.71</v>
      </c>
      <c r="Q46" s="17">
        <v>136.26</v>
      </c>
      <c r="R46" s="17">
        <v>0</v>
      </c>
      <c r="S46" s="17">
        <v>0</v>
      </c>
      <c r="T46" s="17">
        <v>0</v>
      </c>
      <c r="U46" s="17">
        <v>12</v>
      </c>
      <c r="V46" s="17">
        <v>6</v>
      </c>
      <c r="W46" t="s">
        <v>753</v>
      </c>
      <c r="X46" t="str">
        <f t="shared" si="0"/>
        <v>48, 2, 15, 10, 124, '23', 17.71, 136.26, 0, 0, 0, 12, 6</v>
      </c>
      <c r="Y46" t="str">
        <f t="shared" si="1"/>
        <v>(48, 2, 15, 10, 124, '23', 17.71, 136.26, 0, 0, 0, 12, 6),  -- Moeen Ali</v>
      </c>
      <c r="AH46" t="s">
        <v>638</v>
      </c>
      <c r="AI46" t="str">
        <f t="shared" si="2"/>
        <v>Ali</v>
      </c>
      <c r="AJ46">
        <f>COUNTIF(RECORDS!$J:$J,AI46)</f>
        <v>3</v>
      </c>
      <c r="AK46">
        <v>48</v>
      </c>
      <c r="AL46" t="s">
        <v>638</v>
      </c>
      <c r="AM46">
        <v>2</v>
      </c>
      <c r="AN46" s="5">
        <v>15</v>
      </c>
      <c r="AO46" s="5">
        <v>11</v>
      </c>
      <c r="AP46" s="5">
        <v>26</v>
      </c>
      <c r="AQ46" s="5">
        <v>0</v>
      </c>
      <c r="AR46" s="5">
        <v>195</v>
      </c>
      <c r="AS46" s="5">
        <v>9</v>
      </c>
      <c r="AT46" s="5">
        <v>21.66</v>
      </c>
      <c r="AU46" s="5">
        <v>7.5</v>
      </c>
      <c r="AV46" s="5">
        <v>17.3</v>
      </c>
      <c r="BM46" s="5"/>
      <c r="BN46" s="5"/>
      <c r="BO46" s="5"/>
    </row>
    <row r="47" spans="8:67" x14ac:dyDescent="0.2">
      <c r="H47" t="s">
        <v>639</v>
      </c>
      <c r="I47" t="s">
        <v>752</v>
      </c>
      <c r="J47" s="16">
        <v>51</v>
      </c>
      <c r="K47" s="16">
        <v>2</v>
      </c>
      <c r="L47" s="17">
        <v>3</v>
      </c>
      <c r="M47" s="17">
        <v>2</v>
      </c>
      <c r="N47" s="17">
        <v>2</v>
      </c>
      <c r="O47" s="17" t="s">
        <v>767</v>
      </c>
      <c r="P47" s="17">
        <v>0</v>
      </c>
      <c r="Q47" s="17">
        <v>50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t="s">
        <v>753</v>
      </c>
      <c r="X47" t="str">
        <f t="shared" si="0"/>
        <v>51, 2, 3, 2, 2, '1*', 0, 50, 0, 0, 0, 0, 0</v>
      </c>
      <c r="Y47" t="str">
        <f t="shared" si="1"/>
        <v>(51, 2, 3, 2, 2, '1*', 0, 50, 0, 0, 0, 0, 0),  -- Mitchell Santner</v>
      </c>
      <c r="AH47" t="s">
        <v>640</v>
      </c>
      <c r="AI47" t="str">
        <f t="shared" si="2"/>
        <v>Chahar</v>
      </c>
      <c r="AJ47">
        <f>COUNTIF(RECORDS!$J:$J,AI47)</f>
        <v>1</v>
      </c>
      <c r="AK47">
        <f>VLOOKUP(AI47,RECORDS!$J:$L,3,0)</f>
        <v>52</v>
      </c>
      <c r="AL47" t="str">
        <f>VLOOKUP(AI47,RECORDS!$J:$L,2,0)</f>
        <v>Deepak Chahar</v>
      </c>
      <c r="AM47">
        <v>2</v>
      </c>
      <c r="AN47" s="5">
        <v>10</v>
      </c>
      <c r="AO47" s="5">
        <v>10</v>
      </c>
      <c r="AP47" s="5">
        <v>34</v>
      </c>
      <c r="AQ47" s="5">
        <v>0</v>
      </c>
      <c r="AR47" s="5">
        <v>297</v>
      </c>
      <c r="AS47" s="5">
        <v>13</v>
      </c>
      <c r="AT47" s="5">
        <v>22.84</v>
      </c>
      <c r="AU47" s="5">
        <v>8.73</v>
      </c>
      <c r="AV47" s="5">
        <v>15.6</v>
      </c>
    </row>
    <row r="48" spans="8:67" x14ac:dyDescent="0.2">
      <c r="H48" t="s">
        <v>640</v>
      </c>
      <c r="I48" t="s">
        <v>752</v>
      </c>
      <c r="J48" s="16">
        <v>52</v>
      </c>
      <c r="K48" s="16">
        <v>2</v>
      </c>
      <c r="L48" s="17">
        <v>10</v>
      </c>
      <c r="M48" s="17">
        <v>1</v>
      </c>
      <c r="N48" s="17">
        <v>1</v>
      </c>
      <c r="O48" s="17" t="s">
        <v>767</v>
      </c>
      <c r="P48" s="17">
        <v>0</v>
      </c>
      <c r="Q48" s="17">
        <v>50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t="s">
        <v>753</v>
      </c>
      <c r="X48" t="str">
        <f t="shared" si="0"/>
        <v>52, 2, 10, 1, 1, '1*', 0, 50, 0, 0, 0, 0, 0</v>
      </c>
      <c r="Y48" t="str">
        <f t="shared" si="1"/>
        <v>(52, 2, 10, 1, 1, '1*', 0, 50, 0, 0, 0, 0, 0),  -- Deepak Chahar</v>
      </c>
      <c r="AH48" t="s">
        <v>639</v>
      </c>
      <c r="AI48" t="str">
        <f t="shared" si="2"/>
        <v>Santner</v>
      </c>
      <c r="AJ48">
        <f>COUNTIF(RECORDS!$J:$J,AI48)</f>
        <v>1</v>
      </c>
      <c r="AK48">
        <f>VLOOKUP(AI48,RECORDS!$J:$L,3,0)</f>
        <v>51</v>
      </c>
      <c r="AL48" t="str">
        <f>VLOOKUP(AI48,RECORDS!$J:$L,2,0)</f>
        <v>Mitchell Santner</v>
      </c>
      <c r="AM48">
        <v>2</v>
      </c>
      <c r="AN48" s="5">
        <v>3</v>
      </c>
      <c r="AO48" s="5">
        <v>3</v>
      </c>
      <c r="AP48" s="5">
        <v>12</v>
      </c>
      <c r="AQ48" s="5">
        <v>0</v>
      </c>
      <c r="AR48" s="5">
        <v>81</v>
      </c>
      <c r="AS48" s="5">
        <v>3</v>
      </c>
      <c r="AT48" s="5">
        <v>27</v>
      </c>
      <c r="AU48" s="5">
        <v>6.75</v>
      </c>
      <c r="AV48" s="5">
        <v>24</v>
      </c>
    </row>
    <row r="49" spans="8:48" x14ac:dyDescent="0.2">
      <c r="H49" t="s">
        <v>641</v>
      </c>
      <c r="I49" t="s">
        <v>752</v>
      </c>
      <c r="J49" s="16">
        <v>56</v>
      </c>
      <c r="K49" s="16">
        <v>2</v>
      </c>
      <c r="L49" s="17">
        <v>14</v>
      </c>
      <c r="M49" s="17">
        <v>14</v>
      </c>
      <c r="N49" s="17">
        <v>730</v>
      </c>
      <c r="O49" s="17" t="s">
        <v>768</v>
      </c>
      <c r="P49" s="17">
        <v>56.15</v>
      </c>
      <c r="Q49" s="17">
        <v>153.68</v>
      </c>
      <c r="R49" s="17">
        <v>0</v>
      </c>
      <c r="S49" s="17">
        <v>8</v>
      </c>
      <c r="T49" s="17">
        <v>0</v>
      </c>
      <c r="U49" s="17">
        <v>60</v>
      </c>
      <c r="V49" s="17">
        <v>36</v>
      </c>
      <c r="W49" t="s">
        <v>753</v>
      </c>
      <c r="X49" t="str">
        <f t="shared" si="0"/>
        <v>56, 2, 14, 14, 730, '84', 56.15, 153.68, 0, 8, 0, 60, 36</v>
      </c>
      <c r="Y49" t="str">
        <f t="shared" si="1"/>
        <v>(56, 2, 14, 14, 730, '84', 56.15, 153.68, 0, 8, 0, 60, 36),  -- Faf du Plessis</v>
      </c>
      <c r="AH49" t="s">
        <v>220</v>
      </c>
      <c r="AI49" t="str">
        <f t="shared" si="2"/>
        <v>Dhoni</v>
      </c>
      <c r="AJ49">
        <f>COUNTIF(RECORDS!$J:$J,AI49)</f>
        <v>1</v>
      </c>
      <c r="AK49">
        <f>VLOOKUP(AI49,RECORDS!$J:$L,3,0)</f>
        <v>46</v>
      </c>
      <c r="AL49" t="str">
        <f>VLOOKUP(AI49,RECORDS!$J:$L,2,0)</f>
        <v>MS Dhoni</v>
      </c>
      <c r="AM49">
        <v>2</v>
      </c>
      <c r="AN49" s="5">
        <v>16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 t="s">
        <v>620</v>
      </c>
      <c r="AV49" s="5" t="s">
        <v>620</v>
      </c>
    </row>
    <row r="50" spans="8:48" x14ac:dyDescent="0.2">
      <c r="H50" t="s">
        <v>642</v>
      </c>
      <c r="I50" t="s">
        <v>752</v>
      </c>
      <c r="J50" s="16">
        <v>58</v>
      </c>
      <c r="K50" s="16">
        <v>2</v>
      </c>
      <c r="L50" s="17">
        <v>14</v>
      </c>
      <c r="M50" s="17">
        <v>14</v>
      </c>
      <c r="N50" s="17">
        <v>639</v>
      </c>
      <c r="O50" s="17" t="s">
        <v>769</v>
      </c>
      <c r="P50" s="17">
        <v>53.25</v>
      </c>
      <c r="Q50" s="17">
        <v>139.82</v>
      </c>
      <c r="R50" s="17">
        <v>2</v>
      </c>
      <c r="S50" s="17">
        <v>6</v>
      </c>
      <c r="T50" s="17">
        <v>1</v>
      </c>
      <c r="U50" s="17">
        <v>65</v>
      </c>
      <c r="V50" s="17">
        <v>16</v>
      </c>
      <c r="W50" t="s">
        <v>753</v>
      </c>
      <c r="X50" t="str">
        <f t="shared" si="0"/>
        <v>58, 2, 14, 14, 639, '101*', 53.25, 139.82, 2, 6, 1, 65, 16</v>
      </c>
      <c r="Y50" t="str">
        <f t="shared" si="1"/>
        <v>(58, 2, 14, 14, 639, '101*', 53.25, 139.82, 2, 6, 1, 65, 16),  -- Virat Kohli</v>
      </c>
      <c r="AH50" t="s">
        <v>635</v>
      </c>
      <c r="AI50" t="str">
        <f t="shared" si="2"/>
        <v>Gaikwad</v>
      </c>
      <c r="AJ50">
        <f>COUNTIF(RECORDS!$J:$J,AI50)</f>
        <v>1</v>
      </c>
      <c r="AK50">
        <f>VLOOKUP(AI50,RECORDS!$J:$L,3,0)</f>
        <v>45</v>
      </c>
      <c r="AL50" t="str">
        <f>VLOOKUP(AI50,RECORDS!$J:$L,2,0)</f>
        <v>Ruturaj Gaikwad</v>
      </c>
      <c r="AM50">
        <v>2</v>
      </c>
      <c r="AN50" s="5">
        <v>16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 t="s">
        <v>620</v>
      </c>
      <c r="AV50" s="5" t="s">
        <v>620</v>
      </c>
    </row>
    <row r="51" spans="8:48" x14ac:dyDescent="0.2">
      <c r="H51" t="s">
        <v>643</v>
      </c>
      <c r="I51" t="s">
        <v>752</v>
      </c>
      <c r="J51" s="16">
        <v>62</v>
      </c>
      <c r="K51" s="16">
        <v>2</v>
      </c>
      <c r="L51" s="17">
        <v>14</v>
      </c>
      <c r="M51" s="17">
        <v>14</v>
      </c>
      <c r="N51" s="17">
        <v>400</v>
      </c>
      <c r="O51" s="17" t="s">
        <v>770</v>
      </c>
      <c r="P51" s="17">
        <v>33.33</v>
      </c>
      <c r="Q51" s="17">
        <v>183.48</v>
      </c>
      <c r="R51" s="17">
        <v>0</v>
      </c>
      <c r="S51" s="17">
        <v>5</v>
      </c>
      <c r="T51" s="17">
        <v>2</v>
      </c>
      <c r="U51" s="17">
        <v>29</v>
      </c>
      <c r="V51" s="17">
        <v>31</v>
      </c>
      <c r="W51" t="s">
        <v>753</v>
      </c>
      <c r="X51" t="str">
        <f t="shared" si="0"/>
        <v>62, 2, 14, 14, 400, '77', 33.33, 183.48, 0, 5, 2, 29, 31</v>
      </c>
      <c r="Y51" t="str">
        <f t="shared" si="1"/>
        <v>(62, 2, 14, 14, 400, '77', 33.33, 183.48, 0, 5, 2, 29, 31),  -- Glenn Maxwell</v>
      </c>
      <c r="AH51" t="s">
        <v>636</v>
      </c>
      <c r="AI51" t="str">
        <f t="shared" si="2"/>
        <v>Rahane</v>
      </c>
      <c r="AJ51">
        <f>COUNTIF(RECORDS!$J:$J,AI51)</f>
        <v>1</v>
      </c>
      <c r="AK51">
        <f>VLOOKUP(AI51,RECORDS!$J:$L,3,0)</f>
        <v>47</v>
      </c>
      <c r="AL51" t="str">
        <f>VLOOKUP(AI51,RECORDS!$J:$L,2,0)</f>
        <v>Ajinkya Rahane</v>
      </c>
      <c r="AM51">
        <v>2</v>
      </c>
      <c r="AN51" s="5">
        <v>14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 t="s">
        <v>620</v>
      </c>
      <c r="AV51" s="5" t="s">
        <v>620</v>
      </c>
    </row>
    <row r="52" spans="8:48" x14ac:dyDescent="0.2">
      <c r="H52" t="s">
        <v>644</v>
      </c>
      <c r="I52" t="s">
        <v>752</v>
      </c>
      <c r="J52" s="16">
        <v>66</v>
      </c>
      <c r="K52" s="16">
        <v>2</v>
      </c>
      <c r="L52" s="17">
        <v>7</v>
      </c>
      <c r="M52" s="17">
        <v>2</v>
      </c>
      <c r="N52" s="17">
        <v>13</v>
      </c>
      <c r="O52" s="17" t="s">
        <v>771</v>
      </c>
      <c r="P52" s="17">
        <v>13</v>
      </c>
      <c r="Q52" s="17">
        <v>144.44</v>
      </c>
      <c r="R52" s="17">
        <v>0</v>
      </c>
      <c r="S52" s="17">
        <v>0</v>
      </c>
      <c r="T52" s="17">
        <v>1</v>
      </c>
      <c r="U52" s="17">
        <v>0</v>
      </c>
      <c r="V52" s="17">
        <v>1</v>
      </c>
      <c r="W52" t="s">
        <v>753</v>
      </c>
      <c r="X52" t="str">
        <f t="shared" si="0"/>
        <v>66, 2, 7, 2, 13, '13*', 13, 144.44, 0, 0, 1, 0, 1</v>
      </c>
      <c r="Y52" t="str">
        <f t="shared" si="1"/>
        <v>(66, 2, 7, 2, 13, '13*', 13, 144.44, 0, 0, 1, 0, 1),  -- Vijaykumar Vyshak</v>
      </c>
      <c r="AH52" t="s">
        <v>644</v>
      </c>
      <c r="AI52" t="str">
        <f t="shared" si="2"/>
        <v>Vyshak</v>
      </c>
      <c r="AJ52">
        <f>COUNTIF(RECORDS!$J:$J,AI52)</f>
        <v>1</v>
      </c>
      <c r="AK52">
        <f>VLOOKUP(AI52,RECORDS!$J:$L,3,0)</f>
        <v>66</v>
      </c>
      <c r="AL52" t="str">
        <f>VLOOKUP(AI52,RECORDS!$J:$L,2,0)</f>
        <v>Vijaykumar Vyshak</v>
      </c>
      <c r="AM52">
        <v>2</v>
      </c>
      <c r="AN52" s="5">
        <v>7</v>
      </c>
      <c r="AO52" s="5">
        <v>7</v>
      </c>
      <c r="AP52" s="5">
        <v>24</v>
      </c>
      <c r="AQ52" s="5">
        <v>0</v>
      </c>
      <c r="AR52" s="5">
        <v>253</v>
      </c>
      <c r="AS52" s="5">
        <v>9</v>
      </c>
      <c r="AT52" s="5">
        <v>28.11</v>
      </c>
      <c r="AU52" s="5">
        <v>10.54</v>
      </c>
      <c r="AV52" s="5">
        <v>16</v>
      </c>
    </row>
    <row r="53" spans="8:48" x14ac:dyDescent="0.2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AH53" t="s">
        <v>643</v>
      </c>
      <c r="AI53" t="str">
        <f t="shared" si="2"/>
        <v>Maxwell</v>
      </c>
      <c r="AJ53">
        <f>COUNTIF(RECORDS!$J:$J,AI53)</f>
        <v>1</v>
      </c>
      <c r="AK53">
        <f>VLOOKUP(AI53,RECORDS!$J:$L,3,0)</f>
        <v>62</v>
      </c>
      <c r="AL53" t="str">
        <f>VLOOKUP(AI53,RECORDS!$J:$L,2,0)</f>
        <v>Glenn Maxwell</v>
      </c>
      <c r="AM53">
        <v>2</v>
      </c>
      <c r="AN53" s="5">
        <v>14</v>
      </c>
      <c r="AO53" s="5">
        <v>7</v>
      </c>
      <c r="AP53" s="5">
        <v>10.199999999999999</v>
      </c>
      <c r="AQ53" s="5">
        <v>0</v>
      </c>
      <c r="AR53" s="5">
        <v>94</v>
      </c>
      <c r="AS53" s="5">
        <v>3</v>
      </c>
      <c r="AT53" s="5">
        <v>31.33</v>
      </c>
      <c r="AU53" s="5">
        <v>9.09</v>
      </c>
      <c r="AV53" s="5">
        <v>20.6</v>
      </c>
    </row>
    <row r="54" spans="8:48" x14ac:dyDescent="0.2">
      <c r="I54" s="5"/>
      <c r="J54" s="5"/>
      <c r="K54" s="5"/>
      <c r="L54" s="5"/>
      <c r="M54" s="5"/>
      <c r="N54" s="5"/>
      <c r="O54" s="5" t="str">
        <f>"'"&amp;O34&amp;"'"</f>
        <v>''70''</v>
      </c>
      <c r="P54" s="5"/>
      <c r="Q54" s="5"/>
      <c r="R54" s="5"/>
      <c r="S54" s="5"/>
      <c r="AH54" t="s">
        <v>149</v>
      </c>
      <c r="AI54" t="str">
        <f t="shared" si="2"/>
        <v>Ahmed</v>
      </c>
      <c r="AJ54">
        <f>COUNTIF(RECORDS!$J:$J,AI54)</f>
        <v>1</v>
      </c>
      <c r="AK54">
        <f>VLOOKUP(AI54,RECORDS!$J:$L,3,0)</f>
        <v>35</v>
      </c>
      <c r="AL54" t="str">
        <f>VLOOKUP(AI54,RECORDS!$J:$L,2,0)</f>
        <v>Iftikhar Ahmed</v>
      </c>
      <c r="AM54">
        <v>2</v>
      </c>
      <c r="AN54" s="5">
        <v>10</v>
      </c>
      <c r="AO54" s="5">
        <v>5</v>
      </c>
      <c r="AP54" s="5">
        <v>7</v>
      </c>
      <c r="AQ54" s="5">
        <v>0</v>
      </c>
      <c r="AR54" s="5">
        <v>95</v>
      </c>
      <c r="AS54" s="5">
        <v>1</v>
      </c>
      <c r="AT54" s="5">
        <v>95</v>
      </c>
      <c r="AU54" s="5">
        <v>13.57</v>
      </c>
      <c r="AV54" s="5">
        <v>42</v>
      </c>
    </row>
    <row r="55" spans="8:48" x14ac:dyDescent="0.2">
      <c r="I55" s="5"/>
      <c r="J55" s="5"/>
      <c r="K55" s="5"/>
      <c r="L55" s="5"/>
      <c r="M55" s="5"/>
      <c r="N55" s="5"/>
      <c r="O55" s="5" t="str">
        <f>"'"&amp;O35&amp;"'"</f>
        <v>''74''</v>
      </c>
      <c r="P55" s="5"/>
      <c r="Q55" s="5"/>
      <c r="R55" s="5"/>
      <c r="S55" s="5"/>
      <c r="AH55" t="s">
        <v>641</v>
      </c>
      <c r="AI55" t="str">
        <f t="shared" si="2"/>
        <v>du Plessis</v>
      </c>
      <c r="AJ55">
        <f>COUNTIF(RECORDS!$J:$J,AI55)</f>
        <v>1</v>
      </c>
      <c r="AK55">
        <f>VLOOKUP(AI55,RECORDS!$J:$L,3,0)</f>
        <v>56</v>
      </c>
      <c r="AL55" t="str">
        <f>VLOOKUP(AI55,RECORDS!$J:$L,2,0)</f>
        <v>Faf du Plessis</v>
      </c>
      <c r="AM55">
        <v>2</v>
      </c>
      <c r="AN55" s="5">
        <v>14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 t="s">
        <v>620</v>
      </c>
      <c r="AV55" s="5" t="s">
        <v>620</v>
      </c>
    </row>
    <row r="56" spans="8:48" x14ac:dyDescent="0.2">
      <c r="I56" s="5"/>
      <c r="J56" s="5"/>
      <c r="K56" s="5"/>
      <c r="L56" s="5"/>
      <c r="M56" s="5"/>
      <c r="N56" s="5"/>
      <c r="O56" s="5" t="str">
        <f>"'"&amp;O36&amp;"'"</f>
        <v>''89*''</v>
      </c>
      <c r="P56" s="5"/>
      <c r="Q56" s="5"/>
      <c r="R56" s="5"/>
      <c r="S56" s="5"/>
      <c r="AH56" t="s">
        <v>642</v>
      </c>
      <c r="AI56" t="str">
        <f t="shared" si="2"/>
        <v>Kohli</v>
      </c>
      <c r="AJ56">
        <f>COUNTIF(RECORDS!$J:$J,AI56)</f>
        <v>1</v>
      </c>
      <c r="AK56">
        <f>VLOOKUP(AI56,RECORDS!$J:$L,3,0)</f>
        <v>58</v>
      </c>
      <c r="AL56" t="str">
        <f>VLOOKUP(AI56,RECORDS!$J:$L,2,0)</f>
        <v>Virat Kohli</v>
      </c>
      <c r="AM56">
        <v>2</v>
      </c>
      <c r="AN56" s="5">
        <v>14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 t="s">
        <v>620</v>
      </c>
      <c r="AV56" s="5" t="s">
        <v>620</v>
      </c>
    </row>
    <row r="57" spans="8:48" x14ac:dyDescent="0.2">
      <c r="O57" s="5" t="str">
        <f>"'"&amp;O37&amp;"'"</f>
        <v>''62''</v>
      </c>
    </row>
    <row r="58" spans="8:48" x14ac:dyDescent="0.2">
      <c r="I58" s="5"/>
      <c r="J58" s="5"/>
      <c r="K58" s="5"/>
      <c r="L58" s="5"/>
      <c r="M58" s="5"/>
      <c r="N58" s="5"/>
      <c r="O58" s="5" t="str">
        <f>"'"&amp;O38&amp;"'"</f>
        <v>''103*''</v>
      </c>
      <c r="P58" s="5"/>
      <c r="Q58" s="5"/>
      <c r="R58" s="5"/>
      <c r="S58" s="5"/>
    </row>
    <row r="59" spans="8:48" x14ac:dyDescent="0.2">
      <c r="I59" s="5"/>
      <c r="J59" s="5"/>
      <c r="K59" s="5"/>
      <c r="L59" s="5"/>
      <c r="M59" s="5"/>
      <c r="N59" s="5"/>
      <c r="O59" s="5" t="str">
        <f>"'"&amp;O39&amp;"'"</f>
        <v>''75''</v>
      </c>
      <c r="P59" s="5"/>
      <c r="Q59" s="5"/>
      <c r="R59" s="5"/>
      <c r="S59" s="5"/>
    </row>
    <row r="60" spans="8:48" x14ac:dyDescent="0.2">
      <c r="O60" s="5" t="str">
        <f t="shared" ref="O60:O71" si="3">"'"&amp;O40&amp;"'"</f>
        <v>''45*''</v>
      </c>
    </row>
    <row r="61" spans="8:48" x14ac:dyDescent="0.2">
      <c r="O61" s="5" t="str">
        <f t="shared" si="3"/>
        <v>''65''</v>
      </c>
    </row>
    <row r="62" spans="8:48" x14ac:dyDescent="0.2">
      <c r="O62" s="5" t="str">
        <f>"'"&amp;O42&amp;"'"</f>
        <v>''92''</v>
      </c>
    </row>
    <row r="63" spans="8:48" x14ac:dyDescent="0.2">
      <c r="O63" s="5" t="str">
        <f t="shared" si="3"/>
        <v>''71*''</v>
      </c>
    </row>
    <row r="64" spans="8:48" x14ac:dyDescent="0.2">
      <c r="O64" s="5" t="str">
        <f>"'"&amp;O44&amp;"'"</f>
        <v>''32*''</v>
      </c>
    </row>
    <row r="65" spans="15:15" x14ac:dyDescent="0.2">
      <c r="O65" s="5" t="str">
        <f>"'"&amp;O45&amp;"'"</f>
        <v>''25*''</v>
      </c>
    </row>
    <row r="66" spans="15:15" x14ac:dyDescent="0.2">
      <c r="O66" s="5" t="str">
        <f t="shared" si="3"/>
        <v>''23''</v>
      </c>
    </row>
    <row r="67" spans="15:15" x14ac:dyDescent="0.2">
      <c r="O67" s="5" t="str">
        <f t="shared" si="3"/>
        <v>''1*''</v>
      </c>
    </row>
    <row r="68" spans="15:15" x14ac:dyDescent="0.2">
      <c r="O68" s="5" t="str">
        <f>"'"&amp;O48&amp;"'"</f>
        <v>''1*''</v>
      </c>
    </row>
    <row r="69" spans="15:15" x14ac:dyDescent="0.2">
      <c r="O69" s="5" t="str">
        <f t="shared" si="3"/>
        <v>''84''</v>
      </c>
    </row>
    <row r="70" spans="15:15" x14ac:dyDescent="0.2">
      <c r="O70" s="5" t="str">
        <f>"'"&amp;O50&amp;"'"</f>
        <v>''101*''</v>
      </c>
    </row>
    <row r="71" spans="15:15" x14ac:dyDescent="0.2">
      <c r="O71" s="5" t="str">
        <f t="shared" si="3"/>
        <v>''77''</v>
      </c>
    </row>
    <row r="72" spans="15:15" x14ac:dyDescent="0.2">
      <c r="O72" s="5" t="str">
        <f>"'"&amp;O52&amp;"'"</f>
        <v>''13*''</v>
      </c>
    </row>
    <row r="73" spans="15:15" x14ac:dyDescent="0.2">
      <c r="O73" s="5"/>
    </row>
    <row r="74" spans="15:15" x14ac:dyDescent="0.2">
      <c r="O74" s="5"/>
    </row>
  </sheetData>
  <autoFilter ref="AH34:AJ56" xr:uid="{4361EAC3-0522-46F0-96CB-9EF898DC4D89}"/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7BAB-5D68-43D1-BBEE-CCBF9E3336D9}">
  <dimension ref="A1:BL96"/>
  <sheetViews>
    <sheetView topLeftCell="AI42" workbookViewId="0">
      <selection activeCell="AM45" sqref="AM45:AZ80"/>
    </sheetView>
  </sheetViews>
  <sheetFormatPr baseColWidth="10" defaultColWidth="8.83203125" defaultRowHeight="15" x14ac:dyDescent="0.2"/>
  <cols>
    <col min="1" max="1" width="28.1640625" bestFit="1" customWidth="1"/>
    <col min="5" max="5" width="29.6640625" bestFit="1" customWidth="1"/>
    <col min="6" max="6" width="11.6640625" bestFit="1" customWidth="1"/>
    <col min="8" max="8" width="30" bestFit="1" customWidth="1"/>
    <col min="9" max="9" width="19.33203125" bestFit="1" customWidth="1"/>
    <col min="10" max="10" width="18.33203125" bestFit="1" customWidth="1"/>
    <col min="11" max="11" width="19.6640625" bestFit="1" customWidth="1"/>
    <col min="12" max="12" width="15.1640625" bestFit="1" customWidth="1"/>
    <col min="13" max="13" width="10.5" bestFit="1" customWidth="1"/>
    <col min="14" max="14" width="12.6640625" bestFit="1" customWidth="1"/>
    <col min="15" max="15" width="11.5" bestFit="1" customWidth="1"/>
    <col min="24" max="24" width="44" bestFit="1" customWidth="1"/>
    <col min="39" max="39" width="10.83203125" bestFit="1" customWidth="1"/>
    <col min="40" max="40" width="10.1640625" bestFit="1" customWidth="1"/>
    <col min="41" max="41" width="9" bestFit="1" customWidth="1"/>
    <col min="44" max="44" width="10.1640625" bestFit="1" customWidth="1"/>
    <col min="45" max="45" width="19.33203125" bestFit="1" customWidth="1"/>
    <col min="46" max="46" width="18.33203125" bestFit="1" customWidth="1"/>
    <col min="47" max="47" width="30.83203125" bestFit="1" customWidth="1"/>
    <col min="48" max="48" width="9.6640625" bestFit="1" customWidth="1"/>
    <col min="49" max="49" width="8" bestFit="1" customWidth="1"/>
    <col min="50" max="50" width="7.5" bestFit="1" customWidth="1"/>
    <col min="51" max="51" width="12.6640625" bestFit="1" customWidth="1"/>
    <col min="52" max="52" width="8.6640625" bestFit="1" customWidth="1"/>
    <col min="53" max="53" width="10.1640625" bestFit="1" customWidth="1"/>
  </cols>
  <sheetData>
    <row r="1" spans="1:62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H1" s="6" t="s">
        <v>249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U1" s="6" t="s">
        <v>265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1"/>
      <c r="AH1" s="6" t="s">
        <v>279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1"/>
      <c r="AU1" s="6" t="s">
        <v>293</v>
      </c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1"/>
      <c r="BH1" s="1"/>
      <c r="BI1" s="1"/>
      <c r="BJ1" s="1"/>
    </row>
    <row r="2" spans="1:62" x14ac:dyDescent="0.2">
      <c r="A2" s="2" t="s">
        <v>68</v>
      </c>
      <c r="B2" s="2" t="s">
        <v>69</v>
      </c>
      <c r="C2" s="2" t="s">
        <v>68</v>
      </c>
      <c r="D2" s="2" t="s">
        <v>11</v>
      </c>
      <c r="E2" s="2" t="s">
        <v>92</v>
      </c>
      <c r="F2" s="2" t="s">
        <v>70</v>
      </c>
      <c r="H2" s="3" t="s">
        <v>97</v>
      </c>
      <c r="I2" s="3" t="s">
        <v>164</v>
      </c>
      <c r="J2" s="3" t="s">
        <v>165</v>
      </c>
      <c r="K2" s="3" t="s">
        <v>98</v>
      </c>
      <c r="L2" s="3" t="s">
        <v>166</v>
      </c>
      <c r="M2" s="3" t="s">
        <v>167</v>
      </c>
      <c r="N2" s="3" t="s">
        <v>168</v>
      </c>
      <c r="O2" s="3" t="s">
        <v>169</v>
      </c>
      <c r="P2" s="3" t="s">
        <v>170</v>
      </c>
      <c r="Q2" s="3" t="s">
        <v>171</v>
      </c>
      <c r="R2" s="3" t="s">
        <v>172</v>
      </c>
      <c r="S2" s="3" t="s">
        <v>173</v>
      </c>
      <c r="T2" s="8"/>
      <c r="U2" s="3" t="s">
        <v>97</v>
      </c>
      <c r="V2" s="3" t="s">
        <v>164</v>
      </c>
      <c r="W2" s="3" t="s">
        <v>165</v>
      </c>
      <c r="X2" s="3" t="s">
        <v>98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170</v>
      </c>
      <c r="AD2" s="3" t="s">
        <v>171</v>
      </c>
      <c r="AE2" s="3" t="s">
        <v>172</v>
      </c>
      <c r="AF2" s="3" t="s">
        <v>173</v>
      </c>
      <c r="AG2" s="1"/>
      <c r="AH2" s="3" t="s">
        <v>97</v>
      </c>
      <c r="AI2" s="3" t="s">
        <v>164</v>
      </c>
      <c r="AJ2" s="3" t="s">
        <v>165</v>
      </c>
      <c r="AK2" s="3" t="s">
        <v>98</v>
      </c>
      <c r="AL2" s="3" t="s">
        <v>166</v>
      </c>
      <c r="AM2" s="3" t="s">
        <v>167</v>
      </c>
      <c r="AN2" s="3" t="s">
        <v>168</v>
      </c>
      <c r="AO2" s="3" t="s">
        <v>169</v>
      </c>
      <c r="AP2" s="3" t="s">
        <v>170</v>
      </c>
      <c r="AQ2" s="3" t="s">
        <v>171</v>
      </c>
      <c r="AR2" s="3" t="s">
        <v>172</v>
      </c>
      <c r="AS2" s="3" t="s">
        <v>173</v>
      </c>
      <c r="AT2" s="1"/>
      <c r="AU2" s="3" t="s">
        <v>97</v>
      </c>
      <c r="AV2" s="3" t="s">
        <v>164</v>
      </c>
      <c r="AW2" s="3" t="s">
        <v>165</v>
      </c>
      <c r="AX2" s="3" t="s">
        <v>98</v>
      </c>
      <c r="AY2" s="3" t="s">
        <v>166</v>
      </c>
      <c r="AZ2" s="3" t="s">
        <v>167</v>
      </c>
      <c r="BA2" s="3" t="s">
        <v>168</v>
      </c>
      <c r="BB2" s="3" t="s">
        <v>169</v>
      </c>
      <c r="BC2" s="3" t="s">
        <v>170</v>
      </c>
      <c r="BD2" s="3" t="s">
        <v>171</v>
      </c>
      <c r="BE2" s="3" t="s">
        <v>172</v>
      </c>
      <c r="BF2" s="3" t="s">
        <v>173</v>
      </c>
      <c r="BG2" s="1"/>
      <c r="BH2" s="1"/>
    </row>
    <row r="3" spans="1:62" x14ac:dyDescent="0.2">
      <c r="A3" s="2" t="s">
        <v>71</v>
      </c>
      <c r="B3" s="2" t="s">
        <v>69</v>
      </c>
      <c r="C3" s="2" t="s">
        <v>69</v>
      </c>
      <c r="D3" s="2" t="s">
        <v>36</v>
      </c>
      <c r="E3" s="2" t="s">
        <v>93</v>
      </c>
      <c r="F3" s="2" t="s">
        <v>72</v>
      </c>
      <c r="H3" t="s">
        <v>251</v>
      </c>
      <c r="I3" s="5">
        <v>16</v>
      </c>
      <c r="J3" s="5">
        <v>14</v>
      </c>
      <c r="K3" s="5">
        <v>381</v>
      </c>
      <c r="L3" s="5" t="s">
        <v>200</v>
      </c>
      <c r="M3" s="5">
        <v>42.33</v>
      </c>
      <c r="N3" s="5">
        <v>155.51</v>
      </c>
      <c r="O3" s="5">
        <v>0</v>
      </c>
      <c r="P3" s="5">
        <v>4</v>
      </c>
      <c r="Q3" s="5">
        <v>0</v>
      </c>
      <c r="R3" s="5">
        <v>32</v>
      </c>
      <c r="S3" s="5">
        <v>14</v>
      </c>
      <c r="T3" s="1"/>
      <c r="U3" t="s">
        <v>266</v>
      </c>
      <c r="V3" s="5">
        <v>5</v>
      </c>
      <c r="W3" s="5">
        <v>5</v>
      </c>
      <c r="X3" s="5">
        <v>164</v>
      </c>
      <c r="Y3" s="5">
        <v>84</v>
      </c>
      <c r="Z3" s="5">
        <v>41</v>
      </c>
      <c r="AA3" s="5">
        <v>134.41999999999999</v>
      </c>
      <c r="AB3" s="5">
        <v>0</v>
      </c>
      <c r="AC3" s="5">
        <v>1</v>
      </c>
      <c r="AD3" s="5">
        <v>0</v>
      </c>
      <c r="AE3" s="5">
        <v>14</v>
      </c>
      <c r="AF3" s="5">
        <v>5</v>
      </c>
      <c r="AG3" s="1"/>
      <c r="AH3" t="s">
        <v>280</v>
      </c>
      <c r="AI3" s="5">
        <v>5</v>
      </c>
      <c r="AJ3" s="5">
        <v>5</v>
      </c>
      <c r="AK3" s="5">
        <v>346</v>
      </c>
      <c r="AL3" s="5" t="s">
        <v>281</v>
      </c>
      <c r="AM3" s="5">
        <v>86.5</v>
      </c>
      <c r="AN3" s="5">
        <v>174.74</v>
      </c>
      <c r="AO3" s="5">
        <v>2</v>
      </c>
      <c r="AP3" s="5">
        <v>1</v>
      </c>
      <c r="AQ3" s="5">
        <v>0</v>
      </c>
      <c r="AR3" s="5">
        <v>18</v>
      </c>
      <c r="AS3" s="5">
        <v>25</v>
      </c>
      <c r="AT3" s="1"/>
      <c r="AU3" t="s">
        <v>294</v>
      </c>
      <c r="AV3" s="5">
        <v>11</v>
      </c>
      <c r="AW3" s="5">
        <v>11</v>
      </c>
      <c r="AX3" s="5">
        <v>416</v>
      </c>
      <c r="AY3" s="5">
        <v>87</v>
      </c>
      <c r="AZ3" s="5">
        <v>41.6</v>
      </c>
      <c r="BA3" s="5">
        <v>141.01</v>
      </c>
      <c r="BB3" s="5">
        <v>0</v>
      </c>
      <c r="BC3" s="5">
        <v>3</v>
      </c>
      <c r="BD3" s="5">
        <v>0</v>
      </c>
      <c r="BE3" s="5">
        <v>40</v>
      </c>
      <c r="BF3" s="5">
        <v>14</v>
      </c>
      <c r="BG3" s="1"/>
      <c r="BH3" s="1"/>
    </row>
    <row r="4" spans="1:62" x14ac:dyDescent="0.2">
      <c r="A4" s="2" t="s">
        <v>68</v>
      </c>
      <c r="B4" s="2" t="s">
        <v>71</v>
      </c>
      <c r="C4" s="2" t="s">
        <v>68</v>
      </c>
      <c r="D4" s="2" t="s">
        <v>12</v>
      </c>
      <c r="E4" s="2" t="s">
        <v>92</v>
      </c>
      <c r="F4" s="2" t="s">
        <v>73</v>
      </c>
      <c r="H4" t="s">
        <v>252</v>
      </c>
      <c r="I4" s="5">
        <v>15</v>
      </c>
      <c r="J4" s="5">
        <v>15</v>
      </c>
      <c r="K4" s="5">
        <v>460</v>
      </c>
      <c r="L4" s="5" t="s">
        <v>253</v>
      </c>
      <c r="M4" s="5">
        <v>41.81</v>
      </c>
      <c r="N4" s="5">
        <v>141.1</v>
      </c>
      <c r="O4" s="5">
        <v>0</v>
      </c>
      <c r="P4" s="5">
        <v>4</v>
      </c>
      <c r="Q4" s="5">
        <v>0</v>
      </c>
      <c r="R4" s="5">
        <v>45</v>
      </c>
      <c r="S4" s="5">
        <v>17</v>
      </c>
      <c r="T4" s="1"/>
      <c r="U4" t="s">
        <v>134</v>
      </c>
      <c r="V4" s="5">
        <v>8</v>
      </c>
      <c r="W4" s="5">
        <v>8</v>
      </c>
      <c r="X4" s="5">
        <v>278</v>
      </c>
      <c r="Y4" s="5">
        <v>98</v>
      </c>
      <c r="Z4" s="5">
        <v>34.75</v>
      </c>
      <c r="AA4" s="5">
        <v>150.27000000000001</v>
      </c>
      <c r="AB4" s="5">
        <v>0</v>
      </c>
      <c r="AC4" s="5">
        <v>1</v>
      </c>
      <c r="AD4" s="5">
        <v>0</v>
      </c>
      <c r="AE4" s="5">
        <v>20</v>
      </c>
      <c r="AF4" s="5">
        <v>15</v>
      </c>
      <c r="AG4" s="1"/>
      <c r="AH4" t="s">
        <v>105</v>
      </c>
      <c r="AI4" s="5">
        <v>10</v>
      </c>
      <c r="AJ4" s="5">
        <v>9</v>
      </c>
      <c r="AK4" s="5">
        <v>263</v>
      </c>
      <c r="AL4" s="5" t="s">
        <v>282</v>
      </c>
      <c r="AM4" s="5">
        <v>37.57</v>
      </c>
      <c r="AN4" s="5">
        <v>128.91999999999999</v>
      </c>
      <c r="AO4" s="5">
        <v>0</v>
      </c>
      <c r="AP4" s="5">
        <v>1</v>
      </c>
      <c r="AQ4" s="5">
        <v>1</v>
      </c>
      <c r="AR4" s="5">
        <v>24</v>
      </c>
      <c r="AS4" s="5">
        <v>7</v>
      </c>
      <c r="AT4" s="1"/>
      <c r="AU4" t="s">
        <v>295</v>
      </c>
      <c r="AV4" s="5">
        <v>14</v>
      </c>
      <c r="AW4" s="5">
        <v>14</v>
      </c>
      <c r="AX4" s="5">
        <v>458</v>
      </c>
      <c r="AY4" s="5" t="s">
        <v>196</v>
      </c>
      <c r="AZ4" s="5">
        <v>35.229999999999997</v>
      </c>
      <c r="BA4" s="5">
        <v>144.47</v>
      </c>
      <c r="BB4" s="5">
        <v>1</v>
      </c>
      <c r="BC4" s="5">
        <v>2</v>
      </c>
      <c r="BD4" s="5">
        <v>2</v>
      </c>
      <c r="BE4" s="5">
        <v>42</v>
      </c>
      <c r="BF4" s="5">
        <v>18</v>
      </c>
      <c r="BG4" s="1"/>
      <c r="BH4" s="1"/>
    </row>
    <row r="5" spans="1:62" x14ac:dyDescent="0.2">
      <c r="A5" s="2" t="s">
        <v>74</v>
      </c>
      <c r="B5" s="2" t="s">
        <v>68</v>
      </c>
      <c r="C5" s="2" t="s">
        <v>68</v>
      </c>
      <c r="D5" s="2" t="s">
        <v>12</v>
      </c>
      <c r="E5" s="2" t="s">
        <v>90</v>
      </c>
      <c r="F5" s="2" t="s">
        <v>75</v>
      </c>
      <c r="H5" t="s">
        <v>254</v>
      </c>
      <c r="I5" s="5">
        <v>8</v>
      </c>
      <c r="J5" s="5">
        <v>2</v>
      </c>
      <c r="K5" s="5">
        <v>30</v>
      </c>
      <c r="L5" s="5">
        <v>17</v>
      </c>
      <c r="M5" s="5">
        <v>30</v>
      </c>
      <c r="N5" s="5">
        <v>115.38</v>
      </c>
      <c r="O5" s="5">
        <v>0</v>
      </c>
      <c r="P5" s="5">
        <v>0</v>
      </c>
      <c r="Q5" s="5">
        <v>0</v>
      </c>
      <c r="R5" s="5">
        <v>1</v>
      </c>
      <c r="S5" s="5">
        <v>1</v>
      </c>
      <c r="T5" s="1"/>
      <c r="U5" t="s">
        <v>267</v>
      </c>
      <c r="V5" s="5">
        <v>8</v>
      </c>
      <c r="W5" s="5">
        <v>8</v>
      </c>
      <c r="X5" s="5">
        <v>249</v>
      </c>
      <c r="Y5" s="5">
        <v>94</v>
      </c>
      <c r="Z5" s="5">
        <v>31.12</v>
      </c>
      <c r="AA5" s="5">
        <v>137.56</v>
      </c>
      <c r="AB5" s="5">
        <v>0</v>
      </c>
      <c r="AC5" s="5">
        <v>2</v>
      </c>
      <c r="AD5" s="5">
        <v>0</v>
      </c>
      <c r="AE5" s="5">
        <v>32</v>
      </c>
      <c r="AF5" s="5">
        <v>4</v>
      </c>
      <c r="AG5" s="1"/>
      <c r="AH5" t="s">
        <v>283</v>
      </c>
      <c r="AI5" s="5">
        <v>16</v>
      </c>
      <c r="AJ5" s="5">
        <v>15</v>
      </c>
      <c r="AK5" s="5">
        <v>306</v>
      </c>
      <c r="AL5" s="5">
        <v>58</v>
      </c>
      <c r="AM5" s="5">
        <v>27.81</v>
      </c>
      <c r="AN5" s="5">
        <v>128.03</v>
      </c>
      <c r="AO5" s="5">
        <v>0</v>
      </c>
      <c r="AP5" s="5">
        <v>3</v>
      </c>
      <c r="AQ5" s="5">
        <v>2</v>
      </c>
      <c r="AR5" s="5">
        <v>20</v>
      </c>
      <c r="AS5" s="5">
        <v>9</v>
      </c>
      <c r="AT5" s="1"/>
      <c r="AU5" t="s">
        <v>296</v>
      </c>
      <c r="AV5" s="5">
        <v>4</v>
      </c>
      <c r="AW5" s="5">
        <v>4</v>
      </c>
      <c r="AX5" s="5">
        <v>122</v>
      </c>
      <c r="AY5" s="5">
        <v>65</v>
      </c>
      <c r="AZ5" s="5">
        <v>30.5</v>
      </c>
      <c r="BA5" s="5">
        <v>135.55000000000001</v>
      </c>
      <c r="BB5" s="5">
        <v>0</v>
      </c>
      <c r="BC5" s="5">
        <v>2</v>
      </c>
      <c r="BD5" s="5">
        <v>0</v>
      </c>
      <c r="BE5" s="5">
        <v>13</v>
      </c>
      <c r="BF5" s="5">
        <v>2</v>
      </c>
      <c r="BG5" s="1"/>
      <c r="BH5" s="1"/>
    </row>
    <row r="6" spans="1:62" x14ac:dyDescent="0.2">
      <c r="A6" s="2" t="s">
        <v>71</v>
      </c>
      <c r="B6" s="2" t="s">
        <v>74</v>
      </c>
      <c r="C6" s="2" t="s">
        <v>71</v>
      </c>
      <c r="D6" s="2" t="s">
        <v>76</v>
      </c>
      <c r="E6" s="2" t="s">
        <v>94</v>
      </c>
      <c r="F6" s="2" t="s">
        <v>77</v>
      </c>
      <c r="H6" t="s">
        <v>255</v>
      </c>
      <c r="I6" s="5">
        <v>9</v>
      </c>
      <c r="J6" s="5">
        <v>9</v>
      </c>
      <c r="K6" s="5">
        <v>214</v>
      </c>
      <c r="L6" s="5" t="s">
        <v>256</v>
      </c>
      <c r="M6" s="5">
        <v>26.75</v>
      </c>
      <c r="N6" s="5">
        <v>131.28</v>
      </c>
      <c r="O6" s="5">
        <v>0</v>
      </c>
      <c r="P6" s="5">
        <v>2</v>
      </c>
      <c r="Q6" s="5">
        <v>1</v>
      </c>
      <c r="R6" s="5">
        <v>24</v>
      </c>
      <c r="S6" s="5">
        <v>5</v>
      </c>
      <c r="T6" s="1"/>
      <c r="U6" t="s">
        <v>268</v>
      </c>
      <c r="V6" s="5">
        <v>8</v>
      </c>
      <c r="W6" s="5">
        <v>8</v>
      </c>
      <c r="X6" s="5">
        <v>192</v>
      </c>
      <c r="Y6" s="5">
        <v>73</v>
      </c>
      <c r="Z6" s="5">
        <v>24</v>
      </c>
      <c r="AA6" s="5">
        <v>119.25</v>
      </c>
      <c r="AB6" s="5">
        <v>0</v>
      </c>
      <c r="AC6" s="5">
        <v>1</v>
      </c>
      <c r="AD6" s="5">
        <v>0</v>
      </c>
      <c r="AE6" s="5">
        <v>20</v>
      </c>
      <c r="AF6" s="5">
        <v>2</v>
      </c>
      <c r="AG6" s="1"/>
      <c r="AH6" t="s">
        <v>284</v>
      </c>
      <c r="AI6" s="5">
        <v>6</v>
      </c>
      <c r="AJ6" s="5">
        <v>3</v>
      </c>
      <c r="AK6" s="5">
        <v>23</v>
      </c>
      <c r="AL6" s="5" t="s">
        <v>244</v>
      </c>
      <c r="AM6" s="5">
        <v>23</v>
      </c>
      <c r="AN6" s="5">
        <v>143.75</v>
      </c>
      <c r="AO6" s="5">
        <v>0</v>
      </c>
      <c r="AP6" s="5">
        <v>0</v>
      </c>
      <c r="AQ6" s="5">
        <v>0</v>
      </c>
      <c r="AR6" s="5">
        <v>3</v>
      </c>
      <c r="AS6" s="5">
        <v>0</v>
      </c>
      <c r="AT6" s="1"/>
      <c r="AU6" t="s">
        <v>297</v>
      </c>
      <c r="AV6" s="5">
        <v>14</v>
      </c>
      <c r="AW6" s="5">
        <v>14</v>
      </c>
      <c r="AX6" s="5">
        <v>312</v>
      </c>
      <c r="AY6" s="5" t="s">
        <v>298</v>
      </c>
      <c r="AZ6" s="5">
        <v>26</v>
      </c>
      <c r="BA6" s="5">
        <v>127.86</v>
      </c>
      <c r="BB6" s="5">
        <v>0</v>
      </c>
      <c r="BC6" s="5">
        <v>1</v>
      </c>
      <c r="BD6" s="5">
        <v>0</v>
      </c>
      <c r="BE6" s="5">
        <v>24</v>
      </c>
      <c r="BF6" s="5">
        <v>10</v>
      </c>
      <c r="BG6" s="1"/>
      <c r="BH6" s="1"/>
    </row>
    <row r="7" spans="1:62" x14ac:dyDescent="0.2">
      <c r="A7" s="2" t="s">
        <v>71</v>
      </c>
      <c r="B7" s="2" t="s">
        <v>68</v>
      </c>
      <c r="C7" s="2" t="s">
        <v>71</v>
      </c>
      <c r="D7" s="2" t="s">
        <v>38</v>
      </c>
      <c r="E7" s="2" t="s">
        <v>93</v>
      </c>
      <c r="F7" s="2" t="s">
        <v>78</v>
      </c>
      <c r="H7" t="s">
        <v>231</v>
      </c>
      <c r="I7" s="5">
        <v>7</v>
      </c>
      <c r="J7" s="5">
        <v>7</v>
      </c>
      <c r="K7" s="5">
        <v>163</v>
      </c>
      <c r="L7" s="5">
        <v>68</v>
      </c>
      <c r="M7" s="5">
        <v>23.28</v>
      </c>
      <c r="N7" s="5">
        <v>153.77000000000001</v>
      </c>
      <c r="O7" s="5">
        <v>0</v>
      </c>
      <c r="P7" s="5">
        <v>1</v>
      </c>
      <c r="Q7" s="5">
        <v>0</v>
      </c>
      <c r="R7" s="5">
        <v>17</v>
      </c>
      <c r="S7" s="5">
        <v>9</v>
      </c>
      <c r="T7" s="1"/>
      <c r="U7" t="s">
        <v>269</v>
      </c>
      <c r="V7" s="5">
        <v>18</v>
      </c>
      <c r="W7" s="5">
        <v>17</v>
      </c>
      <c r="X7" s="5">
        <v>334</v>
      </c>
      <c r="Y7" s="5" t="s">
        <v>270</v>
      </c>
      <c r="Z7" s="5">
        <v>23.85</v>
      </c>
      <c r="AA7" s="5">
        <v>116.78</v>
      </c>
      <c r="AB7" s="5">
        <v>0</v>
      </c>
      <c r="AC7" s="5">
        <v>1</v>
      </c>
      <c r="AD7" s="5">
        <v>0</v>
      </c>
      <c r="AE7" s="5">
        <v>27</v>
      </c>
      <c r="AF7" s="5">
        <v>4</v>
      </c>
      <c r="AG7" s="1"/>
      <c r="AH7" t="s">
        <v>285</v>
      </c>
      <c r="AI7" s="5">
        <v>13</v>
      </c>
      <c r="AJ7" s="5">
        <v>13</v>
      </c>
      <c r="AK7" s="5">
        <v>242</v>
      </c>
      <c r="AL7" s="5">
        <v>43</v>
      </c>
      <c r="AM7" s="5">
        <v>18.61</v>
      </c>
      <c r="AN7" s="5">
        <v>111.52</v>
      </c>
      <c r="AO7" s="5">
        <v>0</v>
      </c>
      <c r="AP7" s="5">
        <v>0</v>
      </c>
      <c r="AQ7" s="5">
        <v>0</v>
      </c>
      <c r="AR7" s="5">
        <v>21</v>
      </c>
      <c r="AS7" s="5">
        <v>4</v>
      </c>
      <c r="AT7" s="1"/>
      <c r="AU7" t="s">
        <v>299</v>
      </c>
      <c r="AV7" s="5">
        <v>11</v>
      </c>
      <c r="AW7" s="5">
        <v>5</v>
      </c>
      <c r="AX7" s="5">
        <v>11</v>
      </c>
      <c r="AY7" s="5" t="s">
        <v>300</v>
      </c>
      <c r="AZ7" s="5">
        <v>11</v>
      </c>
      <c r="BA7" s="5">
        <v>78.569999999999993</v>
      </c>
      <c r="BB7" s="5">
        <v>0</v>
      </c>
      <c r="BC7" s="5">
        <v>0</v>
      </c>
      <c r="BD7" s="5">
        <v>1</v>
      </c>
      <c r="BE7" s="5">
        <v>0</v>
      </c>
      <c r="BF7" s="5">
        <v>1</v>
      </c>
      <c r="BG7" s="1"/>
      <c r="BH7" s="1"/>
    </row>
    <row r="8" spans="1:62" x14ac:dyDescent="0.2">
      <c r="A8" s="2" t="s">
        <v>74</v>
      </c>
      <c r="B8" s="2" t="s">
        <v>69</v>
      </c>
      <c r="C8" s="2" t="s">
        <v>69</v>
      </c>
      <c r="D8" s="2" t="s">
        <v>20</v>
      </c>
      <c r="E8" s="2" t="s">
        <v>90</v>
      </c>
      <c r="F8" s="2" t="s">
        <v>79</v>
      </c>
      <c r="H8" t="s">
        <v>257</v>
      </c>
      <c r="I8" s="5">
        <v>16</v>
      </c>
      <c r="J8" s="5">
        <v>10</v>
      </c>
      <c r="K8" s="5">
        <v>131</v>
      </c>
      <c r="L8" s="5">
        <v>46</v>
      </c>
      <c r="M8" s="5">
        <v>18.71</v>
      </c>
      <c r="N8" s="5">
        <v>137.88999999999999</v>
      </c>
      <c r="O8" s="5">
        <v>0</v>
      </c>
      <c r="P8" s="5">
        <v>0</v>
      </c>
      <c r="Q8" s="5">
        <v>0</v>
      </c>
      <c r="R8" s="5">
        <v>9</v>
      </c>
      <c r="S8" s="5">
        <v>6</v>
      </c>
      <c r="T8" s="1"/>
      <c r="U8" t="s">
        <v>271</v>
      </c>
      <c r="V8" s="5">
        <v>8</v>
      </c>
      <c r="W8" s="5">
        <v>8</v>
      </c>
      <c r="X8" s="5">
        <v>187</v>
      </c>
      <c r="Y8" s="5">
        <v>79</v>
      </c>
      <c r="Z8" s="5">
        <v>23.37</v>
      </c>
      <c r="AA8" s="5">
        <v>132.62</v>
      </c>
      <c r="AB8" s="5">
        <v>0</v>
      </c>
      <c r="AC8" s="5">
        <v>1</v>
      </c>
      <c r="AD8" s="5">
        <v>0</v>
      </c>
      <c r="AE8" s="5">
        <v>12</v>
      </c>
      <c r="AF8" s="5">
        <v>8</v>
      </c>
      <c r="AG8" s="1"/>
      <c r="AH8" t="s">
        <v>286</v>
      </c>
      <c r="AI8" s="5">
        <v>16</v>
      </c>
      <c r="AJ8" s="5">
        <v>15</v>
      </c>
      <c r="AK8" s="5">
        <v>266</v>
      </c>
      <c r="AL8" s="5">
        <v>55</v>
      </c>
      <c r="AM8" s="5">
        <v>17.73</v>
      </c>
      <c r="AN8" s="5">
        <v>117.69</v>
      </c>
      <c r="AO8" s="5">
        <v>0</v>
      </c>
      <c r="AP8" s="5">
        <v>2</v>
      </c>
      <c r="AQ8" s="5">
        <v>0</v>
      </c>
      <c r="AR8" s="5">
        <v>20</v>
      </c>
      <c r="AS8" s="5">
        <v>6</v>
      </c>
      <c r="AT8" s="1"/>
      <c r="AU8" t="s">
        <v>301</v>
      </c>
      <c r="AV8" s="5">
        <v>8</v>
      </c>
      <c r="AW8" s="5">
        <v>5</v>
      </c>
      <c r="AX8" s="5">
        <v>38</v>
      </c>
      <c r="AY8" s="5" t="s">
        <v>121</v>
      </c>
      <c r="AZ8" s="5">
        <v>9.5</v>
      </c>
      <c r="BA8" s="5">
        <v>115.15</v>
      </c>
      <c r="BB8" s="5">
        <v>0</v>
      </c>
      <c r="BC8" s="5">
        <v>0</v>
      </c>
      <c r="BD8" s="5">
        <v>0</v>
      </c>
      <c r="BE8" s="5">
        <v>3</v>
      </c>
      <c r="BF8" s="5">
        <v>1</v>
      </c>
      <c r="BG8" s="1"/>
      <c r="BH8" s="1"/>
    </row>
    <row r="9" spans="1:62" x14ac:dyDescent="0.2">
      <c r="A9" s="2" t="s">
        <v>69</v>
      </c>
      <c r="B9" s="2" t="s">
        <v>68</v>
      </c>
      <c r="C9" s="2" t="s">
        <v>68</v>
      </c>
      <c r="D9" s="2" t="s">
        <v>34</v>
      </c>
      <c r="E9" s="2" t="s">
        <v>91</v>
      </c>
      <c r="F9" s="2" t="s">
        <v>80</v>
      </c>
      <c r="H9" t="s">
        <v>258</v>
      </c>
      <c r="I9" s="5">
        <v>16</v>
      </c>
      <c r="J9" s="5">
        <v>5</v>
      </c>
      <c r="K9" s="5">
        <v>35</v>
      </c>
      <c r="L9" s="5" t="s">
        <v>244</v>
      </c>
      <c r="M9" s="5">
        <v>17.5</v>
      </c>
      <c r="N9" s="5">
        <v>134.61000000000001</v>
      </c>
      <c r="O9" s="5">
        <v>0</v>
      </c>
      <c r="P9" s="5">
        <v>0</v>
      </c>
      <c r="Q9" s="5">
        <v>0</v>
      </c>
      <c r="R9" s="5">
        <v>2</v>
      </c>
      <c r="S9" s="5">
        <v>1</v>
      </c>
      <c r="T9" s="1"/>
      <c r="U9" t="s">
        <v>272</v>
      </c>
      <c r="V9" s="5">
        <v>14</v>
      </c>
      <c r="W9" s="5">
        <v>14</v>
      </c>
      <c r="X9" s="5">
        <v>258</v>
      </c>
      <c r="Y9" s="5">
        <v>62</v>
      </c>
      <c r="Z9" s="5">
        <v>18.420000000000002</v>
      </c>
      <c r="AA9" s="5">
        <v>148.27000000000001</v>
      </c>
      <c r="AB9" s="5">
        <v>0</v>
      </c>
      <c r="AC9" s="5">
        <v>1</v>
      </c>
      <c r="AD9" s="5">
        <v>1</v>
      </c>
      <c r="AE9" s="5">
        <v>22</v>
      </c>
      <c r="AF9" s="5">
        <v>20</v>
      </c>
      <c r="AG9" s="1"/>
      <c r="AH9" t="s">
        <v>287</v>
      </c>
      <c r="AI9" s="5">
        <v>12</v>
      </c>
      <c r="AJ9" s="5">
        <v>7</v>
      </c>
      <c r="AK9" s="5">
        <v>55</v>
      </c>
      <c r="AL9" s="5">
        <v>30</v>
      </c>
      <c r="AM9" s="5">
        <v>13.75</v>
      </c>
      <c r="AN9" s="5">
        <v>152.77000000000001</v>
      </c>
      <c r="AO9" s="5">
        <v>0</v>
      </c>
      <c r="AP9" s="5">
        <v>0</v>
      </c>
      <c r="AQ9" s="5">
        <v>1</v>
      </c>
      <c r="AR9" s="5">
        <v>4</v>
      </c>
      <c r="AS9" s="5">
        <v>2</v>
      </c>
      <c r="AT9" s="1"/>
      <c r="AU9" t="s">
        <v>302</v>
      </c>
      <c r="AV9" s="5">
        <v>4</v>
      </c>
      <c r="AW9" s="5">
        <v>4</v>
      </c>
      <c r="AX9" s="5">
        <v>34</v>
      </c>
      <c r="AY9" s="5">
        <v>19</v>
      </c>
      <c r="AZ9" s="5">
        <v>8.5</v>
      </c>
      <c r="BA9" s="5">
        <v>77.27</v>
      </c>
      <c r="BB9" s="5">
        <v>0</v>
      </c>
      <c r="BC9" s="5">
        <v>0</v>
      </c>
      <c r="BD9" s="5">
        <v>0</v>
      </c>
      <c r="BE9" s="5">
        <v>3</v>
      </c>
      <c r="BF9" s="5">
        <v>1</v>
      </c>
      <c r="BG9" s="1"/>
      <c r="BH9" s="1"/>
    </row>
    <row r="10" spans="1:62" x14ac:dyDescent="0.2">
      <c r="A10" s="2" t="s">
        <v>68</v>
      </c>
      <c r="B10" s="2" t="s">
        <v>69</v>
      </c>
      <c r="C10" s="2" t="s">
        <v>68</v>
      </c>
      <c r="D10" s="2" t="s">
        <v>12</v>
      </c>
      <c r="E10" s="2" t="s">
        <v>92</v>
      </c>
      <c r="F10" s="2" t="s">
        <v>81</v>
      </c>
      <c r="H10" t="s">
        <v>259</v>
      </c>
      <c r="I10" s="5">
        <v>10</v>
      </c>
      <c r="J10" s="5">
        <v>5</v>
      </c>
      <c r="K10" s="5">
        <v>34</v>
      </c>
      <c r="L10" s="5">
        <v>24</v>
      </c>
      <c r="M10" s="5">
        <v>8.5</v>
      </c>
      <c r="N10" s="5">
        <v>89.47</v>
      </c>
      <c r="O10" s="5">
        <v>0</v>
      </c>
      <c r="P10" s="5">
        <v>0</v>
      </c>
      <c r="Q10" s="5">
        <v>1</v>
      </c>
      <c r="R10" s="5">
        <v>1</v>
      </c>
      <c r="S10" s="5">
        <v>1</v>
      </c>
      <c r="T10" s="1"/>
      <c r="U10" t="s">
        <v>273</v>
      </c>
      <c r="V10" s="5">
        <v>15</v>
      </c>
      <c r="W10" s="5">
        <v>12</v>
      </c>
      <c r="X10" s="5">
        <v>120</v>
      </c>
      <c r="Y10" s="5">
        <v>29</v>
      </c>
      <c r="Z10" s="5">
        <v>15</v>
      </c>
      <c r="AA10" s="5">
        <v>107.14</v>
      </c>
      <c r="AB10" s="5">
        <v>0</v>
      </c>
      <c r="AC10" s="5">
        <v>0</v>
      </c>
      <c r="AD10" s="5">
        <v>1</v>
      </c>
      <c r="AE10" s="5">
        <v>6</v>
      </c>
      <c r="AF10" s="5">
        <v>6</v>
      </c>
      <c r="AG10" s="1"/>
      <c r="AH10" t="s">
        <v>288</v>
      </c>
      <c r="AI10" s="5">
        <v>15</v>
      </c>
      <c r="AJ10" s="5">
        <v>7</v>
      </c>
      <c r="AK10" s="5">
        <v>51</v>
      </c>
      <c r="AL10" s="5">
        <v>14</v>
      </c>
      <c r="AM10" s="5">
        <v>8.5</v>
      </c>
      <c r="AN10" s="5">
        <v>134.21</v>
      </c>
      <c r="AO10" s="5">
        <v>0</v>
      </c>
      <c r="AP10" s="5">
        <v>0</v>
      </c>
      <c r="AQ10" s="5">
        <v>1</v>
      </c>
      <c r="AR10" s="5">
        <v>4</v>
      </c>
      <c r="AS10" s="5">
        <v>1</v>
      </c>
      <c r="AT10" s="1"/>
      <c r="AU10" t="s">
        <v>303</v>
      </c>
      <c r="AV10" s="5">
        <v>6</v>
      </c>
      <c r="AW10" s="5">
        <v>2</v>
      </c>
      <c r="AX10" s="5">
        <v>8</v>
      </c>
      <c r="AY10" s="5" t="s">
        <v>261</v>
      </c>
      <c r="AZ10" s="5">
        <v>8</v>
      </c>
      <c r="BA10" s="5">
        <v>88.88</v>
      </c>
      <c r="BB10" s="5">
        <v>0</v>
      </c>
      <c r="BC10" s="5">
        <v>0</v>
      </c>
      <c r="BD10" s="5">
        <v>0</v>
      </c>
      <c r="BE10" s="5">
        <v>1</v>
      </c>
      <c r="BF10" s="5">
        <v>0</v>
      </c>
      <c r="BG10" s="1"/>
      <c r="BH10" s="1"/>
    </row>
    <row r="11" spans="1:62" x14ac:dyDescent="0.2">
      <c r="A11" s="2" t="s">
        <v>71</v>
      </c>
      <c r="B11" s="2" t="s">
        <v>69</v>
      </c>
      <c r="C11" s="2" t="s">
        <v>51</v>
      </c>
      <c r="D11" s="2" t="s">
        <v>39</v>
      </c>
      <c r="E11" s="2" t="s">
        <v>95</v>
      </c>
      <c r="F11" s="2" t="s">
        <v>82</v>
      </c>
      <c r="H11" t="s">
        <v>260</v>
      </c>
      <c r="I11" s="5">
        <v>7</v>
      </c>
      <c r="J11" s="5">
        <v>5</v>
      </c>
      <c r="K11" s="5">
        <v>38</v>
      </c>
      <c r="L11" s="5">
        <v>18</v>
      </c>
      <c r="M11" s="5">
        <v>7.6</v>
      </c>
      <c r="N11" s="5">
        <v>74.5</v>
      </c>
      <c r="O11" s="5">
        <v>0</v>
      </c>
      <c r="P11" s="5">
        <v>0</v>
      </c>
      <c r="Q11" s="5">
        <v>1</v>
      </c>
      <c r="R11" s="5">
        <v>2</v>
      </c>
      <c r="S11" s="5">
        <v>0</v>
      </c>
      <c r="T11" s="1"/>
      <c r="U11" t="s">
        <v>274</v>
      </c>
      <c r="V11" s="5">
        <v>17</v>
      </c>
      <c r="W11" s="5">
        <v>13</v>
      </c>
      <c r="X11" s="5">
        <v>141</v>
      </c>
      <c r="Y11" s="5" t="s">
        <v>275</v>
      </c>
      <c r="Z11" s="5">
        <v>14.1</v>
      </c>
      <c r="AA11" s="5">
        <v>133.01</v>
      </c>
      <c r="AB11" s="5">
        <v>0</v>
      </c>
      <c r="AC11" s="5">
        <v>0</v>
      </c>
      <c r="AD11" s="5">
        <v>2</v>
      </c>
      <c r="AE11" s="5">
        <v>14</v>
      </c>
      <c r="AF11" s="5">
        <v>4</v>
      </c>
      <c r="AG11" s="1"/>
      <c r="AH11" t="s">
        <v>289</v>
      </c>
      <c r="AI11" s="5">
        <v>9</v>
      </c>
      <c r="AJ11" s="5">
        <v>3</v>
      </c>
      <c r="AK11" s="5">
        <v>4</v>
      </c>
      <c r="AL11" s="5" t="s">
        <v>190</v>
      </c>
      <c r="AM11" s="5">
        <v>4</v>
      </c>
      <c r="AN11" s="5">
        <v>80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1"/>
      <c r="AU11" t="s">
        <v>304</v>
      </c>
      <c r="AV11" s="5">
        <v>13</v>
      </c>
      <c r="AW11" s="5">
        <v>7</v>
      </c>
      <c r="AX11" s="5">
        <v>37</v>
      </c>
      <c r="AY11" s="5">
        <v>15</v>
      </c>
      <c r="AZ11" s="5">
        <v>6.16</v>
      </c>
      <c r="BA11" s="5">
        <v>112.12</v>
      </c>
      <c r="BB11" s="5">
        <v>0</v>
      </c>
      <c r="BC11" s="5">
        <v>0</v>
      </c>
      <c r="BD11" s="5">
        <v>2</v>
      </c>
      <c r="BE11" s="5">
        <v>4</v>
      </c>
      <c r="BF11" s="5">
        <v>0</v>
      </c>
      <c r="BG11" s="1"/>
      <c r="BH11" s="1"/>
    </row>
    <row r="12" spans="1:62" x14ac:dyDescent="0.2">
      <c r="A12" s="2" t="s">
        <v>69</v>
      </c>
      <c r="B12" s="2" t="s">
        <v>71</v>
      </c>
      <c r="C12" s="2" t="s">
        <v>69</v>
      </c>
      <c r="D12" s="2" t="s">
        <v>46</v>
      </c>
      <c r="E12" s="2" t="s">
        <v>91</v>
      </c>
      <c r="F12" s="2" t="s">
        <v>83</v>
      </c>
      <c r="H12" t="s">
        <v>211</v>
      </c>
      <c r="I12" s="5">
        <v>14</v>
      </c>
      <c r="J12" s="5">
        <v>2</v>
      </c>
      <c r="K12" s="5">
        <v>7</v>
      </c>
      <c r="L12" s="5" t="s">
        <v>261</v>
      </c>
      <c r="M12" s="5">
        <v>7</v>
      </c>
      <c r="N12" s="5">
        <v>87.5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1"/>
      <c r="U12" t="s">
        <v>276</v>
      </c>
      <c r="V12" s="5">
        <v>10</v>
      </c>
      <c r="W12" s="5">
        <v>2</v>
      </c>
      <c r="X12" s="5">
        <v>0</v>
      </c>
      <c r="Y12" s="5" t="s">
        <v>113</v>
      </c>
      <c r="Z12" s="5">
        <v>0</v>
      </c>
      <c r="AA12" s="5">
        <v>0</v>
      </c>
      <c r="AB12" s="5">
        <v>0</v>
      </c>
      <c r="AC12" s="5">
        <v>0</v>
      </c>
      <c r="AD12" s="5">
        <v>1</v>
      </c>
      <c r="AE12" s="5">
        <v>0</v>
      </c>
      <c r="AF12" s="5">
        <v>0</v>
      </c>
      <c r="AG12" s="1"/>
      <c r="AH12" t="s">
        <v>186</v>
      </c>
      <c r="AI12" s="5">
        <v>2</v>
      </c>
      <c r="AJ12" s="5">
        <v>1</v>
      </c>
      <c r="AK12" s="5">
        <v>2</v>
      </c>
      <c r="AL12" s="5">
        <v>2</v>
      </c>
      <c r="AM12" s="5">
        <v>2</v>
      </c>
      <c r="AN12" s="5">
        <v>33.33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1"/>
      <c r="AU12" t="s">
        <v>305</v>
      </c>
      <c r="AV12" s="5">
        <v>6</v>
      </c>
      <c r="AW12" s="5">
        <v>5</v>
      </c>
      <c r="AX12" s="5">
        <v>28</v>
      </c>
      <c r="AY12" s="5">
        <v>11</v>
      </c>
      <c r="AZ12" s="5">
        <v>5.6</v>
      </c>
      <c r="BA12" s="5">
        <v>90.32</v>
      </c>
      <c r="BB12" s="5">
        <v>0</v>
      </c>
      <c r="BC12" s="5">
        <v>0</v>
      </c>
      <c r="BD12" s="5">
        <v>1</v>
      </c>
      <c r="BE12" s="5">
        <v>1</v>
      </c>
      <c r="BF12" s="5">
        <v>1</v>
      </c>
      <c r="BG12" s="1"/>
      <c r="BH12" s="1"/>
    </row>
    <row r="13" spans="1:62" x14ac:dyDescent="0.2">
      <c r="A13" s="2" t="s">
        <v>68</v>
      </c>
      <c r="B13" s="2" t="s">
        <v>74</v>
      </c>
      <c r="C13" s="2" t="s">
        <v>68</v>
      </c>
      <c r="D13" s="2" t="s">
        <v>17</v>
      </c>
      <c r="E13" s="2" t="s">
        <v>92</v>
      </c>
      <c r="F13" s="2" t="s">
        <v>84</v>
      </c>
      <c r="H13" t="s">
        <v>262</v>
      </c>
      <c r="I13" s="5">
        <v>4</v>
      </c>
      <c r="J13" s="5">
        <v>2</v>
      </c>
      <c r="K13" s="5">
        <v>45</v>
      </c>
      <c r="L13" s="5" t="s">
        <v>103</v>
      </c>
      <c r="M13" s="5">
        <v>0</v>
      </c>
      <c r="N13" s="5">
        <v>204.54</v>
      </c>
      <c r="O13" s="5">
        <v>0</v>
      </c>
      <c r="P13" s="5">
        <v>0</v>
      </c>
      <c r="Q13" s="5">
        <v>0</v>
      </c>
      <c r="R13" s="5">
        <v>4</v>
      </c>
      <c r="S13" s="5">
        <v>2</v>
      </c>
      <c r="T13" s="1"/>
      <c r="U13" t="s">
        <v>277</v>
      </c>
      <c r="V13" s="5">
        <v>6</v>
      </c>
      <c r="W13" s="5">
        <v>2</v>
      </c>
      <c r="X13" s="5">
        <v>34</v>
      </c>
      <c r="Y13" s="5" t="s">
        <v>157</v>
      </c>
      <c r="Z13" s="5">
        <v>0</v>
      </c>
      <c r="AA13" s="5">
        <v>188.88</v>
      </c>
      <c r="AB13" s="5">
        <v>0</v>
      </c>
      <c r="AC13" s="5">
        <v>0</v>
      </c>
      <c r="AD13" s="5">
        <v>0</v>
      </c>
      <c r="AE13" s="5">
        <v>4</v>
      </c>
      <c r="AF13" s="5">
        <v>1</v>
      </c>
      <c r="AG13" s="1"/>
      <c r="AH13" t="s">
        <v>290</v>
      </c>
      <c r="AI13" s="5">
        <v>1</v>
      </c>
      <c r="AJ13" s="5">
        <v>0</v>
      </c>
      <c r="AK13" s="5">
        <v>0</v>
      </c>
      <c r="AL13" s="5" t="s">
        <v>39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1"/>
      <c r="AU13" t="s">
        <v>306</v>
      </c>
      <c r="AV13" s="5">
        <v>6</v>
      </c>
      <c r="AW13" s="5">
        <v>5</v>
      </c>
      <c r="AX13" s="5">
        <v>23</v>
      </c>
      <c r="AY13" s="5">
        <v>11</v>
      </c>
      <c r="AZ13" s="5">
        <v>4.5999999999999996</v>
      </c>
      <c r="BA13" s="5">
        <v>65.709999999999994</v>
      </c>
      <c r="BB13" s="5">
        <v>0</v>
      </c>
      <c r="BC13" s="5">
        <v>0</v>
      </c>
      <c r="BD13" s="5">
        <v>0</v>
      </c>
      <c r="BE13" s="5">
        <v>2</v>
      </c>
      <c r="BF13" s="5">
        <v>0</v>
      </c>
      <c r="BG13" s="1"/>
      <c r="BH13" s="1"/>
    </row>
    <row r="14" spans="1:62" x14ac:dyDescent="0.2">
      <c r="A14" s="2" t="s">
        <v>69</v>
      </c>
      <c r="B14" s="2" t="s">
        <v>74</v>
      </c>
      <c r="C14" s="2" t="s">
        <v>69</v>
      </c>
      <c r="D14" s="2" t="s">
        <v>38</v>
      </c>
      <c r="E14" s="2" t="s">
        <v>91</v>
      </c>
      <c r="F14" s="2" t="s">
        <v>85</v>
      </c>
      <c r="H14" s="1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"/>
      <c r="U14" s="9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1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1"/>
      <c r="AU14" s="10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1"/>
      <c r="BH14" s="1"/>
    </row>
    <row r="15" spans="1:62" x14ac:dyDescent="0.2">
      <c r="A15" s="2" t="s">
        <v>68</v>
      </c>
      <c r="B15" s="2" t="s">
        <v>71</v>
      </c>
      <c r="C15" s="2" t="s">
        <v>68</v>
      </c>
      <c r="D15" s="2" t="s">
        <v>86</v>
      </c>
      <c r="E15" s="2" t="s">
        <v>92</v>
      </c>
      <c r="F15" s="2" t="s">
        <v>87</v>
      </c>
      <c r="H15" s="6" t="s">
        <v>263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"/>
      <c r="U15" s="6" t="s">
        <v>278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"/>
      <c r="AH15" s="11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1"/>
      <c r="AU15" s="6" t="s">
        <v>307</v>
      </c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1"/>
      <c r="BH15" s="1"/>
    </row>
    <row r="16" spans="1:62" x14ac:dyDescent="0.2">
      <c r="A16" s="2" t="s">
        <v>74</v>
      </c>
      <c r="B16" s="2" t="s">
        <v>71</v>
      </c>
      <c r="C16" s="2" t="s">
        <v>74</v>
      </c>
      <c r="D16" s="2" t="s">
        <v>88</v>
      </c>
      <c r="E16" s="2" t="s">
        <v>90</v>
      </c>
      <c r="F16" s="2" t="s">
        <v>89</v>
      </c>
      <c r="H16" s="3" t="s">
        <v>97</v>
      </c>
      <c r="I16" s="3" t="s">
        <v>115</v>
      </c>
      <c r="J16" s="3" t="s">
        <v>164</v>
      </c>
      <c r="K16" s="3" t="s">
        <v>165</v>
      </c>
      <c r="L16" s="3" t="s">
        <v>116</v>
      </c>
      <c r="M16" s="3" t="s">
        <v>174</v>
      </c>
      <c r="N16" s="3" t="s">
        <v>98</v>
      </c>
      <c r="O16" s="3" t="s">
        <v>175</v>
      </c>
      <c r="P16" s="3" t="s">
        <v>167</v>
      </c>
      <c r="Q16" s="3" t="s">
        <v>176</v>
      </c>
      <c r="R16" s="3" t="s">
        <v>168</v>
      </c>
      <c r="S16" s="5"/>
      <c r="T16" s="1"/>
      <c r="U16" s="3" t="s">
        <v>97</v>
      </c>
      <c r="V16" s="3" t="s">
        <v>115</v>
      </c>
      <c r="W16" s="3" t="s">
        <v>164</v>
      </c>
      <c r="X16" s="3" t="s">
        <v>165</v>
      </c>
      <c r="Y16" s="3" t="s">
        <v>116</v>
      </c>
      <c r="Z16" s="3" t="s">
        <v>174</v>
      </c>
      <c r="AA16" s="3" t="s">
        <v>98</v>
      </c>
      <c r="AB16" s="3" t="s">
        <v>175</v>
      </c>
      <c r="AC16" s="3" t="s">
        <v>167</v>
      </c>
      <c r="AD16" s="3" t="s">
        <v>176</v>
      </c>
      <c r="AE16" s="3" t="s">
        <v>168</v>
      </c>
      <c r="AG16" s="1"/>
      <c r="AH16" s="6" t="s">
        <v>291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"/>
      <c r="AU16" s="3" t="s">
        <v>97</v>
      </c>
      <c r="AV16" s="3" t="s">
        <v>115</v>
      </c>
      <c r="AW16" s="3" t="s">
        <v>164</v>
      </c>
      <c r="AX16" s="3" t="s">
        <v>165</v>
      </c>
      <c r="AY16" s="3" t="s">
        <v>116</v>
      </c>
      <c r="AZ16" s="3" t="s">
        <v>174</v>
      </c>
      <c r="BA16" s="3" t="s">
        <v>98</v>
      </c>
      <c r="BB16" s="3" t="s">
        <v>175</v>
      </c>
      <c r="BC16" s="3" t="s">
        <v>167</v>
      </c>
      <c r="BD16" s="3" t="s">
        <v>176</v>
      </c>
      <c r="BE16" s="3" t="s">
        <v>168</v>
      </c>
      <c r="BF16" s="5"/>
      <c r="BG16" s="1"/>
      <c r="BH16" s="1"/>
    </row>
    <row r="17" spans="1:64" x14ac:dyDescent="0.2">
      <c r="A17" s="2"/>
      <c r="B17" s="2"/>
      <c r="C17" s="2"/>
      <c r="D17" s="2"/>
      <c r="E17" s="2"/>
      <c r="F17" s="2"/>
      <c r="H17" t="s">
        <v>260</v>
      </c>
      <c r="I17" s="5" t="s">
        <v>264</v>
      </c>
      <c r="J17" s="5">
        <v>7</v>
      </c>
      <c r="K17" s="5">
        <v>7</v>
      </c>
      <c r="L17" s="5">
        <v>27.4</v>
      </c>
      <c r="M17" s="5">
        <v>2</v>
      </c>
      <c r="N17" s="5">
        <v>187</v>
      </c>
      <c r="O17" s="5">
        <v>15</v>
      </c>
      <c r="P17" s="5">
        <v>12.46</v>
      </c>
      <c r="Q17" s="5">
        <v>6.75</v>
      </c>
      <c r="R17" s="5">
        <v>11</v>
      </c>
      <c r="S17" s="5"/>
      <c r="T17" s="1"/>
      <c r="U17" t="s">
        <v>274</v>
      </c>
      <c r="V17" s="5" t="s">
        <v>264</v>
      </c>
      <c r="W17" s="5">
        <v>17</v>
      </c>
      <c r="X17" s="5">
        <v>16</v>
      </c>
      <c r="Y17" s="5">
        <v>58.1</v>
      </c>
      <c r="Z17" s="5">
        <v>0</v>
      </c>
      <c r="AA17" s="5">
        <v>495</v>
      </c>
      <c r="AB17" s="5">
        <v>26</v>
      </c>
      <c r="AC17" s="5">
        <v>19.03</v>
      </c>
      <c r="AD17" s="5">
        <v>8.51</v>
      </c>
      <c r="AE17" s="5">
        <v>13.4</v>
      </c>
      <c r="AG17" s="1"/>
      <c r="AH17" s="3" t="s">
        <v>97</v>
      </c>
      <c r="AI17" s="3" t="s">
        <v>115</v>
      </c>
      <c r="AJ17" s="3" t="s">
        <v>164</v>
      </c>
      <c r="AK17" s="3" t="s">
        <v>165</v>
      </c>
      <c r="AL17" s="3" t="s">
        <v>116</v>
      </c>
      <c r="AM17" s="3" t="s">
        <v>174</v>
      </c>
      <c r="AN17" s="3" t="s">
        <v>98</v>
      </c>
      <c r="AO17" s="3" t="s">
        <v>175</v>
      </c>
      <c r="AP17" s="3" t="s">
        <v>167</v>
      </c>
      <c r="AQ17" s="3" t="s">
        <v>176</v>
      </c>
      <c r="AR17" s="3" t="s">
        <v>168</v>
      </c>
      <c r="AS17" s="5"/>
      <c r="AT17" s="1"/>
      <c r="AU17" t="s">
        <v>304</v>
      </c>
      <c r="AV17" s="5" t="s">
        <v>264</v>
      </c>
      <c r="AW17" s="5">
        <v>13</v>
      </c>
      <c r="AX17" s="5">
        <v>13</v>
      </c>
      <c r="AY17" s="5">
        <v>39</v>
      </c>
      <c r="AZ17" s="5">
        <v>0</v>
      </c>
      <c r="BA17" s="5">
        <v>365</v>
      </c>
      <c r="BB17" s="5">
        <v>18</v>
      </c>
      <c r="BC17" s="5">
        <v>20.27</v>
      </c>
      <c r="BD17" s="5">
        <v>9.35</v>
      </c>
      <c r="BE17" s="5">
        <v>13</v>
      </c>
      <c r="BF17" s="5"/>
      <c r="BG17" s="1"/>
      <c r="BH17" s="1"/>
    </row>
    <row r="18" spans="1:64" x14ac:dyDescent="0.2">
      <c r="H18" t="s">
        <v>211</v>
      </c>
      <c r="I18" s="5" t="s">
        <v>264</v>
      </c>
      <c r="J18" s="5">
        <v>14</v>
      </c>
      <c r="K18" s="5">
        <v>14</v>
      </c>
      <c r="L18" s="5">
        <v>55</v>
      </c>
      <c r="M18" s="5">
        <v>0</v>
      </c>
      <c r="N18" s="5">
        <v>368</v>
      </c>
      <c r="O18" s="5">
        <v>21</v>
      </c>
      <c r="P18" s="5">
        <v>17.52</v>
      </c>
      <c r="Q18" s="5">
        <v>6.69</v>
      </c>
      <c r="R18" s="5">
        <v>15.7</v>
      </c>
      <c r="S18" s="5"/>
      <c r="T18" s="1"/>
      <c r="U18" t="s">
        <v>273</v>
      </c>
      <c r="V18" s="5" t="s">
        <v>264</v>
      </c>
      <c r="W18" s="5">
        <v>15</v>
      </c>
      <c r="X18" s="5">
        <v>14</v>
      </c>
      <c r="Y18" s="5">
        <v>46.2</v>
      </c>
      <c r="Z18" s="5">
        <v>0</v>
      </c>
      <c r="AA18" s="5">
        <v>374</v>
      </c>
      <c r="AB18" s="5">
        <v>16</v>
      </c>
      <c r="AC18" s="5">
        <v>23.37</v>
      </c>
      <c r="AD18" s="5">
        <v>8.07</v>
      </c>
      <c r="AE18" s="5">
        <v>17.3</v>
      </c>
      <c r="AG18" s="1"/>
      <c r="AH18" t="s">
        <v>288</v>
      </c>
      <c r="AI18" s="5" t="s">
        <v>264</v>
      </c>
      <c r="AJ18" s="5">
        <v>15</v>
      </c>
      <c r="AK18" s="5">
        <v>15</v>
      </c>
      <c r="AL18" s="5">
        <v>54.4</v>
      </c>
      <c r="AM18" s="5">
        <v>2</v>
      </c>
      <c r="AN18" s="5">
        <v>407</v>
      </c>
      <c r="AO18" s="5">
        <v>29</v>
      </c>
      <c r="AP18" s="5">
        <v>14.03</v>
      </c>
      <c r="AQ18" s="5">
        <v>7.44</v>
      </c>
      <c r="AR18" s="5">
        <v>11.3</v>
      </c>
      <c r="AS18" s="5"/>
      <c r="AT18" s="1"/>
      <c r="AU18" t="s">
        <v>295</v>
      </c>
      <c r="AV18" s="5" t="s">
        <v>264</v>
      </c>
      <c r="AW18" s="5">
        <v>14</v>
      </c>
      <c r="AX18" s="5">
        <v>14</v>
      </c>
      <c r="AY18" s="5">
        <v>35.1</v>
      </c>
      <c r="AZ18" s="5">
        <v>0</v>
      </c>
      <c r="BA18" s="5">
        <v>251</v>
      </c>
      <c r="BB18" s="5">
        <v>11</v>
      </c>
      <c r="BC18" s="5">
        <v>22.81</v>
      </c>
      <c r="BD18" s="5">
        <v>7.13</v>
      </c>
      <c r="BE18" s="5">
        <v>19.100000000000001</v>
      </c>
      <c r="BF18" s="5"/>
      <c r="BG18" s="1"/>
      <c r="BH18" s="1"/>
    </row>
    <row r="19" spans="1:64" x14ac:dyDescent="0.2">
      <c r="H19" t="s">
        <v>254</v>
      </c>
      <c r="I19" s="5" t="s">
        <v>264</v>
      </c>
      <c r="J19" s="5">
        <v>8</v>
      </c>
      <c r="K19" s="5">
        <v>8</v>
      </c>
      <c r="L19" s="5">
        <v>27.1</v>
      </c>
      <c r="M19" s="5">
        <v>0</v>
      </c>
      <c r="N19" s="5">
        <v>209</v>
      </c>
      <c r="O19" s="5">
        <v>11</v>
      </c>
      <c r="P19" s="5">
        <v>19</v>
      </c>
      <c r="Q19" s="5">
        <v>7.69</v>
      </c>
      <c r="R19" s="5">
        <v>14.8</v>
      </c>
      <c r="S19" s="5"/>
      <c r="T19" s="1"/>
      <c r="U19" t="s">
        <v>266</v>
      </c>
      <c r="V19" s="5" t="s">
        <v>192</v>
      </c>
      <c r="W19" s="5">
        <v>5</v>
      </c>
      <c r="X19" s="5">
        <v>2</v>
      </c>
      <c r="Y19" s="5">
        <v>5</v>
      </c>
      <c r="Z19" s="5">
        <v>0</v>
      </c>
      <c r="AA19" s="5">
        <v>30</v>
      </c>
      <c r="AB19" s="5">
        <v>1</v>
      </c>
      <c r="AC19" s="5">
        <v>30</v>
      </c>
      <c r="AD19" s="5">
        <v>6</v>
      </c>
      <c r="AE19" s="5">
        <v>30</v>
      </c>
      <c r="AG19" s="1"/>
      <c r="AH19" t="s">
        <v>284</v>
      </c>
      <c r="AI19" s="5" t="s">
        <v>264</v>
      </c>
      <c r="AJ19" s="5">
        <v>6</v>
      </c>
      <c r="AK19" s="5">
        <v>6</v>
      </c>
      <c r="AL19" s="5">
        <v>22</v>
      </c>
      <c r="AM19" s="5">
        <v>0</v>
      </c>
      <c r="AN19" s="5">
        <v>158</v>
      </c>
      <c r="AO19" s="5">
        <v>8</v>
      </c>
      <c r="AP19" s="5">
        <v>19.75</v>
      </c>
      <c r="AQ19" s="5">
        <v>7.18</v>
      </c>
      <c r="AR19" s="5">
        <v>16.5</v>
      </c>
      <c r="AS19" s="5"/>
      <c r="AT19" s="1"/>
      <c r="AU19" t="s">
        <v>301</v>
      </c>
      <c r="AV19" s="5" t="s">
        <v>264</v>
      </c>
      <c r="AW19" s="5">
        <v>8</v>
      </c>
      <c r="AX19" s="5">
        <v>7</v>
      </c>
      <c r="AY19" s="5">
        <v>28</v>
      </c>
      <c r="AZ19" s="5">
        <v>0</v>
      </c>
      <c r="BA19" s="5">
        <v>180</v>
      </c>
      <c r="BB19" s="5">
        <v>6</v>
      </c>
      <c r="BC19" s="5">
        <v>30</v>
      </c>
      <c r="BD19" s="5">
        <v>6.42</v>
      </c>
      <c r="BE19" s="5">
        <v>28</v>
      </c>
      <c r="BF19" s="5"/>
      <c r="BG19" s="1"/>
      <c r="BH19" s="1"/>
    </row>
    <row r="20" spans="1:64" x14ac:dyDescent="0.2">
      <c r="H20" t="s">
        <v>258</v>
      </c>
      <c r="I20" s="5" t="s">
        <v>264</v>
      </c>
      <c r="J20" s="5">
        <v>16</v>
      </c>
      <c r="K20" s="5">
        <v>16</v>
      </c>
      <c r="L20" s="5">
        <v>62</v>
      </c>
      <c r="M20" s="5">
        <v>1</v>
      </c>
      <c r="N20" s="5">
        <v>524</v>
      </c>
      <c r="O20" s="5">
        <v>26</v>
      </c>
      <c r="P20" s="5">
        <v>20.149999999999999</v>
      </c>
      <c r="Q20" s="5">
        <v>8.4499999999999993</v>
      </c>
      <c r="R20" s="5">
        <v>14.3</v>
      </c>
      <c r="S20" s="5"/>
      <c r="T20" s="1"/>
      <c r="U20" t="s">
        <v>276</v>
      </c>
      <c r="V20" s="5" t="s">
        <v>192</v>
      </c>
      <c r="W20" s="5">
        <v>10</v>
      </c>
      <c r="X20" s="5">
        <v>10</v>
      </c>
      <c r="Y20" s="5">
        <v>37.200000000000003</v>
      </c>
      <c r="Z20" s="5">
        <v>1</v>
      </c>
      <c r="AA20" s="5">
        <v>282</v>
      </c>
      <c r="AB20" s="5">
        <v>9</v>
      </c>
      <c r="AC20" s="5">
        <v>31.33</v>
      </c>
      <c r="AD20" s="5">
        <v>7.55</v>
      </c>
      <c r="AE20" s="5">
        <v>24.8</v>
      </c>
      <c r="AG20" s="1"/>
      <c r="AH20" t="s">
        <v>287</v>
      </c>
      <c r="AI20" s="5" t="s">
        <v>264</v>
      </c>
      <c r="AJ20" s="5">
        <v>12</v>
      </c>
      <c r="AK20" s="5">
        <v>12</v>
      </c>
      <c r="AL20" s="5">
        <v>43.5</v>
      </c>
      <c r="AM20" s="5">
        <v>1</v>
      </c>
      <c r="AN20" s="5">
        <v>347</v>
      </c>
      <c r="AO20" s="5">
        <v>15</v>
      </c>
      <c r="AP20" s="5">
        <v>23.13</v>
      </c>
      <c r="AQ20" s="5">
        <v>7.91</v>
      </c>
      <c r="AR20" s="5">
        <v>17.5</v>
      </c>
      <c r="AS20" s="5"/>
      <c r="AT20" s="1"/>
      <c r="AU20" t="s">
        <v>306</v>
      </c>
      <c r="AV20" s="5" t="s">
        <v>192</v>
      </c>
      <c r="AW20" s="5">
        <v>6</v>
      </c>
      <c r="AX20" s="5">
        <v>6</v>
      </c>
      <c r="AY20" s="5">
        <v>22</v>
      </c>
      <c r="AZ20" s="5">
        <v>0</v>
      </c>
      <c r="BA20" s="5">
        <v>153</v>
      </c>
      <c r="BB20" s="5">
        <v>5</v>
      </c>
      <c r="BC20" s="5">
        <v>30.6</v>
      </c>
      <c r="BD20" s="5">
        <v>6.95</v>
      </c>
      <c r="BE20" s="5">
        <v>26.4</v>
      </c>
      <c r="BF20" s="5"/>
      <c r="BG20" s="1"/>
      <c r="BH20" s="1"/>
    </row>
    <row r="21" spans="1:64" x14ac:dyDescent="0.2">
      <c r="H21" t="s">
        <v>252</v>
      </c>
      <c r="I21" s="5" t="s">
        <v>264</v>
      </c>
      <c r="J21" s="5">
        <v>15</v>
      </c>
      <c r="K21" s="5">
        <v>5</v>
      </c>
      <c r="L21" s="5">
        <v>14</v>
      </c>
      <c r="M21" s="5">
        <v>0</v>
      </c>
      <c r="N21" s="5">
        <v>112</v>
      </c>
      <c r="O21" s="5">
        <v>5</v>
      </c>
      <c r="P21" s="5">
        <v>22.4</v>
      </c>
      <c r="Q21" s="5">
        <v>8</v>
      </c>
      <c r="R21" s="5">
        <v>16.8</v>
      </c>
      <c r="S21" s="5"/>
      <c r="T21" s="1"/>
      <c r="U21" t="s">
        <v>277</v>
      </c>
      <c r="V21" s="5" t="s">
        <v>264</v>
      </c>
      <c r="W21" s="5">
        <v>6</v>
      </c>
      <c r="X21" s="5">
        <v>6</v>
      </c>
      <c r="Y21" s="5">
        <v>18</v>
      </c>
      <c r="Z21" s="5">
        <v>0</v>
      </c>
      <c r="AA21" s="5">
        <v>163</v>
      </c>
      <c r="AB21" s="5">
        <v>5</v>
      </c>
      <c r="AC21" s="5">
        <v>32.6</v>
      </c>
      <c r="AD21" s="5">
        <v>9.0500000000000007</v>
      </c>
      <c r="AE21" s="5">
        <v>21.6</v>
      </c>
      <c r="AG21" s="1"/>
      <c r="AH21" t="s">
        <v>289</v>
      </c>
      <c r="AI21" s="5" t="s">
        <v>264</v>
      </c>
      <c r="AJ21" s="5">
        <v>9</v>
      </c>
      <c r="AK21" s="5">
        <v>9</v>
      </c>
      <c r="AL21" s="5">
        <v>35</v>
      </c>
      <c r="AM21" s="5">
        <v>0</v>
      </c>
      <c r="AN21" s="5">
        <v>258</v>
      </c>
      <c r="AO21" s="5">
        <v>9</v>
      </c>
      <c r="AP21" s="5">
        <v>28.66</v>
      </c>
      <c r="AQ21" s="5">
        <v>7.37</v>
      </c>
      <c r="AR21" s="5">
        <v>23.3</v>
      </c>
      <c r="AS21" s="5"/>
      <c r="AT21" s="1"/>
      <c r="AU21" t="s">
        <v>299</v>
      </c>
      <c r="AV21" s="5" t="s">
        <v>264</v>
      </c>
      <c r="AW21" s="5">
        <v>11</v>
      </c>
      <c r="AX21" s="5">
        <v>10</v>
      </c>
      <c r="AY21" s="5">
        <v>31.3</v>
      </c>
      <c r="AZ21" s="5">
        <v>0</v>
      </c>
      <c r="BA21" s="5">
        <v>267</v>
      </c>
      <c r="BB21" s="5">
        <v>6</v>
      </c>
      <c r="BC21" s="5">
        <v>44.5</v>
      </c>
      <c r="BD21" s="5">
        <v>8.4700000000000006</v>
      </c>
      <c r="BE21" s="5">
        <v>31.5</v>
      </c>
      <c r="BF21" s="5"/>
      <c r="BG21" s="5"/>
      <c r="BH21" s="5"/>
      <c r="BI21" s="1"/>
      <c r="BJ21" s="1"/>
    </row>
    <row r="22" spans="1:64" x14ac:dyDescent="0.2">
      <c r="H22" t="s">
        <v>259</v>
      </c>
      <c r="I22" s="5" t="s">
        <v>264</v>
      </c>
      <c r="J22" s="5">
        <v>10</v>
      </c>
      <c r="K22" s="5">
        <v>10</v>
      </c>
      <c r="L22" s="5">
        <v>37</v>
      </c>
      <c r="M22" s="5">
        <v>0</v>
      </c>
      <c r="N22" s="5">
        <v>271</v>
      </c>
      <c r="O22" s="5">
        <v>6</v>
      </c>
      <c r="P22" s="5">
        <v>45.16</v>
      </c>
      <c r="Q22" s="5">
        <v>7.32</v>
      </c>
      <c r="R22" s="5">
        <v>37</v>
      </c>
      <c r="S22" s="5"/>
      <c r="T22" s="1"/>
      <c r="U22" t="s">
        <v>268</v>
      </c>
      <c r="V22" s="5" t="s">
        <v>192</v>
      </c>
      <c r="W22" s="5">
        <v>8</v>
      </c>
      <c r="X22" s="5">
        <v>1</v>
      </c>
      <c r="Y22" s="5">
        <v>1</v>
      </c>
      <c r="Z22" s="5">
        <v>0</v>
      </c>
      <c r="AA22" s="5">
        <v>20</v>
      </c>
      <c r="AB22" s="5">
        <v>0</v>
      </c>
      <c r="AC22" s="5">
        <v>0</v>
      </c>
      <c r="AD22" s="5">
        <v>20</v>
      </c>
      <c r="AE22" s="5" t="s">
        <v>39</v>
      </c>
      <c r="AG22" s="1"/>
      <c r="AH22" t="s">
        <v>186</v>
      </c>
      <c r="AI22" s="5" t="s">
        <v>292</v>
      </c>
      <c r="AJ22" s="5">
        <v>2</v>
      </c>
      <c r="AK22" s="5">
        <v>2</v>
      </c>
      <c r="AL22" s="5">
        <v>7</v>
      </c>
      <c r="AM22" s="5">
        <v>0</v>
      </c>
      <c r="AN22" s="5">
        <v>69</v>
      </c>
      <c r="AO22" s="5">
        <v>2</v>
      </c>
      <c r="AP22" s="5">
        <v>34.5</v>
      </c>
      <c r="AQ22" s="5">
        <v>9.85</v>
      </c>
      <c r="AR22" s="5">
        <v>21</v>
      </c>
      <c r="AS22" s="5"/>
      <c r="AT22" s="1"/>
      <c r="AU22" t="s">
        <v>305</v>
      </c>
      <c r="AV22" s="5" t="s">
        <v>264</v>
      </c>
      <c r="AW22" s="5">
        <v>6</v>
      </c>
      <c r="AX22" s="5">
        <v>6</v>
      </c>
      <c r="AY22" s="5">
        <v>15.3</v>
      </c>
      <c r="AZ22" s="5">
        <v>0</v>
      </c>
      <c r="BA22" s="5">
        <v>143</v>
      </c>
      <c r="BB22" s="5">
        <v>3</v>
      </c>
      <c r="BC22" s="5">
        <v>47.66</v>
      </c>
      <c r="BD22" s="5">
        <v>9.2200000000000006</v>
      </c>
      <c r="BE22" s="5">
        <v>31</v>
      </c>
      <c r="BF22" s="5"/>
      <c r="BG22" s="1"/>
      <c r="BH22" s="1"/>
      <c r="BI22" s="1"/>
      <c r="BJ22" s="1"/>
    </row>
    <row r="23" spans="1:64" x14ac:dyDescent="0.2">
      <c r="H23" t="s">
        <v>251</v>
      </c>
      <c r="I23" s="5" t="s">
        <v>264</v>
      </c>
      <c r="J23" s="5">
        <v>16</v>
      </c>
      <c r="K23" s="5">
        <v>7</v>
      </c>
      <c r="L23" s="5">
        <v>12.2</v>
      </c>
      <c r="M23" s="5">
        <v>0</v>
      </c>
      <c r="N23" s="5">
        <v>94</v>
      </c>
      <c r="O23" s="5">
        <v>2</v>
      </c>
      <c r="P23" s="5">
        <v>47</v>
      </c>
      <c r="Q23" s="5">
        <v>7.62</v>
      </c>
      <c r="R23" s="5">
        <v>37</v>
      </c>
      <c r="S23" s="5"/>
      <c r="T23" s="1"/>
      <c r="U23" t="s">
        <v>271</v>
      </c>
      <c r="V23" s="5" t="s">
        <v>264</v>
      </c>
      <c r="W23" s="5">
        <v>8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 t="s">
        <v>39</v>
      </c>
      <c r="AE23" s="5" t="s">
        <v>39</v>
      </c>
      <c r="AG23" s="1"/>
      <c r="AH23" t="s">
        <v>290</v>
      </c>
      <c r="AI23" s="5" t="s">
        <v>192</v>
      </c>
      <c r="AJ23" s="5">
        <v>1</v>
      </c>
      <c r="AK23" s="5">
        <v>1</v>
      </c>
      <c r="AL23" s="5">
        <v>3</v>
      </c>
      <c r="AM23" s="5">
        <v>0</v>
      </c>
      <c r="AN23" s="5">
        <v>28</v>
      </c>
      <c r="AO23" s="5">
        <v>0</v>
      </c>
      <c r="AP23" s="5">
        <v>0</v>
      </c>
      <c r="AQ23" s="5">
        <v>9.33</v>
      </c>
      <c r="AR23" s="5" t="s">
        <v>39</v>
      </c>
      <c r="AS23" s="5"/>
      <c r="AT23" s="1"/>
      <c r="AU23" t="s">
        <v>303</v>
      </c>
      <c r="AV23" s="5" t="s">
        <v>192</v>
      </c>
      <c r="AW23" s="5">
        <v>6</v>
      </c>
      <c r="AX23" s="5">
        <v>6</v>
      </c>
      <c r="AY23" s="5">
        <v>18.5</v>
      </c>
      <c r="AZ23" s="5">
        <v>0</v>
      </c>
      <c r="BA23" s="5">
        <v>196</v>
      </c>
      <c r="BB23" s="5">
        <v>4</v>
      </c>
      <c r="BC23" s="5">
        <v>49</v>
      </c>
      <c r="BD23" s="5">
        <v>10.4</v>
      </c>
      <c r="BE23" s="5">
        <v>28.2</v>
      </c>
      <c r="BF23" s="5"/>
      <c r="BG23" s="5"/>
      <c r="BH23" s="5"/>
      <c r="BI23" s="5"/>
    </row>
    <row r="24" spans="1:64" x14ac:dyDescent="0.2">
      <c r="H24" t="s">
        <v>262</v>
      </c>
      <c r="I24" s="5" t="s">
        <v>192</v>
      </c>
      <c r="J24" s="5">
        <v>4</v>
      </c>
      <c r="K24" s="5">
        <v>2</v>
      </c>
      <c r="L24" s="5">
        <v>2</v>
      </c>
      <c r="M24" s="5">
        <v>0</v>
      </c>
      <c r="N24" s="5">
        <v>15</v>
      </c>
      <c r="O24" s="5">
        <v>0</v>
      </c>
      <c r="P24" s="5">
        <v>0</v>
      </c>
      <c r="Q24" s="5">
        <v>7.5</v>
      </c>
      <c r="R24" s="5" t="s">
        <v>39</v>
      </c>
      <c r="S24" s="5"/>
      <c r="T24" s="1"/>
      <c r="U24" t="s">
        <v>272</v>
      </c>
      <c r="V24" s="5" t="s">
        <v>264</v>
      </c>
      <c r="W24" s="5">
        <v>14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 t="s">
        <v>39</v>
      </c>
      <c r="AE24" s="5" t="s">
        <v>39</v>
      </c>
      <c r="AG24" s="1"/>
      <c r="AH24" t="s">
        <v>283</v>
      </c>
      <c r="AI24" s="5" t="s">
        <v>264</v>
      </c>
      <c r="AJ24" s="5">
        <v>16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 t="s">
        <v>39</v>
      </c>
      <c r="AR24" s="5" t="s">
        <v>39</v>
      </c>
      <c r="AS24" s="5"/>
      <c r="AT24" s="1"/>
      <c r="AU24" t="s">
        <v>296</v>
      </c>
      <c r="AV24" s="5" t="s">
        <v>192</v>
      </c>
      <c r="AW24" s="5">
        <v>4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 t="s">
        <v>39</v>
      </c>
      <c r="BE24" s="5" t="s">
        <v>39</v>
      </c>
      <c r="BF24" s="5"/>
      <c r="BG24" s="5"/>
      <c r="BH24" s="5"/>
      <c r="BI24" s="5"/>
    </row>
    <row r="25" spans="1:64" x14ac:dyDescent="0.2">
      <c r="H25" t="s">
        <v>231</v>
      </c>
      <c r="I25" s="5" t="s">
        <v>264</v>
      </c>
      <c r="J25" s="5">
        <v>7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 t="s">
        <v>39</v>
      </c>
      <c r="R25" s="5" t="s">
        <v>39</v>
      </c>
      <c r="S25" s="5"/>
      <c r="T25" s="1"/>
      <c r="U25" t="s">
        <v>267</v>
      </c>
      <c r="V25" s="5" t="s">
        <v>192</v>
      </c>
      <c r="W25" s="5">
        <v>8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 t="s">
        <v>39</v>
      </c>
      <c r="AE25" s="5" t="s">
        <v>39</v>
      </c>
      <c r="AG25" s="1"/>
      <c r="AH25" t="s">
        <v>285</v>
      </c>
      <c r="AI25" s="5" t="s">
        <v>264</v>
      </c>
      <c r="AJ25" s="5">
        <v>13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 t="s">
        <v>39</v>
      </c>
      <c r="AR25" s="5" t="s">
        <v>39</v>
      </c>
      <c r="AS25" s="5"/>
      <c r="AT25" s="1"/>
      <c r="AU25" t="s">
        <v>302</v>
      </c>
      <c r="AV25" s="5" t="s">
        <v>192</v>
      </c>
      <c r="AW25" s="5">
        <v>4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 t="s">
        <v>39</v>
      </c>
      <c r="BE25" s="5" t="s">
        <v>39</v>
      </c>
      <c r="BF25" s="5"/>
      <c r="BG25" s="5"/>
      <c r="BH25" s="5"/>
      <c r="BI25" s="5"/>
    </row>
    <row r="26" spans="1:64" x14ac:dyDescent="0.2">
      <c r="H26" t="s">
        <v>255</v>
      </c>
      <c r="I26" s="5" t="s">
        <v>192</v>
      </c>
      <c r="J26" s="5">
        <v>9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 t="s">
        <v>39</v>
      </c>
      <c r="R26" s="5" t="s">
        <v>39</v>
      </c>
      <c r="S26" s="5"/>
      <c r="T26" s="1"/>
      <c r="U26" t="s">
        <v>134</v>
      </c>
      <c r="V26" s="5" t="s">
        <v>264</v>
      </c>
      <c r="W26" s="5">
        <v>8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 t="s">
        <v>39</v>
      </c>
      <c r="AE26" s="5" t="s">
        <v>39</v>
      </c>
      <c r="AG26" s="1"/>
      <c r="AH26" t="s">
        <v>286</v>
      </c>
      <c r="AI26" s="5" t="s">
        <v>264</v>
      </c>
      <c r="AJ26" s="5">
        <v>16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 t="s">
        <v>39</v>
      </c>
      <c r="AR26" s="5" t="s">
        <v>39</v>
      </c>
      <c r="AS26" s="5"/>
      <c r="AT26" s="1"/>
      <c r="AU26" t="s">
        <v>297</v>
      </c>
      <c r="AV26" s="5" t="s">
        <v>264</v>
      </c>
      <c r="AW26" s="5">
        <v>14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 t="s">
        <v>39</v>
      </c>
      <c r="BE26" s="5" t="s">
        <v>39</v>
      </c>
      <c r="BF26" s="5"/>
      <c r="BG26" s="5"/>
      <c r="BH26" s="5"/>
      <c r="BI26" s="5"/>
    </row>
    <row r="27" spans="1:64" x14ac:dyDescent="0.2">
      <c r="H27" t="s">
        <v>257</v>
      </c>
      <c r="I27" s="5" t="s">
        <v>264</v>
      </c>
      <c r="J27" s="5">
        <v>16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 t="s">
        <v>39</v>
      </c>
      <c r="R27" s="5" t="s">
        <v>39</v>
      </c>
      <c r="S27" s="5"/>
      <c r="T27" s="1"/>
      <c r="U27" t="s">
        <v>269</v>
      </c>
      <c r="V27" s="5" t="s">
        <v>264</v>
      </c>
      <c r="W27" s="5">
        <v>18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 t="s">
        <v>39</v>
      </c>
      <c r="AE27" s="5" t="s">
        <v>39</v>
      </c>
      <c r="AG27" s="1"/>
      <c r="AH27" t="s">
        <v>280</v>
      </c>
      <c r="AI27" s="5" t="s">
        <v>192</v>
      </c>
      <c r="AJ27" s="5">
        <v>5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 t="s">
        <v>39</v>
      </c>
      <c r="AR27" s="5" t="s">
        <v>39</v>
      </c>
      <c r="AS27" s="5"/>
      <c r="AT27" s="1"/>
      <c r="AU27" t="s">
        <v>294</v>
      </c>
      <c r="AV27" s="5" t="s">
        <v>264</v>
      </c>
      <c r="AW27" s="5">
        <v>11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 t="s">
        <v>39</v>
      </c>
      <c r="BE27" s="5" t="s">
        <v>39</v>
      </c>
      <c r="BF27" s="5"/>
      <c r="BG27" s="5"/>
      <c r="BH27" s="5"/>
      <c r="BI27" s="5"/>
    </row>
    <row r="28" spans="1:64" x14ac:dyDescent="0.2">
      <c r="S28" s="5"/>
      <c r="T28" s="1"/>
      <c r="AG28" s="1"/>
      <c r="AH28" t="s">
        <v>105</v>
      </c>
      <c r="AI28" s="5" t="s">
        <v>264</v>
      </c>
      <c r="AJ28" s="5">
        <v>10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 t="s">
        <v>39</v>
      </c>
      <c r="AR28" s="5" t="s">
        <v>39</v>
      </c>
      <c r="AS28" s="5"/>
      <c r="AT28" s="5"/>
      <c r="AU28" s="5"/>
      <c r="AV28" s="5"/>
      <c r="BF28" s="5"/>
      <c r="BG28" s="5"/>
      <c r="BH28" s="5"/>
      <c r="BI28" s="5"/>
    </row>
    <row r="29" spans="1:64" x14ac:dyDescent="0.2">
      <c r="S29" s="5"/>
      <c r="T29" s="1"/>
      <c r="AS29" s="5"/>
      <c r="AT29" s="5"/>
      <c r="BF29" s="5"/>
      <c r="BG29" s="5"/>
      <c r="BH29" s="5"/>
      <c r="BI29" s="5"/>
    </row>
    <row r="30" spans="1:64" x14ac:dyDescent="0.2">
      <c r="S30" s="5"/>
      <c r="T30" s="1"/>
      <c r="AS30" s="5"/>
      <c r="AT30" s="5"/>
      <c r="BF30" s="5"/>
      <c r="BG30" s="5"/>
      <c r="BH30" s="5"/>
      <c r="BI30" s="5"/>
    </row>
    <row r="31" spans="1:64" x14ac:dyDescent="0.2">
      <c r="H31" t="s">
        <v>599</v>
      </c>
      <c r="L31" s="4" t="s">
        <v>605</v>
      </c>
      <c r="M31" s="4" t="s">
        <v>606</v>
      </c>
      <c r="N31" s="4" t="s">
        <v>607</v>
      </c>
      <c r="O31" s="4" t="s">
        <v>608</v>
      </c>
      <c r="P31" s="4" t="s">
        <v>609</v>
      </c>
      <c r="Q31" s="4" t="s">
        <v>610</v>
      </c>
      <c r="R31" s="4" t="s">
        <v>611</v>
      </c>
      <c r="S31" s="4" t="s">
        <v>612</v>
      </c>
      <c r="T31" s="4" t="s">
        <v>613</v>
      </c>
      <c r="U31" s="4" t="s">
        <v>614</v>
      </c>
      <c r="V31" s="4" t="s">
        <v>615</v>
      </c>
      <c r="W31" s="1"/>
      <c r="AV31" s="5"/>
      <c r="AW31" s="5"/>
      <c r="BI31" s="5"/>
      <c r="BJ31" s="5"/>
      <c r="BK31" s="5"/>
      <c r="BL31" s="5"/>
    </row>
    <row r="32" spans="1:64" x14ac:dyDescent="0.2">
      <c r="H32" t="s">
        <v>645</v>
      </c>
      <c r="I32" t="s">
        <v>752</v>
      </c>
      <c r="J32">
        <f>VLOOKUP(H32,RECORDS!$A:$B,2,FALSE)</f>
        <v>93</v>
      </c>
      <c r="K32">
        <v>3</v>
      </c>
      <c r="L32" s="5">
        <v>15</v>
      </c>
      <c r="M32" s="5">
        <v>15</v>
      </c>
      <c r="N32" s="5">
        <v>460</v>
      </c>
      <c r="O32" s="5" t="s">
        <v>772</v>
      </c>
      <c r="P32" s="5">
        <v>41.81</v>
      </c>
      <c r="Q32" s="5">
        <v>141.1</v>
      </c>
      <c r="R32" s="5">
        <v>0</v>
      </c>
      <c r="S32" s="5">
        <v>4</v>
      </c>
      <c r="T32" s="5">
        <v>0</v>
      </c>
      <c r="U32" s="5">
        <v>45</v>
      </c>
      <c r="V32" s="5">
        <v>17</v>
      </c>
      <c r="W32" t="s">
        <v>753</v>
      </c>
      <c r="X32" t="str">
        <f>_xlfn.TEXTJOIN(", ",TRUE,J32:V32)</f>
        <v>93, 3, 15, 15, 460, '90*', 41.81, 141.1, 0, 4, 0, 45, 17</v>
      </c>
      <c r="Y32" t="str">
        <f>I32&amp;X32&amp;W32&amp;",  -- "&amp;H32</f>
        <v>(93, 3, 15, 15, 460, '90*', 41.81, 141.1, 0, 4, 0, 45, 17),  -- Aaron Hardie</v>
      </c>
      <c r="AV32" s="5"/>
      <c r="AW32" s="5"/>
      <c r="BI32" s="5"/>
      <c r="BJ32" s="5"/>
      <c r="BK32" s="5"/>
      <c r="BL32" s="5"/>
    </row>
    <row r="33" spans="8:64" x14ac:dyDescent="0.2">
      <c r="H33" t="s">
        <v>646</v>
      </c>
      <c r="I33" t="s">
        <v>752</v>
      </c>
      <c r="J33">
        <f>VLOOKUP(H33,RECORDS!$A:$B,2,FALSE)</f>
        <v>97</v>
      </c>
      <c r="K33">
        <v>3</v>
      </c>
      <c r="L33" s="5">
        <v>8</v>
      </c>
      <c r="M33" s="5">
        <v>2</v>
      </c>
      <c r="N33" s="5">
        <v>30</v>
      </c>
      <c r="O33" s="5" t="s">
        <v>773</v>
      </c>
      <c r="P33" s="5">
        <v>30</v>
      </c>
      <c r="Q33" s="5">
        <v>115.38</v>
      </c>
      <c r="R33" s="5">
        <v>0</v>
      </c>
      <c r="S33" s="5">
        <v>0</v>
      </c>
      <c r="T33" s="5">
        <v>0</v>
      </c>
      <c r="U33" s="5">
        <v>1</v>
      </c>
      <c r="V33" s="5">
        <v>1</v>
      </c>
      <c r="W33" t="s">
        <v>753</v>
      </c>
      <c r="X33" t="str">
        <f t="shared" ref="X33:X63" si="0">_xlfn.TEXTJOIN(", ",TRUE,J33:V33)</f>
        <v>97, 3, 8, 2, 30, '17', 30, 115.38, 0, 0, 0, 1, 1</v>
      </c>
      <c r="Y33" t="str">
        <f t="shared" ref="Y33:Y63" si="1">I33&amp;X33&amp;W33&amp;",  -- "&amp;H33</f>
        <v>(97, 3, 8, 2, 30, '17', 30, 115.38, 0, 0, 0, 1, 1),  -- Matthew Kelly</v>
      </c>
      <c r="AV33" s="5"/>
      <c r="AW33" s="5"/>
      <c r="BI33" s="5"/>
      <c r="BJ33" s="5"/>
      <c r="BK33" s="5"/>
      <c r="BL33" s="5"/>
    </row>
    <row r="34" spans="8:64" x14ac:dyDescent="0.2">
      <c r="H34" t="s">
        <v>647</v>
      </c>
      <c r="I34" t="s">
        <v>752</v>
      </c>
      <c r="J34">
        <f>VLOOKUP(H34,RECORDS!$A:$B,2,FALSE)</f>
        <v>91</v>
      </c>
      <c r="K34">
        <v>3</v>
      </c>
      <c r="L34" s="5">
        <v>9</v>
      </c>
      <c r="M34" s="5">
        <v>9</v>
      </c>
      <c r="N34" s="5">
        <v>214</v>
      </c>
      <c r="O34" s="5" t="s">
        <v>774</v>
      </c>
      <c r="P34" s="5">
        <v>26.75</v>
      </c>
      <c r="Q34" s="5">
        <v>131.28</v>
      </c>
      <c r="R34" s="5">
        <v>0</v>
      </c>
      <c r="S34" s="5">
        <v>2</v>
      </c>
      <c r="T34" s="5">
        <v>1</v>
      </c>
      <c r="U34" s="5">
        <v>24</v>
      </c>
      <c r="V34" s="5">
        <v>5</v>
      </c>
      <c r="W34" t="s">
        <v>753</v>
      </c>
      <c r="X34" t="str">
        <f t="shared" si="0"/>
        <v>91, 3, 9, 9, 214, '66*', 26.75, 131.28, 0, 2, 1, 24, 5</v>
      </c>
      <c r="Y34" t="str">
        <f t="shared" si="1"/>
        <v>(91, 3, 9, 9, 214, '66*', 26.75, 131.28, 0, 2, 1, 24, 5),  -- Stephen Eskinazi</v>
      </c>
      <c r="AV34" s="5"/>
      <c r="AW34" s="5"/>
      <c r="BI34" s="5"/>
      <c r="BJ34" s="5"/>
      <c r="BK34" s="5"/>
      <c r="BL34" s="5"/>
    </row>
    <row r="35" spans="8:64" x14ac:dyDescent="0.2">
      <c r="H35" t="s">
        <v>648</v>
      </c>
      <c r="I35" t="s">
        <v>752</v>
      </c>
      <c r="J35">
        <f>VLOOKUP(H35,RECORDS!$A:$B,2,FALSE)</f>
        <v>99</v>
      </c>
      <c r="K35">
        <v>3</v>
      </c>
      <c r="L35" s="5">
        <v>16</v>
      </c>
      <c r="M35" s="5">
        <v>5</v>
      </c>
      <c r="N35" s="5">
        <v>35</v>
      </c>
      <c r="O35" s="5" t="s">
        <v>771</v>
      </c>
      <c r="P35" s="5">
        <v>17.5</v>
      </c>
      <c r="Q35" s="5">
        <v>134.61000000000001</v>
      </c>
      <c r="R35" s="5">
        <v>0</v>
      </c>
      <c r="S35" s="5">
        <v>0</v>
      </c>
      <c r="T35" s="5">
        <v>0</v>
      </c>
      <c r="U35" s="5">
        <v>2</v>
      </c>
      <c r="V35" s="5">
        <v>1</v>
      </c>
      <c r="W35" t="s">
        <v>753</v>
      </c>
      <c r="X35" t="str">
        <f t="shared" si="0"/>
        <v>99, 3, 16, 5, 35, '13*', 17.5, 134.61, 0, 0, 0, 2, 1</v>
      </c>
      <c r="Y35" t="str">
        <f t="shared" si="1"/>
        <v>(99, 3, 16, 5, 35, '13*', 17.5, 134.61, 0, 0, 0, 2, 1),  -- Andrew Tye</v>
      </c>
      <c r="AV35" s="5"/>
      <c r="BJ35" s="5"/>
      <c r="BK35" s="5"/>
      <c r="BL35" s="5"/>
    </row>
    <row r="36" spans="8:64" x14ac:dyDescent="0.2">
      <c r="H36" t="s">
        <v>649</v>
      </c>
      <c r="I36" t="s">
        <v>752</v>
      </c>
      <c r="J36">
        <f>VLOOKUP(H36,RECORDS!$A:$B,2,FALSE)</f>
        <v>95</v>
      </c>
      <c r="K36">
        <v>3</v>
      </c>
      <c r="L36" s="5">
        <v>10</v>
      </c>
      <c r="M36" s="5">
        <v>5</v>
      </c>
      <c r="N36" s="5">
        <v>34</v>
      </c>
      <c r="O36" s="5" t="s">
        <v>775</v>
      </c>
      <c r="P36" s="5">
        <v>8.5</v>
      </c>
      <c r="Q36" s="5">
        <v>89.47</v>
      </c>
      <c r="R36" s="5">
        <v>0</v>
      </c>
      <c r="S36" s="5">
        <v>0</v>
      </c>
      <c r="T36" s="5">
        <v>1</v>
      </c>
      <c r="U36" s="5">
        <v>1</v>
      </c>
      <c r="V36" s="5">
        <v>1</v>
      </c>
      <c r="W36" t="s">
        <v>753</v>
      </c>
      <c r="X36" t="str">
        <f t="shared" si="0"/>
        <v>95, 3, 10, 5, 34, '24', 8.5, 89.47, 0, 0, 1, 1, 1</v>
      </c>
      <c r="Y36" t="str">
        <f t="shared" si="1"/>
        <v>(95, 3, 10, 5, 34, '24', 8.5, 89.47, 0, 0, 1, 1, 1),  -- Ashton Agar</v>
      </c>
      <c r="BJ36" s="5"/>
      <c r="BK36" s="5"/>
      <c r="BL36" s="5"/>
    </row>
    <row r="37" spans="8:64" x14ac:dyDescent="0.2">
      <c r="H37" t="s">
        <v>650</v>
      </c>
      <c r="I37" t="s">
        <v>752</v>
      </c>
      <c r="J37">
        <f>VLOOKUP(H37,RECORDS!$A:$B,2,FALSE)</f>
        <v>96</v>
      </c>
      <c r="K37">
        <v>3</v>
      </c>
      <c r="L37" s="5">
        <v>14</v>
      </c>
      <c r="M37" s="5">
        <v>2</v>
      </c>
      <c r="N37" s="5">
        <v>7</v>
      </c>
      <c r="O37" s="5" t="s">
        <v>776</v>
      </c>
      <c r="P37" s="5">
        <v>7</v>
      </c>
      <c r="Q37" s="5">
        <v>87.5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t="s">
        <v>753</v>
      </c>
      <c r="X37" t="str">
        <f t="shared" si="0"/>
        <v>96, 3, 14, 2, 7, '5*', 7, 87.5, 0, 0, 0, 0, 0</v>
      </c>
      <c r="Y37" t="str">
        <f t="shared" si="1"/>
        <v>(96, 3, 14, 2, 7, '5*', 7, 87.5, 0, 0, 0, 0, 0),  -- Jason Behrendorff</v>
      </c>
      <c r="BJ37" s="5"/>
      <c r="BK37" s="5"/>
      <c r="BL37" s="5"/>
    </row>
    <row r="38" spans="8:64" x14ac:dyDescent="0.2">
      <c r="H38" t="s">
        <v>651</v>
      </c>
      <c r="I38" t="s">
        <v>752</v>
      </c>
      <c r="J38">
        <f>VLOOKUP(H38,RECORDS!$A:$B,2,FALSE)</f>
        <v>89</v>
      </c>
      <c r="K38">
        <v>3</v>
      </c>
      <c r="L38" s="5">
        <v>4</v>
      </c>
      <c r="M38" s="5">
        <v>2</v>
      </c>
      <c r="N38" s="5">
        <v>45</v>
      </c>
      <c r="O38" s="5" t="s">
        <v>765</v>
      </c>
      <c r="P38" s="5">
        <v>0</v>
      </c>
      <c r="Q38" s="5">
        <v>204.54</v>
      </c>
      <c r="R38" s="5">
        <v>0</v>
      </c>
      <c r="S38" s="5">
        <v>0</v>
      </c>
      <c r="T38" s="5">
        <v>0</v>
      </c>
      <c r="U38" s="5">
        <v>4</v>
      </c>
      <c r="V38" s="5">
        <v>2</v>
      </c>
      <c r="W38" t="s">
        <v>753</v>
      </c>
      <c r="X38" t="str">
        <f t="shared" si="0"/>
        <v>89, 3, 4, 2, 45, '25*', 0, 204.54, 0, 0, 0, 4, 2</v>
      </c>
      <c r="Y38" t="str">
        <f t="shared" si="1"/>
        <v>(89, 3, 4, 2, 45, '25*', 0, 204.54, 0, 0, 0, 4, 2),  -- Cooper Connolly</v>
      </c>
      <c r="BJ38" s="5"/>
      <c r="BK38" s="5"/>
      <c r="BL38" s="5"/>
    </row>
    <row r="39" spans="8:64" x14ac:dyDescent="0.2">
      <c r="H39" t="s">
        <v>653</v>
      </c>
      <c r="I39" t="s">
        <v>752</v>
      </c>
      <c r="J39">
        <f>VLOOKUP(H39,RECORDS!$A:$B,2,FALSE)</f>
        <v>106</v>
      </c>
      <c r="K39">
        <v>3</v>
      </c>
      <c r="L39" s="5">
        <v>5</v>
      </c>
      <c r="M39" s="5">
        <v>5</v>
      </c>
      <c r="N39" s="5">
        <v>164</v>
      </c>
      <c r="O39" s="5" t="s">
        <v>768</v>
      </c>
      <c r="P39" s="5">
        <v>41</v>
      </c>
      <c r="Q39" s="5">
        <v>134.41999999999999</v>
      </c>
      <c r="R39" s="5">
        <v>0</v>
      </c>
      <c r="S39" s="5">
        <v>1</v>
      </c>
      <c r="T39" s="5">
        <v>0</v>
      </c>
      <c r="U39" s="5">
        <v>14</v>
      </c>
      <c r="V39" s="5">
        <v>5</v>
      </c>
      <c r="W39" t="s">
        <v>753</v>
      </c>
      <c r="X39" t="str">
        <f t="shared" si="0"/>
        <v>106, 3, 5, 5, 164, '84', 41, 134.42, 0, 1, 0, 14, 5</v>
      </c>
      <c r="Y39" t="str">
        <f t="shared" si="1"/>
        <v>(106, 3, 5, 5, 164, '84', 41, 134.42, 0, 1, 0, 14, 5),  -- Nathan McSweeney</v>
      </c>
      <c r="BJ39" s="5"/>
      <c r="BK39" s="5"/>
      <c r="BL39" s="5"/>
    </row>
    <row r="40" spans="8:64" x14ac:dyDescent="0.2">
      <c r="H40" t="s">
        <v>621</v>
      </c>
      <c r="I40" t="s">
        <v>752</v>
      </c>
      <c r="J40">
        <f>VLOOKUP(H40,RECORDS!$A:$B,2,FALSE)</f>
        <v>25</v>
      </c>
      <c r="K40">
        <v>3</v>
      </c>
      <c r="L40" s="5">
        <v>8</v>
      </c>
      <c r="M40" s="5">
        <v>8</v>
      </c>
      <c r="N40" s="5">
        <v>278</v>
      </c>
      <c r="O40" s="5" t="s">
        <v>777</v>
      </c>
      <c r="P40" s="5">
        <v>34.75</v>
      </c>
      <c r="Q40" s="5">
        <v>150.27000000000001</v>
      </c>
      <c r="R40" s="5">
        <v>0</v>
      </c>
      <c r="S40" s="5">
        <v>1</v>
      </c>
      <c r="T40" s="5">
        <v>0</v>
      </c>
      <c r="U40" s="5">
        <v>20</v>
      </c>
      <c r="V40" s="5">
        <v>15</v>
      </c>
      <c r="W40" t="s">
        <v>753</v>
      </c>
      <c r="X40" t="str">
        <f t="shared" si="0"/>
        <v>25, 3, 8, 8, 278, '98', 34.75, 150.27, 0, 1, 0, 20, 15</v>
      </c>
      <c r="Y40" t="str">
        <f t="shared" si="1"/>
        <v>(25, 3, 8, 8, 278, '98', 34.75, 150.27, 0, 1, 0, 20, 15),  -- Colin Munro</v>
      </c>
      <c r="BJ40" s="5"/>
      <c r="BK40" s="5"/>
      <c r="BL40" s="5"/>
    </row>
    <row r="41" spans="8:64" x14ac:dyDescent="0.2">
      <c r="H41" t="s">
        <v>654</v>
      </c>
      <c r="I41" t="s">
        <v>752</v>
      </c>
      <c r="J41">
        <f>VLOOKUP(H41,RECORDS!$A:$B,2,FALSE)</f>
        <v>101</v>
      </c>
      <c r="K41">
        <v>3</v>
      </c>
      <c r="L41" s="5">
        <v>8</v>
      </c>
      <c r="M41" s="5">
        <v>8</v>
      </c>
      <c r="N41" s="5">
        <v>249</v>
      </c>
      <c r="O41" s="5" t="s">
        <v>778</v>
      </c>
      <c r="P41" s="5">
        <v>31.12</v>
      </c>
      <c r="Q41" s="5">
        <v>137.56</v>
      </c>
      <c r="R41" s="5">
        <v>0</v>
      </c>
      <c r="S41" s="5">
        <v>2</v>
      </c>
      <c r="T41" s="5">
        <v>0</v>
      </c>
      <c r="U41" s="5">
        <v>32</v>
      </c>
      <c r="V41" s="5">
        <v>4</v>
      </c>
      <c r="W41" t="s">
        <v>753</v>
      </c>
      <c r="X41" t="str">
        <f t="shared" si="0"/>
        <v>101, 3, 8, 8, 249, '94', 31.12, 137.56, 0, 2, 0, 32, 4</v>
      </c>
      <c r="Y41" t="str">
        <f t="shared" si="1"/>
        <v>(101, 3, 8, 8, 249, '94', 31.12, 137.56, 0, 2, 0, 32, 4),  -- Usman Khawaja</v>
      </c>
      <c r="BJ41" s="5"/>
      <c r="BK41" s="5"/>
      <c r="BL41" s="5"/>
    </row>
    <row r="42" spans="8:64" x14ac:dyDescent="0.2">
      <c r="H42" t="s">
        <v>655</v>
      </c>
      <c r="I42" t="s">
        <v>752</v>
      </c>
      <c r="J42">
        <f>VLOOKUP(H42,RECORDS!$A:$B,2,FALSE)</f>
        <v>102</v>
      </c>
      <c r="K42">
        <v>3</v>
      </c>
      <c r="L42" s="5">
        <v>8</v>
      </c>
      <c r="M42" s="5">
        <v>8</v>
      </c>
      <c r="N42" s="5">
        <v>192</v>
      </c>
      <c r="O42" s="5" t="s">
        <v>779</v>
      </c>
      <c r="P42" s="5">
        <v>24</v>
      </c>
      <c r="Q42" s="5">
        <v>119.25</v>
      </c>
      <c r="R42" s="5">
        <v>0</v>
      </c>
      <c r="S42" s="5">
        <v>1</v>
      </c>
      <c r="T42" s="5">
        <v>0</v>
      </c>
      <c r="U42" s="5">
        <v>20</v>
      </c>
      <c r="V42" s="5">
        <v>2</v>
      </c>
      <c r="W42" t="s">
        <v>753</v>
      </c>
      <c r="X42" t="str">
        <f t="shared" si="0"/>
        <v>102, 3, 8, 8, 192, '73', 24, 119.25, 0, 1, 0, 20, 2</v>
      </c>
      <c r="Y42" t="str">
        <f t="shared" si="1"/>
        <v>(102, 3, 8, 8, 192, '73', 24, 119.25, 0, 1, 0, 20, 2),  -- Marnus Labuschagne</v>
      </c>
    </row>
    <row r="43" spans="8:64" x14ac:dyDescent="0.2">
      <c r="H43" t="s">
        <v>656</v>
      </c>
      <c r="I43" t="s">
        <v>752</v>
      </c>
      <c r="J43">
        <f>VLOOKUP(H43,RECORDS!$A:$B,2,FALSE)</f>
        <v>104</v>
      </c>
      <c r="K43">
        <v>3</v>
      </c>
      <c r="L43" s="5">
        <v>18</v>
      </c>
      <c r="M43" s="5">
        <v>17</v>
      </c>
      <c r="N43" s="5">
        <v>334</v>
      </c>
      <c r="O43" s="5" t="s">
        <v>780</v>
      </c>
      <c r="P43" s="5">
        <v>23.85</v>
      </c>
      <c r="Q43" s="5">
        <v>116.78</v>
      </c>
      <c r="R43" s="5">
        <v>0</v>
      </c>
      <c r="S43" s="5">
        <v>1</v>
      </c>
      <c r="T43" s="5">
        <v>0</v>
      </c>
      <c r="U43" s="5">
        <v>27</v>
      </c>
      <c r="V43" s="5">
        <v>4</v>
      </c>
      <c r="W43" t="s">
        <v>753</v>
      </c>
      <c r="X43" t="str">
        <f t="shared" si="0"/>
        <v>104, 3, 18, 17, 334, '57*', 23.85, 116.78, 0, 1, 0, 27, 4</v>
      </c>
      <c r="Y43" t="str">
        <f t="shared" si="1"/>
        <v>(104, 3, 18, 17, 334, '57*', 23.85, 116.78, 0, 1, 0, 27, 4),  -- Jimmy Peirson</v>
      </c>
    </row>
    <row r="44" spans="8:64" x14ac:dyDescent="0.2">
      <c r="H44" t="s">
        <v>652</v>
      </c>
      <c r="I44" t="s">
        <v>752</v>
      </c>
      <c r="J44">
        <f>VLOOKUP(H44,RECORDS!$A:$B,2,FALSE)</f>
        <v>100</v>
      </c>
      <c r="K44">
        <v>3</v>
      </c>
      <c r="L44" s="5">
        <v>8</v>
      </c>
      <c r="M44" s="5">
        <v>8</v>
      </c>
      <c r="N44" s="5">
        <v>187</v>
      </c>
      <c r="O44" s="5" t="s">
        <v>781</v>
      </c>
      <c r="P44" s="5">
        <v>23.37</v>
      </c>
      <c r="Q44" s="5">
        <v>132.62</v>
      </c>
      <c r="R44" s="5">
        <v>0</v>
      </c>
      <c r="S44" s="5">
        <v>1</v>
      </c>
      <c r="T44" s="5">
        <v>0</v>
      </c>
      <c r="U44" s="5">
        <v>12</v>
      </c>
      <c r="V44" s="5">
        <v>8</v>
      </c>
      <c r="W44" t="s">
        <v>753</v>
      </c>
      <c r="X44" t="str">
        <f t="shared" si="0"/>
        <v>100, 3, 8, 8, 187, '79', 23.37, 132.62, 0, 1, 0, 12, 8</v>
      </c>
      <c r="Y44" t="str">
        <f t="shared" si="1"/>
        <v>(100, 3, 8, 8, 187, '79', 23.37, 132.62, 0, 1, 0, 12, 8),  -- Sam Billings</v>
      </c>
      <c r="AM44" t="s">
        <v>751</v>
      </c>
      <c r="AN44" t="s">
        <v>804</v>
      </c>
      <c r="AO44" t="s">
        <v>805</v>
      </c>
      <c r="AP44" s="7" t="s">
        <v>599</v>
      </c>
      <c r="AQ44" s="7" t="s">
        <v>803</v>
      </c>
      <c r="AR44" s="4" t="s">
        <v>605</v>
      </c>
      <c r="AS44" s="4" t="s">
        <v>606</v>
      </c>
      <c r="AT44" s="4" t="s">
        <v>802</v>
      </c>
      <c r="AU44" s="4" t="s">
        <v>801</v>
      </c>
      <c r="AV44" s="4" t="s">
        <v>800</v>
      </c>
      <c r="AW44" s="4" t="s">
        <v>799</v>
      </c>
      <c r="AX44" s="4" t="s">
        <v>609</v>
      </c>
      <c r="AY44" s="4" t="s">
        <v>798</v>
      </c>
      <c r="AZ44" s="4" t="s">
        <v>610</v>
      </c>
    </row>
    <row r="45" spans="8:64" x14ac:dyDescent="0.2">
      <c r="H45" t="s">
        <v>657</v>
      </c>
      <c r="I45" t="s">
        <v>752</v>
      </c>
      <c r="J45">
        <f>VLOOKUP(H45,RECORDS!$A:$B,2,FALSE)</f>
        <v>107</v>
      </c>
      <c r="K45">
        <v>3</v>
      </c>
      <c r="L45" s="5">
        <v>17</v>
      </c>
      <c r="M45" s="5">
        <v>13</v>
      </c>
      <c r="N45" s="5">
        <v>141</v>
      </c>
      <c r="O45" s="5" t="s">
        <v>782</v>
      </c>
      <c r="P45" s="5">
        <v>14.1</v>
      </c>
      <c r="Q45" s="5">
        <v>133.01</v>
      </c>
      <c r="R45" s="5">
        <v>0</v>
      </c>
      <c r="S45" s="5">
        <v>0</v>
      </c>
      <c r="T45" s="5">
        <v>2</v>
      </c>
      <c r="U45" s="5">
        <v>14</v>
      </c>
      <c r="V45" s="5">
        <v>4</v>
      </c>
      <c r="W45" t="s">
        <v>753</v>
      </c>
      <c r="X45" t="str">
        <f t="shared" si="0"/>
        <v>107, 3, 17, 13, 141, '48*', 14.1, 133.01, 0, 0, 2, 14, 4</v>
      </c>
      <c r="Y45" t="str">
        <f t="shared" si="1"/>
        <v>(107, 3, 17, 13, 141, '48*', 14.1, 133.01, 0, 0, 2, 14, 4),  -- Michael Neser</v>
      </c>
      <c r="AM45" t="s">
        <v>211</v>
      </c>
      <c r="AN45" t="str">
        <f t="shared" ref="AN45:AN80" si="2">RIGHT(AM45,LEN(AM45)-FIND(" ",AM45))</f>
        <v>Behrendorff</v>
      </c>
      <c r="AO45">
        <f>COUNTIF(RECORDS!$J:$J,AN45)</f>
        <v>1</v>
      </c>
      <c r="AP45">
        <f>VLOOKUP(AN45,RECORDS!$J:$L,3,0)</f>
        <v>96</v>
      </c>
      <c r="AQ45" t="str">
        <f>VLOOKUP(AN45,RECORDS!$J:$L,2,0)</f>
        <v>Jason Behrendorff</v>
      </c>
      <c r="AR45" s="5">
        <v>14</v>
      </c>
      <c r="AS45" s="5">
        <v>14</v>
      </c>
      <c r="AT45" s="5">
        <v>55</v>
      </c>
      <c r="AU45" s="5">
        <v>0</v>
      </c>
      <c r="AV45" s="5">
        <v>368</v>
      </c>
      <c r="AW45" s="5">
        <v>21</v>
      </c>
      <c r="AX45" s="5">
        <v>17.52</v>
      </c>
      <c r="AY45" s="5">
        <v>6.69</v>
      </c>
      <c r="AZ45" s="5">
        <v>15.7</v>
      </c>
    </row>
    <row r="46" spans="8:64" x14ac:dyDescent="0.2">
      <c r="H46" t="s">
        <v>658</v>
      </c>
      <c r="I46" t="s">
        <v>752</v>
      </c>
      <c r="J46">
        <f>VLOOKUP(H46,RECORDS!$A:$B,2,FALSE)</f>
        <v>110</v>
      </c>
      <c r="K46">
        <v>3</v>
      </c>
      <c r="L46" s="5">
        <v>10</v>
      </c>
      <c r="M46" s="5">
        <v>2</v>
      </c>
      <c r="N46" s="5">
        <v>0</v>
      </c>
      <c r="O46" s="5" t="s">
        <v>783</v>
      </c>
      <c r="P46" s="5">
        <v>0</v>
      </c>
      <c r="Q46" s="5">
        <v>0</v>
      </c>
      <c r="R46" s="5">
        <v>0</v>
      </c>
      <c r="S46" s="5">
        <v>0</v>
      </c>
      <c r="T46" s="5">
        <v>1</v>
      </c>
      <c r="U46" s="5">
        <v>0</v>
      </c>
      <c r="V46" s="5">
        <v>0</v>
      </c>
      <c r="W46" t="s">
        <v>753</v>
      </c>
      <c r="X46" t="str">
        <f t="shared" si="0"/>
        <v>110, 3, 10, 2, 0, '0*', 0, 0, 0, 0, 1, 0, 0</v>
      </c>
      <c r="Y46" t="str">
        <f t="shared" si="1"/>
        <v>(110, 3, 10, 2, 0, '0*', 0, 0, 0, 0, 1, 0, 0),  -- Spencer Johnson</v>
      </c>
      <c r="AM46" t="s">
        <v>254</v>
      </c>
      <c r="AN46" t="str">
        <f t="shared" si="2"/>
        <v>Kelly</v>
      </c>
      <c r="AO46">
        <f>COUNTIF(RECORDS!$J:$J,AN46)</f>
        <v>1</v>
      </c>
      <c r="AP46">
        <f>VLOOKUP(AN46,RECORDS!$J:$L,3,0)</f>
        <v>97</v>
      </c>
      <c r="AQ46" t="str">
        <f>VLOOKUP(AN46,RECORDS!$J:$L,2,0)</f>
        <v>Matthew Kelly</v>
      </c>
      <c r="AR46" s="5">
        <v>8</v>
      </c>
      <c r="AS46" s="5">
        <v>8</v>
      </c>
      <c r="AT46" s="5">
        <v>27.1</v>
      </c>
      <c r="AU46" s="5">
        <v>0</v>
      </c>
      <c r="AV46" s="5">
        <v>209</v>
      </c>
      <c r="AW46" s="5">
        <v>11</v>
      </c>
      <c r="AX46" s="5">
        <v>19</v>
      </c>
      <c r="AY46" s="5">
        <v>7.69</v>
      </c>
      <c r="AZ46" s="5">
        <v>14.8</v>
      </c>
    </row>
    <row r="47" spans="8:64" x14ac:dyDescent="0.2">
      <c r="H47" t="s">
        <v>659</v>
      </c>
      <c r="I47" t="s">
        <v>752</v>
      </c>
      <c r="J47">
        <f>VLOOKUP(H47,RECORDS!$A:$B,2,FALSE)</f>
        <v>109</v>
      </c>
      <c r="K47">
        <v>3</v>
      </c>
      <c r="L47" s="5">
        <v>6</v>
      </c>
      <c r="M47" s="5">
        <v>2</v>
      </c>
      <c r="N47" s="5">
        <v>34</v>
      </c>
      <c r="O47" s="5" t="s">
        <v>784</v>
      </c>
      <c r="P47" s="5">
        <v>0</v>
      </c>
      <c r="Q47" s="5">
        <v>188.88</v>
      </c>
      <c r="R47" s="5">
        <v>0</v>
      </c>
      <c r="S47" s="5">
        <v>0</v>
      </c>
      <c r="T47" s="5">
        <v>0</v>
      </c>
      <c r="U47" s="5">
        <v>4</v>
      </c>
      <c r="V47" s="5">
        <v>1</v>
      </c>
      <c r="W47" t="s">
        <v>753</v>
      </c>
      <c r="X47" t="str">
        <f t="shared" si="0"/>
        <v>109, 3, 6, 2, 34, '28*', 0, 188.88, 0, 0, 0, 4, 1</v>
      </c>
      <c r="Y47" t="str">
        <f t="shared" si="1"/>
        <v>(109, 3, 6, 2, 34, '28*', 0, 188.88, 0, 0, 0, 4, 1),  -- Xavier Bartlett</v>
      </c>
      <c r="AM47" t="s">
        <v>258</v>
      </c>
      <c r="AN47" t="str">
        <f t="shared" si="2"/>
        <v>Tye</v>
      </c>
      <c r="AO47">
        <f>COUNTIF(RECORDS!$J:$J,AN47)</f>
        <v>1</v>
      </c>
      <c r="AP47">
        <f>VLOOKUP(AN47,RECORDS!$J:$L,3,0)</f>
        <v>99</v>
      </c>
      <c r="AQ47" t="str">
        <f>VLOOKUP(AN47,RECORDS!$J:$L,2,0)</f>
        <v>Andrew Tye</v>
      </c>
      <c r="AR47" s="5">
        <v>16</v>
      </c>
      <c r="AS47" s="5">
        <v>16</v>
      </c>
      <c r="AT47" s="5">
        <v>62</v>
      </c>
      <c r="AU47" s="5">
        <v>1</v>
      </c>
      <c r="AV47" s="5">
        <v>524</v>
      </c>
      <c r="AW47" s="5">
        <v>26</v>
      </c>
      <c r="AX47" s="5">
        <v>20.149999999999999</v>
      </c>
      <c r="AY47" s="5">
        <v>8.4499999999999993</v>
      </c>
      <c r="AZ47" s="5">
        <v>14.3</v>
      </c>
    </row>
    <row r="48" spans="8:64" x14ac:dyDescent="0.2">
      <c r="H48" t="s">
        <v>660</v>
      </c>
      <c r="I48" t="s">
        <v>752</v>
      </c>
      <c r="J48">
        <f>VLOOKUP(H48,RECORDS!$A:$B,2,FALSE)</f>
        <v>114</v>
      </c>
      <c r="K48">
        <v>3</v>
      </c>
      <c r="L48" s="5">
        <v>5</v>
      </c>
      <c r="M48" s="5">
        <v>5</v>
      </c>
      <c r="N48" s="5">
        <v>346</v>
      </c>
      <c r="O48" s="5" t="s">
        <v>785</v>
      </c>
      <c r="P48" s="5">
        <v>86.5</v>
      </c>
      <c r="Q48" s="5">
        <v>174.74</v>
      </c>
      <c r="R48" s="5">
        <v>2</v>
      </c>
      <c r="S48" s="5">
        <v>1</v>
      </c>
      <c r="T48" s="5">
        <v>0</v>
      </c>
      <c r="U48" s="5">
        <v>18</v>
      </c>
      <c r="V48" s="5">
        <v>25</v>
      </c>
      <c r="W48" t="s">
        <v>753</v>
      </c>
      <c r="X48" t="str">
        <f t="shared" si="0"/>
        <v>114, 3, 5, 5, 346, '125*', 86.5, 174.74, 2, 1, 0, 18, 25</v>
      </c>
      <c r="Y48" t="str">
        <f t="shared" si="1"/>
        <v>(114, 3, 5, 5, 346, '125*', 86.5, 174.74, 2, 1, 0, 18, 25),  -- Steven Smith</v>
      </c>
      <c r="AM48" t="s">
        <v>252</v>
      </c>
      <c r="AN48" t="str">
        <f t="shared" si="2"/>
        <v>Hardie</v>
      </c>
      <c r="AO48">
        <f>COUNTIF(RECORDS!$J:$J,AN48)</f>
        <v>1</v>
      </c>
      <c r="AP48">
        <f>VLOOKUP(AN48,RECORDS!$J:$L,3,0)</f>
        <v>93</v>
      </c>
      <c r="AQ48" t="str">
        <f>VLOOKUP(AN48,RECORDS!$J:$L,2,0)</f>
        <v>Aaron Hardie</v>
      </c>
      <c r="AR48" s="5">
        <v>15</v>
      </c>
      <c r="AS48" s="5">
        <v>5</v>
      </c>
      <c r="AT48" s="5">
        <v>14</v>
      </c>
      <c r="AU48" s="5">
        <v>0</v>
      </c>
      <c r="AV48" s="5">
        <v>112</v>
      </c>
      <c r="AW48" s="5">
        <v>5</v>
      </c>
      <c r="AX48" s="5">
        <v>22.4</v>
      </c>
      <c r="AY48" s="5">
        <v>8</v>
      </c>
      <c r="AZ48" s="5">
        <v>16.8</v>
      </c>
    </row>
    <row r="49" spans="8:52" x14ac:dyDescent="0.2">
      <c r="H49" t="s">
        <v>601</v>
      </c>
      <c r="I49" t="s">
        <v>752</v>
      </c>
      <c r="J49">
        <f>VLOOKUP(H49,RECORDS!$A:$B,2,FALSE)</f>
        <v>15</v>
      </c>
      <c r="K49">
        <v>3</v>
      </c>
      <c r="L49" s="5">
        <v>10</v>
      </c>
      <c r="M49" s="5">
        <v>9</v>
      </c>
      <c r="N49" s="5">
        <v>263</v>
      </c>
      <c r="O49" s="5" t="s">
        <v>786</v>
      </c>
      <c r="P49" s="5">
        <v>37.57</v>
      </c>
      <c r="Q49" s="5">
        <v>128.91999999999999</v>
      </c>
      <c r="R49" s="5">
        <v>0</v>
      </c>
      <c r="S49" s="5">
        <v>1</v>
      </c>
      <c r="T49" s="5">
        <v>1</v>
      </c>
      <c r="U49" s="5">
        <v>24</v>
      </c>
      <c r="V49" s="5">
        <v>7</v>
      </c>
      <c r="W49" t="s">
        <v>753</v>
      </c>
      <c r="X49" t="str">
        <f t="shared" si="0"/>
        <v>15, 3, 10, 9, 263, '91*', 37.57, 128.92, 0, 1, 1, 24, 7</v>
      </c>
      <c r="Y49" t="str">
        <f t="shared" si="1"/>
        <v>(15, 3, 10, 9, 263, '91*', 37.57, 128.92, 0, 1, 1, 24, 7),  -- James Vince</v>
      </c>
      <c r="AM49" t="s">
        <v>259</v>
      </c>
      <c r="AN49" t="str">
        <f t="shared" si="2"/>
        <v>Agar</v>
      </c>
      <c r="AO49">
        <f>COUNTIF(RECORDS!$J:$J,AN49)</f>
        <v>1</v>
      </c>
      <c r="AP49">
        <f>VLOOKUP(AN49,RECORDS!$J:$L,3,0)</f>
        <v>95</v>
      </c>
      <c r="AQ49" t="str">
        <f>VLOOKUP(AN49,RECORDS!$J:$L,2,0)</f>
        <v>Ashton Agar</v>
      </c>
      <c r="AR49" s="5">
        <v>10</v>
      </c>
      <c r="AS49" s="5">
        <v>10</v>
      </c>
      <c r="AT49" s="5">
        <v>37</v>
      </c>
      <c r="AU49" s="5">
        <v>0</v>
      </c>
      <c r="AV49" s="5">
        <v>271</v>
      </c>
      <c r="AW49" s="5">
        <v>6</v>
      </c>
      <c r="AX49" s="5">
        <v>45.16</v>
      </c>
      <c r="AY49" s="5">
        <v>7.32</v>
      </c>
      <c r="AZ49" s="5">
        <v>37</v>
      </c>
    </row>
    <row r="50" spans="8:52" x14ac:dyDescent="0.2">
      <c r="H50" t="s">
        <v>661</v>
      </c>
      <c r="I50" t="s">
        <v>752</v>
      </c>
      <c r="J50">
        <f>VLOOKUP(H50,RECORDS!$A:$B,2,FALSE)</f>
        <v>118</v>
      </c>
      <c r="K50">
        <v>3</v>
      </c>
      <c r="L50" s="5">
        <v>16</v>
      </c>
      <c r="M50" s="5">
        <v>15</v>
      </c>
      <c r="N50" s="5">
        <v>306</v>
      </c>
      <c r="O50" s="5" t="s">
        <v>787</v>
      </c>
      <c r="P50" s="5">
        <v>27.81</v>
      </c>
      <c r="Q50" s="5">
        <v>128.03</v>
      </c>
      <c r="R50" s="5">
        <v>0</v>
      </c>
      <c r="S50" s="5">
        <v>3</v>
      </c>
      <c r="T50" s="5">
        <v>2</v>
      </c>
      <c r="U50" s="5">
        <v>20</v>
      </c>
      <c r="V50" s="5">
        <v>9</v>
      </c>
      <c r="W50" t="s">
        <v>753</v>
      </c>
      <c r="X50" t="str">
        <f t="shared" si="0"/>
        <v>118, 3, 16, 15, 306, '58', 27.81, 128.03, 0, 3, 2, 20, 9</v>
      </c>
      <c r="Y50" t="str">
        <f t="shared" si="1"/>
        <v>(118, 3, 16, 15, 306, '58', 27.81, 128.03, 0, 3, 2, 20, 9),  -- Moises Henriques</v>
      </c>
      <c r="AM50" t="s">
        <v>251</v>
      </c>
      <c r="AN50" t="str">
        <f t="shared" si="2"/>
        <v>Turner</v>
      </c>
      <c r="AO50">
        <f>COUNTIF(RECORDS!$J:$J,AN50)</f>
        <v>1</v>
      </c>
      <c r="AP50">
        <f>VLOOKUP(AN50,RECORDS!$J:$L,3,0)</f>
        <v>81</v>
      </c>
      <c r="AQ50" t="str">
        <f>VLOOKUP(AN50,RECORDS!$J:$L,2,0)</f>
        <v>Ashton Turner</v>
      </c>
      <c r="AR50" s="5">
        <v>16</v>
      </c>
      <c r="AS50" s="5">
        <v>7</v>
      </c>
      <c r="AT50" s="5">
        <v>12.2</v>
      </c>
      <c r="AU50" s="5">
        <v>0</v>
      </c>
      <c r="AV50" s="5">
        <v>94</v>
      </c>
      <c r="AW50" s="5">
        <v>2</v>
      </c>
      <c r="AX50" s="5">
        <v>47</v>
      </c>
      <c r="AY50" s="5">
        <v>7.62</v>
      </c>
      <c r="AZ50" s="5">
        <v>37</v>
      </c>
    </row>
    <row r="51" spans="8:52" x14ac:dyDescent="0.2">
      <c r="H51" t="s">
        <v>662</v>
      </c>
      <c r="I51" t="s">
        <v>752</v>
      </c>
      <c r="J51">
        <f>VLOOKUP(H51,RECORDS!$A:$B,2,FALSE)</f>
        <v>121</v>
      </c>
      <c r="K51">
        <v>3</v>
      </c>
      <c r="L51" s="5">
        <v>6</v>
      </c>
      <c r="M51" s="5">
        <v>3</v>
      </c>
      <c r="N51" s="5">
        <v>23</v>
      </c>
      <c r="O51" s="5" t="s">
        <v>771</v>
      </c>
      <c r="P51" s="5">
        <v>23</v>
      </c>
      <c r="Q51" s="5">
        <v>143.75</v>
      </c>
      <c r="R51" s="5">
        <v>0</v>
      </c>
      <c r="S51" s="5">
        <v>0</v>
      </c>
      <c r="T51" s="5">
        <v>0</v>
      </c>
      <c r="U51" s="5">
        <v>3</v>
      </c>
      <c r="V51" s="5">
        <v>0</v>
      </c>
      <c r="W51" t="s">
        <v>753</v>
      </c>
      <c r="X51" t="str">
        <f t="shared" si="0"/>
        <v>121, 3, 6, 3, 23, '13*', 23, 143.75, 0, 0, 0, 3, 0</v>
      </c>
      <c r="Y51" t="str">
        <f t="shared" si="1"/>
        <v>(121, 3, 6, 3, 23, '13*', 23, 143.75, 0, 0, 0, 3, 0),  -- Jackson Bird</v>
      </c>
      <c r="AM51" t="s">
        <v>262</v>
      </c>
      <c r="AN51" t="str">
        <f t="shared" si="2"/>
        <v>Connolly</v>
      </c>
      <c r="AO51">
        <f>COUNTIF(RECORDS!$J:$J,AN51)</f>
        <v>1</v>
      </c>
      <c r="AP51">
        <f>VLOOKUP(AN51,RECORDS!$J:$L,3,0)</f>
        <v>89</v>
      </c>
      <c r="AQ51" t="str">
        <f>VLOOKUP(AN51,RECORDS!$J:$L,2,0)</f>
        <v>Cooper Connolly</v>
      </c>
      <c r="AR51" s="5">
        <v>4</v>
      </c>
      <c r="AS51" s="5">
        <v>2</v>
      </c>
      <c r="AT51" s="5">
        <v>2</v>
      </c>
      <c r="AU51" s="5">
        <v>0</v>
      </c>
      <c r="AV51" s="5">
        <v>15</v>
      </c>
      <c r="AW51" s="5">
        <v>0</v>
      </c>
      <c r="AX51" s="5">
        <v>0</v>
      </c>
      <c r="AY51" s="5">
        <v>7.5</v>
      </c>
      <c r="AZ51" s="5" t="s">
        <v>620</v>
      </c>
    </row>
    <row r="52" spans="8:52" x14ac:dyDescent="0.2">
      <c r="H52" t="s">
        <v>663</v>
      </c>
      <c r="I52" t="s">
        <v>752</v>
      </c>
      <c r="J52">
        <f>VLOOKUP(H52,RECORDS!$A:$B,2,FALSE)</f>
        <v>112</v>
      </c>
      <c r="K52">
        <v>3</v>
      </c>
      <c r="L52" s="5">
        <v>13</v>
      </c>
      <c r="M52" s="5">
        <v>13</v>
      </c>
      <c r="N52" s="5">
        <v>242</v>
      </c>
      <c r="O52" s="5" t="s">
        <v>788</v>
      </c>
      <c r="P52" s="5">
        <v>18.61</v>
      </c>
      <c r="Q52" s="5">
        <v>111.52</v>
      </c>
      <c r="R52" s="5">
        <v>0</v>
      </c>
      <c r="S52" s="5">
        <v>0</v>
      </c>
      <c r="T52" s="5">
        <v>0</v>
      </c>
      <c r="U52" s="5">
        <v>21</v>
      </c>
      <c r="V52" s="5">
        <v>4</v>
      </c>
      <c r="W52" t="s">
        <v>753</v>
      </c>
      <c r="X52" t="str">
        <f t="shared" si="0"/>
        <v>112, 3, 13, 13, 242, '43', 18.61, 111.52, 0, 0, 0, 21, 4</v>
      </c>
      <c r="Y52" t="str">
        <f t="shared" si="1"/>
        <v>(112, 3, 13, 13, 242, '43', 18.61, 111.52, 0, 0, 0, 21, 4),  -- Kurtis Patterson</v>
      </c>
      <c r="AM52" t="s">
        <v>231</v>
      </c>
      <c r="AN52" t="str">
        <f t="shared" si="2"/>
        <v>du Plessis</v>
      </c>
      <c r="AO52">
        <f>COUNTIF(RECORDS!$J:$J,AN52)</f>
        <v>1</v>
      </c>
      <c r="AP52">
        <f>VLOOKUP(AN52,RECORDS!$J:$L,3,0)</f>
        <v>56</v>
      </c>
      <c r="AQ52" t="str">
        <f>VLOOKUP(AN52,RECORDS!$J:$L,2,0)</f>
        <v>Faf du Plessis</v>
      </c>
      <c r="AR52" s="5">
        <v>7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 t="s">
        <v>620</v>
      </c>
      <c r="AZ52" s="5" t="s">
        <v>620</v>
      </c>
    </row>
    <row r="53" spans="8:52" x14ac:dyDescent="0.2">
      <c r="H53" t="s">
        <v>664</v>
      </c>
      <c r="I53" t="s">
        <v>752</v>
      </c>
      <c r="J53">
        <f>VLOOKUP(H53,RECORDS!$A:$B,2,FALSE)</f>
        <v>113</v>
      </c>
      <c r="K53">
        <v>3</v>
      </c>
      <c r="L53" s="5">
        <v>16</v>
      </c>
      <c r="M53" s="5">
        <v>15</v>
      </c>
      <c r="N53" s="5">
        <v>266</v>
      </c>
      <c r="O53" s="5" t="s">
        <v>789</v>
      </c>
      <c r="P53" s="5">
        <v>17.73</v>
      </c>
      <c r="Q53" s="5">
        <v>117.69</v>
      </c>
      <c r="R53" s="5">
        <v>0</v>
      </c>
      <c r="S53" s="5">
        <v>2</v>
      </c>
      <c r="T53" s="5">
        <v>0</v>
      </c>
      <c r="U53" s="5">
        <v>20</v>
      </c>
      <c r="V53" s="5">
        <v>6</v>
      </c>
      <c r="W53" t="s">
        <v>753</v>
      </c>
      <c r="X53" t="str">
        <f t="shared" si="0"/>
        <v>113, 3, 16, 15, 266, '55', 17.73, 117.69, 0, 2, 0, 20, 6</v>
      </c>
      <c r="Y53" t="str">
        <f t="shared" si="1"/>
        <v>(113, 3, 16, 15, 266, '55', 17.73, 117.69, 0, 2, 0, 20, 6),  -- Josh Philippe</v>
      </c>
      <c r="AM53" t="s">
        <v>255</v>
      </c>
      <c r="AN53" t="str">
        <f t="shared" si="2"/>
        <v>Eskinazi</v>
      </c>
      <c r="AO53">
        <f>COUNTIF(RECORDS!$J:$J,AN53)</f>
        <v>1</v>
      </c>
      <c r="AP53">
        <f>VLOOKUP(AN53,RECORDS!$J:$L,3,0)</f>
        <v>91</v>
      </c>
      <c r="AQ53" t="str">
        <f>VLOOKUP(AN53,RECORDS!$J:$L,2,0)</f>
        <v>Stephen Eskinazi</v>
      </c>
      <c r="AR53" s="5">
        <v>9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 t="s">
        <v>620</v>
      </c>
      <c r="AZ53" s="5" t="s">
        <v>620</v>
      </c>
    </row>
    <row r="54" spans="8:52" x14ac:dyDescent="0.2">
      <c r="H54" t="s">
        <v>665</v>
      </c>
      <c r="I54" t="s">
        <v>752</v>
      </c>
      <c r="J54">
        <f>VLOOKUP(H54,RECORDS!$A:$B,2,FALSE)</f>
        <v>119</v>
      </c>
      <c r="K54">
        <v>3</v>
      </c>
      <c r="L54" s="5">
        <v>12</v>
      </c>
      <c r="M54" s="5">
        <v>7</v>
      </c>
      <c r="N54" s="5">
        <v>55</v>
      </c>
      <c r="O54" s="5" t="s">
        <v>790</v>
      </c>
      <c r="P54" s="5">
        <v>13.75</v>
      </c>
      <c r="Q54" s="5">
        <v>152.77000000000001</v>
      </c>
      <c r="R54" s="5">
        <v>0</v>
      </c>
      <c r="S54" s="5">
        <v>0</v>
      </c>
      <c r="T54" s="5">
        <v>1</v>
      </c>
      <c r="U54" s="5">
        <v>4</v>
      </c>
      <c r="V54" s="5">
        <v>2</v>
      </c>
      <c r="W54" t="s">
        <v>753</v>
      </c>
      <c r="X54" t="str">
        <f t="shared" si="0"/>
        <v>119, 3, 12, 7, 55, '30', 13.75, 152.77, 0, 0, 1, 4, 2</v>
      </c>
      <c r="Y54" t="str">
        <f t="shared" si="1"/>
        <v>(119, 3, 12, 7, 55, '30', 13.75, 152.77, 0, 0, 1, 4, 2),  -- Ben Dwarshuis</v>
      </c>
      <c r="AM54" t="s">
        <v>274</v>
      </c>
      <c r="AN54" t="str">
        <f t="shared" si="2"/>
        <v>Neser</v>
      </c>
      <c r="AO54">
        <f>COUNTIF(RECORDS!$J:$J,AN54)</f>
        <v>1</v>
      </c>
      <c r="AP54">
        <f>VLOOKUP(AN54,RECORDS!$J:$L,3,0)</f>
        <v>107</v>
      </c>
      <c r="AQ54" t="str">
        <f>VLOOKUP(AN54,RECORDS!$J:$L,2,0)</f>
        <v>Michael Neser</v>
      </c>
      <c r="AR54" s="5">
        <v>17</v>
      </c>
      <c r="AS54" s="5">
        <v>16</v>
      </c>
      <c r="AT54" s="5">
        <v>58.1</v>
      </c>
      <c r="AU54" s="5">
        <v>0</v>
      </c>
      <c r="AV54" s="5">
        <v>495</v>
      </c>
      <c r="AW54" s="5">
        <v>26</v>
      </c>
      <c r="AX54" s="5">
        <v>19.03</v>
      </c>
      <c r="AY54" s="5">
        <v>8.51</v>
      </c>
      <c r="AZ54" s="5">
        <v>13.4</v>
      </c>
    </row>
    <row r="55" spans="8:52" x14ac:dyDescent="0.2">
      <c r="H55" t="s">
        <v>666</v>
      </c>
      <c r="I55" t="s">
        <v>752</v>
      </c>
      <c r="J55">
        <f>VLOOKUP(H55,RECORDS!$A:$B,2,FALSE)</f>
        <v>116</v>
      </c>
      <c r="K55">
        <v>3</v>
      </c>
      <c r="L55" s="5">
        <v>15</v>
      </c>
      <c r="M55" s="5">
        <v>7</v>
      </c>
      <c r="N55" s="5">
        <v>51</v>
      </c>
      <c r="O55" s="5" t="s">
        <v>791</v>
      </c>
      <c r="P55" s="5">
        <v>8.5</v>
      </c>
      <c r="Q55" s="5">
        <v>134.21</v>
      </c>
      <c r="R55" s="5">
        <v>0</v>
      </c>
      <c r="S55" s="5">
        <v>0</v>
      </c>
      <c r="T55" s="5">
        <v>1</v>
      </c>
      <c r="U55" s="5">
        <v>4</v>
      </c>
      <c r="V55" s="5">
        <v>1</v>
      </c>
      <c r="W55" t="s">
        <v>753</v>
      </c>
      <c r="X55" t="str">
        <f t="shared" si="0"/>
        <v>116, 3, 15, 7, 51, '14', 8.5, 134.21, 0, 0, 1, 4, 1</v>
      </c>
      <c r="Y55" t="str">
        <f t="shared" si="1"/>
        <v>(116, 3, 15, 7, 51, '14', 8.5, 134.21, 0, 0, 1, 4, 1),  -- Sean Abbott</v>
      </c>
      <c r="AM55" t="s">
        <v>266</v>
      </c>
      <c r="AN55" t="str">
        <f t="shared" si="2"/>
        <v>McSweeney</v>
      </c>
      <c r="AO55">
        <f>COUNTIF(RECORDS!$J:$J,AN55)</f>
        <v>1</v>
      </c>
      <c r="AP55">
        <f>VLOOKUP(AN55,RECORDS!$J:$L,3,0)</f>
        <v>106</v>
      </c>
      <c r="AQ55" t="str">
        <f>VLOOKUP(AN55,RECORDS!$J:$L,2,0)</f>
        <v>Nathan McSweeney</v>
      </c>
      <c r="AR55" s="5">
        <v>5</v>
      </c>
      <c r="AS55" s="5">
        <v>2</v>
      </c>
      <c r="AT55" s="5">
        <v>5</v>
      </c>
      <c r="AU55" s="5">
        <v>0</v>
      </c>
      <c r="AV55" s="5">
        <v>30</v>
      </c>
      <c r="AW55" s="5">
        <v>1</v>
      </c>
      <c r="AX55" s="5">
        <v>30</v>
      </c>
      <c r="AY55" s="5">
        <v>6</v>
      </c>
      <c r="AZ55" s="5">
        <v>30</v>
      </c>
    </row>
    <row r="56" spans="8:52" x14ac:dyDescent="0.2">
      <c r="H56" t="s">
        <v>289</v>
      </c>
      <c r="I56" t="s">
        <v>752</v>
      </c>
      <c r="J56">
        <f>VLOOKUP(H56,RECORDS!$A:$B,2,FALSE)</f>
        <v>120</v>
      </c>
      <c r="K56">
        <v>3</v>
      </c>
      <c r="L56" s="5">
        <v>9</v>
      </c>
      <c r="M56" s="5">
        <v>3</v>
      </c>
      <c r="N56" s="5">
        <v>4</v>
      </c>
      <c r="O56" s="5" t="s">
        <v>792</v>
      </c>
      <c r="P56" s="5">
        <v>4</v>
      </c>
      <c r="Q56" s="5">
        <v>80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t="s">
        <v>753</v>
      </c>
      <c r="X56" t="str">
        <f t="shared" si="0"/>
        <v>120, 3, 9, 3, 4, '2*', 4, 80, 0, 0, 0, 0, 0</v>
      </c>
      <c r="Y56" t="str">
        <f t="shared" si="1"/>
        <v>(120, 3, 9, 3, 4, '2*', 4, 80, 0, 0, 0, 0, 0),  -- Izharulhaq Naveed</v>
      </c>
      <c r="AM56" t="s">
        <v>276</v>
      </c>
      <c r="AN56" t="str">
        <f t="shared" si="2"/>
        <v>Johnson</v>
      </c>
      <c r="AO56">
        <f>COUNTIF(RECORDS!$J:$J,AN56)</f>
        <v>1</v>
      </c>
      <c r="AP56">
        <f>VLOOKUP(AN56,RECORDS!$J:$L,3,0)</f>
        <v>110</v>
      </c>
      <c r="AQ56" t="str">
        <f>VLOOKUP(AN56,RECORDS!$J:$L,2,0)</f>
        <v>Spencer Johnson</v>
      </c>
      <c r="AR56" s="5">
        <v>10</v>
      </c>
      <c r="AS56" s="5">
        <v>10</v>
      </c>
      <c r="AT56" s="5">
        <v>37.200000000000003</v>
      </c>
      <c r="AU56" s="5">
        <v>1</v>
      </c>
      <c r="AV56" s="5">
        <v>282</v>
      </c>
      <c r="AW56" s="5">
        <v>9</v>
      </c>
      <c r="AX56" s="5">
        <v>31.33</v>
      </c>
      <c r="AY56" s="5">
        <v>7.55</v>
      </c>
      <c r="AZ56" s="5">
        <v>24.8</v>
      </c>
    </row>
    <row r="57" spans="8:52" x14ac:dyDescent="0.2">
      <c r="H57" t="s">
        <v>667</v>
      </c>
      <c r="I57" t="s">
        <v>752</v>
      </c>
      <c r="J57">
        <f>VLOOKUP(H57,RECORDS!$A:$B,2,FALSE)</f>
        <v>125</v>
      </c>
      <c r="K57">
        <v>3</v>
      </c>
      <c r="L57" s="5">
        <v>11</v>
      </c>
      <c r="M57" s="5">
        <v>11</v>
      </c>
      <c r="N57" s="5">
        <v>416</v>
      </c>
      <c r="O57" s="5" t="s">
        <v>793</v>
      </c>
      <c r="P57" s="5">
        <v>41.6</v>
      </c>
      <c r="Q57" s="5">
        <v>141.01</v>
      </c>
      <c r="R57" s="5">
        <v>0</v>
      </c>
      <c r="S57" s="5">
        <v>3</v>
      </c>
      <c r="T57" s="5">
        <v>0</v>
      </c>
      <c r="U57" s="5">
        <v>40</v>
      </c>
      <c r="V57" s="5">
        <v>14</v>
      </c>
      <c r="W57" t="s">
        <v>753</v>
      </c>
      <c r="X57" t="str">
        <f t="shared" si="0"/>
        <v>125, 3, 11, 11, 416, '87', 41.6, 141.01, 0, 3, 0, 40, 14</v>
      </c>
      <c r="Y57" t="str">
        <f t="shared" si="1"/>
        <v>(125, 3, 11, 11, 416, '87', 41.6, 141.01, 0, 3, 0, 40, 14),  -- Chris Lynn</v>
      </c>
      <c r="AM57" t="s">
        <v>277</v>
      </c>
      <c r="AN57" t="str">
        <f t="shared" si="2"/>
        <v>Bartlett</v>
      </c>
      <c r="AO57">
        <f>COUNTIF(RECORDS!$J:$J,AN57)</f>
        <v>1</v>
      </c>
      <c r="AP57">
        <f>VLOOKUP(AN57,RECORDS!$J:$L,3,0)</f>
        <v>109</v>
      </c>
      <c r="AQ57" t="str">
        <f>VLOOKUP(AN57,RECORDS!$J:$L,2,0)</f>
        <v>Xavier Bartlett</v>
      </c>
      <c r="AR57" s="5">
        <v>6</v>
      </c>
      <c r="AS57" s="5">
        <v>6</v>
      </c>
      <c r="AT57" s="5">
        <v>18</v>
      </c>
      <c r="AU57" s="5">
        <v>0</v>
      </c>
      <c r="AV57" s="5">
        <v>163</v>
      </c>
      <c r="AW57" s="5">
        <v>5</v>
      </c>
      <c r="AX57" s="5">
        <v>32.6</v>
      </c>
      <c r="AY57" s="5">
        <v>9.0500000000000007</v>
      </c>
      <c r="AZ57" s="5">
        <v>21.6</v>
      </c>
    </row>
    <row r="58" spans="8:52" x14ac:dyDescent="0.2">
      <c r="H58" t="s">
        <v>671</v>
      </c>
      <c r="I58" t="s">
        <v>752</v>
      </c>
      <c r="J58">
        <f>VLOOKUP(H58,RECORDS!$A:$B,2,FALSE)</f>
        <v>126</v>
      </c>
      <c r="K58">
        <v>3</v>
      </c>
      <c r="L58" s="5">
        <v>14</v>
      </c>
      <c r="M58" s="5">
        <v>14</v>
      </c>
      <c r="N58" s="5">
        <v>458</v>
      </c>
      <c r="O58" s="5" t="s">
        <v>794</v>
      </c>
      <c r="P58" s="5">
        <v>35.229999999999997</v>
      </c>
      <c r="Q58" s="5">
        <v>144.47</v>
      </c>
      <c r="R58" s="5">
        <v>1</v>
      </c>
      <c r="S58" s="5">
        <v>2</v>
      </c>
      <c r="T58" s="5">
        <v>2</v>
      </c>
      <c r="U58" s="5">
        <v>42</v>
      </c>
      <c r="V58" s="5">
        <v>18</v>
      </c>
      <c r="W58" t="s">
        <v>753</v>
      </c>
      <c r="X58" t="str">
        <f t="shared" si="0"/>
        <v>126, 3, 14, 14, 458, '100*', 35.23, 144.47, 1, 2, 2, 42, 18</v>
      </c>
      <c r="Y58" t="str">
        <f t="shared" si="1"/>
        <v>(126, 3, 14, 14, 458, '100*', 35.23, 144.47, 1, 2, 2, 42, 18),  -- Matthew Short</v>
      </c>
      <c r="AM58" t="s">
        <v>268</v>
      </c>
      <c r="AN58" t="str">
        <f t="shared" si="2"/>
        <v>Labuschagne</v>
      </c>
      <c r="AO58">
        <f>COUNTIF(RECORDS!$J:$J,AN58)</f>
        <v>1</v>
      </c>
      <c r="AP58">
        <f>VLOOKUP(AN58,RECORDS!$J:$L,3,0)</f>
        <v>102</v>
      </c>
      <c r="AQ58" t="str">
        <f>VLOOKUP(AN58,RECORDS!$J:$L,2,0)</f>
        <v>Marnus Labuschagne</v>
      </c>
      <c r="AR58" s="5">
        <v>8</v>
      </c>
      <c r="AS58" s="5">
        <v>1</v>
      </c>
      <c r="AT58" s="5">
        <v>1</v>
      </c>
      <c r="AU58" s="5">
        <v>0</v>
      </c>
      <c r="AV58" s="5">
        <v>20</v>
      </c>
      <c r="AW58" s="5">
        <v>0</v>
      </c>
      <c r="AX58" s="5">
        <v>0</v>
      </c>
      <c r="AY58" s="5">
        <v>20</v>
      </c>
      <c r="AZ58" s="5" t="s">
        <v>620</v>
      </c>
    </row>
    <row r="59" spans="8:52" x14ac:dyDescent="0.2">
      <c r="H59" t="s">
        <v>669</v>
      </c>
      <c r="I59" t="s">
        <v>752</v>
      </c>
      <c r="J59">
        <f>VLOOKUP(H59,RECORDS!$A:$B,2,FALSE)</f>
        <v>122</v>
      </c>
      <c r="K59">
        <v>3</v>
      </c>
      <c r="L59" s="5">
        <v>4</v>
      </c>
      <c r="M59" s="5">
        <v>4</v>
      </c>
      <c r="N59" s="5">
        <v>122</v>
      </c>
      <c r="O59" s="5" t="s">
        <v>761</v>
      </c>
      <c r="P59" s="5">
        <v>30.5</v>
      </c>
      <c r="Q59" s="5">
        <v>135.55000000000001</v>
      </c>
      <c r="R59" s="5">
        <v>0</v>
      </c>
      <c r="S59" s="5">
        <v>2</v>
      </c>
      <c r="T59" s="5">
        <v>0</v>
      </c>
      <c r="U59" s="5">
        <v>13</v>
      </c>
      <c r="V59" s="5">
        <v>2</v>
      </c>
      <c r="W59" t="s">
        <v>753</v>
      </c>
      <c r="X59" t="str">
        <f t="shared" si="0"/>
        <v>122, 3, 4, 4, 122, '65', 30.5, 135.55, 0, 2, 0, 13, 2</v>
      </c>
      <c r="Y59" t="str">
        <f t="shared" si="1"/>
        <v>(122, 3, 4, 4, 122, '65', 30.5, 135.55, 0, 2, 0, 13, 2),  -- Alex Carey</v>
      </c>
      <c r="AM59" t="s">
        <v>271</v>
      </c>
      <c r="AN59" t="str">
        <f t="shared" si="2"/>
        <v>Billings</v>
      </c>
      <c r="AO59">
        <f>COUNTIF(RECORDS!$J:$J,AN59)</f>
        <v>1</v>
      </c>
      <c r="AP59">
        <f>VLOOKUP(AN59,RECORDS!$J:$L,3,0)</f>
        <v>100</v>
      </c>
      <c r="AQ59" t="str">
        <f>VLOOKUP(AN59,RECORDS!$J:$L,2,0)</f>
        <v>Sam Billings</v>
      </c>
      <c r="AR59" s="5">
        <v>8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 t="s">
        <v>620</v>
      </c>
      <c r="AZ59" s="5" t="s">
        <v>620</v>
      </c>
    </row>
    <row r="60" spans="8:52" x14ac:dyDescent="0.2">
      <c r="H60" t="s">
        <v>670</v>
      </c>
      <c r="I60" t="s">
        <v>752</v>
      </c>
      <c r="J60">
        <f>VLOOKUP(H60,RECORDS!$A:$B,2,FALSE)</f>
        <v>124</v>
      </c>
      <c r="K60">
        <v>3</v>
      </c>
      <c r="L60" s="5">
        <v>14</v>
      </c>
      <c r="M60" s="5">
        <v>14</v>
      </c>
      <c r="N60" s="5">
        <v>312</v>
      </c>
      <c r="O60" s="5" t="s">
        <v>795</v>
      </c>
      <c r="P60" s="5">
        <v>26</v>
      </c>
      <c r="Q60" s="5">
        <v>127.86</v>
      </c>
      <c r="R60" s="5">
        <v>0</v>
      </c>
      <c r="S60" s="5">
        <v>1</v>
      </c>
      <c r="T60" s="5">
        <v>0</v>
      </c>
      <c r="U60" s="5">
        <v>24</v>
      </c>
      <c r="V60" s="5">
        <v>10</v>
      </c>
      <c r="W60" t="s">
        <v>753</v>
      </c>
      <c r="X60" t="str">
        <f t="shared" si="0"/>
        <v>124, 3, 14, 14, 312, '56*', 26, 127.86, 0, 1, 0, 24, 10</v>
      </c>
      <c r="Y60" t="str">
        <f t="shared" si="1"/>
        <v>(124, 3, 14, 14, 312, '56*', 26, 127.86, 0, 1, 0, 24, 10),  -- Adam Hose</v>
      </c>
      <c r="AM60" t="s">
        <v>267</v>
      </c>
      <c r="AN60" t="str">
        <f t="shared" si="2"/>
        <v>Khawaja</v>
      </c>
      <c r="AO60">
        <f>COUNTIF(RECORDS!$J:$J,AN60)</f>
        <v>1</v>
      </c>
      <c r="AP60">
        <f>VLOOKUP(AN60,RECORDS!$J:$L,3,0)</f>
        <v>101</v>
      </c>
      <c r="AQ60" t="str">
        <f>VLOOKUP(AN60,RECORDS!$J:$L,2,0)</f>
        <v>Usman Khawaja</v>
      </c>
      <c r="AR60" s="5">
        <v>8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 t="s">
        <v>620</v>
      </c>
      <c r="AZ60" s="5" t="s">
        <v>620</v>
      </c>
    </row>
    <row r="61" spans="8:52" x14ac:dyDescent="0.2">
      <c r="H61" t="s">
        <v>672</v>
      </c>
      <c r="I61" t="s">
        <v>752</v>
      </c>
      <c r="J61">
        <f>VLOOKUP(H61,RECORDS!$A:$B,2,FALSE)</f>
        <v>123</v>
      </c>
      <c r="K61">
        <v>3</v>
      </c>
      <c r="L61" s="5">
        <v>4</v>
      </c>
      <c r="M61" s="5">
        <v>4</v>
      </c>
      <c r="N61" s="5">
        <v>34</v>
      </c>
      <c r="O61" s="5" t="s">
        <v>796</v>
      </c>
      <c r="P61" s="5">
        <v>8.5</v>
      </c>
      <c r="Q61" s="5">
        <v>77.27</v>
      </c>
      <c r="R61" s="5">
        <v>0</v>
      </c>
      <c r="S61" s="5">
        <v>0</v>
      </c>
      <c r="T61" s="5">
        <v>0</v>
      </c>
      <c r="U61" s="5">
        <v>3</v>
      </c>
      <c r="V61" s="5">
        <v>1</v>
      </c>
      <c r="W61" t="s">
        <v>753</v>
      </c>
      <c r="X61" t="str">
        <f t="shared" si="0"/>
        <v>123, 3, 4, 4, 34, '19', 8.5, 77.27, 0, 0, 0, 3, 1</v>
      </c>
      <c r="Y61" t="str">
        <f t="shared" si="1"/>
        <v>(123, 3, 4, 4, 34, '19', 8.5, 77.27, 0, 0, 0, 3, 1),  -- Travis Head</v>
      </c>
      <c r="AM61" t="s">
        <v>134</v>
      </c>
      <c r="AN61" t="str">
        <f t="shared" si="2"/>
        <v>Munro</v>
      </c>
      <c r="AO61">
        <f>COUNTIF(RECORDS!$J:$J,AN61)</f>
        <v>2</v>
      </c>
      <c r="AP61">
        <f>VLOOKUP(AQ61,RECORDS!$K:$L,2,0)</f>
        <v>25</v>
      </c>
      <c r="AQ61" t="s">
        <v>621</v>
      </c>
      <c r="AR61" s="5">
        <v>8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 t="s">
        <v>620</v>
      </c>
      <c r="AZ61" s="5" t="s">
        <v>620</v>
      </c>
    </row>
    <row r="62" spans="8:52" x14ac:dyDescent="0.2">
      <c r="H62" t="s">
        <v>673</v>
      </c>
      <c r="I62" t="s">
        <v>752</v>
      </c>
      <c r="J62">
        <f>VLOOKUP(H62,RECORDS!$A:$B,2,FALSE)</f>
        <v>131</v>
      </c>
      <c r="K62">
        <v>3</v>
      </c>
      <c r="L62" s="5">
        <v>6</v>
      </c>
      <c r="M62" s="5">
        <v>5</v>
      </c>
      <c r="N62" s="5">
        <v>28</v>
      </c>
      <c r="O62" s="5" t="s">
        <v>797</v>
      </c>
      <c r="P62" s="5">
        <v>5.6</v>
      </c>
      <c r="Q62" s="5">
        <v>90.32</v>
      </c>
      <c r="R62" s="5">
        <v>0</v>
      </c>
      <c r="S62" s="5">
        <v>0</v>
      </c>
      <c r="T62" s="5">
        <v>1</v>
      </c>
      <c r="U62" s="5">
        <v>1</v>
      </c>
      <c r="V62" s="5">
        <v>1</v>
      </c>
      <c r="W62" t="s">
        <v>753</v>
      </c>
      <c r="X62" t="str">
        <f t="shared" si="0"/>
        <v>131, 3, 6, 5, 28, '11', 5.6, 90.32, 0, 0, 1, 1, 1</v>
      </c>
      <c r="Y62" t="str">
        <f t="shared" si="1"/>
        <v>(131, 3, 6, 5, 28, '11', 5.6, 90.32, 0, 0, 1, 1, 1),  -- Ben Manenti</v>
      </c>
      <c r="AM62" t="s">
        <v>269</v>
      </c>
      <c r="AN62" t="str">
        <f t="shared" si="2"/>
        <v>Peirson</v>
      </c>
      <c r="AO62">
        <f>COUNTIF(RECORDS!$J:$J,AN62)</f>
        <v>1</v>
      </c>
      <c r="AP62">
        <f>VLOOKUP(AN62,RECORDS!$J:$L,3,0)</f>
        <v>104</v>
      </c>
      <c r="AQ62" t="str">
        <f>VLOOKUP(AN62,RECORDS!$J:$L,2,0)</f>
        <v>Jimmy Peirson</v>
      </c>
      <c r="AR62" s="5">
        <v>18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 t="s">
        <v>620</v>
      </c>
      <c r="AZ62" s="5" t="s">
        <v>620</v>
      </c>
    </row>
    <row r="63" spans="8:52" x14ac:dyDescent="0.2">
      <c r="H63" t="s">
        <v>674</v>
      </c>
      <c r="I63" t="s">
        <v>752</v>
      </c>
      <c r="J63">
        <f>VLOOKUP(H63,RECORDS!$A:$B,2,FALSE)</f>
        <v>129</v>
      </c>
      <c r="K63">
        <v>3</v>
      </c>
      <c r="L63" s="5">
        <v>6</v>
      </c>
      <c r="M63" s="5">
        <v>5</v>
      </c>
      <c r="N63" s="5">
        <v>23</v>
      </c>
      <c r="O63" s="5" t="s">
        <v>797</v>
      </c>
      <c r="P63" s="5">
        <v>4.5999999999999996</v>
      </c>
      <c r="Q63" s="5">
        <v>65.709999999999994</v>
      </c>
      <c r="R63" s="5">
        <v>0</v>
      </c>
      <c r="S63" s="5">
        <v>0</v>
      </c>
      <c r="T63" s="5">
        <v>0</v>
      </c>
      <c r="U63" s="5">
        <v>2</v>
      </c>
      <c r="V63" s="5">
        <v>0</v>
      </c>
      <c r="W63" t="s">
        <v>753</v>
      </c>
      <c r="X63" t="str">
        <f t="shared" si="0"/>
        <v>129, 3, 6, 5, 23, '11', 4.6, 65.71, 0, 0, 0, 2, 0</v>
      </c>
      <c r="Y63" t="str">
        <f t="shared" si="1"/>
        <v>(129, 3, 6, 5, 23, '11', 4.6, 65.71, 0, 0, 0, 2, 0),  -- Cameron Boyce</v>
      </c>
      <c r="AM63" t="s">
        <v>288</v>
      </c>
      <c r="AN63" t="str">
        <f t="shared" si="2"/>
        <v>Abbott</v>
      </c>
      <c r="AO63">
        <f>COUNTIF(RECORDS!$J:$J,AN63)</f>
        <v>1</v>
      </c>
      <c r="AP63">
        <f>VLOOKUP(AN63,RECORDS!$J:$L,3,0)</f>
        <v>116</v>
      </c>
      <c r="AQ63" t="str">
        <f>VLOOKUP(AN63,RECORDS!$J:$L,2,0)</f>
        <v>Sean Abbott</v>
      </c>
      <c r="AR63" s="5">
        <v>15</v>
      </c>
      <c r="AS63" s="5">
        <v>15</v>
      </c>
      <c r="AT63" s="5">
        <v>54.4</v>
      </c>
      <c r="AU63" s="5">
        <v>2</v>
      </c>
      <c r="AV63" s="5">
        <v>407</v>
      </c>
      <c r="AW63" s="5">
        <v>29</v>
      </c>
      <c r="AX63" s="5">
        <v>14.03</v>
      </c>
      <c r="AY63" s="5">
        <v>7.44</v>
      </c>
      <c r="AZ63" s="5">
        <v>11.3</v>
      </c>
    </row>
    <row r="64" spans="8:52" x14ac:dyDescent="0.2"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AM64" t="s">
        <v>284</v>
      </c>
      <c r="AN64" t="str">
        <f t="shared" si="2"/>
        <v>Bird</v>
      </c>
      <c r="AO64">
        <f>COUNTIF(RECORDS!$J:$J,AN64)</f>
        <v>1</v>
      </c>
      <c r="AP64">
        <f>VLOOKUP(AN64,RECORDS!$J:$L,3,0)</f>
        <v>121</v>
      </c>
      <c r="AQ64" t="str">
        <f>VLOOKUP(AN64,RECORDS!$J:$L,2,0)</f>
        <v>Jackson Bird</v>
      </c>
      <c r="AR64" s="5">
        <v>6</v>
      </c>
      <c r="AS64" s="5">
        <v>6</v>
      </c>
      <c r="AT64" s="5">
        <v>22</v>
      </c>
      <c r="AU64" s="5">
        <v>0</v>
      </c>
      <c r="AV64" s="5">
        <v>158</v>
      </c>
      <c r="AW64" s="5">
        <v>8</v>
      </c>
      <c r="AX64" s="5">
        <v>19.75</v>
      </c>
      <c r="AY64" s="5">
        <v>7.18</v>
      </c>
      <c r="AZ64" s="5">
        <v>16.5</v>
      </c>
    </row>
    <row r="65" spans="15:52" x14ac:dyDescent="0.2">
      <c r="O65" t="str">
        <f>"'"&amp;O32&amp;"'"</f>
        <v>''90*''</v>
      </c>
      <c r="AM65" t="s">
        <v>287</v>
      </c>
      <c r="AN65" t="str">
        <f t="shared" si="2"/>
        <v>Dwarshuis</v>
      </c>
      <c r="AO65">
        <f>COUNTIF(RECORDS!$J:$J,AN65)</f>
        <v>1</v>
      </c>
      <c r="AP65">
        <f>VLOOKUP(AN65,RECORDS!$J:$L,3,0)</f>
        <v>119</v>
      </c>
      <c r="AQ65" t="str">
        <f>VLOOKUP(AN65,RECORDS!$J:$L,2,0)</f>
        <v>Ben Dwarshuis</v>
      </c>
      <c r="AR65" s="5">
        <v>12</v>
      </c>
      <c r="AS65" s="5">
        <v>12</v>
      </c>
      <c r="AT65" s="5">
        <v>43.5</v>
      </c>
      <c r="AU65" s="5">
        <v>1</v>
      </c>
      <c r="AV65" s="5">
        <v>347</v>
      </c>
      <c r="AW65" s="5">
        <v>15</v>
      </c>
      <c r="AX65" s="5">
        <v>23.13</v>
      </c>
      <c r="AY65" s="5">
        <v>7.91</v>
      </c>
      <c r="AZ65" s="5">
        <v>17.5</v>
      </c>
    </row>
    <row r="66" spans="15:52" x14ac:dyDescent="0.2">
      <c r="O66" t="str">
        <f t="shared" ref="O66:O96" si="3">"'"&amp;O33&amp;"'"</f>
        <v>''17''</v>
      </c>
      <c r="AM66" t="s">
        <v>289</v>
      </c>
      <c r="AN66" t="str">
        <f t="shared" si="2"/>
        <v>Naveed</v>
      </c>
      <c r="AO66">
        <f>COUNTIF(RECORDS!$J:$J,AN66)</f>
        <v>1</v>
      </c>
      <c r="AP66">
        <f>VLOOKUP(AN66,RECORDS!$J:$L,3,0)</f>
        <v>120</v>
      </c>
      <c r="AQ66" t="str">
        <f>VLOOKUP(AN66,RECORDS!$J:$L,2,0)</f>
        <v>Izharulhaq Naveed</v>
      </c>
      <c r="AR66" s="5">
        <v>9</v>
      </c>
      <c r="AS66" s="5">
        <v>9</v>
      </c>
      <c r="AT66" s="5">
        <v>35</v>
      </c>
      <c r="AU66" s="5">
        <v>0</v>
      </c>
      <c r="AV66" s="5">
        <v>258</v>
      </c>
      <c r="AW66" s="5">
        <v>9</v>
      </c>
      <c r="AX66" s="5">
        <v>28.66</v>
      </c>
      <c r="AY66" s="5">
        <v>7.37</v>
      </c>
      <c r="AZ66" s="5">
        <v>23.3</v>
      </c>
    </row>
    <row r="67" spans="15:52" x14ac:dyDescent="0.2">
      <c r="O67" t="str">
        <f t="shared" si="3"/>
        <v>''66*''</v>
      </c>
      <c r="AM67" t="s">
        <v>283</v>
      </c>
      <c r="AN67" t="str">
        <f t="shared" si="2"/>
        <v>Henriques</v>
      </c>
      <c r="AO67">
        <f>COUNTIF(RECORDS!$J:$J,AN67)</f>
        <v>1</v>
      </c>
      <c r="AP67">
        <f>VLOOKUP(AN67,RECORDS!$J:$L,3,0)</f>
        <v>118</v>
      </c>
      <c r="AQ67" t="str">
        <f>VLOOKUP(AN67,RECORDS!$J:$L,2,0)</f>
        <v>Moises Henriques</v>
      </c>
      <c r="AR67" s="5">
        <v>16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 t="s">
        <v>620</v>
      </c>
      <c r="AZ67" s="5" t="s">
        <v>620</v>
      </c>
    </row>
    <row r="68" spans="15:52" x14ac:dyDescent="0.2">
      <c r="O68" t="str">
        <f t="shared" si="3"/>
        <v>''13*''</v>
      </c>
      <c r="AM68" t="s">
        <v>285</v>
      </c>
      <c r="AN68" t="str">
        <f t="shared" si="2"/>
        <v>Patterson</v>
      </c>
      <c r="AO68">
        <f>COUNTIF(RECORDS!$J:$J,AN68)</f>
        <v>1</v>
      </c>
      <c r="AP68">
        <f>VLOOKUP(AN68,RECORDS!$J:$L,3,0)</f>
        <v>112</v>
      </c>
      <c r="AQ68" t="str">
        <f>VLOOKUP(AN68,RECORDS!$J:$L,2,0)</f>
        <v>Kurtis Patterson</v>
      </c>
      <c r="AR68" s="5">
        <v>13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 t="s">
        <v>620</v>
      </c>
      <c r="AZ68" s="5" t="s">
        <v>620</v>
      </c>
    </row>
    <row r="69" spans="15:52" x14ac:dyDescent="0.2">
      <c r="O69" t="str">
        <f t="shared" si="3"/>
        <v>''24''</v>
      </c>
      <c r="AM69" t="s">
        <v>286</v>
      </c>
      <c r="AN69" t="str">
        <f t="shared" si="2"/>
        <v>Philippe</v>
      </c>
      <c r="AO69">
        <f>COUNTIF(RECORDS!$J:$J,AN69)</f>
        <v>1</v>
      </c>
      <c r="AP69">
        <f>VLOOKUP(AN69,RECORDS!$J:$L,3,0)</f>
        <v>113</v>
      </c>
      <c r="AQ69" t="str">
        <f>VLOOKUP(AN69,RECORDS!$J:$L,2,0)</f>
        <v>Josh Philippe</v>
      </c>
      <c r="AR69" s="5">
        <v>16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 t="s">
        <v>620</v>
      </c>
      <c r="AZ69" s="5" t="s">
        <v>620</v>
      </c>
    </row>
    <row r="70" spans="15:52" x14ac:dyDescent="0.2">
      <c r="O70" t="str">
        <f t="shared" si="3"/>
        <v>''5*''</v>
      </c>
      <c r="AM70" t="s">
        <v>280</v>
      </c>
      <c r="AN70" t="str">
        <f t="shared" si="2"/>
        <v>Smith</v>
      </c>
      <c r="AO70">
        <f>COUNTIF(RECORDS!$J:$J,AN70)</f>
        <v>1</v>
      </c>
      <c r="AP70">
        <f>VLOOKUP(AN70,RECORDS!$J:$L,3,0)</f>
        <v>114</v>
      </c>
      <c r="AQ70" t="str">
        <f>VLOOKUP(AN70,RECORDS!$J:$L,2,0)</f>
        <v>Steven Smith</v>
      </c>
      <c r="AR70" s="5">
        <v>5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 t="s">
        <v>620</v>
      </c>
      <c r="AZ70" s="5" t="s">
        <v>620</v>
      </c>
    </row>
    <row r="71" spans="15:52" x14ac:dyDescent="0.2">
      <c r="O71" t="str">
        <f t="shared" si="3"/>
        <v>''25*''</v>
      </c>
      <c r="AM71" t="s">
        <v>105</v>
      </c>
      <c r="AN71" t="str">
        <f t="shared" si="2"/>
        <v>Vince</v>
      </c>
      <c r="AO71">
        <f>COUNTIF(RECORDS!$J:$J,AN71)</f>
        <v>2</v>
      </c>
      <c r="AP71">
        <f>VLOOKUP(AQ71,RECORDS!$K:$L,2,0)</f>
        <v>15</v>
      </c>
      <c r="AQ71" t="s">
        <v>601</v>
      </c>
      <c r="AR71" s="5">
        <v>10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 t="s">
        <v>620</v>
      </c>
      <c r="AZ71" s="5" t="s">
        <v>620</v>
      </c>
    </row>
    <row r="72" spans="15:52" x14ac:dyDescent="0.2">
      <c r="O72" t="str">
        <f t="shared" si="3"/>
        <v>''84''</v>
      </c>
      <c r="AM72" t="s">
        <v>304</v>
      </c>
      <c r="AN72" t="str">
        <f t="shared" si="2"/>
        <v>Agar</v>
      </c>
      <c r="AO72">
        <f>COUNTIF(RECORDS!$J:$J,AN72)</f>
        <v>1</v>
      </c>
      <c r="AP72">
        <f>VLOOKUP(AN72,RECORDS!$J:$L,3,0)</f>
        <v>95</v>
      </c>
      <c r="AQ72" t="str">
        <f>VLOOKUP(AN72,RECORDS!$J:$L,2,0)</f>
        <v>Ashton Agar</v>
      </c>
      <c r="AR72" s="5">
        <v>13</v>
      </c>
      <c r="AS72" s="5">
        <v>13</v>
      </c>
      <c r="AT72" s="5">
        <v>39</v>
      </c>
      <c r="AU72" s="5">
        <v>0</v>
      </c>
      <c r="AV72" s="5">
        <v>365</v>
      </c>
      <c r="AW72" s="5">
        <v>18</v>
      </c>
      <c r="AX72" s="5">
        <v>20.27</v>
      </c>
      <c r="AY72" s="5">
        <v>9.35</v>
      </c>
      <c r="AZ72" s="5">
        <v>13</v>
      </c>
    </row>
    <row r="73" spans="15:52" x14ac:dyDescent="0.2">
      <c r="O73" t="str">
        <f t="shared" si="3"/>
        <v>''98''</v>
      </c>
      <c r="AM73" t="s">
        <v>295</v>
      </c>
      <c r="AN73" t="str">
        <f t="shared" si="2"/>
        <v>Short</v>
      </c>
      <c r="AO73">
        <f>COUNTIF(RECORDS!$J:$J,AN73)</f>
        <v>1</v>
      </c>
      <c r="AP73">
        <f>VLOOKUP(AN73,RECORDS!$J:$L,3,0)</f>
        <v>126</v>
      </c>
      <c r="AQ73" t="str">
        <f>VLOOKUP(AN73,RECORDS!$J:$L,2,0)</f>
        <v>Matthew Short</v>
      </c>
      <c r="AR73" s="5">
        <v>14</v>
      </c>
      <c r="AS73" s="5">
        <v>14</v>
      </c>
      <c r="AT73" s="5">
        <v>35.1</v>
      </c>
      <c r="AU73" s="5">
        <v>0</v>
      </c>
      <c r="AV73" s="5">
        <v>251</v>
      </c>
      <c r="AW73" s="5">
        <v>11</v>
      </c>
      <c r="AX73" s="5">
        <v>22.81</v>
      </c>
      <c r="AY73" s="5">
        <v>7.13</v>
      </c>
      <c r="AZ73" s="5">
        <v>19.100000000000001</v>
      </c>
    </row>
    <row r="74" spans="15:52" x14ac:dyDescent="0.2">
      <c r="O74" t="str">
        <f t="shared" si="3"/>
        <v>''94''</v>
      </c>
      <c r="AM74" t="s">
        <v>301</v>
      </c>
      <c r="AN74" t="str">
        <f t="shared" si="2"/>
        <v>Khan</v>
      </c>
      <c r="AO74">
        <f>COUNTIF(RECORDS!$J:$J,AN74)</f>
        <v>5</v>
      </c>
      <c r="AP74">
        <f>VLOOKUP(AQ74,RECORDS!$K:$L,2,0)</f>
        <v>6</v>
      </c>
      <c r="AQ74" t="s">
        <v>301</v>
      </c>
      <c r="AR74" s="5">
        <v>8</v>
      </c>
      <c r="AS74" s="5">
        <v>7</v>
      </c>
      <c r="AT74" s="5">
        <v>28</v>
      </c>
      <c r="AU74" s="5">
        <v>0</v>
      </c>
      <c r="AV74" s="5">
        <v>180</v>
      </c>
      <c r="AW74" s="5">
        <v>6</v>
      </c>
      <c r="AX74" s="5">
        <v>30</v>
      </c>
      <c r="AY74" s="5">
        <v>6.42</v>
      </c>
      <c r="AZ74" s="5">
        <v>28</v>
      </c>
    </row>
    <row r="75" spans="15:52" x14ac:dyDescent="0.2">
      <c r="O75" t="str">
        <f t="shared" si="3"/>
        <v>''73''</v>
      </c>
      <c r="AM75" t="s">
        <v>306</v>
      </c>
      <c r="AN75" t="str">
        <f t="shared" si="2"/>
        <v>Boyce</v>
      </c>
      <c r="AO75">
        <f>COUNTIF(RECORDS!$J:$J,AN75)</f>
        <v>1</v>
      </c>
      <c r="AP75">
        <f>VLOOKUP(AN75,RECORDS!$J:$L,3,0)</f>
        <v>129</v>
      </c>
      <c r="AQ75" t="str">
        <f>VLOOKUP(AN75,RECORDS!$J:$L,2,0)</f>
        <v>Cameron Boyce</v>
      </c>
      <c r="AR75" s="5">
        <v>6</v>
      </c>
      <c r="AS75" s="5">
        <v>6</v>
      </c>
      <c r="AT75" s="5">
        <v>22</v>
      </c>
      <c r="AU75" s="5">
        <v>0</v>
      </c>
      <c r="AV75" s="5">
        <v>153</v>
      </c>
      <c r="AW75" s="5">
        <v>5</v>
      </c>
      <c r="AX75" s="5">
        <v>30.6</v>
      </c>
      <c r="AY75" s="5">
        <v>6.95</v>
      </c>
      <c r="AZ75" s="5">
        <v>26.4</v>
      </c>
    </row>
    <row r="76" spans="15:52" x14ac:dyDescent="0.2">
      <c r="O76" t="str">
        <f t="shared" si="3"/>
        <v>''57*''</v>
      </c>
      <c r="AM76" t="s">
        <v>305</v>
      </c>
      <c r="AN76" t="str">
        <f t="shared" si="2"/>
        <v>Manenti</v>
      </c>
      <c r="AO76">
        <f>COUNTIF(RECORDS!$J:$J,AN76)</f>
        <v>1</v>
      </c>
      <c r="AP76">
        <f>VLOOKUP(AN76,RECORDS!$J:$L,3,0)</f>
        <v>131</v>
      </c>
      <c r="AQ76" t="str">
        <f>VLOOKUP(AN76,RECORDS!$J:$L,2,0)</f>
        <v>Ben Manenti</v>
      </c>
      <c r="AR76" s="5">
        <v>6</v>
      </c>
      <c r="AS76" s="5">
        <v>6</v>
      </c>
      <c r="AT76" s="5">
        <v>15.3</v>
      </c>
      <c r="AU76" s="5">
        <v>0</v>
      </c>
      <c r="AV76" s="5">
        <v>143</v>
      </c>
      <c r="AW76" s="5">
        <v>3</v>
      </c>
      <c r="AX76" s="5">
        <v>47.66</v>
      </c>
      <c r="AY76" s="5">
        <v>9.2200000000000006</v>
      </c>
      <c r="AZ76" s="5">
        <v>31</v>
      </c>
    </row>
    <row r="77" spans="15:52" x14ac:dyDescent="0.2">
      <c r="O77" t="str">
        <f t="shared" si="3"/>
        <v>''79''</v>
      </c>
      <c r="AM77" t="s">
        <v>296</v>
      </c>
      <c r="AN77" t="str">
        <f t="shared" si="2"/>
        <v>Carey</v>
      </c>
      <c r="AO77">
        <f>COUNTIF(RECORDS!$J:$J,AN77)</f>
        <v>1</v>
      </c>
      <c r="AP77">
        <f>VLOOKUP(AN77,RECORDS!$J:$L,3,0)</f>
        <v>122</v>
      </c>
      <c r="AQ77" t="str">
        <f>VLOOKUP(AN77,RECORDS!$J:$L,2,0)</f>
        <v>Alex Carey</v>
      </c>
      <c r="AR77" s="5">
        <v>4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 t="s">
        <v>620</v>
      </c>
      <c r="AZ77" s="5" t="s">
        <v>620</v>
      </c>
    </row>
    <row r="78" spans="15:52" x14ac:dyDescent="0.2">
      <c r="O78" t="str">
        <f t="shared" si="3"/>
        <v>''48*''</v>
      </c>
      <c r="AM78" t="s">
        <v>302</v>
      </c>
      <c r="AN78" t="str">
        <f t="shared" si="2"/>
        <v>Head</v>
      </c>
      <c r="AO78">
        <f>COUNTIF(RECORDS!$J:$J,AN78)</f>
        <v>1</v>
      </c>
      <c r="AP78">
        <f>VLOOKUP(AN78,RECORDS!$J:$L,3,0)</f>
        <v>123</v>
      </c>
      <c r="AQ78" t="str">
        <f>VLOOKUP(AN78,RECORDS!$J:$L,2,0)</f>
        <v>Travis Head</v>
      </c>
      <c r="AR78" s="5">
        <v>4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 t="s">
        <v>620</v>
      </c>
      <c r="AZ78" s="5" t="s">
        <v>620</v>
      </c>
    </row>
    <row r="79" spans="15:52" x14ac:dyDescent="0.2">
      <c r="O79" t="str">
        <f t="shared" si="3"/>
        <v>''0*''</v>
      </c>
      <c r="AM79" t="s">
        <v>297</v>
      </c>
      <c r="AN79" t="str">
        <f t="shared" si="2"/>
        <v>Hose</v>
      </c>
      <c r="AO79">
        <f>COUNTIF(RECORDS!$J:$J,AN79)</f>
        <v>1</v>
      </c>
      <c r="AP79">
        <f>VLOOKUP(AN79,RECORDS!$J:$L,3,0)</f>
        <v>124</v>
      </c>
      <c r="AQ79" t="str">
        <f>VLOOKUP(AN79,RECORDS!$J:$L,2,0)</f>
        <v>Adam Hose</v>
      </c>
      <c r="AR79" s="5">
        <v>14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 t="s">
        <v>620</v>
      </c>
      <c r="AZ79" s="5" t="s">
        <v>620</v>
      </c>
    </row>
    <row r="80" spans="15:52" x14ac:dyDescent="0.2">
      <c r="O80" t="str">
        <f t="shared" si="3"/>
        <v>''28*''</v>
      </c>
      <c r="AM80" t="s">
        <v>294</v>
      </c>
      <c r="AN80" t="str">
        <f t="shared" si="2"/>
        <v>Lynn</v>
      </c>
      <c r="AO80">
        <f>COUNTIF(RECORDS!$J:$J,AN80)</f>
        <v>1</v>
      </c>
      <c r="AP80">
        <f>VLOOKUP(AN80,RECORDS!$J:$L,3,0)</f>
        <v>125</v>
      </c>
      <c r="AQ80" t="str">
        <f>VLOOKUP(AN80,RECORDS!$J:$L,2,0)</f>
        <v>Chris Lynn</v>
      </c>
      <c r="AR80" s="5">
        <v>11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 t="s">
        <v>620</v>
      </c>
      <c r="AZ80" s="5" t="s">
        <v>620</v>
      </c>
    </row>
    <row r="81" spans="15:15" x14ac:dyDescent="0.2">
      <c r="O81" t="str">
        <f t="shared" si="3"/>
        <v>''125*''</v>
      </c>
    </row>
    <row r="82" spans="15:15" x14ac:dyDescent="0.2">
      <c r="O82" t="str">
        <f t="shared" si="3"/>
        <v>''91*''</v>
      </c>
    </row>
    <row r="83" spans="15:15" x14ac:dyDescent="0.2">
      <c r="O83" t="str">
        <f t="shared" si="3"/>
        <v>''58''</v>
      </c>
    </row>
    <row r="84" spans="15:15" x14ac:dyDescent="0.2">
      <c r="O84" t="str">
        <f t="shared" si="3"/>
        <v>''13*''</v>
      </c>
    </row>
    <row r="85" spans="15:15" x14ac:dyDescent="0.2">
      <c r="O85" t="str">
        <f t="shared" si="3"/>
        <v>''43''</v>
      </c>
    </row>
    <row r="86" spans="15:15" x14ac:dyDescent="0.2">
      <c r="O86" t="str">
        <f t="shared" si="3"/>
        <v>''55''</v>
      </c>
    </row>
    <row r="87" spans="15:15" x14ac:dyDescent="0.2">
      <c r="O87" t="str">
        <f t="shared" si="3"/>
        <v>''30''</v>
      </c>
    </row>
    <row r="88" spans="15:15" x14ac:dyDescent="0.2">
      <c r="O88" t="str">
        <f t="shared" si="3"/>
        <v>''14''</v>
      </c>
    </row>
    <row r="89" spans="15:15" x14ac:dyDescent="0.2">
      <c r="O89" t="str">
        <f t="shared" si="3"/>
        <v>''2*''</v>
      </c>
    </row>
    <row r="90" spans="15:15" x14ac:dyDescent="0.2">
      <c r="O90" t="str">
        <f t="shared" si="3"/>
        <v>''87''</v>
      </c>
    </row>
    <row r="91" spans="15:15" x14ac:dyDescent="0.2">
      <c r="O91" t="str">
        <f t="shared" si="3"/>
        <v>''100*''</v>
      </c>
    </row>
    <row r="92" spans="15:15" x14ac:dyDescent="0.2">
      <c r="O92" t="str">
        <f t="shared" si="3"/>
        <v>''65''</v>
      </c>
    </row>
    <row r="93" spans="15:15" x14ac:dyDescent="0.2">
      <c r="O93" t="str">
        <f t="shared" si="3"/>
        <v>''56*''</v>
      </c>
    </row>
    <row r="94" spans="15:15" x14ac:dyDescent="0.2">
      <c r="O94" t="str">
        <f t="shared" si="3"/>
        <v>''19''</v>
      </c>
    </row>
    <row r="95" spans="15:15" x14ac:dyDescent="0.2">
      <c r="O95" t="str">
        <f t="shared" si="3"/>
        <v>''11''</v>
      </c>
    </row>
    <row r="96" spans="15:15" x14ac:dyDescent="0.2">
      <c r="O96" t="str">
        <f t="shared" si="3"/>
        <v>''11''</v>
      </c>
    </row>
  </sheetData>
  <autoFilter ref="AM44:AZ80" xr:uid="{A7DD7BAB-5D68-43D1-BBEE-CCBF9E3336D9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68E2-5496-49E4-A493-31AC354B7B19}">
  <dimension ref="A1:Y102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24.33203125" bestFit="1" customWidth="1"/>
    <col min="2" max="2" width="9.5" bestFit="1" customWidth="1"/>
  </cols>
  <sheetData>
    <row r="1" spans="1:25" x14ac:dyDescent="0.2">
      <c r="A1" s="6" t="s">
        <v>587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"/>
      <c r="O1" s="6" t="s">
        <v>472</v>
      </c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2">
      <c r="A2" s="7" t="s">
        <v>97</v>
      </c>
      <c r="B2" s="3" t="s">
        <v>115</v>
      </c>
      <c r="C2" s="3" t="s">
        <v>164</v>
      </c>
      <c r="D2" s="3" t="s">
        <v>165</v>
      </c>
      <c r="E2" s="3" t="s">
        <v>98</v>
      </c>
      <c r="F2" s="3" t="s">
        <v>166</v>
      </c>
      <c r="G2" s="3" t="s">
        <v>167</v>
      </c>
      <c r="H2" s="3" t="s">
        <v>168</v>
      </c>
      <c r="I2" s="3" t="s">
        <v>169</v>
      </c>
      <c r="J2" s="3" t="s">
        <v>170</v>
      </c>
      <c r="K2" s="3" t="s">
        <v>171</v>
      </c>
      <c r="L2" s="3" t="s">
        <v>172</v>
      </c>
      <c r="M2" s="3" t="s">
        <v>173</v>
      </c>
      <c r="O2" s="3" t="s">
        <v>97</v>
      </c>
      <c r="P2" s="3" t="s">
        <v>115</v>
      </c>
      <c r="Q2" s="3" t="s">
        <v>164</v>
      </c>
      <c r="R2" s="3" t="s">
        <v>165</v>
      </c>
      <c r="S2" s="3" t="s">
        <v>116</v>
      </c>
      <c r="T2" s="3" t="s">
        <v>174</v>
      </c>
      <c r="U2" s="3" t="s">
        <v>98</v>
      </c>
      <c r="V2" s="3" t="s">
        <v>175</v>
      </c>
      <c r="W2" s="3" t="s">
        <v>167</v>
      </c>
      <c r="X2" s="3" t="s">
        <v>176</v>
      </c>
      <c r="Y2" s="3" t="s">
        <v>168</v>
      </c>
    </row>
    <row r="3" spans="1:25" x14ac:dyDescent="0.2">
      <c r="A3" t="s">
        <v>308</v>
      </c>
      <c r="B3" s="5" t="s">
        <v>399</v>
      </c>
      <c r="C3" s="5">
        <v>31</v>
      </c>
      <c r="D3" s="5">
        <v>27</v>
      </c>
      <c r="E3" s="5">
        <v>832</v>
      </c>
      <c r="F3" s="5" t="s">
        <v>400</v>
      </c>
      <c r="G3" s="5">
        <v>59.42</v>
      </c>
      <c r="H3" s="5">
        <v>117.01</v>
      </c>
      <c r="I3" s="5">
        <v>0</v>
      </c>
      <c r="J3" s="5">
        <v>5</v>
      </c>
      <c r="K3" s="5">
        <v>2</v>
      </c>
      <c r="L3" s="5">
        <v>68</v>
      </c>
      <c r="M3" s="5">
        <v>15</v>
      </c>
      <c r="O3" t="s">
        <v>473</v>
      </c>
      <c r="P3" s="5" t="s">
        <v>455</v>
      </c>
      <c r="Q3" s="5">
        <v>123</v>
      </c>
      <c r="R3" s="5">
        <v>120</v>
      </c>
      <c r="S3" s="5">
        <v>446.5</v>
      </c>
      <c r="T3" s="5">
        <v>6</v>
      </c>
      <c r="U3" s="5">
        <v>3635</v>
      </c>
      <c r="V3" s="5">
        <v>157</v>
      </c>
      <c r="W3" s="5">
        <v>23.15</v>
      </c>
      <c r="X3" s="5">
        <v>8.1300000000000008</v>
      </c>
      <c r="Y3" s="5">
        <v>17.07</v>
      </c>
    </row>
    <row r="4" spans="1:25" x14ac:dyDescent="0.2">
      <c r="A4" t="s">
        <v>309</v>
      </c>
      <c r="B4" s="5" t="s">
        <v>401</v>
      </c>
      <c r="C4" s="5">
        <v>117</v>
      </c>
      <c r="D4" s="5">
        <v>109</v>
      </c>
      <c r="E4" s="5">
        <v>4037</v>
      </c>
      <c r="F4" s="5" t="s">
        <v>402</v>
      </c>
      <c r="G4" s="5">
        <v>51.75</v>
      </c>
      <c r="H4" s="5">
        <v>138.15</v>
      </c>
      <c r="I4" s="5">
        <v>1</v>
      </c>
      <c r="J4" s="5">
        <v>37</v>
      </c>
      <c r="K4" s="5">
        <v>5</v>
      </c>
      <c r="L4" s="5">
        <v>361</v>
      </c>
      <c r="M4" s="5">
        <v>117</v>
      </c>
      <c r="O4" t="s">
        <v>474</v>
      </c>
      <c r="P4" s="5" t="s">
        <v>475</v>
      </c>
      <c r="Q4" s="5">
        <v>120</v>
      </c>
      <c r="R4" s="5">
        <v>118</v>
      </c>
      <c r="S4" s="5">
        <v>433.1</v>
      </c>
      <c r="T4" s="5">
        <v>3</v>
      </c>
      <c r="U4" s="5">
        <v>2929</v>
      </c>
      <c r="V4" s="5">
        <v>145</v>
      </c>
      <c r="W4" s="5">
        <v>20.2</v>
      </c>
      <c r="X4" s="5">
        <v>6.76</v>
      </c>
      <c r="Y4" s="5">
        <v>17.920000000000002</v>
      </c>
    </row>
    <row r="5" spans="1:25" x14ac:dyDescent="0.2">
      <c r="A5" t="s">
        <v>310</v>
      </c>
      <c r="B5" s="5" t="s">
        <v>403</v>
      </c>
      <c r="C5" s="5">
        <v>96</v>
      </c>
      <c r="D5" s="5">
        <v>83</v>
      </c>
      <c r="E5" s="5">
        <v>3180</v>
      </c>
      <c r="F5" s="5" t="s">
        <v>119</v>
      </c>
      <c r="G5" s="5">
        <v>50.47</v>
      </c>
      <c r="H5" s="5">
        <v>128.22</v>
      </c>
      <c r="I5" s="5">
        <v>1</v>
      </c>
      <c r="J5" s="5">
        <v>28</v>
      </c>
      <c r="K5" s="5">
        <v>3</v>
      </c>
      <c r="L5" s="5">
        <v>270</v>
      </c>
      <c r="M5" s="5">
        <v>89</v>
      </c>
      <c r="O5" t="s">
        <v>476</v>
      </c>
      <c r="P5" s="5" t="s">
        <v>403</v>
      </c>
      <c r="Q5" s="5">
        <v>85</v>
      </c>
      <c r="R5" s="5">
        <v>85</v>
      </c>
      <c r="S5" s="5">
        <v>324.2</v>
      </c>
      <c r="T5" s="5">
        <v>1</v>
      </c>
      <c r="U5" s="5">
        <v>1970</v>
      </c>
      <c r="V5" s="5">
        <v>138</v>
      </c>
      <c r="W5" s="5">
        <v>14.27</v>
      </c>
      <c r="X5" s="5">
        <v>6.07</v>
      </c>
      <c r="Y5" s="5">
        <v>14.1</v>
      </c>
    </row>
    <row r="6" spans="1:25" x14ac:dyDescent="0.2">
      <c r="A6" t="s">
        <v>311</v>
      </c>
      <c r="B6" s="5" t="s">
        <v>404</v>
      </c>
      <c r="C6" s="5">
        <v>28</v>
      </c>
      <c r="D6" s="5">
        <v>27</v>
      </c>
      <c r="E6" s="5">
        <v>857</v>
      </c>
      <c r="F6" s="5" t="s">
        <v>405</v>
      </c>
      <c r="G6" s="5">
        <v>50.41</v>
      </c>
      <c r="H6" s="5">
        <v>118.69</v>
      </c>
      <c r="I6" s="5">
        <v>0</v>
      </c>
      <c r="J6" s="5">
        <v>7</v>
      </c>
      <c r="K6" s="5">
        <v>1</v>
      </c>
      <c r="L6" s="5">
        <v>59</v>
      </c>
      <c r="M6" s="5">
        <v>33</v>
      </c>
      <c r="O6" t="s">
        <v>477</v>
      </c>
      <c r="P6" s="5" t="s">
        <v>478</v>
      </c>
      <c r="Q6" s="5">
        <v>116</v>
      </c>
      <c r="R6" s="5">
        <v>111</v>
      </c>
      <c r="S6" s="5">
        <v>392.5</v>
      </c>
      <c r="T6" s="5">
        <v>0</v>
      </c>
      <c r="U6" s="5">
        <v>3142</v>
      </c>
      <c r="V6" s="5">
        <v>136</v>
      </c>
      <c r="W6" s="5">
        <v>23.1</v>
      </c>
      <c r="X6" s="5">
        <v>7.99</v>
      </c>
      <c r="Y6" s="5">
        <v>17.329999999999998</v>
      </c>
    </row>
    <row r="7" spans="1:25" x14ac:dyDescent="0.2">
      <c r="A7" t="s">
        <v>312</v>
      </c>
      <c r="B7" s="5" t="s">
        <v>406</v>
      </c>
      <c r="C7" s="5">
        <v>60</v>
      </c>
      <c r="D7" s="5">
        <v>57</v>
      </c>
      <c r="E7" s="5">
        <v>2141</v>
      </c>
      <c r="F7" s="5">
        <v>117</v>
      </c>
      <c r="G7" s="5">
        <v>45.55</v>
      </c>
      <c r="H7" s="5">
        <v>171.55</v>
      </c>
      <c r="I7" s="5">
        <v>4</v>
      </c>
      <c r="J7" s="5">
        <v>17</v>
      </c>
      <c r="K7" s="5">
        <v>3</v>
      </c>
      <c r="L7" s="5">
        <v>192</v>
      </c>
      <c r="M7" s="5">
        <v>123</v>
      </c>
      <c r="O7" t="s">
        <v>479</v>
      </c>
      <c r="P7" s="5" t="s">
        <v>407</v>
      </c>
      <c r="Q7" s="5">
        <v>81</v>
      </c>
      <c r="R7" s="5">
        <v>81</v>
      </c>
      <c r="S7" s="5">
        <v>288.39999999999998</v>
      </c>
      <c r="T7" s="5">
        <v>2</v>
      </c>
      <c r="U7" s="5">
        <v>2244</v>
      </c>
      <c r="V7" s="5">
        <v>114</v>
      </c>
      <c r="W7" s="5">
        <v>19.68</v>
      </c>
      <c r="X7" s="5">
        <v>7.77</v>
      </c>
      <c r="Y7" s="5">
        <v>15.19</v>
      </c>
    </row>
    <row r="8" spans="1:25" x14ac:dyDescent="0.2">
      <c r="A8" t="s">
        <v>313</v>
      </c>
      <c r="B8" s="5" t="s">
        <v>407</v>
      </c>
      <c r="C8" s="5">
        <v>50</v>
      </c>
      <c r="D8" s="5">
        <v>46</v>
      </c>
      <c r="E8" s="5">
        <v>1499</v>
      </c>
      <c r="F8" s="5" t="s">
        <v>408</v>
      </c>
      <c r="G8" s="5">
        <v>45.42</v>
      </c>
      <c r="H8" s="5">
        <v>138.02000000000001</v>
      </c>
      <c r="I8" s="5">
        <v>0</v>
      </c>
      <c r="J8" s="5">
        <v>12</v>
      </c>
      <c r="K8" s="5">
        <v>1</v>
      </c>
      <c r="L8" s="5">
        <v>108</v>
      </c>
      <c r="M8" s="5">
        <v>88</v>
      </c>
      <c r="O8" t="s">
        <v>480</v>
      </c>
      <c r="P8" s="5" t="s">
        <v>403</v>
      </c>
      <c r="Q8" s="5">
        <v>94</v>
      </c>
      <c r="R8" s="5">
        <v>93</v>
      </c>
      <c r="S8" s="5">
        <v>334.4</v>
      </c>
      <c r="T8" s="5">
        <v>6</v>
      </c>
      <c r="U8" s="5">
        <v>2547</v>
      </c>
      <c r="V8" s="5">
        <v>112</v>
      </c>
      <c r="W8" s="5">
        <v>22.74</v>
      </c>
      <c r="X8" s="5">
        <v>7.61</v>
      </c>
      <c r="Y8" s="5">
        <v>17.920000000000002</v>
      </c>
    </row>
    <row r="9" spans="1:25" x14ac:dyDescent="0.2">
      <c r="A9" t="s">
        <v>314</v>
      </c>
      <c r="B9" s="5" t="s">
        <v>409</v>
      </c>
      <c r="C9" s="5">
        <v>39</v>
      </c>
      <c r="D9" s="5">
        <v>33</v>
      </c>
      <c r="E9" s="5">
        <v>709</v>
      </c>
      <c r="F9" s="5" t="s">
        <v>410</v>
      </c>
      <c r="G9" s="5">
        <v>44.31</v>
      </c>
      <c r="H9" s="5">
        <v>126.15</v>
      </c>
      <c r="I9" s="5">
        <v>0</v>
      </c>
      <c r="J9" s="5">
        <v>3</v>
      </c>
      <c r="K9" s="5">
        <v>2</v>
      </c>
      <c r="L9" s="5">
        <v>49</v>
      </c>
      <c r="M9" s="5">
        <v>19</v>
      </c>
      <c r="O9" t="s">
        <v>481</v>
      </c>
      <c r="P9" s="5" t="s">
        <v>403</v>
      </c>
      <c r="Q9" s="5">
        <v>100</v>
      </c>
      <c r="R9" s="5">
        <v>98</v>
      </c>
      <c r="S9" s="5">
        <v>345.2</v>
      </c>
      <c r="T9" s="5">
        <v>2</v>
      </c>
      <c r="U9" s="5">
        <v>2457</v>
      </c>
      <c r="V9" s="5">
        <v>111</v>
      </c>
      <c r="W9" s="5">
        <v>22.13</v>
      </c>
      <c r="X9" s="5">
        <v>7.11</v>
      </c>
      <c r="Y9" s="5">
        <v>18.66</v>
      </c>
    </row>
    <row r="10" spans="1:25" x14ac:dyDescent="0.2">
      <c r="A10" t="s">
        <v>315</v>
      </c>
      <c r="B10" s="5" t="s">
        <v>404</v>
      </c>
      <c r="C10" s="5">
        <v>27</v>
      </c>
      <c r="D10" s="5">
        <v>27</v>
      </c>
      <c r="E10" s="5">
        <v>1089</v>
      </c>
      <c r="F10" s="5">
        <v>114</v>
      </c>
      <c r="G10" s="5">
        <v>43.56</v>
      </c>
      <c r="H10" s="5">
        <v>156.91</v>
      </c>
      <c r="I10" s="5">
        <v>2</v>
      </c>
      <c r="J10" s="5">
        <v>6</v>
      </c>
      <c r="K10" s="5">
        <v>0</v>
      </c>
      <c r="L10" s="5">
        <v>79</v>
      </c>
      <c r="M10" s="5">
        <v>67</v>
      </c>
      <c r="O10" t="s">
        <v>482</v>
      </c>
      <c r="P10" s="5" t="s">
        <v>483</v>
      </c>
      <c r="Q10" s="5">
        <v>84</v>
      </c>
      <c r="R10" s="5">
        <v>83</v>
      </c>
      <c r="S10" s="5">
        <v>299.5</v>
      </c>
      <c r="T10" s="5">
        <v>1</v>
      </c>
      <c r="U10" s="5">
        <v>2225</v>
      </c>
      <c r="V10" s="5">
        <v>107</v>
      </c>
      <c r="W10" s="5">
        <v>20.79</v>
      </c>
      <c r="X10" s="5">
        <v>7.42</v>
      </c>
      <c r="Y10" s="5">
        <v>16.809999999999999</v>
      </c>
    </row>
    <row r="11" spans="1:25" x14ac:dyDescent="0.2">
      <c r="A11" t="s">
        <v>316</v>
      </c>
      <c r="B11" s="5" t="s">
        <v>407</v>
      </c>
      <c r="C11" s="5">
        <v>36</v>
      </c>
      <c r="D11" s="5">
        <v>22</v>
      </c>
      <c r="E11" s="5">
        <v>298</v>
      </c>
      <c r="F11" s="5">
        <v>30</v>
      </c>
      <c r="G11" s="5">
        <v>42.57</v>
      </c>
      <c r="H11" s="5">
        <v>180.6</v>
      </c>
      <c r="I11" s="5">
        <v>0</v>
      </c>
      <c r="J11" s="5">
        <v>0</v>
      </c>
      <c r="K11" s="5">
        <v>1</v>
      </c>
      <c r="L11" s="5">
        <v>20</v>
      </c>
      <c r="M11" s="5">
        <v>21</v>
      </c>
      <c r="O11" t="s">
        <v>484</v>
      </c>
      <c r="P11" s="5" t="s">
        <v>450</v>
      </c>
      <c r="Q11" s="5">
        <v>98</v>
      </c>
      <c r="R11" s="5">
        <v>92</v>
      </c>
      <c r="S11" s="5">
        <v>337.1</v>
      </c>
      <c r="T11" s="5">
        <v>3</v>
      </c>
      <c r="U11" s="5">
        <v>2409</v>
      </c>
      <c r="V11" s="5">
        <v>107</v>
      </c>
      <c r="W11" s="5">
        <v>22.51</v>
      </c>
      <c r="X11" s="5">
        <v>7.14</v>
      </c>
      <c r="Y11" s="5">
        <v>18.899999999999999</v>
      </c>
    </row>
    <row r="12" spans="1:25" x14ac:dyDescent="0.2">
      <c r="A12" t="s">
        <v>317</v>
      </c>
      <c r="B12" s="5" t="s">
        <v>399</v>
      </c>
      <c r="C12" s="5">
        <v>23</v>
      </c>
      <c r="D12" s="5">
        <v>22</v>
      </c>
      <c r="E12" s="5">
        <v>678</v>
      </c>
      <c r="F12" s="5">
        <v>117</v>
      </c>
      <c r="G12" s="5">
        <v>42.37</v>
      </c>
      <c r="H12" s="5">
        <v>143.03</v>
      </c>
      <c r="I12" s="5">
        <v>2</v>
      </c>
      <c r="J12" s="5">
        <v>3</v>
      </c>
      <c r="K12" s="5">
        <v>3</v>
      </c>
      <c r="L12" s="5">
        <v>52</v>
      </c>
      <c r="M12" s="5">
        <v>49</v>
      </c>
      <c r="O12" t="s">
        <v>485</v>
      </c>
      <c r="P12" s="5" t="s">
        <v>486</v>
      </c>
      <c r="Q12" s="5">
        <v>104</v>
      </c>
      <c r="R12" s="5">
        <v>100</v>
      </c>
      <c r="S12" s="5">
        <v>365.2</v>
      </c>
      <c r="T12" s="5">
        <v>4</v>
      </c>
      <c r="U12" s="5">
        <v>2698</v>
      </c>
      <c r="V12" s="5">
        <v>107</v>
      </c>
      <c r="W12" s="5">
        <v>25.21</v>
      </c>
      <c r="X12" s="5">
        <v>7.38</v>
      </c>
      <c r="Y12" s="5">
        <v>20.48</v>
      </c>
    </row>
    <row r="13" spans="1:25" x14ac:dyDescent="0.2">
      <c r="A13" t="s">
        <v>318</v>
      </c>
      <c r="B13" s="5" t="s">
        <v>407</v>
      </c>
      <c r="C13" s="5">
        <v>23</v>
      </c>
      <c r="D13" s="5">
        <v>20</v>
      </c>
      <c r="E13" s="5">
        <v>711</v>
      </c>
      <c r="F13" s="5" t="s">
        <v>233</v>
      </c>
      <c r="G13" s="5">
        <v>41.82</v>
      </c>
      <c r="H13" s="5">
        <v>144.21</v>
      </c>
      <c r="I13" s="5">
        <v>1</v>
      </c>
      <c r="J13" s="5">
        <v>4</v>
      </c>
      <c r="K13" s="5">
        <v>1</v>
      </c>
      <c r="L13" s="5">
        <v>79</v>
      </c>
      <c r="M13" s="5">
        <v>30</v>
      </c>
      <c r="O13" t="s">
        <v>487</v>
      </c>
      <c r="P13" s="5" t="s">
        <v>403</v>
      </c>
      <c r="Q13" s="5">
        <v>75</v>
      </c>
      <c r="R13" s="5">
        <v>74</v>
      </c>
      <c r="S13" s="5">
        <v>270.5</v>
      </c>
      <c r="T13" s="5">
        <v>7</v>
      </c>
      <c r="U13" s="5">
        <v>1810</v>
      </c>
      <c r="V13" s="5">
        <v>106</v>
      </c>
      <c r="W13" s="5">
        <v>17.07</v>
      </c>
      <c r="X13" s="5">
        <v>6.68</v>
      </c>
      <c r="Y13" s="5">
        <v>15.33</v>
      </c>
    </row>
    <row r="14" spans="1:25" x14ac:dyDescent="0.2">
      <c r="A14" t="s">
        <v>319</v>
      </c>
      <c r="B14" s="5" t="s">
        <v>411</v>
      </c>
      <c r="C14" s="5">
        <v>117</v>
      </c>
      <c r="D14" s="5">
        <v>110</v>
      </c>
      <c r="E14" s="5">
        <v>3955</v>
      </c>
      <c r="F14" s="5">
        <v>122</v>
      </c>
      <c r="G14" s="5">
        <v>41.19</v>
      </c>
      <c r="H14" s="5">
        <v>129.97</v>
      </c>
      <c r="I14" s="5">
        <v>3</v>
      </c>
      <c r="J14" s="5">
        <v>36</v>
      </c>
      <c r="K14" s="5">
        <v>6</v>
      </c>
      <c r="L14" s="5">
        <v>423</v>
      </c>
      <c r="M14" s="5">
        <v>68</v>
      </c>
      <c r="O14" t="s">
        <v>488</v>
      </c>
      <c r="P14" s="5" t="s">
        <v>407</v>
      </c>
      <c r="Q14" s="5">
        <v>65</v>
      </c>
      <c r="R14" s="5">
        <v>63</v>
      </c>
      <c r="S14" s="5">
        <v>236.4</v>
      </c>
      <c r="T14" s="5">
        <v>1</v>
      </c>
      <c r="U14" s="5">
        <v>1619</v>
      </c>
      <c r="V14" s="5">
        <v>104</v>
      </c>
      <c r="W14" s="5">
        <v>15.56</v>
      </c>
      <c r="X14" s="5">
        <v>6.84</v>
      </c>
      <c r="Y14" s="5">
        <v>13.65</v>
      </c>
    </row>
    <row r="15" spans="1:25" x14ac:dyDescent="0.2">
      <c r="A15" t="s">
        <v>320</v>
      </c>
      <c r="B15" s="5" t="s">
        <v>399</v>
      </c>
      <c r="C15" s="5">
        <v>31</v>
      </c>
      <c r="D15" s="5">
        <v>31</v>
      </c>
      <c r="E15" s="5">
        <v>1149</v>
      </c>
      <c r="F15" s="5" t="s">
        <v>412</v>
      </c>
      <c r="G15" s="5">
        <v>41.03</v>
      </c>
      <c r="H15" s="5">
        <v>138.93</v>
      </c>
      <c r="I15" s="5">
        <v>3</v>
      </c>
      <c r="J15" s="5">
        <v>6</v>
      </c>
      <c r="K15" s="5">
        <v>1</v>
      </c>
      <c r="L15" s="5">
        <v>124</v>
      </c>
      <c r="M15" s="5">
        <v>40</v>
      </c>
      <c r="O15" t="s">
        <v>489</v>
      </c>
      <c r="P15" s="5" t="s">
        <v>401</v>
      </c>
      <c r="Q15" s="5">
        <v>84</v>
      </c>
      <c r="R15" s="5">
        <v>82</v>
      </c>
      <c r="S15" s="5">
        <v>282.39999999999998</v>
      </c>
      <c r="T15" s="5">
        <v>12</v>
      </c>
      <c r="U15" s="5">
        <v>1706</v>
      </c>
      <c r="V15" s="5">
        <v>99</v>
      </c>
      <c r="W15" s="5">
        <v>17.23</v>
      </c>
      <c r="X15" s="5">
        <v>6.03</v>
      </c>
      <c r="Y15" s="5">
        <v>17.13</v>
      </c>
    </row>
    <row r="16" spans="1:25" x14ac:dyDescent="0.2">
      <c r="A16" t="s">
        <v>321</v>
      </c>
      <c r="B16" s="5" t="s">
        <v>413</v>
      </c>
      <c r="C16" s="5">
        <v>24</v>
      </c>
      <c r="D16" s="5">
        <v>23</v>
      </c>
      <c r="E16" s="5">
        <v>533</v>
      </c>
      <c r="F16" s="5">
        <v>59</v>
      </c>
      <c r="G16" s="5">
        <v>41</v>
      </c>
      <c r="H16" s="5">
        <v>132.91</v>
      </c>
      <c r="I16" s="5">
        <v>0</v>
      </c>
      <c r="J16" s="5">
        <v>3</v>
      </c>
      <c r="K16" s="5">
        <v>2</v>
      </c>
      <c r="L16" s="5">
        <v>27</v>
      </c>
      <c r="M16" s="5">
        <v>19</v>
      </c>
      <c r="O16" t="s">
        <v>490</v>
      </c>
      <c r="P16" s="5" t="s">
        <v>439</v>
      </c>
      <c r="Q16" s="5">
        <v>52</v>
      </c>
      <c r="R16" s="5">
        <v>52</v>
      </c>
      <c r="S16" s="5">
        <v>195.5</v>
      </c>
      <c r="T16" s="5">
        <v>5</v>
      </c>
      <c r="U16" s="5">
        <v>1233</v>
      </c>
      <c r="V16" s="5">
        <v>98</v>
      </c>
      <c r="W16" s="5">
        <v>12.58</v>
      </c>
      <c r="X16" s="5">
        <v>6.29</v>
      </c>
      <c r="Y16" s="5">
        <v>11.98</v>
      </c>
    </row>
    <row r="17" spans="1:25" x14ac:dyDescent="0.2">
      <c r="A17" t="s">
        <v>322</v>
      </c>
      <c r="B17" s="5" t="s">
        <v>414</v>
      </c>
      <c r="C17" s="5">
        <v>53</v>
      </c>
      <c r="D17" s="5">
        <v>53</v>
      </c>
      <c r="E17" s="5">
        <v>1977</v>
      </c>
      <c r="F17" s="5">
        <v>112</v>
      </c>
      <c r="G17" s="5">
        <v>39.54</v>
      </c>
      <c r="H17" s="5">
        <v>154.69</v>
      </c>
      <c r="I17" s="5">
        <v>3</v>
      </c>
      <c r="J17" s="5">
        <v>14</v>
      </c>
      <c r="K17" s="5">
        <v>4</v>
      </c>
      <c r="L17" s="5">
        <v>160</v>
      </c>
      <c r="M17" s="5">
        <v>123</v>
      </c>
      <c r="O17" t="s">
        <v>491</v>
      </c>
      <c r="P17" s="5" t="s">
        <v>492</v>
      </c>
      <c r="Q17" s="5">
        <v>99</v>
      </c>
      <c r="R17" s="5">
        <v>97</v>
      </c>
      <c r="S17" s="5">
        <v>361.2</v>
      </c>
      <c r="T17" s="5">
        <v>4</v>
      </c>
      <c r="U17" s="5">
        <v>2396</v>
      </c>
      <c r="V17" s="5">
        <v>98</v>
      </c>
      <c r="W17" s="5">
        <v>24.44</v>
      </c>
      <c r="X17" s="5">
        <v>6.63</v>
      </c>
      <c r="Y17" s="5">
        <v>22.12</v>
      </c>
    </row>
    <row r="18" spans="1:25" x14ac:dyDescent="0.2">
      <c r="A18" t="s">
        <v>323</v>
      </c>
      <c r="B18" s="5" t="s">
        <v>415</v>
      </c>
      <c r="C18" s="5">
        <v>46</v>
      </c>
      <c r="D18" s="5">
        <v>42</v>
      </c>
      <c r="E18" s="5">
        <v>1338</v>
      </c>
      <c r="F18" s="5" t="s">
        <v>416</v>
      </c>
      <c r="G18" s="5">
        <v>39.35</v>
      </c>
      <c r="H18" s="5">
        <v>129.02000000000001</v>
      </c>
      <c r="I18" s="5">
        <v>0</v>
      </c>
      <c r="J18" s="5">
        <v>10</v>
      </c>
      <c r="K18" s="5">
        <v>1</v>
      </c>
      <c r="L18" s="5">
        <v>128</v>
      </c>
      <c r="M18" s="5">
        <v>34</v>
      </c>
      <c r="O18" t="s">
        <v>493</v>
      </c>
      <c r="P18" s="5" t="s">
        <v>494</v>
      </c>
      <c r="Q18" s="5">
        <v>80</v>
      </c>
      <c r="R18" s="5">
        <v>79</v>
      </c>
      <c r="S18" s="5">
        <v>294</v>
      </c>
      <c r="T18" s="5">
        <v>2</v>
      </c>
      <c r="U18" s="5">
        <v>2409</v>
      </c>
      <c r="V18" s="5">
        <v>96</v>
      </c>
      <c r="W18" s="5">
        <v>25.09</v>
      </c>
      <c r="X18" s="5">
        <v>8.19</v>
      </c>
      <c r="Y18" s="5">
        <v>18.37</v>
      </c>
    </row>
    <row r="19" spans="1:25" x14ac:dyDescent="0.2">
      <c r="A19" t="s">
        <v>324</v>
      </c>
      <c r="B19" s="5" t="s">
        <v>407</v>
      </c>
      <c r="C19" s="5">
        <v>47</v>
      </c>
      <c r="D19" s="5">
        <v>40</v>
      </c>
      <c r="E19" s="5">
        <v>826</v>
      </c>
      <c r="F19" s="5">
        <v>71</v>
      </c>
      <c r="G19" s="5">
        <v>39.33</v>
      </c>
      <c r="H19" s="5">
        <v>148.82</v>
      </c>
      <c r="I19" s="5">
        <v>0</v>
      </c>
      <c r="J19" s="5">
        <v>3</v>
      </c>
      <c r="K19" s="5">
        <v>1</v>
      </c>
      <c r="L19" s="5">
        <v>50</v>
      </c>
      <c r="M19" s="5">
        <v>50</v>
      </c>
      <c r="O19" t="s">
        <v>495</v>
      </c>
      <c r="P19" s="5" t="s">
        <v>436</v>
      </c>
      <c r="Q19" s="5">
        <v>88</v>
      </c>
      <c r="R19" s="5">
        <v>87</v>
      </c>
      <c r="S19" s="5">
        <v>304.39999999999998</v>
      </c>
      <c r="T19" s="5">
        <v>2</v>
      </c>
      <c r="U19" s="5">
        <v>2658</v>
      </c>
      <c r="V19" s="5">
        <v>96</v>
      </c>
      <c r="W19" s="5">
        <v>27.68</v>
      </c>
      <c r="X19" s="5">
        <v>8.7200000000000006</v>
      </c>
      <c r="Y19" s="5">
        <v>19.04</v>
      </c>
    </row>
    <row r="20" spans="1:25" x14ac:dyDescent="0.2">
      <c r="A20" t="s">
        <v>325</v>
      </c>
      <c r="B20" s="5" t="s">
        <v>407</v>
      </c>
      <c r="C20" s="5">
        <v>39</v>
      </c>
      <c r="D20" s="5">
        <v>36</v>
      </c>
      <c r="E20" s="5">
        <v>1062</v>
      </c>
      <c r="F20" s="5" t="s">
        <v>215</v>
      </c>
      <c r="G20" s="5">
        <v>39.33</v>
      </c>
      <c r="H20" s="5">
        <v>163.63</v>
      </c>
      <c r="I20" s="5">
        <v>0</v>
      </c>
      <c r="J20" s="5">
        <v>6</v>
      </c>
      <c r="K20" s="5">
        <v>3</v>
      </c>
      <c r="L20" s="5">
        <v>90</v>
      </c>
      <c r="M20" s="5">
        <v>57</v>
      </c>
      <c r="O20" t="s">
        <v>496</v>
      </c>
      <c r="P20" s="5" t="s">
        <v>407</v>
      </c>
      <c r="Q20" s="5">
        <v>77</v>
      </c>
      <c r="R20" s="5">
        <v>73</v>
      </c>
      <c r="S20" s="5">
        <v>254.4</v>
      </c>
      <c r="T20" s="5">
        <v>8</v>
      </c>
      <c r="U20" s="5">
        <v>1371</v>
      </c>
      <c r="V20" s="5">
        <v>94</v>
      </c>
      <c r="W20" s="5">
        <v>14.58</v>
      </c>
      <c r="X20" s="5">
        <v>5.38</v>
      </c>
      <c r="Y20" s="5">
        <v>16.25</v>
      </c>
    </row>
    <row r="21" spans="1:25" x14ac:dyDescent="0.2">
      <c r="A21" t="s">
        <v>326</v>
      </c>
      <c r="B21" s="5" t="s">
        <v>417</v>
      </c>
      <c r="C21" s="5">
        <v>64</v>
      </c>
      <c r="D21" s="5">
        <v>56</v>
      </c>
      <c r="E21" s="5">
        <v>1626</v>
      </c>
      <c r="F21" s="5" t="s">
        <v>418</v>
      </c>
      <c r="G21" s="5">
        <v>38.71</v>
      </c>
      <c r="H21" s="5">
        <v>146.75</v>
      </c>
      <c r="I21" s="5">
        <v>1</v>
      </c>
      <c r="J21" s="5">
        <v>9</v>
      </c>
      <c r="K21" s="5">
        <v>0</v>
      </c>
      <c r="L21" s="5">
        <v>126</v>
      </c>
      <c r="M21" s="5">
        <v>68</v>
      </c>
      <c r="O21" t="s">
        <v>497</v>
      </c>
      <c r="P21" s="5" t="s">
        <v>401</v>
      </c>
      <c r="Q21" s="5">
        <v>121</v>
      </c>
      <c r="R21" s="5">
        <v>113</v>
      </c>
      <c r="S21" s="5">
        <v>355.4</v>
      </c>
      <c r="T21" s="5">
        <v>5</v>
      </c>
      <c r="U21" s="5">
        <v>2616</v>
      </c>
      <c r="V21" s="5">
        <v>93</v>
      </c>
      <c r="W21" s="5">
        <v>28.12</v>
      </c>
      <c r="X21" s="5">
        <v>7.35</v>
      </c>
      <c r="Y21" s="5">
        <v>22.94</v>
      </c>
    </row>
    <row r="22" spans="1:25" x14ac:dyDescent="0.2">
      <c r="A22" t="s">
        <v>327</v>
      </c>
      <c r="B22" s="5" t="s">
        <v>419</v>
      </c>
      <c r="C22" s="5">
        <v>81</v>
      </c>
      <c r="D22" s="5">
        <v>75</v>
      </c>
      <c r="E22" s="5">
        <v>1934</v>
      </c>
      <c r="F22" s="5" t="s">
        <v>420</v>
      </c>
      <c r="G22" s="5">
        <v>38.68</v>
      </c>
      <c r="H22" s="5">
        <v>126.24</v>
      </c>
      <c r="I22" s="5">
        <v>0</v>
      </c>
      <c r="J22" s="5">
        <v>11</v>
      </c>
      <c r="K22" s="5">
        <v>6</v>
      </c>
      <c r="L22" s="5">
        <v>138</v>
      </c>
      <c r="M22" s="5">
        <v>71</v>
      </c>
      <c r="O22" t="s">
        <v>498</v>
      </c>
      <c r="P22" s="5" t="s">
        <v>411</v>
      </c>
      <c r="Q22" s="5">
        <v>80</v>
      </c>
      <c r="R22" s="5">
        <v>79</v>
      </c>
      <c r="S22" s="5">
        <v>285.5</v>
      </c>
      <c r="T22" s="5">
        <v>1</v>
      </c>
      <c r="U22" s="5">
        <v>2082</v>
      </c>
      <c r="V22" s="5">
        <v>92</v>
      </c>
      <c r="W22" s="5">
        <v>22.63</v>
      </c>
      <c r="X22" s="5">
        <v>7.28</v>
      </c>
      <c r="Y22" s="5">
        <v>18.64</v>
      </c>
    </row>
    <row r="23" spans="1:25" x14ac:dyDescent="0.2">
      <c r="A23" t="s">
        <v>328</v>
      </c>
      <c r="B23" s="5" t="s">
        <v>399</v>
      </c>
      <c r="C23" s="5">
        <v>38</v>
      </c>
      <c r="D23" s="5">
        <v>36</v>
      </c>
      <c r="E23" s="5">
        <v>1197</v>
      </c>
      <c r="F23" s="5" t="s">
        <v>416</v>
      </c>
      <c r="G23" s="5">
        <v>38.61</v>
      </c>
      <c r="H23" s="5">
        <v>155.44999999999999</v>
      </c>
      <c r="I23" s="5">
        <v>0</v>
      </c>
      <c r="J23" s="5">
        <v>9</v>
      </c>
      <c r="K23" s="5">
        <v>2</v>
      </c>
      <c r="L23" s="5">
        <v>121</v>
      </c>
      <c r="M23" s="5">
        <v>61</v>
      </c>
      <c r="O23" t="s">
        <v>499</v>
      </c>
      <c r="P23" s="5" t="s">
        <v>411</v>
      </c>
      <c r="Q23" s="5">
        <v>67</v>
      </c>
      <c r="R23" s="5">
        <v>66</v>
      </c>
      <c r="S23" s="5">
        <v>247</v>
      </c>
      <c r="T23" s="5">
        <v>4</v>
      </c>
      <c r="U23" s="5">
        <v>1522</v>
      </c>
      <c r="V23" s="5">
        <v>91</v>
      </c>
      <c r="W23" s="5">
        <v>16.72</v>
      </c>
      <c r="X23" s="5">
        <v>6.16</v>
      </c>
      <c r="Y23" s="5">
        <v>16.28</v>
      </c>
    </row>
    <row r="24" spans="1:25" x14ac:dyDescent="0.2">
      <c r="A24" t="s">
        <v>329</v>
      </c>
      <c r="B24" s="5" t="s">
        <v>399</v>
      </c>
      <c r="C24" s="5">
        <v>39</v>
      </c>
      <c r="D24" s="5">
        <v>35</v>
      </c>
      <c r="E24" s="5">
        <v>1118</v>
      </c>
      <c r="F24" s="5">
        <v>70</v>
      </c>
      <c r="G24" s="5">
        <v>38.549999999999997</v>
      </c>
      <c r="H24" s="5">
        <v>150.66999999999999</v>
      </c>
      <c r="I24" s="5">
        <v>0</v>
      </c>
      <c r="J24" s="5">
        <v>9</v>
      </c>
      <c r="K24" s="5">
        <v>1</v>
      </c>
      <c r="L24" s="5">
        <v>98</v>
      </c>
      <c r="M24" s="5">
        <v>47</v>
      </c>
      <c r="O24" t="s">
        <v>500</v>
      </c>
      <c r="P24" s="5" t="s">
        <v>403</v>
      </c>
      <c r="Q24" s="5">
        <v>68</v>
      </c>
      <c r="R24" s="5">
        <v>68</v>
      </c>
      <c r="S24" s="5">
        <v>221</v>
      </c>
      <c r="T24" s="5">
        <v>6</v>
      </c>
      <c r="U24" s="5">
        <v>1729</v>
      </c>
      <c r="V24" s="5">
        <v>90</v>
      </c>
      <c r="W24" s="5">
        <v>19.21</v>
      </c>
      <c r="X24" s="5">
        <v>7.82</v>
      </c>
      <c r="Y24" s="5">
        <v>14.73</v>
      </c>
    </row>
    <row r="25" spans="1:25" x14ac:dyDescent="0.2">
      <c r="A25" t="s">
        <v>330</v>
      </c>
      <c r="B25" s="5" t="s">
        <v>421</v>
      </c>
      <c r="C25" s="5">
        <v>38</v>
      </c>
      <c r="D25" s="5">
        <v>30</v>
      </c>
      <c r="E25" s="5">
        <v>721</v>
      </c>
      <c r="F25" s="5" t="s">
        <v>150</v>
      </c>
      <c r="G25" s="5">
        <v>37.94</v>
      </c>
      <c r="H25" s="5">
        <v>136.29</v>
      </c>
      <c r="I25" s="5">
        <v>0</v>
      </c>
      <c r="J25" s="5">
        <v>4</v>
      </c>
      <c r="K25" s="5">
        <v>1</v>
      </c>
      <c r="L25" s="5">
        <v>58</v>
      </c>
      <c r="M25" s="5">
        <v>25</v>
      </c>
      <c r="O25" t="s">
        <v>501</v>
      </c>
      <c r="P25" s="5" t="s">
        <v>478</v>
      </c>
      <c r="Q25" s="5">
        <v>77</v>
      </c>
      <c r="R25" s="5">
        <v>74</v>
      </c>
      <c r="S25" s="5">
        <v>240.1</v>
      </c>
      <c r="T25" s="5">
        <v>4</v>
      </c>
      <c r="U25" s="5">
        <v>1860</v>
      </c>
      <c r="V25" s="5">
        <v>90</v>
      </c>
      <c r="W25" s="5">
        <v>20.66</v>
      </c>
      <c r="X25" s="5">
        <v>7.74</v>
      </c>
      <c r="Y25" s="5">
        <v>16.010000000000002</v>
      </c>
    </row>
    <row r="26" spans="1:25" x14ac:dyDescent="0.2">
      <c r="A26" t="s">
        <v>331</v>
      </c>
      <c r="B26" s="5" t="s">
        <v>422</v>
      </c>
      <c r="C26" s="5">
        <v>37</v>
      </c>
      <c r="D26" s="5">
        <v>36</v>
      </c>
      <c r="E26" s="5">
        <v>1176</v>
      </c>
      <c r="F26" s="5">
        <v>79</v>
      </c>
      <c r="G26" s="5">
        <v>37.93</v>
      </c>
      <c r="H26" s="5">
        <v>141.51</v>
      </c>
      <c r="I26" s="5">
        <v>0</v>
      </c>
      <c r="J26" s="5">
        <v>7</v>
      </c>
      <c r="K26" s="5">
        <v>1</v>
      </c>
      <c r="L26" s="5">
        <v>119</v>
      </c>
      <c r="M26" s="5">
        <v>32</v>
      </c>
      <c r="O26" t="s">
        <v>502</v>
      </c>
      <c r="P26" s="5" t="s">
        <v>415</v>
      </c>
      <c r="Q26" s="5">
        <v>66</v>
      </c>
      <c r="R26" s="5">
        <v>64</v>
      </c>
      <c r="S26" s="5">
        <v>239.1</v>
      </c>
      <c r="T26" s="5">
        <v>1</v>
      </c>
      <c r="U26" s="5">
        <v>1963</v>
      </c>
      <c r="V26" s="5">
        <v>90</v>
      </c>
      <c r="W26" s="5">
        <v>21.81</v>
      </c>
      <c r="X26" s="5">
        <v>8.1999999999999993</v>
      </c>
      <c r="Y26" s="5">
        <v>15.94</v>
      </c>
    </row>
    <row r="27" spans="1:25" x14ac:dyDescent="0.2">
      <c r="A27" t="s">
        <v>332</v>
      </c>
      <c r="B27" s="5" t="s">
        <v>423</v>
      </c>
      <c r="C27" s="5">
        <v>72</v>
      </c>
      <c r="D27" s="5">
        <v>68</v>
      </c>
      <c r="E27" s="5">
        <v>2265</v>
      </c>
      <c r="F27" s="5" t="s">
        <v>418</v>
      </c>
      <c r="G27" s="5">
        <v>37.75</v>
      </c>
      <c r="H27" s="5">
        <v>139.12</v>
      </c>
      <c r="I27" s="5">
        <v>2</v>
      </c>
      <c r="J27" s="5">
        <v>22</v>
      </c>
      <c r="K27" s="5">
        <v>5</v>
      </c>
      <c r="L27" s="5">
        <v>191</v>
      </c>
      <c r="M27" s="5">
        <v>99</v>
      </c>
      <c r="O27" t="s">
        <v>503</v>
      </c>
      <c r="P27" s="5" t="s">
        <v>504</v>
      </c>
      <c r="Q27" s="5">
        <v>87</v>
      </c>
      <c r="R27" s="5">
        <v>86</v>
      </c>
      <c r="S27" s="5">
        <v>298.3</v>
      </c>
      <c r="T27" s="5">
        <v>10</v>
      </c>
      <c r="U27" s="5">
        <v>2079</v>
      </c>
      <c r="V27" s="5">
        <v>90</v>
      </c>
      <c r="W27" s="5">
        <v>23.1</v>
      </c>
      <c r="X27" s="5">
        <v>6.96</v>
      </c>
      <c r="Y27" s="5">
        <v>19.899999999999999</v>
      </c>
    </row>
    <row r="28" spans="1:25" x14ac:dyDescent="0.2">
      <c r="A28" t="s">
        <v>333</v>
      </c>
      <c r="B28" s="5" t="s">
        <v>424</v>
      </c>
      <c r="C28" s="5">
        <v>98</v>
      </c>
      <c r="D28" s="5">
        <v>85</v>
      </c>
      <c r="E28" s="5">
        <v>1617</v>
      </c>
      <c r="F28" s="5">
        <v>56</v>
      </c>
      <c r="G28" s="5">
        <v>37.6</v>
      </c>
      <c r="H28" s="5">
        <v>126.13</v>
      </c>
      <c r="I28" s="5">
        <v>0</v>
      </c>
      <c r="J28" s="5">
        <v>2</v>
      </c>
      <c r="K28" s="5">
        <v>1</v>
      </c>
      <c r="L28" s="5">
        <v>116</v>
      </c>
      <c r="M28" s="5">
        <v>52</v>
      </c>
      <c r="O28" t="s">
        <v>505</v>
      </c>
      <c r="P28" s="5" t="s">
        <v>417</v>
      </c>
      <c r="Q28" s="5">
        <v>64</v>
      </c>
      <c r="R28" s="5">
        <v>64</v>
      </c>
      <c r="S28" s="5">
        <v>232.4</v>
      </c>
      <c r="T28" s="5">
        <v>2</v>
      </c>
      <c r="U28" s="5">
        <v>1797</v>
      </c>
      <c r="V28" s="5">
        <v>88</v>
      </c>
      <c r="W28" s="5">
        <v>20.420000000000002</v>
      </c>
      <c r="X28" s="5">
        <v>7.72</v>
      </c>
      <c r="Y28" s="5">
        <v>15.86</v>
      </c>
    </row>
    <row r="29" spans="1:25" x14ac:dyDescent="0.2">
      <c r="A29" t="s">
        <v>334</v>
      </c>
      <c r="B29" s="5" t="s">
        <v>399</v>
      </c>
      <c r="C29" s="5">
        <v>32</v>
      </c>
      <c r="D29" s="5">
        <v>32</v>
      </c>
      <c r="E29" s="5">
        <v>940</v>
      </c>
      <c r="F29" s="5" t="s">
        <v>425</v>
      </c>
      <c r="G29" s="5">
        <v>37.6</v>
      </c>
      <c r="H29" s="5">
        <v>117.5</v>
      </c>
      <c r="I29" s="5">
        <v>1</v>
      </c>
      <c r="J29" s="5">
        <v>5</v>
      </c>
      <c r="K29" s="5">
        <v>1</v>
      </c>
      <c r="L29" s="5">
        <v>86</v>
      </c>
      <c r="M29" s="5">
        <v>15</v>
      </c>
      <c r="O29" t="s">
        <v>506</v>
      </c>
      <c r="P29" s="5" t="s">
        <v>507</v>
      </c>
      <c r="Q29" s="5">
        <v>60</v>
      </c>
      <c r="R29" s="5">
        <v>60</v>
      </c>
      <c r="S29" s="5">
        <v>200.3</v>
      </c>
      <c r="T29" s="5">
        <v>2</v>
      </c>
      <c r="U29" s="5">
        <v>1443</v>
      </c>
      <c r="V29" s="5">
        <v>85</v>
      </c>
      <c r="W29" s="5">
        <v>16.97</v>
      </c>
      <c r="X29" s="5">
        <v>7.19</v>
      </c>
      <c r="Y29" s="5">
        <v>14.15</v>
      </c>
    </row>
    <row r="30" spans="1:25" x14ac:dyDescent="0.2">
      <c r="A30" t="s">
        <v>335</v>
      </c>
      <c r="B30" s="5" t="s">
        <v>426</v>
      </c>
      <c r="C30" s="5">
        <v>39</v>
      </c>
      <c r="D30" s="5">
        <v>34</v>
      </c>
      <c r="E30" s="5">
        <v>788</v>
      </c>
      <c r="F30" s="5" t="s">
        <v>427</v>
      </c>
      <c r="G30" s="5">
        <v>37.520000000000003</v>
      </c>
      <c r="H30" s="5">
        <v>110.2</v>
      </c>
      <c r="I30" s="5">
        <v>0</v>
      </c>
      <c r="J30" s="5">
        <v>3</v>
      </c>
      <c r="K30" s="5">
        <v>2</v>
      </c>
      <c r="L30" s="5">
        <v>45</v>
      </c>
      <c r="M30" s="5">
        <v>26</v>
      </c>
      <c r="O30" t="s">
        <v>508</v>
      </c>
      <c r="P30" s="5" t="s">
        <v>509</v>
      </c>
      <c r="Q30" s="5">
        <v>64</v>
      </c>
      <c r="R30" s="5">
        <v>63</v>
      </c>
      <c r="S30" s="5">
        <v>238.2</v>
      </c>
      <c r="T30" s="5">
        <v>2</v>
      </c>
      <c r="U30" s="5">
        <v>1516</v>
      </c>
      <c r="V30" s="5">
        <v>85</v>
      </c>
      <c r="W30" s="5">
        <v>17.829999999999998</v>
      </c>
      <c r="X30" s="5">
        <v>6.36</v>
      </c>
      <c r="Y30" s="5">
        <v>16.82</v>
      </c>
    </row>
    <row r="31" spans="1:25" x14ac:dyDescent="0.2">
      <c r="A31" t="s">
        <v>336</v>
      </c>
      <c r="B31" s="5" t="s">
        <v>406</v>
      </c>
      <c r="C31" s="5">
        <v>24</v>
      </c>
      <c r="D31" s="5">
        <v>24</v>
      </c>
      <c r="E31" s="5">
        <v>815</v>
      </c>
      <c r="F31" s="5">
        <v>110</v>
      </c>
      <c r="G31" s="5">
        <v>37.04</v>
      </c>
      <c r="H31" s="5">
        <v>171.21</v>
      </c>
      <c r="I31" s="5">
        <v>1</v>
      </c>
      <c r="J31" s="5">
        <v>5</v>
      </c>
      <c r="K31" s="5">
        <v>1</v>
      </c>
      <c r="L31" s="5">
        <v>95</v>
      </c>
      <c r="M31" s="5">
        <v>42</v>
      </c>
      <c r="O31" t="s">
        <v>510</v>
      </c>
      <c r="P31" s="5" t="s">
        <v>401</v>
      </c>
      <c r="Q31" s="5">
        <v>134</v>
      </c>
      <c r="R31" s="5">
        <v>91</v>
      </c>
      <c r="S31" s="5">
        <v>264.2</v>
      </c>
      <c r="T31" s="5">
        <v>1</v>
      </c>
      <c r="U31" s="5">
        <v>1893</v>
      </c>
      <c r="V31" s="5">
        <v>83</v>
      </c>
      <c r="W31" s="5">
        <v>22.8</v>
      </c>
      <c r="X31" s="5">
        <v>7.16</v>
      </c>
      <c r="Y31" s="5">
        <v>19.100000000000001</v>
      </c>
    </row>
    <row r="32" spans="1:25" x14ac:dyDescent="0.2">
      <c r="A32" t="s">
        <v>337</v>
      </c>
      <c r="B32" s="5" t="s">
        <v>407</v>
      </c>
      <c r="C32" s="5">
        <v>78</v>
      </c>
      <c r="D32" s="5">
        <v>77</v>
      </c>
      <c r="E32" s="5">
        <v>2320</v>
      </c>
      <c r="F32" s="5" t="s">
        <v>428</v>
      </c>
      <c r="G32" s="5">
        <v>36.82</v>
      </c>
      <c r="H32" s="5">
        <v>125.95</v>
      </c>
      <c r="I32" s="5">
        <v>1</v>
      </c>
      <c r="J32" s="5">
        <v>16</v>
      </c>
      <c r="K32" s="5">
        <v>5</v>
      </c>
      <c r="L32" s="5">
        <v>197</v>
      </c>
      <c r="M32" s="5">
        <v>101</v>
      </c>
      <c r="O32" t="s">
        <v>511</v>
      </c>
      <c r="P32" s="5" t="s">
        <v>430</v>
      </c>
      <c r="Q32" s="5">
        <v>65</v>
      </c>
      <c r="R32" s="5">
        <v>65</v>
      </c>
      <c r="S32" s="5">
        <v>234.4</v>
      </c>
      <c r="T32" s="5">
        <v>1</v>
      </c>
      <c r="U32" s="5">
        <v>1732</v>
      </c>
      <c r="V32" s="5">
        <v>78</v>
      </c>
      <c r="W32" s="5">
        <v>22.2</v>
      </c>
      <c r="X32" s="5">
        <v>7.38</v>
      </c>
      <c r="Y32" s="5">
        <v>18.05</v>
      </c>
    </row>
    <row r="33" spans="1:25" x14ac:dyDescent="0.2">
      <c r="A33" t="s">
        <v>338</v>
      </c>
      <c r="B33" s="5" t="s">
        <v>429</v>
      </c>
      <c r="C33" s="5">
        <v>22</v>
      </c>
      <c r="D33" s="5">
        <v>22</v>
      </c>
      <c r="E33" s="5">
        <v>656</v>
      </c>
      <c r="F33" s="5" t="s">
        <v>405</v>
      </c>
      <c r="G33" s="5">
        <v>36.44</v>
      </c>
      <c r="H33" s="5">
        <v>138.68</v>
      </c>
      <c r="I33" s="5">
        <v>0</v>
      </c>
      <c r="J33" s="5">
        <v>3</v>
      </c>
      <c r="K33" s="5">
        <v>1</v>
      </c>
      <c r="L33" s="5">
        <v>62</v>
      </c>
      <c r="M33" s="5">
        <v>32</v>
      </c>
      <c r="O33" t="s">
        <v>512</v>
      </c>
      <c r="P33" s="5" t="s">
        <v>411</v>
      </c>
      <c r="Q33" s="5">
        <v>66</v>
      </c>
      <c r="R33" s="5">
        <v>65</v>
      </c>
      <c r="S33" s="5">
        <v>243.2</v>
      </c>
      <c r="T33" s="5">
        <v>2</v>
      </c>
      <c r="U33" s="5">
        <v>1814</v>
      </c>
      <c r="V33" s="5">
        <v>78</v>
      </c>
      <c r="W33" s="5">
        <v>23.25</v>
      </c>
      <c r="X33" s="5">
        <v>7.45</v>
      </c>
      <c r="Y33" s="5">
        <v>18.71</v>
      </c>
    </row>
    <row r="34" spans="1:25" x14ac:dyDescent="0.2">
      <c r="A34" t="s">
        <v>339</v>
      </c>
      <c r="B34" s="5" t="s">
        <v>430</v>
      </c>
      <c r="C34" s="5">
        <v>62</v>
      </c>
      <c r="D34" s="5">
        <v>60</v>
      </c>
      <c r="E34" s="5">
        <v>1892</v>
      </c>
      <c r="F34" s="5" t="s">
        <v>198</v>
      </c>
      <c r="G34" s="5">
        <v>36.380000000000003</v>
      </c>
      <c r="H34" s="5">
        <v>132.49</v>
      </c>
      <c r="I34" s="5">
        <v>1</v>
      </c>
      <c r="J34" s="5">
        <v>16</v>
      </c>
      <c r="K34" s="5">
        <v>2</v>
      </c>
      <c r="L34" s="5">
        <v>194</v>
      </c>
      <c r="M34" s="5">
        <v>62</v>
      </c>
      <c r="O34" t="s">
        <v>513</v>
      </c>
      <c r="P34" s="5" t="s">
        <v>463</v>
      </c>
      <c r="Q34" s="5">
        <v>91</v>
      </c>
      <c r="R34" s="5">
        <v>77</v>
      </c>
      <c r="S34" s="5">
        <v>250.5</v>
      </c>
      <c r="T34" s="5">
        <v>0</v>
      </c>
      <c r="U34" s="5">
        <v>2036</v>
      </c>
      <c r="V34" s="5">
        <v>78</v>
      </c>
      <c r="W34" s="5">
        <v>26.1</v>
      </c>
      <c r="X34" s="5">
        <v>8.11</v>
      </c>
      <c r="Y34" s="5">
        <v>19.29</v>
      </c>
    </row>
    <row r="35" spans="1:25" x14ac:dyDescent="0.2">
      <c r="A35" t="s">
        <v>340</v>
      </c>
      <c r="B35" s="5" t="s">
        <v>407</v>
      </c>
      <c r="C35" s="5">
        <v>30</v>
      </c>
      <c r="D35" s="5">
        <v>29</v>
      </c>
      <c r="E35" s="5">
        <v>870</v>
      </c>
      <c r="F35" s="5" t="s">
        <v>431</v>
      </c>
      <c r="G35" s="5">
        <v>36.25</v>
      </c>
      <c r="H35" s="5">
        <v>131.22</v>
      </c>
      <c r="I35" s="5">
        <v>0</v>
      </c>
      <c r="J35" s="5">
        <v>6</v>
      </c>
      <c r="K35" s="5">
        <v>1</v>
      </c>
      <c r="L35" s="5">
        <v>66</v>
      </c>
      <c r="M35" s="5">
        <v>39</v>
      </c>
      <c r="O35" t="s">
        <v>514</v>
      </c>
      <c r="P35" s="5" t="s">
        <v>407</v>
      </c>
      <c r="Q35" s="5">
        <v>59</v>
      </c>
      <c r="R35" s="5">
        <v>56</v>
      </c>
      <c r="S35" s="5">
        <v>194</v>
      </c>
      <c r="T35" s="5">
        <v>2</v>
      </c>
      <c r="U35" s="5">
        <v>1420</v>
      </c>
      <c r="V35" s="5">
        <v>74</v>
      </c>
      <c r="W35" s="5">
        <v>19.18</v>
      </c>
      <c r="X35" s="5">
        <v>7.31</v>
      </c>
      <c r="Y35" s="5">
        <v>15.72</v>
      </c>
    </row>
    <row r="36" spans="1:25" x14ac:dyDescent="0.2">
      <c r="A36" t="s">
        <v>341</v>
      </c>
      <c r="B36" s="5" t="s">
        <v>432</v>
      </c>
      <c r="C36" s="5">
        <v>32</v>
      </c>
      <c r="D36" s="5">
        <v>30</v>
      </c>
      <c r="E36" s="5">
        <v>893</v>
      </c>
      <c r="F36" s="5" t="s">
        <v>253</v>
      </c>
      <c r="G36" s="5">
        <v>35.72</v>
      </c>
      <c r="H36" s="5">
        <v>126.3</v>
      </c>
      <c r="I36" s="5">
        <v>0</v>
      </c>
      <c r="J36" s="5">
        <v>5</v>
      </c>
      <c r="K36" s="5">
        <v>2</v>
      </c>
      <c r="L36" s="5">
        <v>92</v>
      </c>
      <c r="M36" s="5">
        <v>16</v>
      </c>
      <c r="O36" t="s">
        <v>515</v>
      </c>
      <c r="P36" s="5" t="s">
        <v>494</v>
      </c>
      <c r="Q36" s="5">
        <v>62</v>
      </c>
      <c r="R36" s="5">
        <v>61</v>
      </c>
      <c r="S36" s="5">
        <v>221.5</v>
      </c>
      <c r="T36" s="5">
        <v>10</v>
      </c>
      <c r="U36" s="5">
        <v>1455</v>
      </c>
      <c r="V36" s="5">
        <v>74</v>
      </c>
      <c r="W36" s="5">
        <v>19.66</v>
      </c>
      <c r="X36" s="5">
        <v>6.55</v>
      </c>
      <c r="Y36" s="5">
        <v>17.98</v>
      </c>
    </row>
    <row r="37" spans="1:25" x14ac:dyDescent="0.2">
      <c r="A37" t="s">
        <v>342</v>
      </c>
      <c r="B37" s="5" t="s">
        <v>433</v>
      </c>
      <c r="C37" s="5">
        <v>71</v>
      </c>
      <c r="D37" s="5">
        <v>70</v>
      </c>
      <c r="E37" s="5">
        <v>2140</v>
      </c>
      <c r="F37" s="5">
        <v>123</v>
      </c>
      <c r="G37" s="5">
        <v>35.659999999999997</v>
      </c>
      <c r="H37" s="5">
        <v>136.21</v>
      </c>
      <c r="I37" s="5">
        <v>2</v>
      </c>
      <c r="J37" s="5">
        <v>13</v>
      </c>
      <c r="K37" s="5">
        <v>3</v>
      </c>
      <c r="L37" s="5">
        <v>199</v>
      </c>
      <c r="M37" s="5">
        <v>91</v>
      </c>
      <c r="O37" t="s">
        <v>516</v>
      </c>
      <c r="P37" s="5" t="s">
        <v>517</v>
      </c>
      <c r="Q37" s="5">
        <v>57</v>
      </c>
      <c r="R37" s="5">
        <v>57</v>
      </c>
      <c r="S37" s="5">
        <v>215.3</v>
      </c>
      <c r="T37" s="5">
        <v>2</v>
      </c>
      <c r="U37" s="5">
        <v>1720</v>
      </c>
      <c r="V37" s="5">
        <v>74</v>
      </c>
      <c r="W37" s="5">
        <v>23.24</v>
      </c>
      <c r="X37" s="5">
        <v>7.98</v>
      </c>
      <c r="Y37" s="5">
        <v>17.47</v>
      </c>
    </row>
    <row r="38" spans="1:25" x14ac:dyDescent="0.2">
      <c r="A38" t="s">
        <v>343</v>
      </c>
      <c r="B38" s="5" t="s">
        <v>434</v>
      </c>
      <c r="C38" s="5">
        <v>50</v>
      </c>
      <c r="D38" s="5">
        <v>50</v>
      </c>
      <c r="E38" s="5">
        <v>1528</v>
      </c>
      <c r="F38" s="5">
        <v>119</v>
      </c>
      <c r="G38" s="5">
        <v>35.53</v>
      </c>
      <c r="H38" s="5">
        <v>134.38</v>
      </c>
      <c r="I38" s="5">
        <v>1</v>
      </c>
      <c r="J38" s="5">
        <v>10</v>
      </c>
      <c r="K38" s="5">
        <v>0</v>
      </c>
      <c r="L38" s="5">
        <v>140</v>
      </c>
      <c r="M38" s="5">
        <v>50</v>
      </c>
      <c r="O38" t="s">
        <v>518</v>
      </c>
      <c r="P38" s="5" t="s">
        <v>466</v>
      </c>
      <c r="Q38" s="5">
        <v>60</v>
      </c>
      <c r="R38" s="5">
        <v>60</v>
      </c>
      <c r="S38" s="5">
        <v>225</v>
      </c>
      <c r="T38" s="5">
        <v>2</v>
      </c>
      <c r="U38" s="5">
        <v>1727</v>
      </c>
      <c r="V38" s="5">
        <v>74</v>
      </c>
      <c r="W38" s="5">
        <v>23.33</v>
      </c>
      <c r="X38" s="5">
        <v>7.67</v>
      </c>
      <c r="Y38" s="5">
        <v>18.239999999999998</v>
      </c>
    </row>
    <row r="39" spans="1:25" x14ac:dyDescent="0.2">
      <c r="A39" t="s">
        <v>344</v>
      </c>
      <c r="B39" s="5" t="s">
        <v>264</v>
      </c>
      <c r="C39" s="5">
        <v>21</v>
      </c>
      <c r="D39" s="5">
        <v>20</v>
      </c>
      <c r="E39" s="5">
        <v>639</v>
      </c>
      <c r="F39" s="5">
        <v>119</v>
      </c>
      <c r="G39" s="5">
        <v>35.5</v>
      </c>
      <c r="H39" s="5">
        <v>165.97</v>
      </c>
      <c r="I39" s="5">
        <v>2</v>
      </c>
      <c r="J39" s="5">
        <v>2</v>
      </c>
      <c r="K39" s="5">
        <v>2</v>
      </c>
      <c r="L39" s="5">
        <v>59</v>
      </c>
      <c r="M39" s="5">
        <v>33</v>
      </c>
      <c r="O39" t="s">
        <v>519</v>
      </c>
      <c r="P39" s="5" t="s">
        <v>406</v>
      </c>
      <c r="Q39" s="5">
        <v>72</v>
      </c>
      <c r="R39" s="5">
        <v>70</v>
      </c>
      <c r="S39" s="5">
        <v>210.1</v>
      </c>
      <c r="T39" s="5">
        <v>5</v>
      </c>
      <c r="U39" s="5">
        <v>1354</v>
      </c>
      <c r="V39" s="5">
        <v>73</v>
      </c>
      <c r="W39" s="5">
        <v>18.54</v>
      </c>
      <c r="X39" s="5">
        <v>6.44</v>
      </c>
      <c r="Y39" s="5">
        <v>17.27</v>
      </c>
    </row>
    <row r="40" spans="1:25" x14ac:dyDescent="0.2">
      <c r="A40" t="s">
        <v>345</v>
      </c>
      <c r="B40" s="5" t="s">
        <v>399</v>
      </c>
      <c r="C40" s="5">
        <v>28</v>
      </c>
      <c r="D40" s="5">
        <v>27</v>
      </c>
      <c r="E40" s="5">
        <v>776</v>
      </c>
      <c r="F40" s="5">
        <v>91</v>
      </c>
      <c r="G40" s="5">
        <v>35.270000000000003</v>
      </c>
      <c r="H40" s="5">
        <v>150.66999999999999</v>
      </c>
      <c r="I40" s="5">
        <v>0</v>
      </c>
      <c r="J40" s="5">
        <v>6</v>
      </c>
      <c r="K40" s="5">
        <v>1</v>
      </c>
      <c r="L40" s="5">
        <v>58</v>
      </c>
      <c r="M40" s="5">
        <v>50</v>
      </c>
      <c r="O40" t="s">
        <v>520</v>
      </c>
      <c r="P40" s="5" t="s">
        <v>403</v>
      </c>
      <c r="Q40" s="5">
        <v>61</v>
      </c>
      <c r="R40" s="5">
        <v>59</v>
      </c>
      <c r="S40" s="5">
        <v>213.2</v>
      </c>
      <c r="T40" s="5">
        <v>4</v>
      </c>
      <c r="U40" s="5">
        <v>1468</v>
      </c>
      <c r="V40" s="5">
        <v>73</v>
      </c>
      <c r="W40" s="5">
        <v>20.100000000000001</v>
      </c>
      <c r="X40" s="5">
        <v>6.88</v>
      </c>
      <c r="Y40" s="5">
        <v>17.53</v>
      </c>
    </row>
    <row r="41" spans="1:25" x14ac:dyDescent="0.2">
      <c r="A41" t="s">
        <v>346</v>
      </c>
      <c r="B41" s="5" t="s">
        <v>435</v>
      </c>
      <c r="C41" s="5">
        <v>58</v>
      </c>
      <c r="D41" s="5">
        <v>51</v>
      </c>
      <c r="E41" s="5">
        <v>1227</v>
      </c>
      <c r="F41" s="5" t="s">
        <v>219</v>
      </c>
      <c r="G41" s="5">
        <v>35.049999999999997</v>
      </c>
      <c r="H41" s="5">
        <v>101.15</v>
      </c>
      <c r="I41" s="5">
        <v>0</v>
      </c>
      <c r="J41" s="5">
        <v>8</v>
      </c>
      <c r="K41" s="5">
        <v>2</v>
      </c>
      <c r="L41" s="5">
        <v>108</v>
      </c>
      <c r="M41" s="5">
        <v>15</v>
      </c>
      <c r="O41" t="s">
        <v>521</v>
      </c>
      <c r="P41" s="5" t="s">
        <v>494</v>
      </c>
      <c r="Q41" s="5">
        <v>92</v>
      </c>
      <c r="R41" s="5">
        <v>81</v>
      </c>
      <c r="S41" s="5">
        <v>238.5</v>
      </c>
      <c r="T41" s="5">
        <v>1</v>
      </c>
      <c r="U41" s="5">
        <v>1950</v>
      </c>
      <c r="V41" s="5">
        <v>73</v>
      </c>
      <c r="W41" s="5">
        <v>26.71</v>
      </c>
      <c r="X41" s="5">
        <v>8.16</v>
      </c>
      <c r="Y41" s="5">
        <v>19.63</v>
      </c>
    </row>
    <row r="42" spans="1:25" x14ac:dyDescent="0.2">
      <c r="A42" t="s">
        <v>347</v>
      </c>
      <c r="B42" s="5" t="s">
        <v>421</v>
      </c>
      <c r="C42" s="5">
        <v>25</v>
      </c>
      <c r="D42" s="5">
        <v>23</v>
      </c>
      <c r="E42" s="5">
        <v>666</v>
      </c>
      <c r="F42" s="5">
        <v>73</v>
      </c>
      <c r="G42" s="5">
        <v>35.049999999999997</v>
      </c>
      <c r="H42" s="5">
        <v>119.35</v>
      </c>
      <c r="I42" s="5">
        <v>0</v>
      </c>
      <c r="J42" s="5">
        <v>5</v>
      </c>
      <c r="K42" s="5">
        <v>0</v>
      </c>
      <c r="L42" s="5">
        <v>56</v>
      </c>
      <c r="M42" s="5">
        <v>20</v>
      </c>
      <c r="O42" t="s">
        <v>522</v>
      </c>
      <c r="P42" s="5" t="s">
        <v>430</v>
      </c>
      <c r="Q42" s="5">
        <v>57</v>
      </c>
      <c r="R42" s="5">
        <v>57</v>
      </c>
      <c r="S42" s="5">
        <v>206.3</v>
      </c>
      <c r="T42" s="5">
        <v>1</v>
      </c>
      <c r="U42" s="5">
        <v>1406</v>
      </c>
      <c r="V42" s="5">
        <v>72</v>
      </c>
      <c r="W42" s="5">
        <v>19.52</v>
      </c>
      <c r="X42" s="5">
        <v>6.8</v>
      </c>
      <c r="Y42" s="5">
        <v>17.2</v>
      </c>
    </row>
    <row r="43" spans="1:25" x14ac:dyDescent="0.2">
      <c r="A43" t="s">
        <v>348</v>
      </c>
      <c r="B43" s="5" t="s">
        <v>436</v>
      </c>
      <c r="C43" s="5">
        <v>29</v>
      </c>
      <c r="D43" s="5">
        <v>27</v>
      </c>
      <c r="E43" s="5">
        <v>767</v>
      </c>
      <c r="F43" s="5">
        <v>109</v>
      </c>
      <c r="G43" s="5">
        <v>34.86</v>
      </c>
      <c r="H43" s="5">
        <v>159.79</v>
      </c>
      <c r="I43" s="5">
        <v>2</v>
      </c>
      <c r="J43" s="5">
        <v>3</v>
      </c>
      <c r="K43" s="5">
        <v>5</v>
      </c>
      <c r="L43" s="5">
        <v>69</v>
      </c>
      <c r="M43" s="5">
        <v>39</v>
      </c>
      <c r="O43" t="s">
        <v>523</v>
      </c>
      <c r="P43" s="5" t="s">
        <v>407</v>
      </c>
      <c r="Q43" s="5">
        <v>55</v>
      </c>
      <c r="R43" s="5">
        <v>55</v>
      </c>
      <c r="S43" s="5">
        <v>202.5</v>
      </c>
      <c r="T43" s="5">
        <v>2</v>
      </c>
      <c r="U43" s="5">
        <v>1540</v>
      </c>
      <c r="V43" s="5">
        <v>72</v>
      </c>
      <c r="W43" s="5">
        <v>21.38</v>
      </c>
      <c r="X43" s="5">
        <v>7.59</v>
      </c>
      <c r="Y43" s="5">
        <v>16.899999999999999</v>
      </c>
    </row>
    <row r="44" spans="1:25" x14ac:dyDescent="0.2">
      <c r="A44" t="s">
        <v>349</v>
      </c>
      <c r="B44" s="5" t="s">
        <v>437</v>
      </c>
      <c r="C44" s="5">
        <v>114</v>
      </c>
      <c r="D44" s="5">
        <v>105</v>
      </c>
      <c r="E44" s="5">
        <v>2927</v>
      </c>
      <c r="F44" s="5" t="s">
        <v>233</v>
      </c>
      <c r="G44" s="5">
        <v>34.840000000000003</v>
      </c>
      <c r="H44" s="5">
        <v>144.61000000000001</v>
      </c>
      <c r="I44" s="5">
        <v>1</v>
      </c>
      <c r="J44" s="5">
        <v>22</v>
      </c>
      <c r="K44" s="5">
        <v>6</v>
      </c>
      <c r="L44" s="5">
        <v>263</v>
      </c>
      <c r="M44" s="5">
        <v>123</v>
      </c>
      <c r="O44" t="s">
        <v>524</v>
      </c>
      <c r="P44" s="5" t="s">
        <v>525</v>
      </c>
      <c r="Q44" s="5">
        <v>65</v>
      </c>
      <c r="R44" s="5">
        <v>65</v>
      </c>
      <c r="S44" s="5">
        <v>242</v>
      </c>
      <c r="T44" s="5">
        <v>3</v>
      </c>
      <c r="U44" s="5">
        <v>1672</v>
      </c>
      <c r="V44" s="5">
        <v>72</v>
      </c>
      <c r="W44" s="5">
        <v>23.22</v>
      </c>
      <c r="X44" s="5">
        <v>6.9</v>
      </c>
      <c r="Y44" s="5">
        <v>20.16</v>
      </c>
    </row>
    <row r="45" spans="1:25" x14ac:dyDescent="0.2">
      <c r="A45" t="s">
        <v>350</v>
      </c>
      <c r="B45" s="5" t="s">
        <v>399</v>
      </c>
      <c r="C45" s="5">
        <v>57</v>
      </c>
      <c r="D45" s="5">
        <v>49</v>
      </c>
      <c r="E45" s="5">
        <v>1212</v>
      </c>
      <c r="F45" s="5" t="s">
        <v>438</v>
      </c>
      <c r="G45" s="5">
        <v>34.619999999999997</v>
      </c>
      <c r="H45" s="5">
        <v>129.9</v>
      </c>
      <c r="I45" s="5">
        <v>0</v>
      </c>
      <c r="J45" s="5">
        <v>4</v>
      </c>
      <c r="K45" s="5">
        <v>3</v>
      </c>
      <c r="L45" s="5">
        <v>85</v>
      </c>
      <c r="M45" s="5">
        <v>56</v>
      </c>
      <c r="O45" t="s">
        <v>526</v>
      </c>
      <c r="P45" s="5" t="s">
        <v>466</v>
      </c>
      <c r="Q45" s="5">
        <v>65</v>
      </c>
      <c r="R45" s="5">
        <v>64</v>
      </c>
      <c r="S45" s="5">
        <v>218.1</v>
      </c>
      <c r="T45" s="5">
        <v>1</v>
      </c>
      <c r="U45" s="5">
        <v>1751</v>
      </c>
      <c r="V45" s="5">
        <v>72</v>
      </c>
      <c r="W45" s="5">
        <v>24.31</v>
      </c>
      <c r="X45" s="5">
        <v>8.02</v>
      </c>
      <c r="Y45" s="5">
        <v>18.18</v>
      </c>
    </row>
    <row r="46" spans="1:25" x14ac:dyDescent="0.2">
      <c r="A46" t="s">
        <v>351</v>
      </c>
      <c r="B46" s="5" t="s">
        <v>439</v>
      </c>
      <c r="C46" s="5">
        <v>43</v>
      </c>
      <c r="D46" s="5">
        <v>39</v>
      </c>
      <c r="E46" s="5">
        <v>1071</v>
      </c>
      <c r="F46" s="5" t="s">
        <v>400</v>
      </c>
      <c r="G46" s="5">
        <v>34.54</v>
      </c>
      <c r="H46" s="5">
        <v>129.19</v>
      </c>
      <c r="I46" s="5">
        <v>0</v>
      </c>
      <c r="J46" s="5">
        <v>7</v>
      </c>
      <c r="K46" s="5">
        <v>1</v>
      </c>
      <c r="L46" s="5">
        <v>68</v>
      </c>
      <c r="M46" s="5">
        <v>48</v>
      </c>
      <c r="O46" t="s">
        <v>527</v>
      </c>
      <c r="P46" s="5" t="s">
        <v>399</v>
      </c>
      <c r="Q46" s="5">
        <v>37</v>
      </c>
      <c r="R46" s="5">
        <v>35</v>
      </c>
      <c r="S46" s="5">
        <v>126</v>
      </c>
      <c r="T46" s="5">
        <v>4</v>
      </c>
      <c r="U46" s="5">
        <v>672</v>
      </c>
      <c r="V46" s="5">
        <v>71</v>
      </c>
      <c r="W46" s="5">
        <v>9.4600000000000009</v>
      </c>
      <c r="X46" s="5">
        <v>5.33</v>
      </c>
      <c r="Y46" s="5">
        <v>10.64</v>
      </c>
    </row>
    <row r="47" spans="1:25" x14ac:dyDescent="0.2">
      <c r="A47" t="s">
        <v>352</v>
      </c>
      <c r="B47" s="5" t="s">
        <v>403</v>
      </c>
      <c r="C47" s="5">
        <v>56</v>
      </c>
      <c r="D47" s="5">
        <v>55</v>
      </c>
      <c r="E47" s="5">
        <v>1618</v>
      </c>
      <c r="F47" s="5" t="s">
        <v>425</v>
      </c>
      <c r="G47" s="5">
        <v>34.42</v>
      </c>
      <c r="H47" s="5">
        <v>156.02000000000001</v>
      </c>
      <c r="I47" s="5">
        <v>1</v>
      </c>
      <c r="J47" s="5">
        <v>14</v>
      </c>
      <c r="K47" s="5">
        <v>4</v>
      </c>
      <c r="L47" s="5">
        <v>122</v>
      </c>
      <c r="M47" s="5">
        <v>95</v>
      </c>
      <c r="O47" t="s">
        <v>528</v>
      </c>
      <c r="P47" s="5" t="s">
        <v>406</v>
      </c>
      <c r="Q47" s="5">
        <v>69</v>
      </c>
      <c r="R47" s="5">
        <v>59</v>
      </c>
      <c r="S47" s="5">
        <v>178</v>
      </c>
      <c r="T47" s="5">
        <v>3</v>
      </c>
      <c r="U47" s="5">
        <v>1399</v>
      </c>
      <c r="V47" s="5">
        <v>71</v>
      </c>
      <c r="W47" s="5">
        <v>19.7</v>
      </c>
      <c r="X47" s="5">
        <v>7.85</v>
      </c>
      <c r="Y47" s="5">
        <v>15.04</v>
      </c>
    </row>
    <row r="48" spans="1:25" x14ac:dyDescent="0.2">
      <c r="A48" t="s">
        <v>353</v>
      </c>
      <c r="B48" s="5" t="s">
        <v>440</v>
      </c>
      <c r="C48" s="5">
        <v>103</v>
      </c>
      <c r="D48" s="5">
        <v>103</v>
      </c>
      <c r="E48" s="5">
        <v>3120</v>
      </c>
      <c r="F48" s="5">
        <v>172</v>
      </c>
      <c r="G48" s="5">
        <v>34.28</v>
      </c>
      <c r="H48" s="5">
        <v>142.53</v>
      </c>
      <c r="I48" s="5">
        <v>2</v>
      </c>
      <c r="J48" s="5">
        <v>19</v>
      </c>
      <c r="K48" s="5">
        <v>8</v>
      </c>
      <c r="L48" s="5">
        <v>309</v>
      </c>
      <c r="M48" s="5">
        <v>125</v>
      </c>
      <c r="O48" t="s">
        <v>529</v>
      </c>
      <c r="P48" s="5" t="s">
        <v>404</v>
      </c>
      <c r="Q48" s="5">
        <v>39</v>
      </c>
      <c r="R48" s="5">
        <v>38</v>
      </c>
      <c r="S48" s="5">
        <v>131.1</v>
      </c>
      <c r="T48" s="5">
        <v>7</v>
      </c>
      <c r="U48" s="5">
        <v>622</v>
      </c>
      <c r="V48" s="5">
        <v>70</v>
      </c>
      <c r="W48" s="5">
        <v>8.8800000000000008</v>
      </c>
      <c r="X48" s="5">
        <v>4.74</v>
      </c>
      <c r="Y48" s="5">
        <v>11.24</v>
      </c>
    </row>
    <row r="49" spans="1:25" x14ac:dyDescent="0.2">
      <c r="A49" t="s">
        <v>354</v>
      </c>
      <c r="B49" s="5" t="s">
        <v>441</v>
      </c>
      <c r="C49" s="5">
        <v>54</v>
      </c>
      <c r="D49" s="5">
        <v>52</v>
      </c>
      <c r="E49" s="5">
        <v>1432</v>
      </c>
      <c r="F49" s="5" t="s">
        <v>215</v>
      </c>
      <c r="G49" s="5">
        <v>34.090000000000003</v>
      </c>
      <c r="H49" s="5">
        <v>135.34</v>
      </c>
      <c r="I49" s="5">
        <v>0</v>
      </c>
      <c r="J49" s="5">
        <v>9</v>
      </c>
      <c r="K49" s="5">
        <v>2</v>
      </c>
      <c r="L49" s="5">
        <v>118</v>
      </c>
      <c r="M49" s="5">
        <v>66</v>
      </c>
      <c r="O49" t="s">
        <v>530</v>
      </c>
      <c r="P49" s="5" t="s">
        <v>403</v>
      </c>
      <c r="Q49" s="5">
        <v>71</v>
      </c>
      <c r="R49" s="5">
        <v>70</v>
      </c>
      <c r="S49" s="5">
        <v>241</v>
      </c>
      <c r="T49" s="5">
        <v>4</v>
      </c>
      <c r="U49" s="5">
        <v>1525</v>
      </c>
      <c r="V49" s="5">
        <v>68</v>
      </c>
      <c r="W49" s="5">
        <v>22.42</v>
      </c>
      <c r="X49" s="5">
        <v>6.32</v>
      </c>
      <c r="Y49" s="5">
        <v>21.26</v>
      </c>
    </row>
    <row r="50" spans="1:25" x14ac:dyDescent="0.2">
      <c r="A50" t="s">
        <v>355</v>
      </c>
      <c r="B50" s="5" t="s">
        <v>441</v>
      </c>
      <c r="C50" s="5">
        <v>89</v>
      </c>
      <c r="D50" s="5">
        <v>87</v>
      </c>
      <c r="E50" s="5">
        <v>2547</v>
      </c>
      <c r="F50" s="5">
        <v>95</v>
      </c>
      <c r="G50" s="5">
        <v>33.96</v>
      </c>
      <c r="H50" s="5">
        <v>123.64</v>
      </c>
      <c r="I50" s="5">
        <v>0</v>
      </c>
      <c r="J50" s="5">
        <v>18</v>
      </c>
      <c r="K50" s="5">
        <v>4</v>
      </c>
      <c r="L50" s="5">
        <v>242</v>
      </c>
      <c r="M50" s="5">
        <v>58</v>
      </c>
      <c r="O50" t="s">
        <v>531</v>
      </c>
      <c r="P50" s="5" t="s">
        <v>403</v>
      </c>
      <c r="Q50" s="5">
        <v>62</v>
      </c>
      <c r="R50" s="5">
        <v>60</v>
      </c>
      <c r="S50" s="5">
        <v>204.2</v>
      </c>
      <c r="T50" s="5">
        <v>1</v>
      </c>
      <c r="U50" s="5">
        <v>1643</v>
      </c>
      <c r="V50" s="5">
        <v>68</v>
      </c>
      <c r="W50" s="5">
        <v>24.16</v>
      </c>
      <c r="X50" s="5">
        <v>8.0399999999999991</v>
      </c>
      <c r="Y50" s="5">
        <v>18.02</v>
      </c>
    </row>
    <row r="51" spans="1:25" x14ac:dyDescent="0.2">
      <c r="A51" t="s">
        <v>356</v>
      </c>
      <c r="B51" s="5" t="s">
        <v>442</v>
      </c>
      <c r="C51" s="5">
        <v>116</v>
      </c>
      <c r="D51" s="5">
        <v>101</v>
      </c>
      <c r="E51" s="5">
        <v>2268</v>
      </c>
      <c r="F51" s="5" t="s">
        <v>443</v>
      </c>
      <c r="G51" s="5">
        <v>33.85</v>
      </c>
      <c r="H51" s="5">
        <v>144.55000000000001</v>
      </c>
      <c r="I51" s="5">
        <v>2</v>
      </c>
      <c r="J51" s="5">
        <v>6</v>
      </c>
      <c r="K51" s="5">
        <v>1</v>
      </c>
      <c r="L51" s="5">
        <v>150</v>
      </c>
      <c r="M51" s="5">
        <v>109</v>
      </c>
      <c r="O51" t="s">
        <v>392</v>
      </c>
      <c r="P51" s="5" t="s">
        <v>407</v>
      </c>
      <c r="Q51" s="5">
        <v>56</v>
      </c>
      <c r="R51" s="5">
        <v>53</v>
      </c>
      <c r="S51" s="5">
        <v>185</v>
      </c>
      <c r="T51" s="5">
        <v>8</v>
      </c>
      <c r="U51" s="5">
        <v>1040</v>
      </c>
      <c r="V51" s="5">
        <v>67</v>
      </c>
      <c r="W51" s="5">
        <v>15.52</v>
      </c>
      <c r="X51" s="5">
        <v>5.62</v>
      </c>
      <c r="Y51" s="5">
        <v>16.559999999999999</v>
      </c>
    </row>
    <row r="52" spans="1:25" x14ac:dyDescent="0.2">
      <c r="A52" t="s">
        <v>357</v>
      </c>
      <c r="B52" s="5" t="s">
        <v>444</v>
      </c>
      <c r="C52" s="5">
        <v>103</v>
      </c>
      <c r="D52" s="5">
        <v>103</v>
      </c>
      <c r="E52" s="5">
        <v>3099</v>
      </c>
      <c r="F52" s="5" t="s">
        <v>196</v>
      </c>
      <c r="G52" s="5">
        <v>33.68</v>
      </c>
      <c r="H52" s="5">
        <v>142.66999999999999</v>
      </c>
      <c r="I52" s="5">
        <v>1</v>
      </c>
      <c r="J52" s="5">
        <v>26</v>
      </c>
      <c r="K52" s="5">
        <v>6</v>
      </c>
      <c r="L52" s="5">
        <v>320</v>
      </c>
      <c r="M52" s="5">
        <v>113</v>
      </c>
      <c r="O52" t="s">
        <v>532</v>
      </c>
      <c r="P52" s="5" t="s">
        <v>517</v>
      </c>
      <c r="Q52" s="5">
        <v>60</v>
      </c>
      <c r="R52" s="5">
        <v>58</v>
      </c>
      <c r="S52" s="5">
        <v>201.1</v>
      </c>
      <c r="T52" s="5">
        <v>2</v>
      </c>
      <c r="U52" s="5">
        <v>1408</v>
      </c>
      <c r="V52" s="5">
        <v>67</v>
      </c>
      <c r="W52" s="5">
        <v>21.01</v>
      </c>
      <c r="X52" s="5">
        <v>6.99</v>
      </c>
      <c r="Y52" s="5">
        <v>18.010000000000002</v>
      </c>
    </row>
    <row r="53" spans="1:25" x14ac:dyDescent="0.2">
      <c r="A53" t="s">
        <v>358</v>
      </c>
      <c r="B53" s="5" t="s">
        <v>399</v>
      </c>
      <c r="C53" s="5">
        <v>29</v>
      </c>
      <c r="D53" s="5">
        <v>29</v>
      </c>
      <c r="E53" s="5">
        <v>842</v>
      </c>
      <c r="F53" s="5">
        <v>103</v>
      </c>
      <c r="G53" s="5">
        <v>33.68</v>
      </c>
      <c r="H53" s="5">
        <v>148.76</v>
      </c>
      <c r="I53" s="5">
        <v>1</v>
      </c>
      <c r="J53" s="5">
        <v>4</v>
      </c>
      <c r="K53" s="5">
        <v>4</v>
      </c>
      <c r="L53" s="5">
        <v>70</v>
      </c>
      <c r="M53" s="5">
        <v>48</v>
      </c>
      <c r="O53" t="s">
        <v>337</v>
      </c>
      <c r="P53" s="5" t="s">
        <v>407</v>
      </c>
      <c r="Q53" s="5">
        <v>78</v>
      </c>
      <c r="R53" s="5">
        <v>57</v>
      </c>
      <c r="S53" s="5">
        <v>156.1</v>
      </c>
      <c r="T53" s="5">
        <v>5</v>
      </c>
      <c r="U53" s="5">
        <v>861</v>
      </c>
      <c r="V53" s="5">
        <v>66</v>
      </c>
      <c r="W53" s="5">
        <v>13.04</v>
      </c>
      <c r="X53" s="5">
        <v>5.51</v>
      </c>
      <c r="Y53" s="5">
        <v>14.19</v>
      </c>
    </row>
    <row r="54" spans="1:25" x14ac:dyDescent="0.2">
      <c r="A54" t="s">
        <v>359</v>
      </c>
      <c r="B54" s="5" t="s">
        <v>445</v>
      </c>
      <c r="C54" s="5">
        <v>44</v>
      </c>
      <c r="D54" s="5">
        <v>44</v>
      </c>
      <c r="E54" s="5">
        <v>1277</v>
      </c>
      <c r="F54" s="5" t="s">
        <v>446</v>
      </c>
      <c r="G54" s="5">
        <v>33.6</v>
      </c>
      <c r="H54" s="5">
        <v>132.05000000000001</v>
      </c>
      <c r="I54" s="5">
        <v>0</v>
      </c>
      <c r="J54" s="5">
        <v>8</v>
      </c>
      <c r="K54" s="5">
        <v>2</v>
      </c>
      <c r="L54" s="5">
        <v>146</v>
      </c>
      <c r="M54" s="5">
        <v>26</v>
      </c>
      <c r="O54" t="s">
        <v>533</v>
      </c>
      <c r="P54" s="5" t="s">
        <v>534</v>
      </c>
      <c r="Q54" s="5">
        <v>39</v>
      </c>
      <c r="R54" s="5">
        <v>39</v>
      </c>
      <c r="S54" s="5">
        <v>147.30000000000001</v>
      </c>
      <c r="T54" s="5">
        <v>5</v>
      </c>
      <c r="U54" s="5">
        <v>952</v>
      </c>
      <c r="V54" s="5">
        <v>66</v>
      </c>
      <c r="W54" s="5">
        <v>14.42</v>
      </c>
      <c r="X54" s="5">
        <v>6.45</v>
      </c>
      <c r="Y54" s="5">
        <v>13.4</v>
      </c>
    </row>
    <row r="55" spans="1:25" x14ac:dyDescent="0.2">
      <c r="A55" t="s">
        <v>360</v>
      </c>
      <c r="B55" s="5" t="s">
        <v>447</v>
      </c>
      <c r="C55" s="5">
        <v>32</v>
      </c>
      <c r="D55" s="5">
        <v>32</v>
      </c>
      <c r="E55" s="5">
        <v>971</v>
      </c>
      <c r="F55" s="5" t="s">
        <v>448</v>
      </c>
      <c r="G55" s="5">
        <v>33.479999999999997</v>
      </c>
      <c r="H55" s="5">
        <v>126.1</v>
      </c>
      <c r="I55" s="5">
        <v>1</v>
      </c>
      <c r="J55" s="5">
        <v>6</v>
      </c>
      <c r="K55" s="5">
        <v>1</v>
      </c>
      <c r="L55" s="5">
        <v>75</v>
      </c>
      <c r="M55" s="5">
        <v>43</v>
      </c>
      <c r="O55" t="s">
        <v>535</v>
      </c>
      <c r="P55" s="5" t="s">
        <v>407</v>
      </c>
      <c r="Q55" s="5">
        <v>55</v>
      </c>
      <c r="R55" s="5">
        <v>55</v>
      </c>
      <c r="S55" s="5">
        <v>203</v>
      </c>
      <c r="T55" s="5">
        <v>5</v>
      </c>
      <c r="U55" s="5">
        <v>1172</v>
      </c>
      <c r="V55" s="5">
        <v>66</v>
      </c>
      <c r="W55" s="5">
        <v>17.75</v>
      </c>
      <c r="X55" s="5">
        <v>5.77</v>
      </c>
      <c r="Y55" s="5">
        <v>18.45</v>
      </c>
    </row>
    <row r="56" spans="1:25" x14ac:dyDescent="0.2">
      <c r="A56" t="s">
        <v>361</v>
      </c>
      <c r="B56" s="5" t="s">
        <v>449</v>
      </c>
      <c r="C56" s="5">
        <v>33</v>
      </c>
      <c r="D56" s="5">
        <v>29</v>
      </c>
      <c r="E56" s="5">
        <v>663</v>
      </c>
      <c r="F56" s="5" t="s">
        <v>282</v>
      </c>
      <c r="G56" s="5">
        <v>33.15</v>
      </c>
      <c r="H56" s="5">
        <v>129.74</v>
      </c>
      <c r="I56" s="5">
        <v>0</v>
      </c>
      <c r="J56" s="5">
        <v>3</v>
      </c>
      <c r="K56" s="5">
        <v>2</v>
      </c>
      <c r="L56" s="5">
        <v>50</v>
      </c>
      <c r="M56" s="5">
        <v>21</v>
      </c>
      <c r="O56" t="s">
        <v>536</v>
      </c>
      <c r="P56" s="5" t="s">
        <v>537</v>
      </c>
      <c r="Q56" s="5">
        <v>58</v>
      </c>
      <c r="R56" s="5">
        <v>58</v>
      </c>
      <c r="S56" s="5">
        <v>205.1</v>
      </c>
      <c r="T56" s="5">
        <v>6</v>
      </c>
      <c r="U56" s="5">
        <v>1530</v>
      </c>
      <c r="V56" s="5">
        <v>66</v>
      </c>
      <c r="W56" s="5">
        <v>23.18</v>
      </c>
      <c r="X56" s="5">
        <v>7.45</v>
      </c>
      <c r="Y56" s="5">
        <v>18.649999999999999</v>
      </c>
    </row>
    <row r="57" spans="1:25" x14ac:dyDescent="0.2">
      <c r="A57" t="s">
        <v>362</v>
      </c>
      <c r="B57" s="5" t="s">
        <v>450</v>
      </c>
      <c r="C57" s="5">
        <v>74</v>
      </c>
      <c r="D57" s="5">
        <v>67</v>
      </c>
      <c r="E57" s="5">
        <v>1817</v>
      </c>
      <c r="F57" s="5">
        <v>108</v>
      </c>
      <c r="G57" s="5">
        <v>33.03</v>
      </c>
      <c r="H57" s="5">
        <v>143.29</v>
      </c>
      <c r="I57" s="5">
        <v>2</v>
      </c>
      <c r="J57" s="5">
        <v>10</v>
      </c>
      <c r="K57" s="5">
        <v>3</v>
      </c>
      <c r="L57" s="5">
        <v>130</v>
      </c>
      <c r="M57" s="5">
        <v>88</v>
      </c>
      <c r="O57" t="s">
        <v>538</v>
      </c>
      <c r="P57" s="5" t="s">
        <v>478</v>
      </c>
      <c r="Q57" s="5">
        <v>63</v>
      </c>
      <c r="R57" s="5">
        <v>60</v>
      </c>
      <c r="S57" s="5">
        <v>222.1</v>
      </c>
      <c r="T57" s="5">
        <v>2</v>
      </c>
      <c r="U57" s="5">
        <v>1906</v>
      </c>
      <c r="V57" s="5">
        <v>66</v>
      </c>
      <c r="W57" s="5">
        <v>28.87</v>
      </c>
      <c r="X57" s="5">
        <v>8.57</v>
      </c>
      <c r="Y57" s="5">
        <v>20.190000000000001</v>
      </c>
    </row>
    <row r="58" spans="1:25" x14ac:dyDescent="0.2">
      <c r="A58" t="s">
        <v>363</v>
      </c>
      <c r="B58" s="5" t="s">
        <v>399</v>
      </c>
      <c r="C58" s="5">
        <v>39</v>
      </c>
      <c r="D58" s="5">
        <v>35</v>
      </c>
      <c r="E58" s="5">
        <v>990</v>
      </c>
      <c r="F58" s="5" t="s">
        <v>250</v>
      </c>
      <c r="G58" s="5">
        <v>33</v>
      </c>
      <c r="H58" s="5">
        <v>136.55000000000001</v>
      </c>
      <c r="I58" s="5">
        <v>0</v>
      </c>
      <c r="J58" s="5">
        <v>6</v>
      </c>
      <c r="K58" s="5">
        <v>2</v>
      </c>
      <c r="L58" s="5">
        <v>81</v>
      </c>
      <c r="M58" s="5">
        <v>39</v>
      </c>
      <c r="O58" t="s">
        <v>539</v>
      </c>
      <c r="P58" s="5" t="s">
        <v>404</v>
      </c>
      <c r="Q58" s="5">
        <v>51</v>
      </c>
      <c r="R58" s="5">
        <v>49</v>
      </c>
      <c r="S58" s="5">
        <v>163</v>
      </c>
      <c r="T58" s="5">
        <v>6</v>
      </c>
      <c r="U58" s="5">
        <v>868</v>
      </c>
      <c r="V58" s="5">
        <v>65</v>
      </c>
      <c r="W58" s="5">
        <v>13.35</v>
      </c>
      <c r="X58" s="5">
        <v>5.32</v>
      </c>
      <c r="Y58" s="5">
        <v>15.04</v>
      </c>
    </row>
    <row r="59" spans="1:25" x14ac:dyDescent="0.2">
      <c r="A59" t="s">
        <v>364</v>
      </c>
      <c r="B59" s="5" t="s">
        <v>415</v>
      </c>
      <c r="C59" s="5">
        <v>37</v>
      </c>
      <c r="D59" s="5">
        <v>34</v>
      </c>
      <c r="E59" s="5">
        <v>956</v>
      </c>
      <c r="F59" s="5">
        <v>99</v>
      </c>
      <c r="G59" s="5">
        <v>32.96</v>
      </c>
      <c r="H59" s="5">
        <v>126.95</v>
      </c>
      <c r="I59" s="5">
        <v>0</v>
      </c>
      <c r="J59" s="5">
        <v>5</v>
      </c>
      <c r="K59" s="5">
        <v>1</v>
      </c>
      <c r="L59" s="5">
        <v>108</v>
      </c>
      <c r="M59" s="5">
        <v>24</v>
      </c>
      <c r="O59" t="s">
        <v>540</v>
      </c>
      <c r="P59" s="5" t="s">
        <v>414</v>
      </c>
      <c r="Q59" s="5">
        <v>45</v>
      </c>
      <c r="R59" s="5">
        <v>43</v>
      </c>
      <c r="S59" s="5">
        <v>138.4</v>
      </c>
      <c r="T59" s="5">
        <v>6</v>
      </c>
      <c r="U59" s="5">
        <v>876</v>
      </c>
      <c r="V59" s="5">
        <v>65</v>
      </c>
      <c r="W59" s="5">
        <v>13.47</v>
      </c>
      <c r="X59" s="5">
        <v>6.31</v>
      </c>
      <c r="Y59" s="5">
        <v>12.8</v>
      </c>
    </row>
    <row r="60" spans="1:25" x14ac:dyDescent="0.2">
      <c r="A60" t="s">
        <v>365</v>
      </c>
      <c r="B60" s="5" t="s">
        <v>451</v>
      </c>
      <c r="C60" s="5">
        <v>47</v>
      </c>
      <c r="D60" s="5">
        <v>44</v>
      </c>
      <c r="E60" s="5">
        <v>984</v>
      </c>
      <c r="F60" s="5" t="s">
        <v>452</v>
      </c>
      <c r="G60" s="5">
        <v>32.799999999999997</v>
      </c>
      <c r="H60" s="5">
        <v>132.97</v>
      </c>
      <c r="I60" s="5">
        <v>0</v>
      </c>
      <c r="J60" s="5">
        <v>5</v>
      </c>
      <c r="K60" s="5">
        <v>3</v>
      </c>
      <c r="L60" s="5">
        <v>71</v>
      </c>
      <c r="M60" s="5">
        <v>44</v>
      </c>
      <c r="O60" t="s">
        <v>541</v>
      </c>
      <c r="P60" s="5" t="s">
        <v>407</v>
      </c>
      <c r="Q60" s="5">
        <v>50</v>
      </c>
      <c r="R60" s="5">
        <v>50</v>
      </c>
      <c r="S60" s="5">
        <v>181</v>
      </c>
      <c r="T60" s="5">
        <v>2</v>
      </c>
      <c r="U60" s="5">
        <v>1381</v>
      </c>
      <c r="V60" s="5">
        <v>65</v>
      </c>
      <c r="W60" s="5">
        <v>21.24</v>
      </c>
      <c r="X60" s="5">
        <v>7.62</v>
      </c>
      <c r="Y60" s="5">
        <v>16.7</v>
      </c>
    </row>
    <row r="61" spans="1:25" x14ac:dyDescent="0.2">
      <c r="A61" t="s">
        <v>366</v>
      </c>
      <c r="B61" s="5" t="s">
        <v>407</v>
      </c>
      <c r="C61" s="5">
        <v>57</v>
      </c>
      <c r="D61" s="5">
        <v>55</v>
      </c>
      <c r="E61" s="5">
        <v>1339</v>
      </c>
      <c r="F61" s="5" t="s">
        <v>196</v>
      </c>
      <c r="G61" s="5">
        <v>32.65</v>
      </c>
      <c r="H61" s="5">
        <v>122.95</v>
      </c>
      <c r="I61" s="5">
        <v>1</v>
      </c>
      <c r="J61" s="5">
        <v>9</v>
      </c>
      <c r="K61" s="5">
        <v>2</v>
      </c>
      <c r="L61" s="5">
        <v>101</v>
      </c>
      <c r="M61" s="5">
        <v>50</v>
      </c>
      <c r="O61" t="s">
        <v>542</v>
      </c>
      <c r="P61" s="5" t="s">
        <v>403</v>
      </c>
      <c r="Q61" s="5">
        <v>63</v>
      </c>
      <c r="R61" s="5">
        <v>55</v>
      </c>
      <c r="S61" s="5">
        <v>162</v>
      </c>
      <c r="T61" s="5">
        <v>0</v>
      </c>
      <c r="U61" s="5">
        <v>1388</v>
      </c>
      <c r="V61" s="5">
        <v>65</v>
      </c>
      <c r="W61" s="5">
        <v>21.35</v>
      </c>
      <c r="X61" s="5">
        <v>8.56</v>
      </c>
      <c r="Y61" s="5">
        <v>14.95</v>
      </c>
    </row>
    <row r="62" spans="1:25" x14ac:dyDescent="0.2">
      <c r="A62" t="s">
        <v>367</v>
      </c>
      <c r="B62" s="5" t="s">
        <v>453</v>
      </c>
      <c r="C62" s="5">
        <v>80</v>
      </c>
      <c r="D62" s="5">
        <v>79</v>
      </c>
      <c r="E62" s="5">
        <v>2277</v>
      </c>
      <c r="F62" s="5">
        <v>100</v>
      </c>
      <c r="G62" s="5">
        <v>32.520000000000003</v>
      </c>
      <c r="H62" s="5">
        <v>137.33000000000001</v>
      </c>
      <c r="I62" s="5">
        <v>1</v>
      </c>
      <c r="J62" s="5">
        <v>14</v>
      </c>
      <c r="K62" s="5">
        <v>6</v>
      </c>
      <c r="L62" s="5">
        <v>235</v>
      </c>
      <c r="M62" s="5">
        <v>86</v>
      </c>
      <c r="O62" t="s">
        <v>543</v>
      </c>
      <c r="P62" s="5" t="s">
        <v>459</v>
      </c>
      <c r="Q62" s="5">
        <v>56</v>
      </c>
      <c r="R62" s="5">
        <v>55</v>
      </c>
      <c r="S62" s="5">
        <v>195.3</v>
      </c>
      <c r="T62" s="5">
        <v>2</v>
      </c>
      <c r="U62" s="5">
        <v>1491</v>
      </c>
      <c r="V62" s="5">
        <v>65</v>
      </c>
      <c r="W62" s="5">
        <v>22.93</v>
      </c>
      <c r="X62" s="5">
        <v>7.62</v>
      </c>
      <c r="Y62" s="5">
        <v>18.04</v>
      </c>
    </row>
    <row r="63" spans="1:25" x14ac:dyDescent="0.2">
      <c r="A63" t="s">
        <v>368</v>
      </c>
      <c r="B63" s="5" t="s">
        <v>407</v>
      </c>
      <c r="C63" s="5">
        <v>33</v>
      </c>
      <c r="D63" s="5">
        <v>33</v>
      </c>
      <c r="E63" s="5">
        <v>877</v>
      </c>
      <c r="F63" s="5">
        <v>100</v>
      </c>
      <c r="G63" s="5">
        <v>32.479999999999997</v>
      </c>
      <c r="H63" s="5">
        <v>117.87</v>
      </c>
      <c r="I63" s="5">
        <v>1</v>
      </c>
      <c r="J63" s="5">
        <v>5</v>
      </c>
      <c r="K63" s="5">
        <v>1</v>
      </c>
      <c r="L63" s="5">
        <v>67</v>
      </c>
      <c r="M63" s="5">
        <v>36</v>
      </c>
      <c r="O63" t="s">
        <v>544</v>
      </c>
      <c r="P63" s="5" t="s">
        <v>545</v>
      </c>
      <c r="Q63" s="5">
        <v>47</v>
      </c>
      <c r="R63" s="5">
        <v>47</v>
      </c>
      <c r="S63" s="5">
        <v>169.1</v>
      </c>
      <c r="T63" s="5">
        <v>3</v>
      </c>
      <c r="U63" s="5">
        <v>1175</v>
      </c>
      <c r="V63" s="5">
        <v>64</v>
      </c>
      <c r="W63" s="5">
        <v>18.350000000000001</v>
      </c>
      <c r="X63" s="5">
        <v>6.94</v>
      </c>
      <c r="Y63" s="5">
        <v>15.85</v>
      </c>
    </row>
    <row r="64" spans="1:25" x14ac:dyDescent="0.2">
      <c r="A64" t="s">
        <v>369</v>
      </c>
      <c r="B64" s="5" t="s">
        <v>454</v>
      </c>
      <c r="C64" s="5">
        <v>38</v>
      </c>
      <c r="D64" s="5">
        <v>30</v>
      </c>
      <c r="E64" s="5">
        <v>518</v>
      </c>
      <c r="F64" s="5" t="s">
        <v>136</v>
      </c>
      <c r="G64" s="5">
        <v>32.369999999999997</v>
      </c>
      <c r="H64" s="5">
        <v>128.21</v>
      </c>
      <c r="I64" s="5">
        <v>0</v>
      </c>
      <c r="J64" s="5">
        <v>1</v>
      </c>
      <c r="K64" s="5">
        <v>1</v>
      </c>
      <c r="L64" s="5">
        <v>37</v>
      </c>
      <c r="M64" s="5">
        <v>16</v>
      </c>
      <c r="O64" t="s">
        <v>546</v>
      </c>
      <c r="P64" s="5" t="s">
        <v>407</v>
      </c>
      <c r="Q64" s="5">
        <v>58</v>
      </c>
      <c r="R64" s="5">
        <v>57</v>
      </c>
      <c r="S64" s="5">
        <v>195.4</v>
      </c>
      <c r="T64" s="5">
        <v>0</v>
      </c>
      <c r="U64" s="5">
        <v>1187</v>
      </c>
      <c r="V64" s="5">
        <v>64</v>
      </c>
      <c r="W64" s="5">
        <v>18.54</v>
      </c>
      <c r="X64" s="5">
        <v>6.06</v>
      </c>
      <c r="Y64" s="5">
        <v>18.34</v>
      </c>
    </row>
    <row r="65" spans="1:25" x14ac:dyDescent="0.2">
      <c r="A65" t="s">
        <v>370</v>
      </c>
      <c r="B65" s="5" t="s">
        <v>455</v>
      </c>
      <c r="C65" s="5">
        <v>88</v>
      </c>
      <c r="D65" s="5">
        <v>80</v>
      </c>
      <c r="E65" s="5">
        <v>2079</v>
      </c>
      <c r="F65" s="5">
        <v>100</v>
      </c>
      <c r="G65" s="5">
        <v>31.98</v>
      </c>
      <c r="H65" s="5">
        <v>132.25</v>
      </c>
      <c r="I65" s="5">
        <v>1</v>
      </c>
      <c r="J65" s="5">
        <v>10</v>
      </c>
      <c r="K65" s="5">
        <v>9</v>
      </c>
      <c r="L65" s="5">
        <v>180</v>
      </c>
      <c r="M65" s="5">
        <v>70</v>
      </c>
      <c r="O65" t="s">
        <v>547</v>
      </c>
      <c r="P65" s="5" t="s">
        <v>444</v>
      </c>
      <c r="Q65" s="5">
        <v>56</v>
      </c>
      <c r="R65" s="5">
        <v>55</v>
      </c>
      <c r="S65" s="5">
        <v>198.1</v>
      </c>
      <c r="T65" s="5">
        <v>5</v>
      </c>
      <c r="U65" s="5">
        <v>1425</v>
      </c>
      <c r="V65" s="5">
        <v>64</v>
      </c>
      <c r="W65" s="5">
        <v>22.26</v>
      </c>
      <c r="X65" s="5">
        <v>7.19</v>
      </c>
      <c r="Y65" s="5">
        <v>18.57</v>
      </c>
    </row>
    <row r="66" spans="1:25" x14ac:dyDescent="0.2">
      <c r="A66" t="s">
        <v>371</v>
      </c>
      <c r="B66" s="5" t="s">
        <v>456</v>
      </c>
      <c r="C66" s="5">
        <v>122</v>
      </c>
      <c r="D66" s="5">
        <v>118</v>
      </c>
      <c r="E66" s="5">
        <v>3531</v>
      </c>
      <c r="F66" s="5">
        <v>105</v>
      </c>
      <c r="G66" s="5">
        <v>31.81</v>
      </c>
      <c r="H66" s="5">
        <v>135.69999999999999</v>
      </c>
      <c r="I66" s="5">
        <v>2</v>
      </c>
      <c r="J66" s="5">
        <v>20</v>
      </c>
      <c r="K66" s="5">
        <v>3</v>
      </c>
      <c r="L66" s="5">
        <v>309</v>
      </c>
      <c r="M66" s="5">
        <v>173</v>
      </c>
      <c r="O66" t="s">
        <v>548</v>
      </c>
      <c r="P66" s="5" t="s">
        <v>478</v>
      </c>
      <c r="Q66" s="5">
        <v>61</v>
      </c>
      <c r="R66" s="5">
        <v>59</v>
      </c>
      <c r="S66" s="5">
        <v>210.4</v>
      </c>
      <c r="T66" s="5">
        <v>3</v>
      </c>
      <c r="U66" s="5">
        <v>1587</v>
      </c>
      <c r="V66" s="5">
        <v>64</v>
      </c>
      <c r="W66" s="5">
        <v>24.79</v>
      </c>
      <c r="X66" s="5">
        <v>7.53</v>
      </c>
      <c r="Y66" s="5">
        <v>19.75</v>
      </c>
    </row>
    <row r="67" spans="1:25" x14ac:dyDescent="0.2">
      <c r="A67" t="s">
        <v>372</v>
      </c>
      <c r="B67" s="5" t="s">
        <v>457</v>
      </c>
      <c r="C67" s="5">
        <v>151</v>
      </c>
      <c r="D67" s="5">
        <v>143</v>
      </c>
      <c r="E67" s="5">
        <v>3974</v>
      </c>
      <c r="F67" s="5" t="s">
        <v>458</v>
      </c>
      <c r="G67" s="5">
        <v>31.79</v>
      </c>
      <c r="H67" s="5">
        <v>139.97</v>
      </c>
      <c r="I67" s="5">
        <v>5</v>
      </c>
      <c r="J67" s="5">
        <v>29</v>
      </c>
      <c r="K67" s="5">
        <v>12</v>
      </c>
      <c r="L67" s="5">
        <v>359</v>
      </c>
      <c r="M67" s="5">
        <v>190</v>
      </c>
      <c r="O67" t="s">
        <v>549</v>
      </c>
      <c r="P67" s="5" t="s">
        <v>550</v>
      </c>
      <c r="Q67" s="5">
        <v>38</v>
      </c>
      <c r="R67" s="5">
        <v>38</v>
      </c>
      <c r="S67" s="5">
        <v>140.5</v>
      </c>
      <c r="T67" s="5">
        <v>0</v>
      </c>
      <c r="U67" s="5">
        <v>948</v>
      </c>
      <c r="V67" s="5">
        <v>63</v>
      </c>
      <c r="W67" s="5">
        <v>15.04</v>
      </c>
      <c r="X67" s="5">
        <v>6.73</v>
      </c>
      <c r="Y67" s="5">
        <v>13.41</v>
      </c>
    </row>
    <row r="68" spans="1:25" x14ac:dyDescent="0.2">
      <c r="A68" t="s">
        <v>373</v>
      </c>
      <c r="B68" s="5" t="s">
        <v>459</v>
      </c>
      <c r="C68" s="5">
        <v>55</v>
      </c>
      <c r="D68" s="5">
        <v>55</v>
      </c>
      <c r="E68" s="5">
        <v>1493</v>
      </c>
      <c r="F68" s="5">
        <v>100</v>
      </c>
      <c r="G68" s="5">
        <v>31.76</v>
      </c>
      <c r="H68" s="5">
        <v>133.18</v>
      </c>
      <c r="I68" s="5">
        <v>1</v>
      </c>
      <c r="J68" s="5">
        <v>9</v>
      </c>
      <c r="K68" s="5">
        <v>4</v>
      </c>
      <c r="L68" s="5">
        <v>173</v>
      </c>
      <c r="M68" s="5">
        <v>33</v>
      </c>
      <c r="O68" t="s">
        <v>551</v>
      </c>
      <c r="P68" s="5" t="s">
        <v>407</v>
      </c>
      <c r="Q68" s="5">
        <v>57</v>
      </c>
      <c r="R68" s="5">
        <v>50</v>
      </c>
      <c r="S68" s="5">
        <v>160.30000000000001</v>
      </c>
      <c r="T68" s="5">
        <v>1</v>
      </c>
      <c r="U68" s="5">
        <v>1131</v>
      </c>
      <c r="V68" s="5">
        <v>63</v>
      </c>
      <c r="W68" s="5">
        <v>17.95</v>
      </c>
      <c r="X68" s="5">
        <v>7.04</v>
      </c>
      <c r="Y68" s="5">
        <v>15.28</v>
      </c>
    </row>
    <row r="69" spans="1:25" x14ac:dyDescent="0.2">
      <c r="A69" t="s">
        <v>374</v>
      </c>
      <c r="B69" s="5" t="s">
        <v>460</v>
      </c>
      <c r="C69" s="5">
        <v>35</v>
      </c>
      <c r="D69" s="5">
        <v>34</v>
      </c>
      <c r="E69" s="5">
        <v>825</v>
      </c>
      <c r="F69" s="5">
        <v>80</v>
      </c>
      <c r="G69" s="5">
        <v>31.73</v>
      </c>
      <c r="H69" s="5">
        <v>105.22</v>
      </c>
      <c r="I69" s="5">
        <v>0</v>
      </c>
      <c r="J69" s="5">
        <v>6</v>
      </c>
      <c r="K69" s="5">
        <v>0</v>
      </c>
      <c r="L69" s="5">
        <v>67</v>
      </c>
      <c r="M69" s="5">
        <v>6</v>
      </c>
      <c r="O69" t="s">
        <v>552</v>
      </c>
      <c r="P69" s="5" t="s">
        <v>403</v>
      </c>
      <c r="Q69" s="5">
        <v>55</v>
      </c>
      <c r="R69" s="5">
        <v>50</v>
      </c>
      <c r="S69" s="5">
        <v>165.4</v>
      </c>
      <c r="T69" s="5">
        <v>4</v>
      </c>
      <c r="U69" s="5">
        <v>1212</v>
      </c>
      <c r="V69" s="5">
        <v>63</v>
      </c>
      <c r="W69" s="5">
        <v>19.23</v>
      </c>
      <c r="X69" s="5">
        <v>7.31</v>
      </c>
      <c r="Y69" s="5">
        <v>15.77</v>
      </c>
    </row>
    <row r="70" spans="1:25" x14ac:dyDescent="0.2">
      <c r="A70" t="s">
        <v>375</v>
      </c>
      <c r="B70" s="5" t="s">
        <v>461</v>
      </c>
      <c r="C70" s="5">
        <v>33</v>
      </c>
      <c r="D70" s="5">
        <v>33</v>
      </c>
      <c r="E70" s="5">
        <v>982</v>
      </c>
      <c r="F70" s="5" t="s">
        <v>180</v>
      </c>
      <c r="G70" s="5">
        <v>31.67</v>
      </c>
      <c r="H70" s="5">
        <v>127.53</v>
      </c>
      <c r="I70" s="5">
        <v>0</v>
      </c>
      <c r="J70" s="5">
        <v>5</v>
      </c>
      <c r="K70" s="5">
        <v>1</v>
      </c>
      <c r="L70" s="5">
        <v>123</v>
      </c>
      <c r="M70" s="5">
        <v>26</v>
      </c>
      <c r="O70" t="s">
        <v>553</v>
      </c>
      <c r="P70" s="5" t="s">
        <v>414</v>
      </c>
      <c r="Q70" s="5">
        <v>62</v>
      </c>
      <c r="R70" s="5">
        <v>58</v>
      </c>
      <c r="S70" s="5">
        <v>158.30000000000001</v>
      </c>
      <c r="T70" s="5">
        <v>2</v>
      </c>
      <c r="U70" s="5">
        <v>1109</v>
      </c>
      <c r="V70" s="5">
        <v>62</v>
      </c>
      <c r="W70" s="5">
        <v>17.88</v>
      </c>
      <c r="X70" s="5">
        <v>6.99</v>
      </c>
      <c r="Y70" s="5">
        <v>15.33</v>
      </c>
    </row>
    <row r="71" spans="1:25" x14ac:dyDescent="0.2">
      <c r="A71" t="s">
        <v>376</v>
      </c>
      <c r="B71" s="5" t="s">
        <v>436</v>
      </c>
      <c r="C71" s="5">
        <v>56</v>
      </c>
      <c r="D71" s="5">
        <v>55</v>
      </c>
      <c r="E71" s="5">
        <v>1702</v>
      </c>
      <c r="F71" s="5">
        <v>83</v>
      </c>
      <c r="G71" s="5">
        <v>31.51</v>
      </c>
      <c r="H71" s="5">
        <v>130.91999999999999</v>
      </c>
      <c r="I71" s="5">
        <v>0</v>
      </c>
      <c r="J71" s="5">
        <v>14</v>
      </c>
      <c r="K71" s="5">
        <v>2</v>
      </c>
      <c r="L71" s="5">
        <v>198</v>
      </c>
      <c r="M71" s="5">
        <v>33</v>
      </c>
      <c r="O71" t="s">
        <v>554</v>
      </c>
      <c r="P71" s="5" t="s">
        <v>404</v>
      </c>
      <c r="Q71" s="5">
        <v>44</v>
      </c>
      <c r="R71" s="5">
        <v>44</v>
      </c>
      <c r="S71" s="5">
        <v>149.5</v>
      </c>
      <c r="T71" s="5">
        <v>2</v>
      </c>
      <c r="U71" s="5">
        <v>1294</v>
      </c>
      <c r="V71" s="5">
        <v>62</v>
      </c>
      <c r="W71" s="5">
        <v>20.87</v>
      </c>
      <c r="X71" s="5">
        <v>8.6300000000000008</v>
      </c>
      <c r="Y71" s="5">
        <v>14.5</v>
      </c>
    </row>
    <row r="72" spans="1:25" x14ac:dyDescent="0.2">
      <c r="A72" t="s">
        <v>377</v>
      </c>
      <c r="B72" s="5" t="s">
        <v>415</v>
      </c>
      <c r="C72" s="5">
        <v>27</v>
      </c>
      <c r="D72" s="5">
        <v>24</v>
      </c>
      <c r="E72" s="5">
        <v>566</v>
      </c>
      <c r="F72" s="5" t="s">
        <v>253</v>
      </c>
      <c r="G72" s="5">
        <v>31.44</v>
      </c>
      <c r="H72" s="5">
        <v>132.55000000000001</v>
      </c>
      <c r="I72" s="5">
        <v>0</v>
      </c>
      <c r="J72" s="5">
        <v>3</v>
      </c>
      <c r="K72" s="5">
        <v>1</v>
      </c>
      <c r="L72" s="5">
        <v>54</v>
      </c>
      <c r="M72" s="5">
        <v>23</v>
      </c>
      <c r="O72" t="s">
        <v>555</v>
      </c>
      <c r="P72" s="5" t="s">
        <v>407</v>
      </c>
      <c r="Q72" s="5">
        <v>52</v>
      </c>
      <c r="R72" s="5">
        <v>52</v>
      </c>
      <c r="S72" s="5">
        <v>187.4</v>
      </c>
      <c r="T72" s="5">
        <v>8</v>
      </c>
      <c r="U72" s="5">
        <v>1342</v>
      </c>
      <c r="V72" s="5">
        <v>62</v>
      </c>
      <c r="W72" s="5">
        <v>21.64</v>
      </c>
      <c r="X72" s="5">
        <v>7.15</v>
      </c>
      <c r="Y72" s="5">
        <v>18.16</v>
      </c>
    </row>
    <row r="73" spans="1:25" x14ac:dyDescent="0.2">
      <c r="A73" t="s">
        <v>378</v>
      </c>
      <c r="B73" s="5" t="s">
        <v>459</v>
      </c>
      <c r="C73" s="5">
        <v>56</v>
      </c>
      <c r="D73" s="5">
        <v>53</v>
      </c>
      <c r="E73" s="5">
        <v>1382</v>
      </c>
      <c r="F73" s="5">
        <v>78</v>
      </c>
      <c r="G73" s="5">
        <v>31.4</v>
      </c>
      <c r="H73" s="5">
        <v>119.55</v>
      </c>
      <c r="I73" s="5">
        <v>0</v>
      </c>
      <c r="J73" s="5">
        <v>8</v>
      </c>
      <c r="K73" s="5">
        <v>2</v>
      </c>
      <c r="L73" s="5">
        <v>139</v>
      </c>
      <c r="M73" s="5">
        <v>20</v>
      </c>
      <c r="O73" t="s">
        <v>556</v>
      </c>
      <c r="P73" s="5" t="s">
        <v>442</v>
      </c>
      <c r="Q73" s="5">
        <v>56</v>
      </c>
      <c r="R73" s="5">
        <v>56</v>
      </c>
      <c r="S73" s="5">
        <v>200.4</v>
      </c>
      <c r="T73" s="5">
        <v>3</v>
      </c>
      <c r="U73" s="5">
        <v>1450</v>
      </c>
      <c r="V73" s="5">
        <v>62</v>
      </c>
      <c r="W73" s="5">
        <v>23.38</v>
      </c>
      <c r="X73" s="5">
        <v>7.22</v>
      </c>
      <c r="Y73" s="5">
        <v>19.41</v>
      </c>
    </row>
    <row r="74" spans="1:25" x14ac:dyDescent="0.2">
      <c r="A74" t="s">
        <v>379</v>
      </c>
      <c r="B74" s="5" t="s">
        <v>414</v>
      </c>
      <c r="C74" s="5">
        <v>78</v>
      </c>
      <c r="D74" s="5">
        <v>76</v>
      </c>
      <c r="E74" s="5">
        <v>2072</v>
      </c>
      <c r="F74" s="5" t="s">
        <v>196</v>
      </c>
      <c r="G74" s="5">
        <v>31.39</v>
      </c>
      <c r="H74" s="5">
        <v>123.48</v>
      </c>
      <c r="I74" s="5">
        <v>1</v>
      </c>
      <c r="J74" s="5">
        <v>16</v>
      </c>
      <c r="K74" s="5">
        <v>7</v>
      </c>
      <c r="L74" s="5">
        <v>223</v>
      </c>
      <c r="M74" s="5">
        <v>67</v>
      </c>
      <c r="O74" t="s">
        <v>557</v>
      </c>
      <c r="P74" s="5" t="s">
        <v>406</v>
      </c>
      <c r="Q74" s="5">
        <v>62</v>
      </c>
      <c r="R74" s="5">
        <v>57</v>
      </c>
      <c r="S74" s="5">
        <v>169.3</v>
      </c>
      <c r="T74" s="5">
        <v>4</v>
      </c>
      <c r="U74" s="5">
        <v>972</v>
      </c>
      <c r="V74" s="5">
        <v>61</v>
      </c>
      <c r="W74" s="5">
        <v>15.93</v>
      </c>
      <c r="X74" s="5">
        <v>5.73</v>
      </c>
      <c r="Y74" s="5">
        <v>16.670000000000002</v>
      </c>
    </row>
    <row r="75" spans="1:25" x14ac:dyDescent="0.2">
      <c r="A75" t="s">
        <v>380</v>
      </c>
      <c r="B75" s="5" t="s">
        <v>434</v>
      </c>
      <c r="C75" s="5">
        <v>65</v>
      </c>
      <c r="D75" s="5">
        <v>62</v>
      </c>
      <c r="E75" s="5">
        <v>1724</v>
      </c>
      <c r="F75" s="5" t="s">
        <v>462</v>
      </c>
      <c r="G75" s="5">
        <v>31.34</v>
      </c>
      <c r="H75" s="5">
        <v>156.44</v>
      </c>
      <c r="I75" s="5">
        <v>3</v>
      </c>
      <c r="J75" s="5">
        <v>11</v>
      </c>
      <c r="K75" s="5">
        <v>5</v>
      </c>
      <c r="L75" s="5">
        <v>132</v>
      </c>
      <c r="M75" s="5">
        <v>107</v>
      </c>
      <c r="O75" t="s">
        <v>558</v>
      </c>
      <c r="P75" s="5" t="s">
        <v>436</v>
      </c>
      <c r="Q75" s="5">
        <v>58</v>
      </c>
      <c r="R75" s="5">
        <v>56</v>
      </c>
      <c r="S75" s="5">
        <v>184.2</v>
      </c>
      <c r="T75" s="5">
        <v>3</v>
      </c>
      <c r="U75" s="5">
        <v>1283</v>
      </c>
      <c r="V75" s="5">
        <v>61</v>
      </c>
      <c r="W75" s="5">
        <v>21.03</v>
      </c>
      <c r="X75" s="5">
        <v>6.96</v>
      </c>
      <c r="Y75" s="5">
        <v>18.13</v>
      </c>
    </row>
    <row r="76" spans="1:25" x14ac:dyDescent="0.2">
      <c r="A76" t="s">
        <v>381</v>
      </c>
      <c r="B76" s="5" t="s">
        <v>463</v>
      </c>
      <c r="C76" s="5">
        <v>124</v>
      </c>
      <c r="D76" s="5">
        <v>111</v>
      </c>
      <c r="E76" s="5">
        <v>2435</v>
      </c>
      <c r="F76" s="5">
        <v>75</v>
      </c>
      <c r="G76" s="5">
        <v>31.21</v>
      </c>
      <c r="H76" s="5">
        <v>125.64</v>
      </c>
      <c r="I76" s="5">
        <v>0</v>
      </c>
      <c r="J76" s="5">
        <v>9</v>
      </c>
      <c r="K76" s="5">
        <v>2</v>
      </c>
      <c r="L76" s="5">
        <v>196</v>
      </c>
      <c r="M76" s="5">
        <v>69</v>
      </c>
      <c r="O76" t="s">
        <v>559</v>
      </c>
      <c r="P76" s="5" t="s">
        <v>517</v>
      </c>
      <c r="Q76" s="5">
        <v>45</v>
      </c>
      <c r="R76" s="5">
        <v>45</v>
      </c>
      <c r="S76" s="5">
        <v>169.4</v>
      </c>
      <c r="T76" s="5">
        <v>6</v>
      </c>
      <c r="U76" s="5">
        <v>1304</v>
      </c>
      <c r="V76" s="5">
        <v>61</v>
      </c>
      <c r="W76" s="5">
        <v>21.37</v>
      </c>
      <c r="X76" s="5">
        <v>7.68</v>
      </c>
      <c r="Y76" s="5">
        <v>16.68</v>
      </c>
    </row>
    <row r="77" spans="1:25" x14ac:dyDescent="0.2">
      <c r="A77" t="s">
        <v>382</v>
      </c>
      <c r="B77" s="5" t="s">
        <v>399</v>
      </c>
      <c r="C77" s="5">
        <v>26</v>
      </c>
      <c r="D77" s="5">
        <v>25</v>
      </c>
      <c r="E77" s="5">
        <v>745</v>
      </c>
      <c r="F77" s="5">
        <v>99</v>
      </c>
      <c r="G77" s="5">
        <v>31.04</v>
      </c>
      <c r="H77" s="5">
        <v>114.26</v>
      </c>
      <c r="I77" s="5">
        <v>0</v>
      </c>
      <c r="J77" s="5">
        <v>6</v>
      </c>
      <c r="K77" s="5">
        <v>2</v>
      </c>
      <c r="L77" s="5">
        <v>67</v>
      </c>
      <c r="M77" s="5">
        <v>18</v>
      </c>
      <c r="O77" t="s">
        <v>560</v>
      </c>
      <c r="P77" s="5" t="s">
        <v>463</v>
      </c>
      <c r="Q77" s="5">
        <v>119</v>
      </c>
      <c r="R77" s="5">
        <v>79</v>
      </c>
      <c r="S77" s="5">
        <v>210.1</v>
      </c>
      <c r="T77" s="5">
        <v>3</v>
      </c>
      <c r="U77" s="5">
        <v>1388</v>
      </c>
      <c r="V77" s="5">
        <v>61</v>
      </c>
      <c r="W77" s="5">
        <v>22.75</v>
      </c>
      <c r="X77" s="5">
        <v>6.6</v>
      </c>
      <c r="Y77" s="5">
        <v>20.67</v>
      </c>
    </row>
    <row r="78" spans="1:25" x14ac:dyDescent="0.2">
      <c r="A78" t="s">
        <v>383</v>
      </c>
      <c r="B78" s="5" t="s">
        <v>440</v>
      </c>
      <c r="C78" s="5">
        <v>75</v>
      </c>
      <c r="D78" s="5">
        <v>75</v>
      </c>
      <c r="E78" s="5">
        <v>2074</v>
      </c>
      <c r="F78" s="5" t="s">
        <v>428</v>
      </c>
      <c r="G78" s="5">
        <v>30.95</v>
      </c>
      <c r="H78" s="5">
        <v>138.35</v>
      </c>
      <c r="I78" s="5">
        <v>1</v>
      </c>
      <c r="J78" s="5">
        <v>12</v>
      </c>
      <c r="K78" s="5">
        <v>5</v>
      </c>
      <c r="L78" s="5">
        <v>225</v>
      </c>
      <c r="M78" s="5">
        <v>70</v>
      </c>
      <c r="O78" t="s">
        <v>561</v>
      </c>
      <c r="P78" s="5" t="s">
        <v>401</v>
      </c>
      <c r="Q78" s="5">
        <v>53</v>
      </c>
      <c r="R78" s="5">
        <v>51</v>
      </c>
      <c r="S78" s="5">
        <v>180.5</v>
      </c>
      <c r="T78" s="5">
        <v>3</v>
      </c>
      <c r="U78" s="5">
        <v>1524</v>
      </c>
      <c r="V78" s="5">
        <v>61</v>
      </c>
      <c r="W78" s="5">
        <v>24.98</v>
      </c>
      <c r="X78" s="5">
        <v>8.42</v>
      </c>
      <c r="Y78" s="5">
        <v>17.78</v>
      </c>
    </row>
    <row r="79" spans="1:25" x14ac:dyDescent="0.2">
      <c r="A79" t="s">
        <v>384</v>
      </c>
      <c r="B79" s="5" t="s">
        <v>407</v>
      </c>
      <c r="C79" s="5">
        <v>26</v>
      </c>
      <c r="D79" s="5">
        <v>25</v>
      </c>
      <c r="E79" s="5">
        <v>585</v>
      </c>
      <c r="F79" s="5" t="s">
        <v>281</v>
      </c>
      <c r="G79" s="5">
        <v>30.78</v>
      </c>
      <c r="H79" s="5">
        <v>139.61000000000001</v>
      </c>
      <c r="I79" s="5">
        <v>1</v>
      </c>
      <c r="J79" s="5">
        <v>1</v>
      </c>
      <c r="K79" s="5">
        <v>2</v>
      </c>
      <c r="L79" s="5">
        <v>45</v>
      </c>
      <c r="M79" s="5">
        <v>36</v>
      </c>
      <c r="O79" t="s">
        <v>562</v>
      </c>
      <c r="P79" s="5" t="s">
        <v>406</v>
      </c>
      <c r="Q79" s="5">
        <v>38</v>
      </c>
      <c r="R79" s="5">
        <v>37</v>
      </c>
      <c r="S79" s="5">
        <v>132</v>
      </c>
      <c r="T79" s="5">
        <v>6</v>
      </c>
      <c r="U79" s="5">
        <v>671</v>
      </c>
      <c r="V79" s="5">
        <v>60</v>
      </c>
      <c r="W79" s="5">
        <v>11.18</v>
      </c>
      <c r="X79" s="5">
        <v>5.08</v>
      </c>
      <c r="Y79" s="5">
        <v>13.2</v>
      </c>
    </row>
    <row r="80" spans="1:25" x14ac:dyDescent="0.2">
      <c r="A80" t="s">
        <v>385</v>
      </c>
      <c r="B80" s="5" t="s">
        <v>430</v>
      </c>
      <c r="C80" s="5">
        <v>51</v>
      </c>
      <c r="D80" s="5">
        <v>47</v>
      </c>
      <c r="E80" s="5">
        <v>1104</v>
      </c>
      <c r="F80" s="5" t="s">
        <v>464</v>
      </c>
      <c r="G80" s="5">
        <v>30.66</v>
      </c>
      <c r="H80" s="5">
        <v>136.12</v>
      </c>
      <c r="I80" s="5">
        <v>0</v>
      </c>
      <c r="J80" s="5">
        <v>8</v>
      </c>
      <c r="K80" s="5">
        <v>4</v>
      </c>
      <c r="L80" s="5">
        <v>90</v>
      </c>
      <c r="M80" s="5">
        <v>44</v>
      </c>
      <c r="O80" t="s">
        <v>563</v>
      </c>
      <c r="P80" s="5" t="s">
        <v>444</v>
      </c>
      <c r="Q80" s="5">
        <v>57</v>
      </c>
      <c r="R80" s="5">
        <v>55</v>
      </c>
      <c r="S80" s="5">
        <v>180.1</v>
      </c>
      <c r="T80" s="5">
        <v>1</v>
      </c>
      <c r="U80" s="5">
        <v>1184</v>
      </c>
      <c r="V80" s="5">
        <v>60</v>
      </c>
      <c r="W80" s="5">
        <v>19.73</v>
      </c>
      <c r="X80" s="5">
        <v>6.57</v>
      </c>
      <c r="Y80" s="5">
        <v>18.010000000000002</v>
      </c>
    </row>
    <row r="81" spans="1:25" x14ac:dyDescent="0.2">
      <c r="A81" t="s">
        <v>386</v>
      </c>
      <c r="B81" s="5" t="s">
        <v>407</v>
      </c>
      <c r="C81" s="5">
        <v>38</v>
      </c>
      <c r="D81" s="5">
        <v>38</v>
      </c>
      <c r="E81" s="5">
        <v>1012</v>
      </c>
      <c r="F81" s="5" t="s">
        <v>465</v>
      </c>
      <c r="G81" s="5">
        <v>30.66</v>
      </c>
      <c r="H81" s="5">
        <v>166.72</v>
      </c>
      <c r="I81" s="5">
        <v>0</v>
      </c>
      <c r="J81" s="5">
        <v>6</v>
      </c>
      <c r="K81" s="5">
        <v>4</v>
      </c>
      <c r="L81" s="5">
        <v>119</v>
      </c>
      <c r="M81" s="5">
        <v>50</v>
      </c>
      <c r="O81" t="s">
        <v>564</v>
      </c>
      <c r="P81" s="5" t="s">
        <v>430</v>
      </c>
      <c r="Q81" s="5">
        <v>40</v>
      </c>
      <c r="R81" s="5">
        <v>40</v>
      </c>
      <c r="S81" s="5">
        <v>130.5</v>
      </c>
      <c r="T81" s="5">
        <v>0</v>
      </c>
      <c r="U81" s="5">
        <v>1214</v>
      </c>
      <c r="V81" s="5">
        <v>60</v>
      </c>
      <c r="W81" s="5">
        <v>20.23</v>
      </c>
      <c r="X81" s="5">
        <v>9.27</v>
      </c>
      <c r="Y81" s="5">
        <v>13.08</v>
      </c>
    </row>
    <row r="82" spans="1:25" x14ac:dyDescent="0.2">
      <c r="A82" t="s">
        <v>387</v>
      </c>
      <c r="B82" s="5" t="s">
        <v>466</v>
      </c>
      <c r="C82" s="5">
        <v>102</v>
      </c>
      <c r="D82" s="5">
        <v>91</v>
      </c>
      <c r="E82" s="5">
        <v>1808</v>
      </c>
      <c r="F82" s="5">
        <v>73</v>
      </c>
      <c r="G82" s="5">
        <v>30.64</v>
      </c>
      <c r="H82" s="5">
        <v>138.54</v>
      </c>
      <c r="I82" s="5">
        <v>0</v>
      </c>
      <c r="J82" s="5">
        <v>8</v>
      </c>
      <c r="K82" s="5">
        <v>5</v>
      </c>
      <c r="L82" s="5">
        <v>126</v>
      </c>
      <c r="M82" s="5">
        <v>95</v>
      </c>
      <c r="O82" t="s">
        <v>565</v>
      </c>
      <c r="P82" s="5" t="s">
        <v>417</v>
      </c>
      <c r="Q82" s="5">
        <v>51</v>
      </c>
      <c r="R82" s="5">
        <v>50</v>
      </c>
      <c r="S82" s="5">
        <v>183.2</v>
      </c>
      <c r="T82" s="5">
        <v>4</v>
      </c>
      <c r="U82" s="5">
        <v>1349</v>
      </c>
      <c r="V82" s="5">
        <v>60</v>
      </c>
      <c r="W82" s="5">
        <v>22.48</v>
      </c>
      <c r="X82" s="5">
        <v>7.35</v>
      </c>
      <c r="Y82" s="5">
        <v>18.329999999999998</v>
      </c>
    </row>
    <row r="83" spans="1:25" x14ac:dyDescent="0.2">
      <c r="A83" t="s">
        <v>388</v>
      </c>
      <c r="B83" s="5" t="s">
        <v>467</v>
      </c>
      <c r="C83" s="5">
        <v>23</v>
      </c>
      <c r="D83" s="5">
        <v>23</v>
      </c>
      <c r="E83" s="5">
        <v>642</v>
      </c>
      <c r="F83" s="5">
        <v>76</v>
      </c>
      <c r="G83" s="5">
        <v>30.57</v>
      </c>
      <c r="H83" s="5">
        <v>118.88</v>
      </c>
      <c r="I83" s="5">
        <v>0</v>
      </c>
      <c r="J83" s="5">
        <v>4</v>
      </c>
      <c r="K83" s="5">
        <v>1</v>
      </c>
      <c r="L83" s="5">
        <v>71</v>
      </c>
      <c r="M83" s="5">
        <v>15</v>
      </c>
      <c r="O83" t="s">
        <v>566</v>
      </c>
      <c r="P83" s="5" t="s">
        <v>406</v>
      </c>
      <c r="Q83" s="5">
        <v>66</v>
      </c>
      <c r="R83" s="5">
        <v>64</v>
      </c>
      <c r="S83" s="5">
        <v>187.2</v>
      </c>
      <c r="T83" s="5">
        <v>6</v>
      </c>
      <c r="U83" s="5">
        <v>1353</v>
      </c>
      <c r="V83" s="5">
        <v>60</v>
      </c>
      <c r="W83" s="5">
        <v>22.55</v>
      </c>
      <c r="X83" s="5">
        <v>7.22</v>
      </c>
      <c r="Y83" s="5">
        <v>18.73</v>
      </c>
    </row>
    <row r="84" spans="1:25" x14ac:dyDescent="0.2">
      <c r="A84" t="s">
        <v>389</v>
      </c>
      <c r="B84" s="5" t="s">
        <v>417</v>
      </c>
      <c r="C84" s="5">
        <v>32</v>
      </c>
      <c r="D84" s="5">
        <v>29</v>
      </c>
      <c r="E84" s="5">
        <v>642</v>
      </c>
      <c r="F84" s="5" t="s">
        <v>282</v>
      </c>
      <c r="G84" s="5">
        <v>30.57</v>
      </c>
      <c r="H84" s="5">
        <v>106.11</v>
      </c>
      <c r="I84" s="5">
        <v>0</v>
      </c>
      <c r="J84" s="5">
        <v>4</v>
      </c>
      <c r="K84" s="5">
        <v>3</v>
      </c>
      <c r="L84" s="5">
        <v>48</v>
      </c>
      <c r="M84" s="5">
        <v>18</v>
      </c>
      <c r="O84" t="s">
        <v>567</v>
      </c>
      <c r="P84" s="5" t="s">
        <v>411</v>
      </c>
      <c r="Q84" s="5">
        <v>51</v>
      </c>
      <c r="R84" s="5">
        <v>50</v>
      </c>
      <c r="S84" s="5">
        <v>172.1</v>
      </c>
      <c r="T84" s="5">
        <v>5</v>
      </c>
      <c r="U84" s="5">
        <v>1456</v>
      </c>
      <c r="V84" s="5">
        <v>60</v>
      </c>
      <c r="W84" s="5">
        <v>24.26</v>
      </c>
      <c r="X84" s="5">
        <v>8.4499999999999993</v>
      </c>
      <c r="Y84" s="5">
        <v>17.21</v>
      </c>
    </row>
    <row r="85" spans="1:25" x14ac:dyDescent="0.2">
      <c r="A85" t="s">
        <v>390</v>
      </c>
      <c r="B85" s="5" t="s">
        <v>403</v>
      </c>
      <c r="C85" s="5">
        <v>65</v>
      </c>
      <c r="D85" s="5">
        <v>63</v>
      </c>
      <c r="E85" s="5">
        <v>1798</v>
      </c>
      <c r="F85" s="5">
        <v>132</v>
      </c>
      <c r="G85" s="5">
        <v>30.47</v>
      </c>
      <c r="H85" s="5">
        <v>143.38</v>
      </c>
      <c r="I85" s="5">
        <v>2</v>
      </c>
      <c r="J85" s="5">
        <v>10</v>
      </c>
      <c r="K85" s="5">
        <v>5</v>
      </c>
      <c r="L85" s="5">
        <v>216</v>
      </c>
      <c r="M85" s="5">
        <v>70</v>
      </c>
      <c r="O85" t="s">
        <v>568</v>
      </c>
      <c r="P85" s="5" t="s">
        <v>517</v>
      </c>
      <c r="Q85" s="5">
        <v>86</v>
      </c>
      <c r="R85" s="5">
        <v>75</v>
      </c>
      <c r="S85" s="5">
        <v>210.2</v>
      </c>
      <c r="T85" s="5">
        <v>2</v>
      </c>
      <c r="U85" s="5">
        <v>1479</v>
      </c>
      <c r="V85" s="5">
        <v>60</v>
      </c>
      <c r="W85" s="5">
        <v>24.65</v>
      </c>
      <c r="X85" s="5">
        <v>7.03</v>
      </c>
      <c r="Y85" s="5">
        <v>21.03</v>
      </c>
    </row>
    <row r="86" spans="1:25" x14ac:dyDescent="0.2">
      <c r="A86" t="s">
        <v>391</v>
      </c>
      <c r="B86" s="5" t="s">
        <v>407</v>
      </c>
      <c r="C86" s="5">
        <v>32</v>
      </c>
      <c r="D86" s="5">
        <v>28</v>
      </c>
      <c r="E86" s="5">
        <v>731</v>
      </c>
      <c r="F86" s="5" t="s">
        <v>196</v>
      </c>
      <c r="G86" s="5">
        <v>30.45</v>
      </c>
      <c r="H86" s="5">
        <v>166.13</v>
      </c>
      <c r="I86" s="5">
        <v>1</v>
      </c>
      <c r="J86" s="5">
        <v>2</v>
      </c>
      <c r="K86" s="5">
        <v>2</v>
      </c>
      <c r="L86" s="5">
        <v>38</v>
      </c>
      <c r="M86" s="5">
        <v>60</v>
      </c>
      <c r="O86" t="s">
        <v>569</v>
      </c>
      <c r="P86" s="5" t="s">
        <v>450</v>
      </c>
      <c r="Q86" s="5">
        <v>35</v>
      </c>
      <c r="R86" s="5">
        <v>34</v>
      </c>
      <c r="S86" s="5">
        <v>123.2</v>
      </c>
      <c r="T86" s="5">
        <v>2</v>
      </c>
      <c r="U86" s="5">
        <v>832</v>
      </c>
      <c r="V86" s="5">
        <v>59</v>
      </c>
      <c r="W86" s="5">
        <v>14.1</v>
      </c>
      <c r="X86" s="5">
        <v>6.74</v>
      </c>
      <c r="Y86" s="5">
        <v>12.54</v>
      </c>
    </row>
    <row r="87" spans="1:25" x14ac:dyDescent="0.2">
      <c r="A87" t="s">
        <v>392</v>
      </c>
      <c r="B87" s="5" t="s">
        <v>407</v>
      </c>
      <c r="C87" s="5">
        <v>56</v>
      </c>
      <c r="D87" s="5">
        <v>46</v>
      </c>
      <c r="E87" s="5">
        <v>881</v>
      </c>
      <c r="F87" s="5" t="s">
        <v>468</v>
      </c>
      <c r="G87" s="5">
        <v>30.37</v>
      </c>
      <c r="H87" s="5">
        <v>131.29</v>
      </c>
      <c r="I87" s="5">
        <v>0</v>
      </c>
      <c r="J87" s="5">
        <v>3</v>
      </c>
      <c r="K87" s="5">
        <v>1</v>
      </c>
      <c r="L87" s="5">
        <v>58</v>
      </c>
      <c r="M87" s="5">
        <v>56</v>
      </c>
      <c r="O87" t="s">
        <v>570</v>
      </c>
      <c r="P87" s="5" t="s">
        <v>414</v>
      </c>
      <c r="Q87" s="5">
        <v>56</v>
      </c>
      <c r="R87" s="5">
        <v>54</v>
      </c>
      <c r="S87" s="5">
        <v>155.5</v>
      </c>
      <c r="T87" s="5">
        <v>1</v>
      </c>
      <c r="U87" s="5">
        <v>1157</v>
      </c>
      <c r="V87" s="5">
        <v>59</v>
      </c>
      <c r="W87" s="5">
        <v>19.61</v>
      </c>
      <c r="X87" s="5">
        <v>7.42</v>
      </c>
      <c r="Y87" s="5">
        <v>15.84</v>
      </c>
    </row>
    <row r="88" spans="1:25" x14ac:dyDescent="0.2">
      <c r="A88" t="s">
        <v>393</v>
      </c>
      <c r="B88" s="5" t="s">
        <v>406</v>
      </c>
      <c r="C88" s="5">
        <v>34</v>
      </c>
      <c r="D88" s="5">
        <v>33</v>
      </c>
      <c r="E88" s="5">
        <v>910</v>
      </c>
      <c r="F88" s="5" t="s">
        <v>416</v>
      </c>
      <c r="G88" s="5">
        <v>30.33</v>
      </c>
      <c r="H88" s="5">
        <v>114.6</v>
      </c>
      <c r="I88" s="5">
        <v>0</v>
      </c>
      <c r="J88" s="5">
        <v>11</v>
      </c>
      <c r="K88" s="5">
        <v>4</v>
      </c>
      <c r="L88" s="5">
        <v>91</v>
      </c>
      <c r="M88" s="5">
        <v>13</v>
      </c>
      <c r="O88" t="s">
        <v>571</v>
      </c>
      <c r="P88" s="5" t="s">
        <v>486</v>
      </c>
      <c r="Q88" s="5">
        <v>56</v>
      </c>
      <c r="R88" s="5">
        <v>55</v>
      </c>
      <c r="S88" s="5">
        <v>182.2</v>
      </c>
      <c r="T88" s="5">
        <v>4</v>
      </c>
      <c r="U88" s="5">
        <v>1513</v>
      </c>
      <c r="V88" s="5">
        <v>59</v>
      </c>
      <c r="W88" s="5">
        <v>25.64</v>
      </c>
      <c r="X88" s="5">
        <v>8.2899999999999991</v>
      </c>
      <c r="Y88" s="5">
        <v>18.54</v>
      </c>
    </row>
    <row r="89" spans="1:25" x14ac:dyDescent="0.2">
      <c r="A89" t="s">
        <v>394</v>
      </c>
      <c r="B89" s="5" t="s">
        <v>407</v>
      </c>
      <c r="C89" s="5">
        <v>80</v>
      </c>
      <c r="D89" s="5">
        <v>78</v>
      </c>
      <c r="E89" s="5">
        <v>1962</v>
      </c>
      <c r="F89" s="5">
        <v>126</v>
      </c>
      <c r="G89" s="5">
        <v>30.18</v>
      </c>
      <c r="H89" s="5">
        <v>142.47999999999999</v>
      </c>
      <c r="I89" s="5">
        <v>1</v>
      </c>
      <c r="J89" s="5">
        <v>15</v>
      </c>
      <c r="K89" s="5">
        <v>6</v>
      </c>
      <c r="L89" s="5">
        <v>188</v>
      </c>
      <c r="M89" s="5">
        <v>93</v>
      </c>
      <c r="O89" t="s">
        <v>572</v>
      </c>
      <c r="P89" s="5" t="s">
        <v>407</v>
      </c>
      <c r="Q89" s="5">
        <v>50</v>
      </c>
      <c r="R89" s="5">
        <v>49</v>
      </c>
      <c r="S89" s="5">
        <v>169</v>
      </c>
      <c r="T89" s="5">
        <v>7</v>
      </c>
      <c r="U89" s="5">
        <v>1015</v>
      </c>
      <c r="V89" s="5">
        <v>58</v>
      </c>
      <c r="W89" s="5">
        <v>17.5</v>
      </c>
      <c r="X89" s="5">
        <v>6</v>
      </c>
      <c r="Y89" s="5">
        <v>17.48</v>
      </c>
    </row>
    <row r="90" spans="1:25" x14ac:dyDescent="0.2">
      <c r="A90" t="s">
        <v>395</v>
      </c>
      <c r="B90" s="5" t="s">
        <v>466</v>
      </c>
      <c r="C90" s="5">
        <v>106</v>
      </c>
      <c r="D90" s="5">
        <v>98</v>
      </c>
      <c r="E90" s="5">
        <v>2468</v>
      </c>
      <c r="F90" s="5" t="s">
        <v>469</v>
      </c>
      <c r="G90" s="5">
        <v>30.09</v>
      </c>
      <c r="H90" s="5">
        <v>155.51</v>
      </c>
      <c r="I90" s="5">
        <v>5</v>
      </c>
      <c r="J90" s="5">
        <v>10</v>
      </c>
      <c r="K90" s="5">
        <v>3</v>
      </c>
      <c r="L90" s="5">
        <v>205</v>
      </c>
      <c r="M90" s="5">
        <v>127</v>
      </c>
      <c r="O90" t="s">
        <v>573</v>
      </c>
      <c r="P90" s="5" t="s">
        <v>417</v>
      </c>
      <c r="Q90" s="5">
        <v>45</v>
      </c>
      <c r="R90" s="5">
        <v>45</v>
      </c>
      <c r="S90" s="5">
        <v>165</v>
      </c>
      <c r="T90" s="5">
        <v>1</v>
      </c>
      <c r="U90" s="5">
        <v>1052</v>
      </c>
      <c r="V90" s="5">
        <v>58</v>
      </c>
      <c r="W90" s="5">
        <v>18.13</v>
      </c>
      <c r="X90" s="5">
        <v>6.37</v>
      </c>
      <c r="Y90" s="5">
        <v>17.059999999999999</v>
      </c>
    </row>
    <row r="91" spans="1:25" x14ac:dyDescent="0.2">
      <c r="A91" t="s">
        <v>396</v>
      </c>
      <c r="B91" s="5" t="s">
        <v>399</v>
      </c>
      <c r="C91" s="5">
        <v>25</v>
      </c>
      <c r="D91" s="5">
        <v>24</v>
      </c>
      <c r="E91" s="5">
        <v>511</v>
      </c>
      <c r="F91" s="5" t="s">
        <v>470</v>
      </c>
      <c r="G91" s="5">
        <v>30.05</v>
      </c>
      <c r="H91" s="5">
        <v>103.86</v>
      </c>
      <c r="I91" s="5">
        <v>0</v>
      </c>
      <c r="J91" s="5">
        <v>2</v>
      </c>
      <c r="K91" s="5">
        <v>0</v>
      </c>
      <c r="L91" s="5">
        <v>47</v>
      </c>
      <c r="M91" s="5">
        <v>5</v>
      </c>
      <c r="O91" t="s">
        <v>574</v>
      </c>
      <c r="P91" s="5" t="s">
        <v>413</v>
      </c>
      <c r="Q91" s="5">
        <v>110</v>
      </c>
      <c r="R91" s="5">
        <v>52</v>
      </c>
      <c r="S91" s="5">
        <v>152.5</v>
      </c>
      <c r="T91" s="5">
        <v>0</v>
      </c>
      <c r="U91" s="5">
        <v>1149</v>
      </c>
      <c r="V91" s="5">
        <v>58</v>
      </c>
      <c r="W91" s="5">
        <v>19.809999999999999</v>
      </c>
      <c r="X91" s="5">
        <v>7.51</v>
      </c>
      <c r="Y91" s="5">
        <v>15.81</v>
      </c>
    </row>
    <row r="92" spans="1:25" x14ac:dyDescent="0.2">
      <c r="A92" t="s">
        <v>397</v>
      </c>
      <c r="B92" s="5" t="s">
        <v>457</v>
      </c>
      <c r="C92" s="5">
        <v>75</v>
      </c>
      <c r="D92" s="5">
        <v>70</v>
      </c>
      <c r="E92" s="5">
        <v>1742</v>
      </c>
      <c r="F92" s="5" t="s">
        <v>420</v>
      </c>
      <c r="G92" s="5">
        <v>30.03</v>
      </c>
      <c r="H92" s="5">
        <v>119.31</v>
      </c>
      <c r="I92" s="5">
        <v>0</v>
      </c>
      <c r="J92" s="5">
        <v>9</v>
      </c>
      <c r="K92" s="5">
        <v>6</v>
      </c>
      <c r="L92" s="5">
        <v>127</v>
      </c>
      <c r="M92" s="5">
        <v>84</v>
      </c>
      <c r="O92" t="s">
        <v>575</v>
      </c>
      <c r="P92" s="5" t="s">
        <v>507</v>
      </c>
      <c r="Q92" s="5">
        <v>63</v>
      </c>
      <c r="R92" s="5">
        <v>59</v>
      </c>
      <c r="S92" s="5">
        <v>187.1</v>
      </c>
      <c r="T92" s="5">
        <v>0</v>
      </c>
      <c r="U92" s="5">
        <v>1278</v>
      </c>
      <c r="V92" s="5">
        <v>58</v>
      </c>
      <c r="W92" s="5">
        <v>22.03</v>
      </c>
      <c r="X92" s="5">
        <v>6.82</v>
      </c>
      <c r="Y92" s="5">
        <v>19.36</v>
      </c>
    </row>
    <row r="93" spans="1:25" x14ac:dyDescent="0.2">
      <c r="A93" t="s">
        <v>398</v>
      </c>
      <c r="B93" s="5" t="s">
        <v>399</v>
      </c>
      <c r="C93" s="5">
        <v>22</v>
      </c>
      <c r="D93" s="5">
        <v>22</v>
      </c>
      <c r="E93" s="5">
        <v>600</v>
      </c>
      <c r="F93" s="5" t="s">
        <v>471</v>
      </c>
      <c r="G93" s="5">
        <v>30</v>
      </c>
      <c r="H93" s="5">
        <v>144.22999999999999</v>
      </c>
      <c r="I93" s="5">
        <v>0</v>
      </c>
      <c r="J93" s="5">
        <v>2</v>
      </c>
      <c r="K93" s="5">
        <v>2</v>
      </c>
      <c r="L93" s="5">
        <v>70</v>
      </c>
      <c r="M93" s="5">
        <v>15</v>
      </c>
      <c r="O93" t="s">
        <v>576</v>
      </c>
      <c r="P93" s="5" t="s">
        <v>413</v>
      </c>
      <c r="Q93" s="5">
        <v>77</v>
      </c>
      <c r="R93" s="5">
        <v>64</v>
      </c>
      <c r="S93" s="5">
        <v>188.4</v>
      </c>
      <c r="T93" s="5">
        <v>4</v>
      </c>
      <c r="U93" s="5">
        <v>1290</v>
      </c>
      <c r="V93" s="5">
        <v>58</v>
      </c>
      <c r="W93" s="5">
        <v>22.24</v>
      </c>
      <c r="X93" s="5">
        <v>6.83</v>
      </c>
      <c r="Y93" s="5">
        <v>19.510000000000002</v>
      </c>
    </row>
    <row r="94" spans="1:25" x14ac:dyDescent="0.2">
      <c r="O94" t="s">
        <v>577</v>
      </c>
      <c r="P94" s="5" t="s">
        <v>478</v>
      </c>
      <c r="Q94" s="5">
        <v>65</v>
      </c>
      <c r="R94" s="5">
        <v>65</v>
      </c>
      <c r="S94" s="5">
        <v>203.4</v>
      </c>
      <c r="T94" s="5">
        <v>4</v>
      </c>
      <c r="U94" s="5">
        <v>1465</v>
      </c>
      <c r="V94" s="5">
        <v>58</v>
      </c>
      <c r="W94" s="5">
        <v>25.25</v>
      </c>
      <c r="X94" s="5">
        <v>7.19</v>
      </c>
      <c r="Y94" s="5">
        <v>21.06</v>
      </c>
    </row>
    <row r="95" spans="1:25" x14ac:dyDescent="0.2">
      <c r="O95" t="s">
        <v>578</v>
      </c>
      <c r="P95" s="5" t="s">
        <v>436</v>
      </c>
      <c r="Q95" s="5">
        <v>56</v>
      </c>
      <c r="R95" s="5">
        <v>56</v>
      </c>
      <c r="S95" s="5">
        <v>201.1</v>
      </c>
      <c r="T95" s="5">
        <v>1</v>
      </c>
      <c r="U95" s="5">
        <v>1733</v>
      </c>
      <c r="V95" s="5">
        <v>58</v>
      </c>
      <c r="W95" s="5">
        <v>29.87</v>
      </c>
      <c r="X95" s="5">
        <v>8.61</v>
      </c>
      <c r="Y95" s="5">
        <v>20.81</v>
      </c>
    </row>
    <row r="96" spans="1:25" x14ac:dyDescent="0.2">
      <c r="O96" t="s">
        <v>579</v>
      </c>
      <c r="P96" s="5" t="s">
        <v>407</v>
      </c>
      <c r="Q96" s="5">
        <v>39</v>
      </c>
      <c r="R96" s="5">
        <v>37</v>
      </c>
      <c r="S96" s="5">
        <v>137.5</v>
      </c>
      <c r="T96" s="5">
        <v>0</v>
      </c>
      <c r="U96" s="5">
        <v>867</v>
      </c>
      <c r="V96" s="5">
        <v>57</v>
      </c>
      <c r="W96" s="5">
        <v>15.21</v>
      </c>
      <c r="X96" s="5">
        <v>6.29</v>
      </c>
      <c r="Y96" s="5">
        <v>14.5</v>
      </c>
    </row>
    <row r="97" spans="15:25" x14ac:dyDescent="0.2">
      <c r="O97" t="s">
        <v>580</v>
      </c>
      <c r="P97" s="5" t="s">
        <v>404</v>
      </c>
      <c r="Q97" s="5">
        <v>35</v>
      </c>
      <c r="R97" s="5">
        <v>34</v>
      </c>
      <c r="S97" s="5">
        <v>125.5</v>
      </c>
      <c r="T97" s="5">
        <v>1</v>
      </c>
      <c r="U97" s="5">
        <v>920</v>
      </c>
      <c r="V97" s="5">
        <v>57</v>
      </c>
      <c r="W97" s="5">
        <v>16.14</v>
      </c>
      <c r="X97" s="5">
        <v>7.31</v>
      </c>
      <c r="Y97" s="5">
        <v>13.24</v>
      </c>
    </row>
    <row r="98" spans="15:25" x14ac:dyDescent="0.2">
      <c r="O98" t="s">
        <v>581</v>
      </c>
      <c r="P98" s="5" t="s">
        <v>441</v>
      </c>
      <c r="Q98" s="5">
        <v>52</v>
      </c>
      <c r="R98" s="5">
        <v>52</v>
      </c>
      <c r="S98" s="5">
        <v>190</v>
      </c>
      <c r="T98" s="5">
        <v>3</v>
      </c>
      <c r="U98" s="5">
        <v>1412</v>
      </c>
      <c r="V98" s="5">
        <v>57</v>
      </c>
      <c r="W98" s="5">
        <v>24.77</v>
      </c>
      <c r="X98" s="5">
        <v>7.43</v>
      </c>
      <c r="Y98" s="5">
        <v>20</v>
      </c>
    </row>
    <row r="99" spans="15:25" x14ac:dyDescent="0.2">
      <c r="O99" t="s">
        <v>582</v>
      </c>
      <c r="P99" s="5" t="s">
        <v>454</v>
      </c>
      <c r="Q99" s="5">
        <v>52</v>
      </c>
      <c r="R99" s="5">
        <v>52</v>
      </c>
      <c r="S99" s="5">
        <v>191</v>
      </c>
      <c r="T99" s="5">
        <v>4</v>
      </c>
      <c r="U99" s="5">
        <v>1180</v>
      </c>
      <c r="V99" s="5">
        <v>56</v>
      </c>
      <c r="W99" s="5">
        <v>21.07</v>
      </c>
      <c r="X99" s="5">
        <v>6.17</v>
      </c>
      <c r="Y99" s="5">
        <v>20.46</v>
      </c>
    </row>
    <row r="100" spans="15:25" x14ac:dyDescent="0.2">
      <c r="O100" t="s">
        <v>583</v>
      </c>
      <c r="P100" s="5" t="s">
        <v>399</v>
      </c>
      <c r="Q100" s="5">
        <v>54</v>
      </c>
      <c r="R100" s="5">
        <v>53</v>
      </c>
      <c r="S100" s="5">
        <v>183.5</v>
      </c>
      <c r="T100" s="5">
        <v>15</v>
      </c>
      <c r="U100" s="5">
        <v>882</v>
      </c>
      <c r="V100" s="5">
        <v>55</v>
      </c>
      <c r="W100" s="5">
        <v>16.03</v>
      </c>
      <c r="X100" s="5">
        <v>4.79</v>
      </c>
      <c r="Y100" s="5">
        <v>20.05</v>
      </c>
    </row>
    <row r="101" spans="15:25" x14ac:dyDescent="0.2">
      <c r="O101" t="s">
        <v>584</v>
      </c>
      <c r="P101" s="5" t="s">
        <v>414</v>
      </c>
      <c r="Q101" s="5">
        <v>53</v>
      </c>
      <c r="R101" s="5">
        <v>51</v>
      </c>
      <c r="S101" s="5">
        <v>162</v>
      </c>
      <c r="T101" s="5">
        <v>8</v>
      </c>
      <c r="U101" s="5">
        <v>928</v>
      </c>
      <c r="V101" s="5">
        <v>55</v>
      </c>
      <c r="W101" s="5">
        <v>16.87</v>
      </c>
      <c r="X101" s="5">
        <v>5.72</v>
      </c>
      <c r="Y101" s="5">
        <v>17.670000000000002</v>
      </c>
    </row>
    <row r="102" spans="15:25" x14ac:dyDescent="0.2">
      <c r="O102" t="s">
        <v>585</v>
      </c>
      <c r="P102" s="5" t="s">
        <v>586</v>
      </c>
      <c r="Q102" s="5">
        <v>50</v>
      </c>
      <c r="R102" s="5">
        <v>49</v>
      </c>
      <c r="S102" s="5">
        <v>178</v>
      </c>
      <c r="T102" s="5">
        <v>2</v>
      </c>
      <c r="U102" s="5">
        <v>1219</v>
      </c>
      <c r="V102" s="5">
        <v>55</v>
      </c>
      <c r="W102" s="5">
        <v>22.16</v>
      </c>
      <c r="X102" s="5">
        <v>6.84</v>
      </c>
      <c r="Y102" s="5">
        <v>19.41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0A67-AE72-8E48-A007-2419EFFBB9F8}">
  <sheetPr filterMode="1"/>
  <dimension ref="A1:L133"/>
  <sheetViews>
    <sheetView workbookViewId="0">
      <selection activeCell="A71" sqref="A71"/>
    </sheetView>
  </sheetViews>
  <sheetFormatPr baseColWidth="10" defaultRowHeight="16" x14ac:dyDescent="0.2"/>
  <cols>
    <col min="1" max="1" width="19.1640625" style="15" bestFit="1" customWidth="1"/>
    <col min="2" max="9" width="10.83203125" style="15"/>
    <col min="10" max="10" width="19.1640625" style="15" customWidth="1"/>
    <col min="11" max="11" width="19.1640625" style="15" bestFit="1" customWidth="1"/>
    <col min="12" max="16384" width="10.83203125" style="15"/>
  </cols>
  <sheetData>
    <row r="1" spans="1:12" x14ac:dyDescent="0.2">
      <c r="A1" s="15" t="s">
        <v>751</v>
      </c>
      <c r="B1" s="15" t="s">
        <v>599</v>
      </c>
      <c r="C1" s="15" t="s">
        <v>750</v>
      </c>
      <c r="D1" s="15" t="s">
        <v>749</v>
      </c>
      <c r="E1" s="15" t="s">
        <v>748</v>
      </c>
      <c r="F1" s="15" t="s">
        <v>747</v>
      </c>
      <c r="G1" s="15" t="s">
        <v>746</v>
      </c>
      <c r="H1" s="15" t="s">
        <v>745</v>
      </c>
      <c r="K1" s="15" t="s">
        <v>751</v>
      </c>
      <c r="L1" s="15" t="s">
        <v>599</v>
      </c>
    </row>
    <row r="2" spans="1:12" hidden="1" x14ac:dyDescent="0.2">
      <c r="A2" s="15" t="s">
        <v>122</v>
      </c>
      <c r="B2" s="15">
        <v>1</v>
      </c>
      <c r="C2" s="15">
        <v>1</v>
      </c>
      <c r="D2" s="15" t="s">
        <v>690</v>
      </c>
      <c r="E2" s="15" t="s">
        <v>677</v>
      </c>
      <c r="F2" s="15" t="s">
        <v>681</v>
      </c>
      <c r="G2" s="15" t="s">
        <v>741</v>
      </c>
      <c r="H2" s="15">
        <v>0</v>
      </c>
      <c r="J2" t="str">
        <f>RIGHT(K2,LEN(K2)-FIND(" ",K2))</f>
        <v>Shafique</v>
      </c>
      <c r="K2" s="15" t="s">
        <v>122</v>
      </c>
      <c r="L2" s="15">
        <v>1</v>
      </c>
    </row>
    <row r="3" spans="1:12" hidden="1" x14ac:dyDescent="0.2">
      <c r="A3" s="15" t="s">
        <v>126</v>
      </c>
      <c r="B3" s="15">
        <v>2</v>
      </c>
      <c r="C3" s="15">
        <v>1</v>
      </c>
      <c r="D3" s="15" t="s">
        <v>690</v>
      </c>
      <c r="E3" s="15" t="s">
        <v>689</v>
      </c>
      <c r="F3" s="15" t="s">
        <v>692</v>
      </c>
      <c r="G3" s="15" t="s">
        <v>741</v>
      </c>
      <c r="H3" s="15">
        <v>0</v>
      </c>
      <c r="J3" t="str">
        <f>RIGHT(K3,LEN(K3)-FIND(" ",K3))</f>
        <v>Zaman</v>
      </c>
      <c r="K3" s="15" t="s">
        <v>126</v>
      </c>
      <c r="L3" s="15">
        <v>2</v>
      </c>
    </row>
    <row r="4" spans="1:12" hidden="1" x14ac:dyDescent="0.2">
      <c r="A4" s="15" t="s">
        <v>619</v>
      </c>
      <c r="B4" s="15">
        <v>3</v>
      </c>
      <c r="C4" s="15">
        <v>1</v>
      </c>
      <c r="D4" s="15" t="s">
        <v>696</v>
      </c>
      <c r="E4" s="15" t="s">
        <v>677</v>
      </c>
      <c r="F4" s="15" t="s">
        <v>620</v>
      </c>
      <c r="G4" s="15" t="s">
        <v>716</v>
      </c>
      <c r="H4" s="15">
        <v>0</v>
      </c>
      <c r="J4" t="str">
        <f>RIGHT(K4,LEN(K4)-FIND(" ",K4))</f>
        <v>Hope</v>
      </c>
      <c r="K4" s="15" t="s">
        <v>619</v>
      </c>
      <c r="L4" s="15">
        <v>3</v>
      </c>
    </row>
    <row r="5" spans="1:12" hidden="1" x14ac:dyDescent="0.2">
      <c r="A5" s="15" t="s">
        <v>616</v>
      </c>
      <c r="B5" s="15">
        <v>4</v>
      </c>
      <c r="C5" s="15">
        <v>1</v>
      </c>
      <c r="D5" s="15" t="s">
        <v>691</v>
      </c>
      <c r="E5" s="15" t="s">
        <v>677</v>
      </c>
      <c r="F5" s="15" t="s">
        <v>684</v>
      </c>
      <c r="G5" s="15" t="s">
        <v>721</v>
      </c>
      <c r="H5" s="15">
        <v>0</v>
      </c>
      <c r="J5" t="str">
        <f>RIGHT(K5,LEN(K5)-FIND(" ",K5))</f>
        <v>van der Dussen</v>
      </c>
      <c r="K5" s="15" t="s">
        <v>616</v>
      </c>
      <c r="L5" s="15">
        <v>4</v>
      </c>
    </row>
    <row r="6" spans="1:12" hidden="1" x14ac:dyDescent="0.2">
      <c r="A6" s="15" t="s">
        <v>618</v>
      </c>
      <c r="B6" s="15">
        <v>5</v>
      </c>
      <c r="C6" s="15">
        <v>1</v>
      </c>
      <c r="D6" s="15" t="s">
        <v>698</v>
      </c>
      <c r="E6" s="15" t="s">
        <v>689</v>
      </c>
      <c r="F6" s="15" t="s">
        <v>692</v>
      </c>
      <c r="G6" s="15" t="s">
        <v>721</v>
      </c>
      <c r="H6" s="15">
        <v>0</v>
      </c>
      <c r="J6" t="str">
        <f>RIGHT(K6,LEN(K6)-FIND(" ",K6))</f>
        <v>Linde</v>
      </c>
      <c r="K6" s="15" t="s">
        <v>618</v>
      </c>
      <c r="L6" s="15">
        <v>5</v>
      </c>
    </row>
    <row r="7" spans="1:12" hidden="1" x14ac:dyDescent="0.2">
      <c r="A7" s="15" t="s">
        <v>301</v>
      </c>
      <c r="B7" s="15">
        <v>6</v>
      </c>
      <c r="C7" s="15">
        <v>1</v>
      </c>
      <c r="D7" s="15" t="s">
        <v>686</v>
      </c>
      <c r="E7" s="15" t="s">
        <v>677</v>
      </c>
      <c r="F7" s="15" t="s">
        <v>701</v>
      </c>
      <c r="G7" s="15" t="s">
        <v>697</v>
      </c>
      <c r="H7" s="15">
        <v>0</v>
      </c>
      <c r="J7" t="str">
        <f>RIGHT(K7,LEN(K7)-FIND(" ",K7))</f>
        <v>Khan</v>
      </c>
      <c r="K7" s="15" t="s">
        <v>301</v>
      </c>
      <c r="L7" s="15">
        <v>6</v>
      </c>
    </row>
    <row r="8" spans="1:12" hidden="1" x14ac:dyDescent="0.2">
      <c r="A8" s="15" t="s">
        <v>128</v>
      </c>
      <c r="B8" s="15">
        <v>7</v>
      </c>
      <c r="C8" s="15">
        <v>1</v>
      </c>
      <c r="D8" s="15" t="s">
        <v>719</v>
      </c>
      <c r="E8" s="15" t="s">
        <v>677</v>
      </c>
      <c r="F8" s="15" t="s">
        <v>744</v>
      </c>
      <c r="G8" s="15" t="s">
        <v>743</v>
      </c>
      <c r="H8" s="15">
        <v>0</v>
      </c>
      <c r="J8" t="str">
        <f>RIGHT(K8,LEN(K8)-FIND(" ",K8))</f>
        <v>Raza</v>
      </c>
      <c r="K8" s="15" t="s">
        <v>128</v>
      </c>
      <c r="L8" s="15">
        <v>7</v>
      </c>
    </row>
    <row r="9" spans="1:12" hidden="1" x14ac:dyDescent="0.2">
      <c r="A9" s="15" t="s">
        <v>617</v>
      </c>
      <c r="B9" s="15">
        <v>8</v>
      </c>
      <c r="C9" s="15">
        <v>1</v>
      </c>
      <c r="D9" s="15" t="s">
        <v>698</v>
      </c>
      <c r="E9" s="15" t="s">
        <v>677</v>
      </c>
      <c r="F9" s="15" t="s">
        <v>694</v>
      </c>
      <c r="G9" s="15" t="s">
        <v>742</v>
      </c>
      <c r="H9" s="15">
        <v>0</v>
      </c>
      <c r="J9" t="str">
        <f>RIGHT(K9,LEN(K9)-FIND(" ",K9))</f>
        <v>Wiese</v>
      </c>
      <c r="K9" s="15" t="s">
        <v>617</v>
      </c>
      <c r="L9" s="15">
        <v>8</v>
      </c>
    </row>
    <row r="10" spans="1:12" hidden="1" x14ac:dyDescent="0.2">
      <c r="A10" s="15" t="s">
        <v>131</v>
      </c>
      <c r="B10" s="15">
        <v>9</v>
      </c>
      <c r="C10" s="15">
        <v>1</v>
      </c>
      <c r="D10" s="15" t="s">
        <v>678</v>
      </c>
      <c r="E10" s="15" t="s">
        <v>677</v>
      </c>
      <c r="F10" s="15" t="s">
        <v>685</v>
      </c>
      <c r="G10" s="15" t="s">
        <v>741</v>
      </c>
      <c r="H10" s="15">
        <v>0</v>
      </c>
      <c r="J10" t="str">
        <f>RIGHT(K10,LEN(K10)-FIND(" ",K10))</f>
        <v>Rauf</v>
      </c>
      <c r="K10" s="15" t="s">
        <v>131</v>
      </c>
      <c r="L10" s="15">
        <v>9</v>
      </c>
    </row>
    <row r="11" spans="1:12" hidden="1" x14ac:dyDescent="0.2">
      <c r="A11" s="15" t="s">
        <v>127</v>
      </c>
      <c r="B11" s="15">
        <v>10</v>
      </c>
      <c r="C11" s="15">
        <v>1</v>
      </c>
      <c r="D11" s="15" t="s">
        <v>678</v>
      </c>
      <c r="E11" s="15" t="s">
        <v>689</v>
      </c>
      <c r="F11" s="15" t="s">
        <v>703</v>
      </c>
      <c r="G11" s="15" t="s">
        <v>741</v>
      </c>
      <c r="H11" s="15">
        <v>1</v>
      </c>
      <c r="J11" t="str">
        <f>RIGHT(K11,LEN(K11)-FIND(" ",K11))</f>
        <v>Shah Afridi</v>
      </c>
      <c r="K11" s="15" t="s">
        <v>127</v>
      </c>
      <c r="L11" s="15">
        <v>10</v>
      </c>
    </row>
    <row r="12" spans="1:12" hidden="1" x14ac:dyDescent="0.2">
      <c r="A12" s="15" t="s">
        <v>130</v>
      </c>
      <c r="B12" s="15">
        <v>11</v>
      </c>
      <c r="C12" s="15">
        <v>1</v>
      </c>
      <c r="D12" s="15" t="s">
        <v>678</v>
      </c>
      <c r="E12" s="15" t="s">
        <v>677</v>
      </c>
      <c r="F12" s="15" t="s">
        <v>685</v>
      </c>
      <c r="G12" s="15" t="s">
        <v>741</v>
      </c>
      <c r="H12" s="15">
        <v>0</v>
      </c>
      <c r="J12" t="str">
        <f>RIGHT(K12,LEN(K12)-FIND(" ",K12))</f>
        <v>Khan</v>
      </c>
      <c r="K12" s="15" t="s">
        <v>130</v>
      </c>
      <c r="L12" s="15">
        <v>11</v>
      </c>
    </row>
    <row r="13" spans="1:12" hidden="1" x14ac:dyDescent="0.2">
      <c r="A13" s="15" t="s">
        <v>100</v>
      </c>
      <c r="B13" s="15">
        <v>12</v>
      </c>
      <c r="C13" s="15">
        <v>2</v>
      </c>
      <c r="D13" s="15" t="s">
        <v>695</v>
      </c>
      <c r="E13" s="15" t="s">
        <v>677</v>
      </c>
      <c r="F13" s="15" t="s">
        <v>694</v>
      </c>
      <c r="G13" s="15" t="s">
        <v>741</v>
      </c>
      <c r="H13" s="15">
        <v>0</v>
      </c>
      <c r="J13" t="str">
        <f>RIGHT(K13,LEN(K13)-FIND(" ",K13))</f>
        <v>Khan</v>
      </c>
      <c r="K13" s="15" t="s">
        <v>100</v>
      </c>
      <c r="L13" s="15">
        <v>12</v>
      </c>
    </row>
    <row r="14" spans="1:12" hidden="1" x14ac:dyDescent="0.2">
      <c r="A14" s="15" t="s">
        <v>602</v>
      </c>
      <c r="B14" s="15">
        <v>13</v>
      </c>
      <c r="C14" s="15">
        <v>2</v>
      </c>
      <c r="D14" s="15" t="s">
        <v>696</v>
      </c>
      <c r="E14" s="15" t="s">
        <v>677</v>
      </c>
      <c r="F14" s="15" t="s">
        <v>620</v>
      </c>
      <c r="G14" s="15" t="s">
        <v>708</v>
      </c>
      <c r="H14" s="15">
        <v>0</v>
      </c>
      <c r="J14" t="str">
        <f>RIGHT(K14,LEN(K14)-FIND(" ",K14))</f>
        <v>Seifert</v>
      </c>
      <c r="K14" s="15" t="s">
        <v>602</v>
      </c>
      <c r="L14" s="15">
        <v>13</v>
      </c>
    </row>
    <row r="15" spans="1:12" hidden="1" x14ac:dyDescent="0.2">
      <c r="A15" s="15" t="s">
        <v>108</v>
      </c>
      <c r="B15" s="15">
        <v>14</v>
      </c>
      <c r="C15" s="15">
        <v>2</v>
      </c>
      <c r="D15" s="15" t="s">
        <v>690</v>
      </c>
      <c r="E15" s="15" t="s">
        <v>689</v>
      </c>
      <c r="F15" s="15" t="s">
        <v>694</v>
      </c>
      <c r="G15" s="15" t="s">
        <v>741</v>
      </c>
      <c r="H15" s="15">
        <v>1</v>
      </c>
      <c r="J15" t="str">
        <f>RIGHT(K15,LEN(K15)-FIND(" ",K15))</f>
        <v>Masood</v>
      </c>
      <c r="K15" s="15" t="s">
        <v>108</v>
      </c>
      <c r="L15" s="15">
        <v>14</v>
      </c>
    </row>
    <row r="16" spans="1:12" hidden="1" x14ac:dyDescent="0.2">
      <c r="A16" s="15" t="s">
        <v>601</v>
      </c>
      <c r="B16" s="15">
        <v>15</v>
      </c>
      <c r="C16" s="15">
        <v>2</v>
      </c>
      <c r="D16" s="15" t="s">
        <v>693</v>
      </c>
      <c r="E16" s="15" t="s">
        <v>677</v>
      </c>
      <c r="F16" s="15" t="s">
        <v>700</v>
      </c>
      <c r="G16" s="15" t="s">
        <v>675</v>
      </c>
      <c r="H16" s="15">
        <v>0</v>
      </c>
      <c r="J16" t="str">
        <f>RIGHT(K16,LEN(K16)-FIND(" ",K16))</f>
        <v>Vince</v>
      </c>
      <c r="K16" s="15" t="s">
        <v>601</v>
      </c>
      <c r="L16" s="15">
        <v>15</v>
      </c>
    </row>
    <row r="17" spans="1:12" hidden="1" x14ac:dyDescent="0.2">
      <c r="A17" s="15" t="s">
        <v>107</v>
      </c>
      <c r="B17" s="15">
        <v>16</v>
      </c>
      <c r="C17" s="15">
        <v>2</v>
      </c>
      <c r="D17" s="15" t="s">
        <v>698</v>
      </c>
      <c r="E17" s="15" t="s">
        <v>689</v>
      </c>
      <c r="F17" s="15" t="s">
        <v>692</v>
      </c>
      <c r="G17" s="15" t="s">
        <v>741</v>
      </c>
      <c r="H17" s="15">
        <v>0</v>
      </c>
      <c r="J17" t="str">
        <f>RIGHT(K17,LEN(K17)-FIND(" ",K17))</f>
        <v>Nawaz</v>
      </c>
      <c r="K17" s="15" t="s">
        <v>107</v>
      </c>
      <c r="L17" s="15">
        <v>16</v>
      </c>
    </row>
    <row r="18" spans="1:12" hidden="1" x14ac:dyDescent="0.2">
      <c r="A18" s="15" t="s">
        <v>600</v>
      </c>
      <c r="B18" s="15">
        <v>17</v>
      </c>
      <c r="C18" s="15">
        <v>2</v>
      </c>
      <c r="D18" s="15" t="s">
        <v>719</v>
      </c>
      <c r="E18" s="15" t="s">
        <v>677</v>
      </c>
      <c r="F18" s="15" t="s">
        <v>700</v>
      </c>
      <c r="G18" s="15" t="s">
        <v>716</v>
      </c>
      <c r="H18" s="15">
        <v>0</v>
      </c>
      <c r="J18" t="str">
        <f>RIGHT(K18,LEN(K18)-FIND(" ",K18))</f>
        <v>Pollard</v>
      </c>
      <c r="K18" s="15" t="s">
        <v>600</v>
      </c>
      <c r="L18" s="15">
        <v>17</v>
      </c>
    </row>
    <row r="19" spans="1:12" hidden="1" x14ac:dyDescent="0.2">
      <c r="A19" s="15" t="s">
        <v>603</v>
      </c>
      <c r="B19" s="15">
        <v>18</v>
      </c>
      <c r="C19" s="15">
        <v>2</v>
      </c>
      <c r="D19" s="15" t="s">
        <v>698</v>
      </c>
      <c r="E19" s="15" t="s">
        <v>677</v>
      </c>
      <c r="F19" s="15" t="s">
        <v>676</v>
      </c>
      <c r="G19" s="15" t="s">
        <v>680</v>
      </c>
      <c r="H19" s="15">
        <v>0</v>
      </c>
      <c r="J19" t="str">
        <f>RIGHT(K19,LEN(K19)-FIND(" ",K19))</f>
        <v>Sams</v>
      </c>
      <c r="K19" s="15" t="s">
        <v>603</v>
      </c>
      <c r="L19" s="15">
        <v>18</v>
      </c>
    </row>
    <row r="20" spans="1:12" hidden="1" x14ac:dyDescent="0.2">
      <c r="A20" s="15" t="s">
        <v>104</v>
      </c>
      <c r="B20" s="15">
        <v>19</v>
      </c>
      <c r="C20" s="15">
        <v>2</v>
      </c>
      <c r="D20" s="15" t="s">
        <v>698</v>
      </c>
      <c r="E20" s="15" t="s">
        <v>677</v>
      </c>
      <c r="F20" s="15" t="s">
        <v>681</v>
      </c>
      <c r="G20" s="15" t="s">
        <v>741</v>
      </c>
      <c r="H20" s="15">
        <v>0</v>
      </c>
      <c r="J20" t="str">
        <f>RIGHT(K20,LEN(K20)-FIND(" ",K20))</f>
        <v>Malik</v>
      </c>
      <c r="K20" s="15" t="s">
        <v>104</v>
      </c>
      <c r="L20" s="15">
        <v>19</v>
      </c>
    </row>
    <row r="21" spans="1:12" hidden="1" x14ac:dyDescent="0.2">
      <c r="A21" s="15" t="s">
        <v>102</v>
      </c>
      <c r="B21" s="15">
        <v>20</v>
      </c>
      <c r="C21" s="15">
        <v>2</v>
      </c>
      <c r="D21" s="15" t="s">
        <v>678</v>
      </c>
      <c r="E21" s="15" t="s">
        <v>677</v>
      </c>
      <c r="F21" s="15" t="s">
        <v>694</v>
      </c>
      <c r="G21" s="15" t="s">
        <v>741</v>
      </c>
      <c r="H21" s="15">
        <v>0</v>
      </c>
      <c r="J21" t="str">
        <f>RIGHT(K21,LEN(K21)-FIND(" ",K21))</f>
        <v>Ali</v>
      </c>
      <c r="K21" s="15" t="s">
        <v>102</v>
      </c>
      <c r="L21" s="15">
        <v>20</v>
      </c>
    </row>
    <row r="22" spans="1:12" hidden="1" x14ac:dyDescent="0.2">
      <c r="A22" s="15" t="s">
        <v>109</v>
      </c>
      <c r="B22" s="15">
        <v>21</v>
      </c>
      <c r="C22" s="15">
        <v>2</v>
      </c>
      <c r="D22" s="15" t="s">
        <v>678</v>
      </c>
      <c r="E22" s="15" t="s">
        <v>677</v>
      </c>
      <c r="F22" s="15" t="s">
        <v>694</v>
      </c>
      <c r="G22" s="15" t="s">
        <v>741</v>
      </c>
      <c r="H22" s="15">
        <v>0</v>
      </c>
      <c r="J22" t="str">
        <f>RIGHT(K22,LEN(K22)-FIND(" ",K22))</f>
        <v>Ali</v>
      </c>
      <c r="K22" s="15" t="s">
        <v>109</v>
      </c>
      <c r="L22" s="15">
        <v>21</v>
      </c>
    </row>
    <row r="23" spans="1:12" hidden="1" x14ac:dyDescent="0.2">
      <c r="A23" s="15" t="s">
        <v>604</v>
      </c>
      <c r="B23" s="15">
        <v>22</v>
      </c>
      <c r="C23" s="15">
        <v>2</v>
      </c>
      <c r="D23" s="15" t="s">
        <v>678</v>
      </c>
      <c r="E23" s="15" t="s">
        <v>677</v>
      </c>
      <c r="F23" s="15" t="s">
        <v>688</v>
      </c>
      <c r="G23" s="15" t="s">
        <v>721</v>
      </c>
      <c r="H23" s="15">
        <v>0</v>
      </c>
      <c r="J23" t="str">
        <f>RIGHT(K23,LEN(K23)-FIND(" ",K23))</f>
        <v>Shamsi</v>
      </c>
      <c r="K23" s="15" t="s">
        <v>604</v>
      </c>
      <c r="L23" s="15">
        <v>22</v>
      </c>
    </row>
    <row r="24" spans="1:12" hidden="1" x14ac:dyDescent="0.2">
      <c r="A24" s="15" t="s">
        <v>138</v>
      </c>
      <c r="B24" s="15">
        <v>23</v>
      </c>
      <c r="C24" s="15">
        <v>3</v>
      </c>
      <c r="D24" s="15" t="s">
        <v>696</v>
      </c>
      <c r="E24" s="15" t="s">
        <v>677</v>
      </c>
      <c r="F24" s="15" t="s">
        <v>620</v>
      </c>
      <c r="G24" s="15" t="s">
        <v>741</v>
      </c>
      <c r="H24" s="15">
        <v>0</v>
      </c>
      <c r="J24" t="str">
        <f>RIGHT(K24,LEN(K24)-FIND(" ",K24))</f>
        <v>Khan</v>
      </c>
      <c r="K24" s="15" t="s">
        <v>138</v>
      </c>
      <c r="L24" s="15">
        <v>23</v>
      </c>
    </row>
    <row r="25" spans="1:12" hidden="1" x14ac:dyDescent="0.2">
      <c r="A25" s="15" t="s">
        <v>622</v>
      </c>
      <c r="B25" s="15">
        <v>24</v>
      </c>
      <c r="C25" s="15">
        <v>3</v>
      </c>
      <c r="D25" s="15" t="s">
        <v>690</v>
      </c>
      <c r="E25" s="15" t="s">
        <v>677</v>
      </c>
      <c r="F25" s="15" t="s">
        <v>700</v>
      </c>
      <c r="G25" s="15" t="s">
        <v>675</v>
      </c>
      <c r="H25" s="15">
        <v>0</v>
      </c>
      <c r="J25" t="str">
        <f>RIGHT(K25,LEN(K25)-FIND(" ",K25))</f>
        <v>Hales</v>
      </c>
      <c r="K25" s="15" t="s">
        <v>622</v>
      </c>
      <c r="L25" s="15">
        <v>24</v>
      </c>
    </row>
    <row r="26" spans="1:12" hidden="1" x14ac:dyDescent="0.2">
      <c r="A26" s="15" t="s">
        <v>621</v>
      </c>
      <c r="B26" s="15">
        <v>25</v>
      </c>
      <c r="C26" s="15">
        <v>3</v>
      </c>
      <c r="D26" s="15" t="s">
        <v>690</v>
      </c>
      <c r="E26" s="15" t="s">
        <v>689</v>
      </c>
      <c r="F26" s="15" t="s">
        <v>694</v>
      </c>
      <c r="G26" s="15" t="s">
        <v>708</v>
      </c>
      <c r="H26" s="15">
        <v>0</v>
      </c>
      <c r="J26" t="str">
        <f>RIGHT(K26,LEN(K26)-FIND(" ",K26))</f>
        <v>Munro</v>
      </c>
      <c r="K26" s="15" t="s">
        <v>621</v>
      </c>
      <c r="L26" s="15">
        <v>25</v>
      </c>
    </row>
    <row r="27" spans="1:12" hidden="1" x14ac:dyDescent="0.2">
      <c r="A27" s="15" t="s">
        <v>135</v>
      </c>
      <c r="B27" s="15">
        <v>26</v>
      </c>
      <c r="C27" s="15">
        <v>3</v>
      </c>
      <c r="D27" s="15" t="s">
        <v>698</v>
      </c>
      <c r="E27" s="15" t="s">
        <v>677</v>
      </c>
      <c r="F27" s="15" t="s">
        <v>681</v>
      </c>
      <c r="G27" s="15" t="s">
        <v>741</v>
      </c>
      <c r="H27" s="15">
        <v>0</v>
      </c>
      <c r="J27" t="str">
        <f>RIGHT(K27,LEN(K27)-FIND(" ",K27))</f>
        <v>Salman</v>
      </c>
      <c r="K27" s="15" t="s">
        <v>135</v>
      </c>
      <c r="L27" s="15">
        <v>26</v>
      </c>
    </row>
    <row r="28" spans="1:12" hidden="1" x14ac:dyDescent="0.2">
      <c r="A28" s="15" t="s">
        <v>699</v>
      </c>
      <c r="B28" s="15">
        <v>27</v>
      </c>
      <c r="C28" s="15">
        <v>3</v>
      </c>
      <c r="D28" s="15" t="s">
        <v>698</v>
      </c>
      <c r="E28" s="15" t="s">
        <v>677</v>
      </c>
      <c r="F28" s="15" t="s">
        <v>682</v>
      </c>
      <c r="G28" s="15" t="s">
        <v>675</v>
      </c>
      <c r="H28" s="15">
        <v>0</v>
      </c>
      <c r="J28" t="str">
        <f>RIGHT(K28,LEN(K28)-FIND(" ",K28))</f>
        <v>Curran</v>
      </c>
      <c r="K28" s="15" t="s">
        <v>699</v>
      </c>
      <c r="L28" s="15">
        <v>27</v>
      </c>
    </row>
    <row r="29" spans="1:12" hidden="1" x14ac:dyDescent="0.2">
      <c r="A29" s="15" t="s">
        <v>141</v>
      </c>
      <c r="B29" s="15">
        <v>28</v>
      </c>
      <c r="C29" s="15">
        <v>3</v>
      </c>
      <c r="D29" s="15" t="s">
        <v>686</v>
      </c>
      <c r="E29" s="15" t="s">
        <v>689</v>
      </c>
      <c r="F29" s="15" t="s">
        <v>700</v>
      </c>
      <c r="G29" s="15" t="s">
        <v>741</v>
      </c>
      <c r="H29" s="15">
        <v>0</v>
      </c>
      <c r="J29" t="str">
        <f>RIGHT(K29,LEN(K29)-FIND(" ",K29))</f>
        <v>Ashraf</v>
      </c>
      <c r="K29" s="15" t="s">
        <v>141</v>
      </c>
      <c r="L29" s="15">
        <v>28</v>
      </c>
    </row>
    <row r="30" spans="1:12" hidden="1" x14ac:dyDescent="0.2">
      <c r="A30" s="15" t="s">
        <v>139</v>
      </c>
      <c r="B30" s="15">
        <v>29</v>
      </c>
      <c r="C30" s="15">
        <v>3</v>
      </c>
      <c r="D30" s="15" t="s">
        <v>698</v>
      </c>
      <c r="E30" s="15" t="s">
        <v>689</v>
      </c>
      <c r="F30" s="15" t="s">
        <v>692</v>
      </c>
      <c r="G30" s="15" t="s">
        <v>741</v>
      </c>
      <c r="H30" s="15">
        <v>0</v>
      </c>
      <c r="J30" t="str">
        <f>RIGHT(K30,LEN(K30)-FIND(" ",K30))</f>
        <v>Wasim</v>
      </c>
      <c r="K30" s="15" t="s">
        <v>139</v>
      </c>
      <c r="L30" s="15">
        <v>29</v>
      </c>
    </row>
    <row r="31" spans="1:12" hidden="1" x14ac:dyDescent="0.2">
      <c r="A31" s="15" t="s">
        <v>137</v>
      </c>
      <c r="B31" s="15">
        <v>30</v>
      </c>
      <c r="C31" s="15">
        <v>3</v>
      </c>
      <c r="D31" s="15" t="s">
        <v>698</v>
      </c>
      <c r="E31" s="15" t="s">
        <v>677</v>
      </c>
      <c r="F31" s="15" t="s">
        <v>684</v>
      </c>
      <c r="G31" s="15" t="s">
        <v>741</v>
      </c>
      <c r="H31" s="15">
        <v>1</v>
      </c>
      <c r="J31" t="str">
        <f>RIGHT(K31,LEN(K31)-FIND(" ",K31))</f>
        <v>Khan</v>
      </c>
      <c r="K31" s="15" t="s">
        <v>137</v>
      </c>
      <c r="L31" s="15">
        <v>30</v>
      </c>
    </row>
    <row r="32" spans="1:12" hidden="1" x14ac:dyDescent="0.2">
      <c r="A32" s="15" t="s">
        <v>144</v>
      </c>
      <c r="B32" s="15">
        <v>31</v>
      </c>
      <c r="C32" s="15">
        <v>3</v>
      </c>
      <c r="D32" s="15" t="s">
        <v>678</v>
      </c>
      <c r="E32" s="15" t="s">
        <v>677</v>
      </c>
      <c r="F32" s="15" t="s">
        <v>700</v>
      </c>
      <c r="G32" s="15" t="s">
        <v>741</v>
      </c>
      <c r="H32" s="15">
        <v>0</v>
      </c>
      <c r="J32" t="str">
        <f>RIGHT(K32,LEN(K32)-FIND(" ",K32))</f>
        <v>Shah</v>
      </c>
      <c r="K32" s="15" t="s">
        <v>144</v>
      </c>
      <c r="L32" s="15">
        <v>31</v>
      </c>
    </row>
    <row r="33" spans="1:12" hidden="1" x14ac:dyDescent="0.2">
      <c r="A33" s="15" t="s">
        <v>623</v>
      </c>
      <c r="B33" s="15">
        <v>32</v>
      </c>
      <c r="C33" s="15">
        <v>3</v>
      </c>
      <c r="D33" s="15" t="s">
        <v>678</v>
      </c>
      <c r="E33" s="15" t="s">
        <v>677</v>
      </c>
      <c r="F33" s="15" t="s">
        <v>703</v>
      </c>
      <c r="G33" s="15" t="s">
        <v>675</v>
      </c>
      <c r="H33" s="15">
        <v>0</v>
      </c>
      <c r="J33" t="str">
        <f>RIGHT(K33,LEN(K33)-FIND(" ",K33))</f>
        <v>Mills</v>
      </c>
      <c r="K33" s="15" t="s">
        <v>623</v>
      </c>
      <c r="L33" s="15">
        <v>32</v>
      </c>
    </row>
    <row r="34" spans="1:12" hidden="1" x14ac:dyDescent="0.2">
      <c r="A34" s="15" t="s">
        <v>140</v>
      </c>
      <c r="B34" s="15">
        <v>33</v>
      </c>
      <c r="C34" s="15">
        <v>3</v>
      </c>
      <c r="D34" s="15" t="s">
        <v>678</v>
      </c>
      <c r="E34" s="15" t="s">
        <v>677</v>
      </c>
      <c r="F34" s="15" t="s">
        <v>685</v>
      </c>
      <c r="G34" s="15" t="s">
        <v>741</v>
      </c>
      <c r="H34" s="15">
        <v>0</v>
      </c>
      <c r="J34" t="str">
        <f>RIGHT(K34,LEN(K34)-FIND(" ",K34))</f>
        <v>Shah</v>
      </c>
      <c r="K34" s="15" t="s">
        <v>140</v>
      </c>
      <c r="L34" s="15">
        <v>33</v>
      </c>
    </row>
    <row r="35" spans="1:12" hidden="1" x14ac:dyDescent="0.2">
      <c r="A35" s="15" t="s">
        <v>625</v>
      </c>
      <c r="B35" s="15">
        <v>34</v>
      </c>
      <c r="C35" s="15">
        <v>4</v>
      </c>
      <c r="D35" s="15" t="s">
        <v>696</v>
      </c>
      <c r="E35" s="15" t="s">
        <v>677</v>
      </c>
      <c r="F35" s="15" t="s">
        <v>620</v>
      </c>
      <c r="G35" s="15" t="s">
        <v>716</v>
      </c>
      <c r="H35" s="15">
        <v>0</v>
      </c>
      <c r="J35" t="str">
        <f>RIGHT(K35,LEN(K35)-FIND(" ",K35))</f>
        <v>Charles</v>
      </c>
      <c r="K35" s="15" t="s">
        <v>625</v>
      </c>
      <c r="L35" s="15">
        <v>34</v>
      </c>
    </row>
    <row r="36" spans="1:12" hidden="1" x14ac:dyDescent="0.2">
      <c r="A36" s="15" t="s">
        <v>149</v>
      </c>
      <c r="B36" s="15">
        <v>35</v>
      </c>
      <c r="C36" s="15">
        <v>4</v>
      </c>
      <c r="D36" s="15" t="s">
        <v>695</v>
      </c>
      <c r="E36" s="15" t="s">
        <v>677</v>
      </c>
      <c r="F36" s="15" t="s">
        <v>681</v>
      </c>
      <c r="G36" s="15" t="s">
        <v>741</v>
      </c>
      <c r="H36" s="15">
        <v>0</v>
      </c>
      <c r="J36" t="str">
        <f>RIGHT(K36,LEN(K36)-FIND(" ",K36))</f>
        <v>Ahmed</v>
      </c>
      <c r="K36" s="15" t="s">
        <v>149</v>
      </c>
      <c r="L36" s="15">
        <v>35</v>
      </c>
    </row>
    <row r="37" spans="1:12" hidden="1" x14ac:dyDescent="0.2">
      <c r="A37" s="15" t="s">
        <v>156</v>
      </c>
      <c r="B37" s="15">
        <v>36</v>
      </c>
      <c r="C37" s="15">
        <v>4</v>
      </c>
      <c r="D37" s="15" t="s">
        <v>695</v>
      </c>
      <c r="E37" s="15" t="s">
        <v>689</v>
      </c>
      <c r="F37" s="15" t="s">
        <v>692</v>
      </c>
      <c r="G37" s="15" t="s">
        <v>741</v>
      </c>
      <c r="H37" s="15">
        <v>0</v>
      </c>
      <c r="J37" t="str">
        <f>RIGHT(K37,LEN(K37)-FIND(" ",K37))</f>
        <v>Shah</v>
      </c>
      <c r="K37" s="15" t="s">
        <v>156</v>
      </c>
      <c r="L37" s="15">
        <v>36</v>
      </c>
    </row>
    <row r="38" spans="1:12" hidden="1" x14ac:dyDescent="0.2">
      <c r="A38" s="15" t="s">
        <v>626</v>
      </c>
      <c r="B38" s="15">
        <v>37</v>
      </c>
      <c r="C38" s="15">
        <v>4</v>
      </c>
      <c r="D38" s="15" t="s">
        <v>691</v>
      </c>
      <c r="E38" s="15" t="s">
        <v>689</v>
      </c>
      <c r="F38" s="15" t="s">
        <v>684</v>
      </c>
      <c r="G38" s="15" t="s">
        <v>675</v>
      </c>
      <c r="H38" s="15">
        <v>0</v>
      </c>
      <c r="J38" t="str">
        <f>RIGHT(K38,LEN(K38)-FIND(" ",K38))</f>
        <v>Malan</v>
      </c>
      <c r="K38" s="15" t="s">
        <v>626</v>
      </c>
      <c r="L38" s="15">
        <v>37</v>
      </c>
    </row>
    <row r="39" spans="1:12" hidden="1" x14ac:dyDescent="0.2">
      <c r="A39" s="15" t="s">
        <v>153</v>
      </c>
      <c r="B39" s="15">
        <v>38</v>
      </c>
      <c r="C39" s="15">
        <v>4</v>
      </c>
      <c r="D39" s="15" t="s">
        <v>696</v>
      </c>
      <c r="E39" s="15" t="s">
        <v>677</v>
      </c>
      <c r="F39" s="15" t="s">
        <v>700</v>
      </c>
      <c r="G39" s="15" t="s">
        <v>741</v>
      </c>
      <c r="H39" s="15">
        <v>1</v>
      </c>
      <c r="J39" t="str">
        <f>RIGHT(K39,LEN(K39)-FIND(" ",K39))</f>
        <v>Rizwan</v>
      </c>
      <c r="K39" s="15" t="s">
        <v>153</v>
      </c>
      <c r="L39" s="15">
        <v>38</v>
      </c>
    </row>
    <row r="40" spans="1:12" hidden="1" x14ac:dyDescent="0.2">
      <c r="A40" s="15" t="s">
        <v>627</v>
      </c>
      <c r="B40" s="15">
        <v>39</v>
      </c>
      <c r="C40" s="15">
        <v>4</v>
      </c>
      <c r="D40" s="15" t="s">
        <v>686</v>
      </c>
      <c r="E40" s="15" t="s">
        <v>689</v>
      </c>
      <c r="F40" s="15" t="s">
        <v>676</v>
      </c>
      <c r="G40" s="15" t="s">
        <v>675</v>
      </c>
      <c r="H40" s="15">
        <v>0</v>
      </c>
      <c r="J40" t="str">
        <f>RIGHT(K40,LEN(K40)-FIND(" ",K40))</f>
        <v>Willey</v>
      </c>
      <c r="K40" s="15" t="s">
        <v>627</v>
      </c>
      <c r="L40" s="15">
        <v>39</v>
      </c>
    </row>
    <row r="41" spans="1:12" hidden="1" x14ac:dyDescent="0.2">
      <c r="A41" s="15" t="s">
        <v>160</v>
      </c>
      <c r="B41" s="15">
        <v>40</v>
      </c>
      <c r="C41" s="15">
        <v>4</v>
      </c>
      <c r="D41" s="15" t="s">
        <v>678</v>
      </c>
      <c r="E41" s="15" t="s">
        <v>677</v>
      </c>
      <c r="F41" s="15" t="s">
        <v>694</v>
      </c>
      <c r="G41" s="15" t="s">
        <v>741</v>
      </c>
      <c r="H41" s="15">
        <v>0</v>
      </c>
      <c r="J41" t="str">
        <f>RIGHT(K41,LEN(K41)-FIND(" ",K41))</f>
        <v>Afridi</v>
      </c>
      <c r="K41" s="15" t="s">
        <v>160</v>
      </c>
      <c r="L41" s="15">
        <v>40</v>
      </c>
    </row>
    <row r="42" spans="1:12" hidden="1" x14ac:dyDescent="0.2">
      <c r="A42" s="15" t="s">
        <v>624</v>
      </c>
      <c r="B42" s="15">
        <v>41</v>
      </c>
      <c r="C42" s="15">
        <v>4</v>
      </c>
      <c r="D42" s="15" t="s">
        <v>678</v>
      </c>
      <c r="E42" s="15" t="s">
        <v>677</v>
      </c>
      <c r="F42" s="15" t="s">
        <v>682</v>
      </c>
      <c r="G42" s="15" t="s">
        <v>675</v>
      </c>
      <c r="H42" s="15">
        <v>0</v>
      </c>
      <c r="J42" t="str">
        <f>RIGHT(K42,LEN(K42)-FIND(" ",K42))</f>
        <v>Jordan</v>
      </c>
      <c r="K42" s="15" t="s">
        <v>624</v>
      </c>
      <c r="L42" s="15">
        <v>41</v>
      </c>
    </row>
    <row r="43" spans="1:12" hidden="1" x14ac:dyDescent="0.2">
      <c r="A43" s="15" t="s">
        <v>161</v>
      </c>
      <c r="B43" s="15">
        <v>42</v>
      </c>
      <c r="C43" s="15">
        <v>4</v>
      </c>
      <c r="D43" s="15" t="s">
        <v>678</v>
      </c>
      <c r="E43" s="15" t="s">
        <v>677</v>
      </c>
      <c r="F43" s="15" t="s">
        <v>682</v>
      </c>
      <c r="G43" s="15" t="s">
        <v>741</v>
      </c>
      <c r="H43" s="15">
        <v>0</v>
      </c>
      <c r="J43" t="str">
        <f>RIGHT(K43,LEN(K43)-FIND(" ",K43))</f>
        <v>Dahani</v>
      </c>
      <c r="K43" s="15" t="s">
        <v>161</v>
      </c>
      <c r="L43" s="15">
        <v>42</v>
      </c>
    </row>
    <row r="44" spans="1:12" hidden="1" x14ac:dyDescent="0.2">
      <c r="A44" s="15" t="s">
        <v>731</v>
      </c>
      <c r="B44" s="15">
        <v>43</v>
      </c>
      <c r="C44" s="15">
        <v>4</v>
      </c>
      <c r="D44" s="15" t="s">
        <v>678</v>
      </c>
      <c r="E44" s="15" t="s">
        <v>677</v>
      </c>
      <c r="F44" s="15" t="s">
        <v>676</v>
      </c>
      <c r="G44" s="15" t="s">
        <v>675</v>
      </c>
      <c r="H44" s="15">
        <v>0</v>
      </c>
      <c r="J44" t="str">
        <f>RIGHT(K44,LEN(K44)-FIND(" ",K44))</f>
        <v>Topley</v>
      </c>
      <c r="K44" s="15" t="s">
        <v>731</v>
      </c>
      <c r="L44" s="15">
        <v>43</v>
      </c>
    </row>
    <row r="45" spans="1:12" hidden="1" x14ac:dyDescent="0.2">
      <c r="A45" s="15" t="s">
        <v>159</v>
      </c>
      <c r="B45" s="15">
        <v>44</v>
      </c>
      <c r="C45" s="15">
        <v>4</v>
      </c>
      <c r="D45" s="15" t="s">
        <v>678</v>
      </c>
      <c r="E45" s="15" t="s">
        <v>677</v>
      </c>
      <c r="F45" s="15" t="s">
        <v>684</v>
      </c>
      <c r="G45" s="15" t="s">
        <v>741</v>
      </c>
      <c r="H45" s="15">
        <v>0</v>
      </c>
      <c r="J45" t="str">
        <f>RIGHT(K45,LEN(K45)-FIND(" ",K45))</f>
        <v>Mir</v>
      </c>
      <c r="K45" s="15" t="s">
        <v>159</v>
      </c>
      <c r="L45" s="15">
        <v>44</v>
      </c>
    </row>
    <row r="46" spans="1:12" hidden="1" x14ac:dyDescent="0.2">
      <c r="A46" s="15" t="s">
        <v>635</v>
      </c>
      <c r="B46" s="15">
        <v>45</v>
      </c>
      <c r="C46" s="15">
        <v>5</v>
      </c>
      <c r="D46" s="15" t="s">
        <v>693</v>
      </c>
      <c r="E46" s="15" t="s">
        <v>677</v>
      </c>
      <c r="F46" s="15" t="s">
        <v>681</v>
      </c>
      <c r="G46" s="15" t="s">
        <v>713</v>
      </c>
      <c r="H46" s="15">
        <v>1</v>
      </c>
      <c r="J46" t="str">
        <f>RIGHT(K46,LEN(K46)-FIND(" ",K46))</f>
        <v>Gaikwad</v>
      </c>
      <c r="K46" s="15" t="s">
        <v>635</v>
      </c>
      <c r="L46" s="15">
        <v>45</v>
      </c>
    </row>
    <row r="47" spans="1:12" hidden="1" x14ac:dyDescent="0.2">
      <c r="A47" s="15" t="s">
        <v>220</v>
      </c>
      <c r="B47" s="15">
        <v>46</v>
      </c>
      <c r="C47" s="15">
        <v>5</v>
      </c>
      <c r="D47" s="15" t="s">
        <v>696</v>
      </c>
      <c r="E47" s="15" t="s">
        <v>677</v>
      </c>
      <c r="F47" s="15" t="s">
        <v>700</v>
      </c>
      <c r="G47" s="15" t="s">
        <v>713</v>
      </c>
      <c r="H47" s="15">
        <v>0</v>
      </c>
      <c r="J47" t="str">
        <f>RIGHT(K47,LEN(K47)-FIND(" ",K47))</f>
        <v>Dhoni</v>
      </c>
      <c r="K47" s="15" t="s">
        <v>220</v>
      </c>
      <c r="L47" s="15">
        <v>46</v>
      </c>
    </row>
    <row r="48" spans="1:12" hidden="1" x14ac:dyDescent="0.2">
      <c r="A48" s="15" t="s">
        <v>636</v>
      </c>
      <c r="B48" s="15">
        <v>47</v>
      </c>
      <c r="C48" s="15">
        <v>5</v>
      </c>
      <c r="D48" s="15" t="s">
        <v>691</v>
      </c>
      <c r="E48" s="15" t="s">
        <v>677</v>
      </c>
      <c r="F48" s="15" t="s">
        <v>700</v>
      </c>
      <c r="G48" s="15" t="s">
        <v>713</v>
      </c>
      <c r="H48" s="15">
        <v>0</v>
      </c>
      <c r="J48" t="str">
        <f>RIGHT(K48,LEN(K48)-FIND(" ",K48))</f>
        <v>Rahane</v>
      </c>
      <c r="K48" s="15" t="s">
        <v>636</v>
      </c>
      <c r="L48" s="15">
        <v>47</v>
      </c>
    </row>
    <row r="49" spans="1:12" x14ac:dyDescent="0.2">
      <c r="A49" s="15" t="s">
        <v>638</v>
      </c>
      <c r="B49" s="15">
        <v>48</v>
      </c>
      <c r="C49" s="15">
        <v>5</v>
      </c>
      <c r="D49" s="15" t="s">
        <v>719</v>
      </c>
      <c r="E49" s="15" t="s">
        <v>689</v>
      </c>
      <c r="F49" s="15" t="s">
        <v>681</v>
      </c>
      <c r="G49" s="15" t="s">
        <v>675</v>
      </c>
      <c r="H49" s="15">
        <v>0</v>
      </c>
      <c r="J49" t="str">
        <f>RIGHT(K49,LEN(K49)-FIND(" ",K49))</f>
        <v>Ali</v>
      </c>
      <c r="K49" s="15" t="s">
        <v>638</v>
      </c>
      <c r="L49" s="15">
        <v>48</v>
      </c>
    </row>
    <row r="50" spans="1:12" hidden="1" x14ac:dyDescent="0.2">
      <c r="A50" s="15" t="s">
        <v>637</v>
      </c>
      <c r="B50" s="15">
        <v>49</v>
      </c>
      <c r="C50" s="15">
        <v>5</v>
      </c>
      <c r="D50" s="15" t="s">
        <v>698</v>
      </c>
      <c r="E50" s="15" t="s">
        <v>689</v>
      </c>
      <c r="F50" s="15" t="s">
        <v>692</v>
      </c>
      <c r="G50" s="15" t="s">
        <v>713</v>
      </c>
      <c r="H50" s="15">
        <v>0</v>
      </c>
      <c r="J50" t="str">
        <f>RIGHT(K50,LEN(K50)-FIND(" ",K50))</f>
        <v>Jadeja</v>
      </c>
      <c r="K50" s="15" t="s">
        <v>637</v>
      </c>
      <c r="L50" s="15">
        <v>49</v>
      </c>
    </row>
    <row r="51" spans="1:12" hidden="1" x14ac:dyDescent="0.2">
      <c r="A51" s="15" t="s">
        <v>740</v>
      </c>
      <c r="B51" s="15">
        <v>50</v>
      </c>
      <c r="C51" s="15">
        <v>5</v>
      </c>
      <c r="D51" s="15" t="s">
        <v>719</v>
      </c>
      <c r="E51" s="15" t="s">
        <v>677</v>
      </c>
      <c r="F51" s="15" t="s">
        <v>700</v>
      </c>
      <c r="G51" s="15" t="s">
        <v>708</v>
      </c>
      <c r="H51" s="15">
        <v>0</v>
      </c>
      <c r="J51" t="str">
        <f>RIGHT(K51,LEN(K51)-FIND(" ",K51))</f>
        <v>Mitchell</v>
      </c>
      <c r="K51" s="15" t="s">
        <v>740</v>
      </c>
      <c r="L51" s="15">
        <v>50</v>
      </c>
    </row>
    <row r="52" spans="1:12" hidden="1" x14ac:dyDescent="0.2">
      <c r="A52" s="15" t="s">
        <v>639</v>
      </c>
      <c r="B52" s="15">
        <v>51</v>
      </c>
      <c r="C52" s="15">
        <v>5</v>
      </c>
      <c r="D52" s="15" t="s">
        <v>686</v>
      </c>
      <c r="E52" s="15" t="s">
        <v>689</v>
      </c>
      <c r="F52" s="15" t="s">
        <v>692</v>
      </c>
      <c r="G52" s="15" t="s">
        <v>708</v>
      </c>
      <c r="H52" s="15">
        <v>0</v>
      </c>
      <c r="J52" t="str">
        <f>RIGHT(K52,LEN(K52)-FIND(" ",K52))</f>
        <v>Santner</v>
      </c>
      <c r="K52" s="15" t="s">
        <v>639</v>
      </c>
      <c r="L52" s="15">
        <v>51</v>
      </c>
    </row>
    <row r="53" spans="1:12" hidden="1" x14ac:dyDescent="0.2">
      <c r="A53" s="15" t="s">
        <v>640</v>
      </c>
      <c r="B53" s="15">
        <v>52</v>
      </c>
      <c r="C53" s="15">
        <v>5</v>
      </c>
      <c r="D53" s="15" t="s">
        <v>678</v>
      </c>
      <c r="E53" s="15" t="s">
        <v>677</v>
      </c>
      <c r="F53" s="15" t="s">
        <v>700</v>
      </c>
      <c r="G53" s="15" t="s">
        <v>713</v>
      </c>
      <c r="H53" s="15">
        <v>0</v>
      </c>
      <c r="J53" t="str">
        <f>RIGHT(K53,LEN(K53)-FIND(" ",K53))</f>
        <v>Chahar</v>
      </c>
      <c r="K53" s="15" t="s">
        <v>640</v>
      </c>
      <c r="L53" s="15">
        <v>52</v>
      </c>
    </row>
    <row r="54" spans="1:12" hidden="1" x14ac:dyDescent="0.2">
      <c r="A54" s="15" t="s">
        <v>739</v>
      </c>
      <c r="B54" s="15">
        <v>53</v>
      </c>
      <c r="C54" s="15">
        <v>5</v>
      </c>
      <c r="D54" s="15" t="s">
        <v>678</v>
      </c>
      <c r="E54" s="15" t="s">
        <v>677</v>
      </c>
      <c r="F54" s="15" t="s">
        <v>682</v>
      </c>
      <c r="G54" s="15" t="s">
        <v>675</v>
      </c>
      <c r="H54" s="15">
        <v>0</v>
      </c>
      <c r="J54" t="str">
        <f>RIGHT(K54,LEN(K54)-FIND(" ",K54))</f>
        <v>Gleeson</v>
      </c>
      <c r="K54" s="15" t="s">
        <v>739</v>
      </c>
      <c r="L54" s="15">
        <v>53</v>
      </c>
    </row>
    <row r="55" spans="1:12" hidden="1" x14ac:dyDescent="0.2">
      <c r="A55" s="15" t="s">
        <v>738</v>
      </c>
      <c r="B55" s="15">
        <v>54</v>
      </c>
      <c r="C55" s="15">
        <v>5</v>
      </c>
      <c r="D55" s="15" t="s">
        <v>678</v>
      </c>
      <c r="E55" s="15" t="s">
        <v>677</v>
      </c>
      <c r="F55" s="15" t="s">
        <v>694</v>
      </c>
      <c r="G55" s="15" t="s">
        <v>713</v>
      </c>
      <c r="H55" s="15">
        <v>0</v>
      </c>
      <c r="J55" t="str">
        <f>RIGHT(K55,LEN(K55)-FIND(" ",K55))</f>
        <v>Singh</v>
      </c>
      <c r="K55" s="15" t="s">
        <v>738</v>
      </c>
      <c r="L55" s="15">
        <v>54</v>
      </c>
    </row>
    <row r="56" spans="1:12" hidden="1" x14ac:dyDescent="0.2">
      <c r="A56" s="15" t="s">
        <v>737</v>
      </c>
      <c r="B56" s="15">
        <v>55</v>
      </c>
      <c r="C56" s="15">
        <v>5</v>
      </c>
      <c r="D56" s="15" t="s">
        <v>678</v>
      </c>
      <c r="E56" s="15" t="s">
        <v>677</v>
      </c>
      <c r="F56" s="15" t="s">
        <v>681</v>
      </c>
      <c r="G56" s="15" t="s">
        <v>713</v>
      </c>
      <c r="H56" s="15">
        <v>0</v>
      </c>
      <c r="J56" t="str">
        <f>RIGHT(K56,LEN(K56)-FIND(" ",K56))</f>
        <v>Theekshana</v>
      </c>
      <c r="K56" s="15" t="s">
        <v>737</v>
      </c>
      <c r="L56" s="15">
        <v>55</v>
      </c>
    </row>
    <row r="57" spans="1:12" hidden="1" x14ac:dyDescent="0.2">
      <c r="A57" s="15" t="s">
        <v>641</v>
      </c>
      <c r="B57" s="15">
        <v>56</v>
      </c>
      <c r="C57" s="15">
        <v>6</v>
      </c>
      <c r="D57" s="15" t="s">
        <v>695</v>
      </c>
      <c r="E57" s="15" t="s">
        <v>677</v>
      </c>
      <c r="F57" s="15" t="s">
        <v>684</v>
      </c>
      <c r="G57" s="15" t="s">
        <v>721</v>
      </c>
      <c r="H57" s="15">
        <v>1</v>
      </c>
      <c r="J57" t="str">
        <f>RIGHT(K57,LEN(K57)-FIND(" ",K57))</f>
        <v>du Plessis</v>
      </c>
      <c r="K57" s="15" t="s">
        <v>641</v>
      </c>
      <c r="L57" s="15">
        <v>56</v>
      </c>
    </row>
    <row r="58" spans="1:12" hidden="1" x14ac:dyDescent="0.2">
      <c r="A58" s="15" t="s">
        <v>736</v>
      </c>
      <c r="B58" s="15">
        <v>57</v>
      </c>
      <c r="C58" s="15">
        <v>6</v>
      </c>
      <c r="D58" s="15" t="s">
        <v>691</v>
      </c>
      <c r="E58" s="15" t="s">
        <v>689</v>
      </c>
      <c r="F58" s="15" t="s">
        <v>681</v>
      </c>
      <c r="G58" s="15" t="s">
        <v>713</v>
      </c>
      <c r="H58" s="15">
        <v>0</v>
      </c>
      <c r="J58" t="str">
        <f>RIGHT(K58,LEN(K58)-FIND(" ",K58))</f>
        <v>Chauhan</v>
      </c>
      <c r="K58" s="15" t="s">
        <v>736</v>
      </c>
      <c r="L58" s="15">
        <v>57</v>
      </c>
    </row>
    <row r="59" spans="1:12" hidden="1" x14ac:dyDescent="0.2">
      <c r="A59" s="15" t="s">
        <v>642</v>
      </c>
      <c r="B59" s="15">
        <v>58</v>
      </c>
      <c r="C59" s="15">
        <v>6</v>
      </c>
      <c r="D59" s="15" t="s">
        <v>691</v>
      </c>
      <c r="E59" s="15" t="s">
        <v>677</v>
      </c>
      <c r="F59" s="15" t="s">
        <v>700</v>
      </c>
      <c r="G59" s="15" t="s">
        <v>713</v>
      </c>
      <c r="H59" s="15">
        <v>0</v>
      </c>
      <c r="J59" t="str">
        <f>RIGHT(K59,LEN(K59)-FIND(" ",K59))</f>
        <v>Kohli</v>
      </c>
      <c r="K59" s="15" t="s">
        <v>642</v>
      </c>
      <c r="L59" s="15">
        <v>58</v>
      </c>
    </row>
    <row r="60" spans="1:12" hidden="1" x14ac:dyDescent="0.2">
      <c r="A60" s="15" t="s">
        <v>699</v>
      </c>
      <c r="B60" s="15">
        <v>59</v>
      </c>
      <c r="C60" s="15">
        <v>6</v>
      </c>
      <c r="D60" s="15" t="s">
        <v>698</v>
      </c>
      <c r="E60" s="15" t="s">
        <v>677</v>
      </c>
      <c r="F60" s="15" t="s">
        <v>682</v>
      </c>
      <c r="G60" s="15" t="s">
        <v>675</v>
      </c>
      <c r="H60" s="15">
        <v>0</v>
      </c>
      <c r="J60" t="str">
        <f>RIGHT(K60,LEN(K60)-FIND(" ",K60))</f>
        <v>Curran</v>
      </c>
      <c r="K60" s="15" t="s">
        <v>699</v>
      </c>
      <c r="L60" s="15">
        <v>59</v>
      </c>
    </row>
    <row r="61" spans="1:12" hidden="1" x14ac:dyDescent="0.2">
      <c r="A61" s="15" t="s">
        <v>735</v>
      </c>
      <c r="B61" s="15">
        <v>60</v>
      </c>
      <c r="C61" s="15">
        <v>6</v>
      </c>
      <c r="D61" s="15" t="s">
        <v>719</v>
      </c>
      <c r="E61" s="15" t="s">
        <v>677</v>
      </c>
      <c r="F61" s="15" t="s">
        <v>682</v>
      </c>
      <c r="G61" s="15" t="s">
        <v>680</v>
      </c>
      <c r="H61" s="15">
        <v>0</v>
      </c>
      <c r="J61" t="str">
        <f>RIGHT(K61,LEN(K61)-FIND(" ",K61))</f>
        <v>Green</v>
      </c>
      <c r="K61" s="15" t="s">
        <v>735</v>
      </c>
      <c r="L61" s="15">
        <v>60</v>
      </c>
    </row>
    <row r="62" spans="1:12" hidden="1" x14ac:dyDescent="0.2">
      <c r="A62" s="15" t="s">
        <v>734</v>
      </c>
      <c r="B62" s="15">
        <v>61</v>
      </c>
      <c r="C62" s="15">
        <v>6</v>
      </c>
      <c r="D62" s="15" t="s">
        <v>719</v>
      </c>
      <c r="E62" s="15" t="s">
        <v>677</v>
      </c>
      <c r="F62" s="15" t="s">
        <v>681</v>
      </c>
      <c r="G62" s="15" t="s">
        <v>675</v>
      </c>
      <c r="H62" s="15">
        <v>0</v>
      </c>
      <c r="J62" t="str">
        <f>RIGHT(K62,LEN(K62)-FIND(" ",K62))</f>
        <v>Jacks</v>
      </c>
      <c r="K62" s="15" t="s">
        <v>734</v>
      </c>
      <c r="L62" s="15">
        <v>61</v>
      </c>
    </row>
    <row r="63" spans="1:12" hidden="1" x14ac:dyDescent="0.2">
      <c r="A63" s="15" t="s">
        <v>643</v>
      </c>
      <c r="B63" s="15">
        <v>62</v>
      </c>
      <c r="C63" s="15">
        <v>6</v>
      </c>
      <c r="D63" s="15" t="s">
        <v>719</v>
      </c>
      <c r="E63" s="15" t="s">
        <v>677</v>
      </c>
      <c r="F63" s="15" t="s">
        <v>681</v>
      </c>
      <c r="G63" s="15" t="s">
        <v>680</v>
      </c>
      <c r="H63" s="15">
        <v>0</v>
      </c>
      <c r="J63" t="str">
        <f>RIGHT(K63,LEN(K63)-FIND(" ",K63))</f>
        <v>Maxwell</v>
      </c>
      <c r="K63" s="15" t="s">
        <v>643</v>
      </c>
      <c r="L63" s="15">
        <v>62</v>
      </c>
    </row>
    <row r="64" spans="1:12" hidden="1" x14ac:dyDescent="0.2">
      <c r="A64" s="15" t="s">
        <v>733</v>
      </c>
      <c r="B64" s="15">
        <v>63</v>
      </c>
      <c r="C64" s="15">
        <v>6</v>
      </c>
      <c r="D64" s="15" t="s">
        <v>678</v>
      </c>
      <c r="E64" s="15" t="s">
        <v>677</v>
      </c>
      <c r="F64" s="15" t="s">
        <v>685</v>
      </c>
      <c r="G64" s="15" t="s">
        <v>708</v>
      </c>
      <c r="H64" s="15">
        <v>0</v>
      </c>
      <c r="J64" t="str">
        <f>RIGHT(K64,LEN(K64)-FIND(" ",K64))</f>
        <v>Ferguson</v>
      </c>
      <c r="K64" s="15" t="s">
        <v>733</v>
      </c>
      <c r="L64" s="15">
        <v>63</v>
      </c>
    </row>
    <row r="65" spans="1:12" hidden="1" x14ac:dyDescent="0.2">
      <c r="A65" s="15" t="s">
        <v>732</v>
      </c>
      <c r="B65" s="15">
        <v>64</v>
      </c>
      <c r="C65" s="15">
        <v>6</v>
      </c>
      <c r="D65" s="15" t="s">
        <v>678</v>
      </c>
      <c r="E65" s="15" t="s">
        <v>677</v>
      </c>
      <c r="F65" s="15" t="s">
        <v>685</v>
      </c>
      <c r="G65" s="15" t="s">
        <v>716</v>
      </c>
      <c r="H65" s="15">
        <v>0</v>
      </c>
      <c r="J65" t="str">
        <f>RIGHT(K65,LEN(K65)-FIND(" ",K65))</f>
        <v>Joseph</v>
      </c>
      <c r="K65" s="15" t="s">
        <v>732</v>
      </c>
      <c r="L65" s="15">
        <v>64</v>
      </c>
    </row>
    <row r="66" spans="1:12" hidden="1" x14ac:dyDescent="0.2">
      <c r="A66" s="15" t="s">
        <v>731</v>
      </c>
      <c r="B66" s="15">
        <v>65</v>
      </c>
      <c r="C66" s="15">
        <v>6</v>
      </c>
      <c r="D66" s="15" t="s">
        <v>678</v>
      </c>
      <c r="E66" s="15" t="s">
        <v>677</v>
      </c>
      <c r="F66" s="15" t="s">
        <v>676</v>
      </c>
      <c r="G66" s="15" t="s">
        <v>675</v>
      </c>
      <c r="H66" s="15">
        <v>0</v>
      </c>
      <c r="J66" t="str">
        <f>RIGHT(K66,LEN(K66)-FIND(" ",K66))</f>
        <v>Topley</v>
      </c>
      <c r="K66" s="15" t="s">
        <v>731</v>
      </c>
      <c r="L66" s="15">
        <v>65</v>
      </c>
    </row>
    <row r="67" spans="1:12" hidden="1" x14ac:dyDescent="0.2">
      <c r="A67" s="15" t="s">
        <v>644</v>
      </c>
      <c r="B67" s="15">
        <v>66</v>
      </c>
      <c r="C67" s="15">
        <v>6</v>
      </c>
      <c r="D67" s="15" t="s">
        <v>678</v>
      </c>
      <c r="E67" s="15" t="s">
        <v>677</v>
      </c>
      <c r="F67" s="15" t="s">
        <v>700</v>
      </c>
      <c r="G67" s="15" t="s">
        <v>713</v>
      </c>
      <c r="H67" s="15">
        <v>0</v>
      </c>
      <c r="J67" t="str">
        <f>RIGHT(K67,LEN(K67)-FIND(" ",K67))</f>
        <v>Vyshak</v>
      </c>
      <c r="K67" s="15" t="s">
        <v>644</v>
      </c>
      <c r="L67" s="15">
        <v>66</v>
      </c>
    </row>
    <row r="68" spans="1:12" hidden="1" x14ac:dyDescent="0.2">
      <c r="A68" s="15" t="s">
        <v>633</v>
      </c>
      <c r="B68" s="15">
        <v>67</v>
      </c>
      <c r="C68" s="15">
        <v>7</v>
      </c>
      <c r="D68" s="15" t="s">
        <v>695</v>
      </c>
      <c r="E68" s="15" t="s">
        <v>677</v>
      </c>
      <c r="F68" s="15" t="s">
        <v>681</v>
      </c>
      <c r="G68" s="15" t="s">
        <v>680</v>
      </c>
      <c r="H68" s="15">
        <v>0</v>
      </c>
      <c r="J68" t="str">
        <f>RIGHT(K68,LEN(K68)-FIND(" ",K68))</f>
        <v>David</v>
      </c>
      <c r="K68" s="15" t="s">
        <v>633</v>
      </c>
      <c r="L68" s="15">
        <v>67</v>
      </c>
    </row>
    <row r="69" spans="1:12" hidden="1" x14ac:dyDescent="0.2">
      <c r="A69" s="15" t="s">
        <v>201</v>
      </c>
      <c r="B69" s="15">
        <v>68</v>
      </c>
      <c r="C69" s="15">
        <v>7</v>
      </c>
      <c r="D69" s="15" t="s">
        <v>696</v>
      </c>
      <c r="E69" s="15" t="s">
        <v>689</v>
      </c>
      <c r="F69" s="15" t="s">
        <v>620</v>
      </c>
      <c r="G69" s="15" t="s">
        <v>713</v>
      </c>
      <c r="H69" s="15">
        <v>0</v>
      </c>
      <c r="J69" t="str">
        <f>RIGHT(K69,LEN(K69)-FIND(" ",K69))</f>
        <v>Kishan</v>
      </c>
      <c r="K69" s="15" t="s">
        <v>201</v>
      </c>
      <c r="L69" s="15">
        <v>68</v>
      </c>
    </row>
    <row r="70" spans="1:12" hidden="1" x14ac:dyDescent="0.2">
      <c r="A70" s="15" t="s">
        <v>634</v>
      </c>
      <c r="B70" s="15">
        <v>69</v>
      </c>
      <c r="C70" s="15">
        <v>7</v>
      </c>
      <c r="D70" s="15" t="s">
        <v>691</v>
      </c>
      <c r="E70" s="15" t="s">
        <v>677</v>
      </c>
      <c r="F70" s="15" t="s">
        <v>681</v>
      </c>
      <c r="G70" s="15" t="s">
        <v>713</v>
      </c>
      <c r="H70" s="15">
        <v>0</v>
      </c>
      <c r="J70" t="str">
        <f>RIGHT(K70,LEN(K70)-FIND(" ",K70))</f>
        <v>Sharma</v>
      </c>
      <c r="K70" s="15" t="s">
        <v>634</v>
      </c>
      <c r="L70" s="15">
        <v>69</v>
      </c>
    </row>
    <row r="71" spans="1:12" hidden="1" x14ac:dyDescent="0.2">
      <c r="A71" s="15" t="s">
        <v>730</v>
      </c>
      <c r="B71" s="15">
        <v>70</v>
      </c>
      <c r="C71" s="15">
        <v>7</v>
      </c>
      <c r="D71" s="15" t="s">
        <v>693</v>
      </c>
      <c r="E71" s="15" t="s">
        <v>677</v>
      </c>
      <c r="F71" s="15" t="s">
        <v>729</v>
      </c>
      <c r="G71" s="15" t="s">
        <v>713</v>
      </c>
      <c r="H71" s="15">
        <v>0</v>
      </c>
      <c r="J71" t="str">
        <f>RIGHT(K71,LEN(K71)-FIND(" ",K71))</f>
        <v>Yadav</v>
      </c>
      <c r="K71" s="15" t="s">
        <v>730</v>
      </c>
      <c r="L71" s="15">
        <v>70</v>
      </c>
    </row>
    <row r="72" spans="1:12" hidden="1" x14ac:dyDescent="0.2">
      <c r="A72" s="15" t="s">
        <v>728</v>
      </c>
      <c r="B72" s="15">
        <v>71</v>
      </c>
      <c r="C72" s="15">
        <v>7</v>
      </c>
      <c r="D72" s="15" t="s">
        <v>698</v>
      </c>
      <c r="E72" s="15" t="s">
        <v>677</v>
      </c>
      <c r="F72" s="15" t="s">
        <v>694</v>
      </c>
      <c r="G72" s="15" t="s">
        <v>713</v>
      </c>
      <c r="H72" s="15">
        <v>1</v>
      </c>
      <c r="J72" t="str">
        <f>RIGHT(K72,LEN(K72)-FIND(" ",K72))</f>
        <v>Pandya</v>
      </c>
      <c r="K72" s="15" t="s">
        <v>728</v>
      </c>
      <c r="L72" s="15">
        <v>71</v>
      </c>
    </row>
    <row r="73" spans="1:12" hidden="1" x14ac:dyDescent="0.2">
      <c r="A73" s="15" t="s">
        <v>727</v>
      </c>
      <c r="B73" s="15">
        <v>72</v>
      </c>
      <c r="C73" s="15">
        <v>7</v>
      </c>
      <c r="D73" s="15" t="s">
        <v>719</v>
      </c>
      <c r="E73" s="15" t="s">
        <v>677</v>
      </c>
      <c r="F73" s="15" t="s">
        <v>684</v>
      </c>
      <c r="G73" s="15" t="s">
        <v>721</v>
      </c>
      <c r="H73" s="15">
        <v>0</v>
      </c>
      <c r="J73" t="str">
        <f>RIGHT(K73,LEN(K73)-FIND(" ",K73))</f>
        <v>Brevis</v>
      </c>
      <c r="K73" s="15" t="s">
        <v>727</v>
      </c>
      <c r="L73" s="15">
        <v>72</v>
      </c>
    </row>
    <row r="74" spans="1:12" hidden="1" x14ac:dyDescent="0.2">
      <c r="A74" s="15" t="s">
        <v>726</v>
      </c>
      <c r="B74" s="15">
        <v>73</v>
      </c>
      <c r="C74" s="15">
        <v>7</v>
      </c>
      <c r="D74" s="15" t="s">
        <v>698</v>
      </c>
      <c r="E74" s="15" t="s">
        <v>677</v>
      </c>
      <c r="F74" s="15" t="s">
        <v>684</v>
      </c>
      <c r="G74" s="15" t="s">
        <v>713</v>
      </c>
      <c r="H74" s="15">
        <v>0</v>
      </c>
      <c r="J74" t="str">
        <f>RIGHT(K74,LEN(K74)-FIND(" ",K74))</f>
        <v>Gopal</v>
      </c>
      <c r="K74" s="15" t="s">
        <v>726</v>
      </c>
      <c r="L74" s="15">
        <v>73</v>
      </c>
    </row>
    <row r="75" spans="1:12" hidden="1" x14ac:dyDescent="0.2">
      <c r="A75" s="15" t="s">
        <v>725</v>
      </c>
      <c r="B75" s="15">
        <v>74</v>
      </c>
      <c r="C75" s="15">
        <v>7</v>
      </c>
      <c r="D75" s="15" t="s">
        <v>698</v>
      </c>
      <c r="E75" s="15" t="s">
        <v>677</v>
      </c>
      <c r="F75" s="15" t="s">
        <v>681</v>
      </c>
      <c r="G75" s="15" t="s">
        <v>697</v>
      </c>
      <c r="H75" s="15">
        <v>0</v>
      </c>
      <c r="J75" t="str">
        <f>RIGHT(K75,LEN(K75)-FIND(" ",K75))</f>
        <v>Nabi</v>
      </c>
      <c r="K75" s="15" t="s">
        <v>725</v>
      </c>
      <c r="L75" s="15">
        <v>74</v>
      </c>
    </row>
    <row r="76" spans="1:12" hidden="1" x14ac:dyDescent="0.2">
      <c r="A76" s="15" t="s">
        <v>724</v>
      </c>
      <c r="B76" s="15">
        <v>75</v>
      </c>
      <c r="C76" s="15">
        <v>7</v>
      </c>
      <c r="D76" s="15" t="s">
        <v>686</v>
      </c>
      <c r="E76" s="15" t="s">
        <v>677</v>
      </c>
      <c r="F76" s="15" t="s">
        <v>682</v>
      </c>
      <c r="G76" s="15" t="s">
        <v>716</v>
      </c>
      <c r="H76" s="15">
        <v>0</v>
      </c>
      <c r="J76" t="str">
        <f>RIGHT(K76,LEN(K76)-FIND(" ",K76))</f>
        <v>Shepherd</v>
      </c>
      <c r="K76" s="15" t="s">
        <v>724</v>
      </c>
      <c r="L76" s="15">
        <v>75</v>
      </c>
    </row>
    <row r="77" spans="1:12" hidden="1" x14ac:dyDescent="0.2">
      <c r="A77" s="15" t="s">
        <v>723</v>
      </c>
      <c r="B77" s="15">
        <v>76</v>
      </c>
      <c r="C77" s="15">
        <v>7</v>
      </c>
      <c r="D77" s="15" t="s">
        <v>678</v>
      </c>
      <c r="E77" s="15" t="s">
        <v>677</v>
      </c>
      <c r="F77" s="15" t="s">
        <v>685</v>
      </c>
      <c r="G77" s="15" t="s">
        <v>713</v>
      </c>
      <c r="H77" s="15">
        <v>0</v>
      </c>
      <c r="J77" t="str">
        <f>RIGHT(K77,LEN(K77)-FIND(" ",K77))</f>
        <v>Bumrah</v>
      </c>
      <c r="K77" s="15" t="s">
        <v>723</v>
      </c>
      <c r="L77" s="15">
        <v>76</v>
      </c>
    </row>
    <row r="78" spans="1:12" hidden="1" x14ac:dyDescent="0.2">
      <c r="A78" s="15" t="s">
        <v>722</v>
      </c>
      <c r="B78" s="15">
        <v>77</v>
      </c>
      <c r="C78" s="15">
        <v>7</v>
      </c>
      <c r="D78" s="15" t="s">
        <v>678</v>
      </c>
      <c r="E78" s="15" t="s">
        <v>677</v>
      </c>
      <c r="F78" s="15" t="s">
        <v>685</v>
      </c>
      <c r="G78" s="15" t="s">
        <v>721</v>
      </c>
      <c r="H78" s="15">
        <v>0</v>
      </c>
      <c r="J78" t="str">
        <f>RIGHT(K78,LEN(K78)-FIND(" ",K78))</f>
        <v>Coetzee</v>
      </c>
      <c r="K78" s="15" t="s">
        <v>722</v>
      </c>
      <c r="L78" s="15">
        <v>77</v>
      </c>
    </row>
    <row r="79" spans="1:12" hidden="1" x14ac:dyDescent="0.2">
      <c r="A79" s="15" t="s">
        <v>178</v>
      </c>
      <c r="B79" s="15">
        <v>78</v>
      </c>
      <c r="C79" s="15">
        <v>8</v>
      </c>
      <c r="D79" s="15" t="s">
        <v>696</v>
      </c>
      <c r="E79" s="15" t="s">
        <v>677</v>
      </c>
      <c r="F79" s="15" t="s">
        <v>620</v>
      </c>
      <c r="G79" s="15" t="s">
        <v>713</v>
      </c>
      <c r="H79" s="15">
        <v>1</v>
      </c>
      <c r="J79" t="str">
        <f>RIGHT(K79,LEN(K79)-FIND(" ",K79))</f>
        <v>Rahul</v>
      </c>
      <c r="K79" s="15" t="s">
        <v>178</v>
      </c>
      <c r="L79" s="15">
        <v>78</v>
      </c>
    </row>
    <row r="80" spans="1:12" hidden="1" x14ac:dyDescent="0.2">
      <c r="A80" s="15" t="s">
        <v>628</v>
      </c>
      <c r="B80" s="15">
        <v>79</v>
      </c>
      <c r="C80" s="15">
        <v>8</v>
      </c>
      <c r="D80" s="15" t="s">
        <v>696</v>
      </c>
      <c r="E80" s="15" t="s">
        <v>689</v>
      </c>
      <c r="F80" s="15" t="s">
        <v>620</v>
      </c>
      <c r="G80" s="15" t="s">
        <v>721</v>
      </c>
      <c r="H80" s="15">
        <v>0</v>
      </c>
      <c r="J80" t="str">
        <f>RIGHT(K80,LEN(K80)-FIND(" ",K80))</f>
        <v>de Kock</v>
      </c>
      <c r="K80" s="15" t="s">
        <v>628</v>
      </c>
      <c r="L80" s="15">
        <v>79</v>
      </c>
    </row>
    <row r="81" spans="1:12" hidden="1" x14ac:dyDescent="0.2">
      <c r="A81" s="15" t="s">
        <v>630</v>
      </c>
      <c r="B81" s="15">
        <v>80</v>
      </c>
      <c r="C81" s="15">
        <v>8</v>
      </c>
      <c r="D81" s="15" t="s">
        <v>696</v>
      </c>
      <c r="E81" s="15" t="s">
        <v>689</v>
      </c>
      <c r="F81" s="15" t="s">
        <v>681</v>
      </c>
      <c r="G81" s="15" t="s">
        <v>716</v>
      </c>
      <c r="H81" s="15">
        <v>0</v>
      </c>
      <c r="J81" t="str">
        <f>RIGHT(K81,LEN(K81)-FIND(" ",K81))</f>
        <v>Pooran</v>
      </c>
      <c r="K81" s="15" t="s">
        <v>630</v>
      </c>
      <c r="L81" s="15">
        <v>80</v>
      </c>
    </row>
    <row r="82" spans="1:12" hidden="1" x14ac:dyDescent="0.2">
      <c r="A82" s="15" t="s">
        <v>720</v>
      </c>
      <c r="B82" s="15">
        <v>81</v>
      </c>
      <c r="C82" s="15">
        <v>8</v>
      </c>
      <c r="D82" s="15" t="s">
        <v>695</v>
      </c>
      <c r="E82" s="15" t="s">
        <v>677</v>
      </c>
      <c r="F82" s="15" t="s">
        <v>681</v>
      </c>
      <c r="G82" s="15" t="s">
        <v>680</v>
      </c>
      <c r="H82" s="15">
        <v>0</v>
      </c>
      <c r="J82" t="str">
        <f>RIGHT(K82,LEN(K82)-FIND(" ",K82))</f>
        <v>Turner</v>
      </c>
      <c r="K82" s="15" t="s">
        <v>720</v>
      </c>
      <c r="L82" s="15">
        <v>81</v>
      </c>
    </row>
    <row r="83" spans="1:12" hidden="1" x14ac:dyDescent="0.2">
      <c r="A83" s="15" t="s">
        <v>631</v>
      </c>
      <c r="B83" s="15">
        <v>82</v>
      </c>
      <c r="C83" s="15">
        <v>8</v>
      </c>
      <c r="D83" s="15" t="s">
        <v>719</v>
      </c>
      <c r="E83" s="15" t="s">
        <v>689</v>
      </c>
      <c r="F83" s="15" t="s">
        <v>700</v>
      </c>
      <c r="G83" s="15" t="s">
        <v>716</v>
      </c>
      <c r="H83" s="15">
        <v>0</v>
      </c>
      <c r="J83" t="str">
        <f>RIGHT(K83,LEN(K83)-FIND(" ",K83))</f>
        <v>Mayers</v>
      </c>
      <c r="K83" s="15" t="s">
        <v>631</v>
      </c>
      <c r="L83" s="15">
        <v>82</v>
      </c>
    </row>
    <row r="84" spans="1:12" hidden="1" x14ac:dyDescent="0.2">
      <c r="A84" s="15" t="s">
        <v>629</v>
      </c>
      <c r="B84" s="15">
        <v>83</v>
      </c>
      <c r="C84" s="15">
        <v>8</v>
      </c>
      <c r="D84" s="15" t="s">
        <v>719</v>
      </c>
      <c r="E84" s="15" t="s">
        <v>677</v>
      </c>
      <c r="F84" s="15" t="s">
        <v>700</v>
      </c>
      <c r="G84" s="15" t="s">
        <v>680</v>
      </c>
      <c r="H84" s="15">
        <v>0</v>
      </c>
      <c r="J84" t="str">
        <f>RIGHT(K84,LEN(K84)-FIND(" ",K84))</f>
        <v>Stoinis</v>
      </c>
      <c r="K84" s="15" t="s">
        <v>629</v>
      </c>
      <c r="L84" s="15">
        <v>83</v>
      </c>
    </row>
    <row r="85" spans="1:12" hidden="1" x14ac:dyDescent="0.2">
      <c r="A85" s="15" t="s">
        <v>627</v>
      </c>
      <c r="B85" s="15">
        <v>84</v>
      </c>
      <c r="C85" s="15">
        <v>8</v>
      </c>
      <c r="D85" s="15" t="s">
        <v>686</v>
      </c>
      <c r="E85" s="15" t="s">
        <v>689</v>
      </c>
      <c r="F85" s="15" t="s">
        <v>676</v>
      </c>
      <c r="G85" s="15" t="s">
        <v>675</v>
      </c>
      <c r="H85" s="15">
        <v>0</v>
      </c>
      <c r="J85" t="str">
        <f>RIGHT(K85,LEN(K85)-FIND(" ",K85))</f>
        <v>Willey</v>
      </c>
      <c r="K85" s="15" t="s">
        <v>627</v>
      </c>
      <c r="L85" s="15">
        <v>84</v>
      </c>
    </row>
    <row r="86" spans="1:12" hidden="1" x14ac:dyDescent="0.2">
      <c r="A86" s="15" t="s">
        <v>718</v>
      </c>
      <c r="B86" s="15">
        <v>85</v>
      </c>
      <c r="C86" s="15">
        <v>8</v>
      </c>
      <c r="D86" s="15" t="s">
        <v>678</v>
      </c>
      <c r="E86" s="15" t="s">
        <v>677</v>
      </c>
      <c r="F86" s="15" t="s">
        <v>682</v>
      </c>
      <c r="G86" s="15" t="s">
        <v>708</v>
      </c>
      <c r="H86" s="15">
        <v>0</v>
      </c>
      <c r="J86" t="str">
        <f>RIGHT(K86,LEN(K86)-FIND(" ",K86))</f>
        <v>Henry</v>
      </c>
      <c r="K86" s="15" t="s">
        <v>718</v>
      </c>
      <c r="L86" s="15">
        <v>85</v>
      </c>
    </row>
    <row r="87" spans="1:12" hidden="1" x14ac:dyDescent="0.2">
      <c r="A87" s="15" t="s">
        <v>717</v>
      </c>
      <c r="B87" s="15">
        <v>86</v>
      </c>
      <c r="C87" s="15">
        <v>8</v>
      </c>
      <c r="D87" s="15" t="s">
        <v>678</v>
      </c>
      <c r="E87" s="15" t="s">
        <v>689</v>
      </c>
      <c r="F87" s="15" t="s">
        <v>685</v>
      </c>
      <c r="G87" s="15" t="s">
        <v>716</v>
      </c>
      <c r="H87" s="15">
        <v>0</v>
      </c>
      <c r="J87" t="str">
        <f>RIGHT(K87,LEN(K87)-FIND(" ",K87))</f>
        <v>Joseph</v>
      </c>
      <c r="K87" s="15" t="s">
        <v>717</v>
      </c>
      <c r="L87" s="15">
        <v>86</v>
      </c>
    </row>
    <row r="88" spans="1:12" hidden="1" x14ac:dyDescent="0.2">
      <c r="A88" s="15" t="s">
        <v>715</v>
      </c>
      <c r="B88" s="15">
        <v>87</v>
      </c>
      <c r="C88" s="15">
        <v>8</v>
      </c>
      <c r="D88" s="15" t="s">
        <v>678</v>
      </c>
      <c r="E88" s="15" t="s">
        <v>677</v>
      </c>
      <c r="F88" s="15" t="s">
        <v>685</v>
      </c>
      <c r="G88" s="15" t="s">
        <v>713</v>
      </c>
      <c r="H88" s="15">
        <v>0</v>
      </c>
      <c r="J88" t="str">
        <f>RIGHT(K88,LEN(K88)-FIND(" ",K88))</f>
        <v>Yadav</v>
      </c>
      <c r="K88" s="15" t="s">
        <v>715</v>
      </c>
      <c r="L88" s="15">
        <v>87</v>
      </c>
    </row>
    <row r="89" spans="1:12" hidden="1" x14ac:dyDescent="0.2">
      <c r="A89" s="15" t="s">
        <v>714</v>
      </c>
      <c r="B89" s="15">
        <v>88</v>
      </c>
      <c r="C89" s="15">
        <v>8</v>
      </c>
      <c r="D89" s="15" t="s">
        <v>678</v>
      </c>
      <c r="E89" s="15" t="s">
        <v>677</v>
      </c>
      <c r="F89" s="15" t="s">
        <v>682</v>
      </c>
      <c r="G89" s="15" t="s">
        <v>713</v>
      </c>
      <c r="H89" s="15">
        <v>0</v>
      </c>
      <c r="J89" t="str">
        <f>RIGHT(K89,LEN(K89)-FIND(" ",K89))</f>
        <v>Thakur</v>
      </c>
      <c r="K89" s="15" t="s">
        <v>714</v>
      </c>
      <c r="L89" s="15">
        <v>88</v>
      </c>
    </row>
    <row r="90" spans="1:12" hidden="1" x14ac:dyDescent="0.2">
      <c r="A90" s="15" t="s">
        <v>651</v>
      </c>
      <c r="B90" s="15">
        <v>89</v>
      </c>
      <c r="C90" s="15">
        <v>9</v>
      </c>
      <c r="D90" s="15" t="s">
        <v>691</v>
      </c>
      <c r="E90" s="15" t="s">
        <v>689</v>
      </c>
      <c r="F90" s="15" t="s">
        <v>692</v>
      </c>
      <c r="G90" s="15" t="s">
        <v>680</v>
      </c>
      <c r="H90" s="15">
        <v>0</v>
      </c>
      <c r="J90" t="str">
        <f>RIGHT(K90,LEN(K90)-FIND(" ",K90))</f>
        <v>Connolly</v>
      </c>
      <c r="K90" s="15" t="s">
        <v>651</v>
      </c>
      <c r="L90" s="15">
        <v>89</v>
      </c>
    </row>
    <row r="91" spans="1:12" hidden="1" x14ac:dyDescent="0.2">
      <c r="A91" s="15" t="s">
        <v>712</v>
      </c>
      <c r="B91" s="15">
        <v>90</v>
      </c>
      <c r="C91" s="15">
        <v>9</v>
      </c>
      <c r="D91" s="15" t="s">
        <v>691</v>
      </c>
      <c r="E91" s="15" t="s">
        <v>677</v>
      </c>
      <c r="F91" s="15" t="s">
        <v>681</v>
      </c>
      <c r="G91" s="15" t="s">
        <v>675</v>
      </c>
      <c r="H91" s="15">
        <v>0</v>
      </c>
      <c r="J91" t="str">
        <f>RIGHT(K91,LEN(K91)-FIND(" ",K91))</f>
        <v>Crawley</v>
      </c>
      <c r="K91" s="15" t="s">
        <v>712</v>
      </c>
      <c r="L91" s="15">
        <v>90</v>
      </c>
    </row>
    <row r="92" spans="1:12" hidden="1" x14ac:dyDescent="0.2">
      <c r="A92" s="15" t="s">
        <v>647</v>
      </c>
      <c r="B92" s="15">
        <v>91</v>
      </c>
      <c r="C92" s="15">
        <v>9</v>
      </c>
      <c r="D92" s="15" t="s">
        <v>695</v>
      </c>
      <c r="E92" s="15" t="s">
        <v>677</v>
      </c>
      <c r="F92" s="15" t="s">
        <v>620</v>
      </c>
      <c r="G92" s="15" t="s">
        <v>680</v>
      </c>
      <c r="H92" s="15">
        <v>0</v>
      </c>
      <c r="J92" t="str">
        <f>RIGHT(K92,LEN(K92)-FIND(" ",K92))</f>
        <v>Eskinazi</v>
      </c>
      <c r="K92" s="15" t="s">
        <v>647</v>
      </c>
      <c r="L92" s="15">
        <v>91</v>
      </c>
    </row>
    <row r="93" spans="1:12" hidden="1" x14ac:dyDescent="0.2">
      <c r="A93" s="15" t="s">
        <v>711</v>
      </c>
      <c r="B93" s="15">
        <v>92</v>
      </c>
      <c r="C93" s="15">
        <v>9</v>
      </c>
      <c r="D93" s="15" t="s">
        <v>693</v>
      </c>
      <c r="E93" s="15" t="s">
        <v>677</v>
      </c>
      <c r="F93" s="15" t="s">
        <v>681</v>
      </c>
      <c r="G93" s="15" t="s">
        <v>675</v>
      </c>
      <c r="H93" s="15">
        <v>0</v>
      </c>
      <c r="J93" t="str">
        <f>RIGHT(K93,LEN(K93)-FIND(" ",K93))</f>
        <v>Evans</v>
      </c>
      <c r="K93" s="15" t="s">
        <v>711</v>
      </c>
      <c r="L93" s="15">
        <v>92</v>
      </c>
    </row>
    <row r="94" spans="1:12" hidden="1" x14ac:dyDescent="0.2">
      <c r="A94" s="15" t="s">
        <v>645</v>
      </c>
      <c r="B94" s="15">
        <v>93</v>
      </c>
      <c r="C94" s="15">
        <v>9</v>
      </c>
      <c r="D94" s="15" t="s">
        <v>698</v>
      </c>
      <c r="E94" s="15" t="s">
        <v>677</v>
      </c>
      <c r="F94" s="15" t="s">
        <v>694</v>
      </c>
      <c r="G94" s="15" t="s">
        <v>680</v>
      </c>
      <c r="H94" s="15">
        <v>1</v>
      </c>
      <c r="J94" t="str">
        <f>RIGHT(K94,LEN(K94)-FIND(" ",K94))</f>
        <v>Hardie</v>
      </c>
      <c r="K94" s="15" t="s">
        <v>645</v>
      </c>
      <c r="L94" s="15">
        <v>93</v>
      </c>
    </row>
    <row r="95" spans="1:12" hidden="1" x14ac:dyDescent="0.2">
      <c r="A95" s="15" t="s">
        <v>710</v>
      </c>
      <c r="B95" s="15">
        <v>94</v>
      </c>
      <c r="C95" s="15">
        <v>9</v>
      </c>
      <c r="D95" s="15" t="s">
        <v>698</v>
      </c>
      <c r="E95" s="15" t="s">
        <v>677</v>
      </c>
      <c r="F95" s="15" t="s">
        <v>700</v>
      </c>
      <c r="G95" s="15" t="s">
        <v>680</v>
      </c>
      <c r="H95" s="15">
        <v>0</v>
      </c>
      <c r="J95" t="str">
        <f>RIGHT(K95,LEN(K95)-FIND(" ",K95))</f>
        <v>Marsh</v>
      </c>
      <c r="K95" s="15" t="s">
        <v>710</v>
      </c>
      <c r="L95" s="15">
        <v>94</v>
      </c>
    </row>
    <row r="96" spans="1:12" hidden="1" x14ac:dyDescent="0.2">
      <c r="A96" s="15" t="s">
        <v>649</v>
      </c>
      <c r="B96" s="15">
        <v>95</v>
      </c>
      <c r="C96" s="15">
        <v>9</v>
      </c>
      <c r="D96" s="15" t="s">
        <v>678</v>
      </c>
      <c r="E96" s="15" t="s">
        <v>689</v>
      </c>
      <c r="F96" s="15" t="s">
        <v>692</v>
      </c>
      <c r="G96" s="15" t="s">
        <v>680</v>
      </c>
      <c r="H96" s="15">
        <v>0</v>
      </c>
      <c r="J96" t="str">
        <f>RIGHT(K96,LEN(K96)-FIND(" ",K96))</f>
        <v>Agar</v>
      </c>
      <c r="K96" s="15" t="s">
        <v>649</v>
      </c>
      <c r="L96" s="15">
        <v>95</v>
      </c>
    </row>
    <row r="97" spans="1:12" hidden="1" x14ac:dyDescent="0.2">
      <c r="A97" s="15" t="s">
        <v>650</v>
      </c>
      <c r="B97" s="15">
        <v>96</v>
      </c>
      <c r="C97" s="15">
        <v>9</v>
      </c>
      <c r="D97" s="15" t="s">
        <v>678</v>
      </c>
      <c r="E97" s="15" t="s">
        <v>677</v>
      </c>
      <c r="F97" s="15" t="s">
        <v>676</v>
      </c>
      <c r="G97" s="15" t="s">
        <v>680</v>
      </c>
      <c r="H97" s="15">
        <v>0</v>
      </c>
      <c r="J97" t="str">
        <f>RIGHT(K97,LEN(K97)-FIND(" ",K97))</f>
        <v>Behrendorff</v>
      </c>
      <c r="K97" s="15" t="s">
        <v>650</v>
      </c>
      <c r="L97" s="15">
        <v>96</v>
      </c>
    </row>
    <row r="98" spans="1:12" hidden="1" x14ac:dyDescent="0.2">
      <c r="A98" s="15" t="s">
        <v>646</v>
      </c>
      <c r="B98" s="15">
        <v>97</v>
      </c>
      <c r="C98" s="15">
        <v>9</v>
      </c>
      <c r="D98" s="15" t="s">
        <v>678</v>
      </c>
      <c r="E98" s="15" t="s">
        <v>677</v>
      </c>
      <c r="F98" s="15" t="s">
        <v>682</v>
      </c>
      <c r="G98" s="15" t="s">
        <v>680</v>
      </c>
      <c r="H98" s="15">
        <v>0</v>
      </c>
      <c r="J98" t="str">
        <f>RIGHT(K98,LEN(K98)-FIND(" ",K98))</f>
        <v>Kelly</v>
      </c>
      <c r="K98" s="15" t="s">
        <v>646</v>
      </c>
      <c r="L98" s="15">
        <v>97</v>
      </c>
    </row>
    <row r="99" spans="1:12" hidden="1" x14ac:dyDescent="0.2">
      <c r="A99" s="15" t="s">
        <v>709</v>
      </c>
      <c r="B99" s="15">
        <v>98</v>
      </c>
      <c r="C99" s="15">
        <v>9</v>
      </c>
      <c r="D99" s="15" t="s">
        <v>678</v>
      </c>
      <c r="E99" s="15" t="s">
        <v>677</v>
      </c>
      <c r="F99" s="15" t="s">
        <v>685</v>
      </c>
      <c r="G99" s="15" t="s">
        <v>680</v>
      </c>
      <c r="H99" s="15">
        <v>0</v>
      </c>
      <c r="J99" t="str">
        <f>RIGHT(K99,LEN(K99)-FIND(" ",K99))</f>
        <v>Morris</v>
      </c>
      <c r="K99" s="15" t="s">
        <v>709</v>
      </c>
      <c r="L99" s="15">
        <v>98</v>
      </c>
    </row>
    <row r="100" spans="1:12" hidden="1" x14ac:dyDescent="0.2">
      <c r="A100" s="15" t="s">
        <v>648</v>
      </c>
      <c r="B100" s="15">
        <v>99</v>
      </c>
      <c r="C100" s="15">
        <v>9</v>
      </c>
      <c r="D100" s="15" t="s">
        <v>678</v>
      </c>
      <c r="E100" s="15" t="s">
        <v>677</v>
      </c>
      <c r="F100" s="15" t="s">
        <v>694</v>
      </c>
      <c r="G100" s="15" t="s">
        <v>680</v>
      </c>
      <c r="H100" s="15">
        <v>0</v>
      </c>
      <c r="J100" t="str">
        <f>RIGHT(K100,LEN(K100)-FIND(" ",K100))</f>
        <v>Tye</v>
      </c>
      <c r="K100" s="15" t="s">
        <v>648</v>
      </c>
      <c r="L100" s="15">
        <v>99</v>
      </c>
    </row>
    <row r="101" spans="1:12" hidden="1" x14ac:dyDescent="0.2">
      <c r="A101" s="15" t="s">
        <v>652</v>
      </c>
      <c r="B101" s="15">
        <v>100</v>
      </c>
      <c r="C101" s="15">
        <v>10</v>
      </c>
      <c r="D101" s="15" t="s">
        <v>696</v>
      </c>
      <c r="E101" s="15" t="s">
        <v>677</v>
      </c>
      <c r="F101" s="15" t="s">
        <v>620</v>
      </c>
      <c r="G101" s="15" t="s">
        <v>675</v>
      </c>
      <c r="H101" s="15">
        <v>0</v>
      </c>
      <c r="J101" t="str">
        <f>RIGHT(K101,LEN(K101)-FIND(" ",K101))</f>
        <v>Billings</v>
      </c>
      <c r="K101" s="15" t="s">
        <v>652</v>
      </c>
      <c r="L101" s="15">
        <v>100</v>
      </c>
    </row>
    <row r="102" spans="1:12" hidden="1" x14ac:dyDescent="0.2">
      <c r="A102" s="15" t="s">
        <v>654</v>
      </c>
      <c r="B102" s="15">
        <v>101</v>
      </c>
      <c r="C102" s="15">
        <v>10</v>
      </c>
      <c r="D102" s="15" t="s">
        <v>691</v>
      </c>
      <c r="E102" s="15" t="s">
        <v>689</v>
      </c>
      <c r="F102" s="15" t="s">
        <v>700</v>
      </c>
      <c r="G102" s="15" t="s">
        <v>680</v>
      </c>
      <c r="H102" s="15">
        <v>0</v>
      </c>
      <c r="J102" t="str">
        <f>RIGHT(K102,LEN(K102)-FIND(" ",K102))</f>
        <v>Khawaja</v>
      </c>
      <c r="K102" s="15" t="s">
        <v>654</v>
      </c>
      <c r="L102" s="15">
        <v>101</v>
      </c>
    </row>
    <row r="103" spans="1:12" hidden="1" x14ac:dyDescent="0.2">
      <c r="A103" s="15" t="s">
        <v>655</v>
      </c>
      <c r="B103" s="15">
        <v>102</v>
      </c>
      <c r="C103" s="15">
        <v>10</v>
      </c>
      <c r="D103" s="15" t="s">
        <v>693</v>
      </c>
      <c r="E103" s="15" t="s">
        <v>677</v>
      </c>
      <c r="F103" s="15" t="s">
        <v>684</v>
      </c>
      <c r="G103" s="15" t="s">
        <v>680</v>
      </c>
      <c r="H103" s="15">
        <v>0</v>
      </c>
      <c r="J103" t="str">
        <f>RIGHT(K103,LEN(K103)-FIND(" ",K103))</f>
        <v>Labuschagne</v>
      </c>
      <c r="K103" s="15" t="s">
        <v>655</v>
      </c>
      <c r="L103" s="15">
        <v>102</v>
      </c>
    </row>
    <row r="104" spans="1:12" hidden="1" x14ac:dyDescent="0.2">
      <c r="A104" s="15" t="s">
        <v>621</v>
      </c>
      <c r="B104" s="15">
        <v>103</v>
      </c>
      <c r="C104" s="15">
        <v>10</v>
      </c>
      <c r="D104" s="15" t="s">
        <v>690</v>
      </c>
      <c r="E104" s="15" t="s">
        <v>689</v>
      </c>
      <c r="F104" s="15" t="s">
        <v>694</v>
      </c>
      <c r="G104" s="15" t="s">
        <v>708</v>
      </c>
      <c r="H104" s="15">
        <v>0</v>
      </c>
      <c r="J104" t="str">
        <f>RIGHT(K104,LEN(K104)-FIND(" ",K104))</f>
        <v>Munro</v>
      </c>
      <c r="K104" s="15" t="s">
        <v>621</v>
      </c>
      <c r="L104" s="15">
        <v>103</v>
      </c>
    </row>
    <row r="105" spans="1:12" hidden="1" x14ac:dyDescent="0.2">
      <c r="A105" s="15" t="s">
        <v>656</v>
      </c>
      <c r="B105" s="15">
        <v>104</v>
      </c>
      <c r="C105" s="15">
        <v>10</v>
      </c>
      <c r="D105" s="15" t="s">
        <v>707</v>
      </c>
      <c r="E105" s="15" t="s">
        <v>677</v>
      </c>
      <c r="F105" s="15" t="s">
        <v>620</v>
      </c>
      <c r="G105" s="15" t="s">
        <v>680</v>
      </c>
      <c r="H105" s="15">
        <v>0</v>
      </c>
      <c r="J105" t="str">
        <f>RIGHT(K105,LEN(K105)-FIND(" ",K105))</f>
        <v>Peirson</v>
      </c>
      <c r="K105" s="15" t="s">
        <v>656</v>
      </c>
      <c r="L105" s="15">
        <v>104</v>
      </c>
    </row>
    <row r="106" spans="1:12" hidden="1" x14ac:dyDescent="0.2">
      <c r="A106" s="15" t="s">
        <v>706</v>
      </c>
      <c r="B106" s="15">
        <v>105</v>
      </c>
      <c r="C106" s="15">
        <v>10</v>
      </c>
      <c r="D106" s="15" t="s">
        <v>691</v>
      </c>
      <c r="E106" s="15" t="s">
        <v>677</v>
      </c>
      <c r="F106" s="15" t="s">
        <v>620</v>
      </c>
      <c r="G106" s="15" t="s">
        <v>680</v>
      </c>
      <c r="H106" s="15">
        <v>0</v>
      </c>
      <c r="J106" t="str">
        <f>RIGHT(K106,LEN(K106)-FIND(" ",K106))</f>
        <v>Wakim</v>
      </c>
      <c r="K106" s="15" t="s">
        <v>706</v>
      </c>
      <c r="L106" s="15">
        <v>105</v>
      </c>
    </row>
    <row r="107" spans="1:12" hidden="1" x14ac:dyDescent="0.2">
      <c r="A107" s="15" t="s">
        <v>653</v>
      </c>
      <c r="B107" s="15">
        <v>106</v>
      </c>
      <c r="C107" s="15">
        <v>10</v>
      </c>
      <c r="D107" s="15" t="s">
        <v>698</v>
      </c>
      <c r="E107" s="15" t="s">
        <v>677</v>
      </c>
      <c r="F107" s="15" t="s">
        <v>681</v>
      </c>
      <c r="G107" s="15" t="s">
        <v>680</v>
      </c>
      <c r="H107" s="15">
        <v>1</v>
      </c>
      <c r="J107" t="str">
        <f>RIGHT(K107,LEN(K107)-FIND(" ",K107))</f>
        <v>McSweeney</v>
      </c>
      <c r="K107" s="15" t="s">
        <v>653</v>
      </c>
      <c r="L107" s="15">
        <v>106</v>
      </c>
    </row>
    <row r="108" spans="1:12" hidden="1" x14ac:dyDescent="0.2">
      <c r="A108" s="15" t="s">
        <v>657</v>
      </c>
      <c r="B108" s="15">
        <v>107</v>
      </c>
      <c r="C108" s="15">
        <v>10</v>
      </c>
      <c r="D108" s="15" t="s">
        <v>686</v>
      </c>
      <c r="E108" s="15" t="s">
        <v>677</v>
      </c>
      <c r="F108" s="15" t="s">
        <v>694</v>
      </c>
      <c r="G108" s="15" t="s">
        <v>680</v>
      </c>
      <c r="H108" s="15">
        <v>0</v>
      </c>
      <c r="J108" t="str">
        <f>RIGHT(K108,LEN(K108)-FIND(" ",K108))</f>
        <v>Neser</v>
      </c>
      <c r="K108" s="15" t="s">
        <v>657</v>
      </c>
      <c r="L108" s="15">
        <v>107</v>
      </c>
    </row>
    <row r="109" spans="1:12" hidden="1" x14ac:dyDescent="0.2">
      <c r="A109" s="15" t="s">
        <v>705</v>
      </c>
      <c r="B109" s="15">
        <v>108</v>
      </c>
      <c r="C109" s="15">
        <v>10</v>
      </c>
      <c r="D109" s="15" t="s">
        <v>698</v>
      </c>
      <c r="E109" s="15" t="s">
        <v>689</v>
      </c>
      <c r="F109" s="15" t="s">
        <v>704</v>
      </c>
      <c r="G109" s="15" t="s">
        <v>675</v>
      </c>
      <c r="H109" s="15">
        <v>0</v>
      </c>
      <c r="J109" t="str">
        <f>RIGHT(K109,LEN(K109)-FIND(" ",K109))</f>
        <v>Walter</v>
      </c>
      <c r="K109" s="15" t="s">
        <v>705</v>
      </c>
      <c r="L109" s="15">
        <v>108</v>
      </c>
    </row>
    <row r="110" spans="1:12" hidden="1" x14ac:dyDescent="0.2">
      <c r="A110" s="15" t="s">
        <v>659</v>
      </c>
      <c r="B110" s="15">
        <v>109</v>
      </c>
      <c r="C110" s="15">
        <v>10</v>
      </c>
      <c r="D110" s="15" t="s">
        <v>678</v>
      </c>
      <c r="E110" s="15" t="s">
        <v>677</v>
      </c>
      <c r="F110" s="15" t="s">
        <v>682</v>
      </c>
      <c r="G110" s="15" t="s">
        <v>680</v>
      </c>
      <c r="H110" s="15">
        <v>0</v>
      </c>
      <c r="J110" t="str">
        <f>RIGHT(K110,LEN(K110)-FIND(" ",K110))</f>
        <v>Bartlett</v>
      </c>
      <c r="K110" s="15" t="s">
        <v>659</v>
      </c>
      <c r="L110" s="15">
        <v>109</v>
      </c>
    </row>
    <row r="111" spans="1:12" hidden="1" x14ac:dyDescent="0.2">
      <c r="A111" s="15" t="s">
        <v>658</v>
      </c>
      <c r="B111" s="15">
        <v>110</v>
      </c>
      <c r="C111" s="15">
        <v>10</v>
      </c>
      <c r="D111" s="15" t="s">
        <v>678</v>
      </c>
      <c r="E111" s="15" t="s">
        <v>689</v>
      </c>
      <c r="F111" s="15" t="s">
        <v>703</v>
      </c>
      <c r="G111" s="15" t="s">
        <v>680</v>
      </c>
      <c r="H111" s="15">
        <v>0</v>
      </c>
      <c r="J111" t="str">
        <f>RIGHT(K111,LEN(K111)-FIND(" ",K111))</f>
        <v>Johnson</v>
      </c>
      <c r="K111" s="15" t="s">
        <v>658</v>
      </c>
      <c r="L111" s="15">
        <v>110</v>
      </c>
    </row>
    <row r="112" spans="1:12" hidden="1" x14ac:dyDescent="0.2">
      <c r="A112" s="15" t="s">
        <v>702</v>
      </c>
      <c r="B112" s="15">
        <v>111</v>
      </c>
      <c r="C112" s="15">
        <v>11</v>
      </c>
      <c r="D112" s="15" t="s">
        <v>693</v>
      </c>
      <c r="E112" s="15" t="s">
        <v>677</v>
      </c>
      <c r="F112" s="15" t="s">
        <v>700</v>
      </c>
      <c r="G112" s="15" t="s">
        <v>680</v>
      </c>
      <c r="H112" s="15">
        <v>0</v>
      </c>
      <c r="J112" t="str">
        <f>RIGHT(K112,LEN(K112)-FIND(" ",K112))</f>
        <v>Edwards</v>
      </c>
      <c r="K112" s="15" t="s">
        <v>702</v>
      </c>
      <c r="L112" s="15">
        <v>111</v>
      </c>
    </row>
    <row r="113" spans="1:12" hidden="1" x14ac:dyDescent="0.2">
      <c r="A113" s="15" t="s">
        <v>663</v>
      </c>
      <c r="B113" s="15">
        <v>112</v>
      </c>
      <c r="C113" s="15">
        <v>11</v>
      </c>
      <c r="D113" s="15" t="s">
        <v>695</v>
      </c>
      <c r="E113" s="15" t="s">
        <v>689</v>
      </c>
      <c r="F113" s="15" t="s">
        <v>681</v>
      </c>
      <c r="G113" s="15" t="s">
        <v>680</v>
      </c>
      <c r="H113" s="15">
        <v>0</v>
      </c>
      <c r="J113" t="str">
        <f>RIGHT(K113,LEN(K113)-FIND(" ",K113))</f>
        <v>Patterson</v>
      </c>
      <c r="K113" s="15" t="s">
        <v>663</v>
      </c>
      <c r="L113" s="15">
        <v>112</v>
      </c>
    </row>
    <row r="114" spans="1:12" hidden="1" x14ac:dyDescent="0.2">
      <c r="A114" s="15" t="s">
        <v>664</v>
      </c>
      <c r="B114" s="15">
        <v>113</v>
      </c>
      <c r="C114" s="15">
        <v>11</v>
      </c>
      <c r="D114" s="15" t="s">
        <v>696</v>
      </c>
      <c r="E114" s="15" t="s">
        <v>677</v>
      </c>
      <c r="F114" s="15" t="s">
        <v>620</v>
      </c>
      <c r="G114" s="15" t="s">
        <v>680</v>
      </c>
      <c r="H114" s="15">
        <v>0</v>
      </c>
      <c r="J114" t="str">
        <f>RIGHT(K114,LEN(K114)-FIND(" ",K114))</f>
        <v>Philippe</v>
      </c>
      <c r="K114" s="15" t="s">
        <v>664</v>
      </c>
      <c r="L114" s="15">
        <v>113</v>
      </c>
    </row>
    <row r="115" spans="1:12" hidden="1" x14ac:dyDescent="0.2">
      <c r="A115" s="15" t="s">
        <v>660</v>
      </c>
      <c r="B115" s="15">
        <v>114</v>
      </c>
      <c r="C115" s="15">
        <v>11</v>
      </c>
      <c r="D115" s="15" t="s">
        <v>691</v>
      </c>
      <c r="E115" s="15" t="s">
        <v>677</v>
      </c>
      <c r="F115" s="15" t="s">
        <v>701</v>
      </c>
      <c r="G115" s="15" t="s">
        <v>680</v>
      </c>
      <c r="H115" s="15">
        <v>0</v>
      </c>
      <c r="J115" t="str">
        <f>RIGHT(K115,LEN(K115)-FIND(" ",K115))</f>
        <v>Smith</v>
      </c>
      <c r="K115" s="15" t="s">
        <v>660</v>
      </c>
      <c r="L115" s="15">
        <v>114</v>
      </c>
    </row>
    <row r="116" spans="1:12" hidden="1" x14ac:dyDescent="0.2">
      <c r="A116" s="15" t="s">
        <v>601</v>
      </c>
      <c r="B116" s="15">
        <v>115</v>
      </c>
      <c r="C116" s="15">
        <v>11</v>
      </c>
      <c r="D116" s="15" t="s">
        <v>693</v>
      </c>
      <c r="E116" s="15" t="s">
        <v>677</v>
      </c>
      <c r="F116" s="15" t="s">
        <v>700</v>
      </c>
      <c r="G116" s="15" t="s">
        <v>675</v>
      </c>
      <c r="H116" s="15">
        <v>0</v>
      </c>
      <c r="J116" t="str">
        <f>RIGHT(K116,LEN(K116)-FIND(" ",K116))</f>
        <v>Vince</v>
      </c>
      <c r="K116" s="15" t="s">
        <v>601</v>
      </c>
      <c r="L116" s="15">
        <v>115</v>
      </c>
    </row>
    <row r="117" spans="1:12" hidden="1" x14ac:dyDescent="0.2">
      <c r="A117" s="15" t="s">
        <v>666</v>
      </c>
      <c r="B117" s="15">
        <v>116</v>
      </c>
      <c r="C117" s="15">
        <v>11</v>
      </c>
      <c r="D117" s="15" t="s">
        <v>686</v>
      </c>
      <c r="E117" s="15" t="s">
        <v>677</v>
      </c>
      <c r="F117" s="15" t="s">
        <v>682</v>
      </c>
      <c r="G117" s="15" t="s">
        <v>680</v>
      </c>
      <c r="H117" s="15">
        <v>0</v>
      </c>
      <c r="J117" t="str">
        <f>RIGHT(K117,LEN(K117)-FIND(" ",K117))</f>
        <v>Abbott</v>
      </c>
      <c r="K117" s="15" t="s">
        <v>666</v>
      </c>
      <c r="L117" s="15">
        <v>116</v>
      </c>
    </row>
    <row r="118" spans="1:12" hidden="1" x14ac:dyDescent="0.2">
      <c r="A118" s="15" t="s">
        <v>699</v>
      </c>
      <c r="B118" s="15">
        <v>117</v>
      </c>
      <c r="C118" s="15">
        <v>11</v>
      </c>
      <c r="D118" s="15" t="s">
        <v>698</v>
      </c>
      <c r="E118" s="15" t="s">
        <v>677</v>
      </c>
      <c r="F118" s="15" t="s">
        <v>682</v>
      </c>
      <c r="G118" s="15" t="s">
        <v>675</v>
      </c>
      <c r="H118" s="15">
        <v>0</v>
      </c>
      <c r="J118" t="str">
        <f>RIGHT(K118,LEN(K118)-FIND(" ",K118))</f>
        <v>Curran</v>
      </c>
      <c r="K118" s="15" t="s">
        <v>699</v>
      </c>
      <c r="L118" s="15">
        <v>117</v>
      </c>
    </row>
    <row r="119" spans="1:12" hidden="1" x14ac:dyDescent="0.2">
      <c r="A119" s="15" t="s">
        <v>661</v>
      </c>
      <c r="B119" s="15">
        <v>118</v>
      </c>
      <c r="C119" s="15">
        <v>11</v>
      </c>
      <c r="D119" s="15" t="s">
        <v>698</v>
      </c>
      <c r="E119" s="15" t="s">
        <v>677</v>
      </c>
      <c r="F119" s="15" t="s">
        <v>682</v>
      </c>
      <c r="G119" s="15" t="s">
        <v>680</v>
      </c>
      <c r="H119" s="15">
        <v>1</v>
      </c>
      <c r="J119" t="str">
        <f>RIGHT(K119,LEN(K119)-FIND(" ",K119))</f>
        <v>Henriques</v>
      </c>
      <c r="K119" s="15" t="s">
        <v>661</v>
      </c>
      <c r="L119" s="15">
        <v>118</v>
      </c>
    </row>
    <row r="120" spans="1:12" hidden="1" x14ac:dyDescent="0.2">
      <c r="A120" s="15" t="s">
        <v>665</v>
      </c>
      <c r="B120" s="15">
        <v>119</v>
      </c>
      <c r="C120" s="15">
        <v>11</v>
      </c>
      <c r="D120" s="15" t="s">
        <v>678</v>
      </c>
      <c r="E120" s="15" t="s">
        <v>689</v>
      </c>
      <c r="F120" s="15" t="s">
        <v>676</v>
      </c>
      <c r="G120" s="15" t="s">
        <v>680</v>
      </c>
      <c r="H120" s="15">
        <v>0</v>
      </c>
      <c r="J120" t="str">
        <f>RIGHT(K120,LEN(K120)-FIND(" ",K120))</f>
        <v>Dwarshuis</v>
      </c>
      <c r="K120" s="15" t="s">
        <v>665</v>
      </c>
      <c r="L120" s="15">
        <v>119</v>
      </c>
    </row>
    <row r="121" spans="1:12" hidden="1" x14ac:dyDescent="0.2">
      <c r="A121" s="15" t="s">
        <v>289</v>
      </c>
      <c r="B121" s="15">
        <v>120</v>
      </c>
      <c r="C121" s="15">
        <v>11</v>
      </c>
      <c r="D121" s="15" t="s">
        <v>678</v>
      </c>
      <c r="E121" s="15" t="s">
        <v>677</v>
      </c>
      <c r="F121" s="15" t="s">
        <v>684</v>
      </c>
      <c r="G121" s="15" t="s">
        <v>697</v>
      </c>
      <c r="H121" s="15">
        <v>0</v>
      </c>
      <c r="J121" t="str">
        <f>RIGHT(K121,LEN(K121)-FIND(" ",K121))</f>
        <v>Naveed</v>
      </c>
      <c r="K121" s="15" t="s">
        <v>289</v>
      </c>
      <c r="L121" s="15">
        <v>120</v>
      </c>
    </row>
    <row r="122" spans="1:12" hidden="1" x14ac:dyDescent="0.2">
      <c r="A122" s="15" t="s">
        <v>662</v>
      </c>
      <c r="B122" s="15">
        <v>121</v>
      </c>
      <c r="C122" s="15">
        <v>11</v>
      </c>
      <c r="D122" s="15" t="s">
        <v>678</v>
      </c>
      <c r="E122" s="15" t="s">
        <v>677</v>
      </c>
      <c r="F122" s="15" t="s">
        <v>682</v>
      </c>
      <c r="G122" s="15" t="s">
        <v>680</v>
      </c>
      <c r="H122" s="15">
        <v>0</v>
      </c>
      <c r="J122" t="str">
        <f>RIGHT(K122,LEN(K122)-FIND(" ",K122))</f>
        <v>Bird</v>
      </c>
      <c r="K122" s="15" t="s">
        <v>662</v>
      </c>
      <c r="L122" s="15">
        <v>121</v>
      </c>
    </row>
    <row r="123" spans="1:12" hidden="1" x14ac:dyDescent="0.2">
      <c r="A123" s="15" t="s">
        <v>669</v>
      </c>
      <c r="B123" s="15">
        <v>122</v>
      </c>
      <c r="C123" s="15">
        <v>12</v>
      </c>
      <c r="D123" s="15" t="s">
        <v>696</v>
      </c>
      <c r="E123" s="15" t="s">
        <v>689</v>
      </c>
      <c r="F123" s="15" t="s">
        <v>620</v>
      </c>
      <c r="G123" s="15" t="s">
        <v>680</v>
      </c>
      <c r="H123" s="15">
        <v>0</v>
      </c>
      <c r="J123" t="str">
        <f>RIGHT(K123,LEN(K123)-FIND(" ",K123))</f>
        <v>Carey</v>
      </c>
      <c r="K123" s="15" t="s">
        <v>669</v>
      </c>
      <c r="L123" s="15">
        <v>122</v>
      </c>
    </row>
    <row r="124" spans="1:12" hidden="1" x14ac:dyDescent="0.2">
      <c r="A124" s="15" t="s">
        <v>672</v>
      </c>
      <c r="B124" s="15">
        <v>123</v>
      </c>
      <c r="C124" s="15">
        <v>12</v>
      </c>
      <c r="D124" s="15" t="s">
        <v>691</v>
      </c>
      <c r="E124" s="15" t="s">
        <v>689</v>
      </c>
      <c r="F124" s="15" t="s">
        <v>681</v>
      </c>
      <c r="G124" s="15" t="s">
        <v>680</v>
      </c>
      <c r="H124" s="15">
        <v>0</v>
      </c>
      <c r="J124" t="str">
        <f>RIGHT(K124,LEN(K124)-FIND(" ",K124))</f>
        <v>Head</v>
      </c>
      <c r="K124" s="15" t="s">
        <v>672</v>
      </c>
      <c r="L124" s="15">
        <v>123</v>
      </c>
    </row>
    <row r="125" spans="1:12" hidden="1" x14ac:dyDescent="0.2">
      <c r="A125" s="15" t="s">
        <v>670</v>
      </c>
      <c r="B125" s="15">
        <v>124</v>
      </c>
      <c r="C125" s="15">
        <v>12</v>
      </c>
      <c r="D125" s="15" t="s">
        <v>695</v>
      </c>
      <c r="E125" s="15" t="s">
        <v>677</v>
      </c>
      <c r="F125" s="15" t="s">
        <v>694</v>
      </c>
      <c r="G125" s="15" t="s">
        <v>675</v>
      </c>
      <c r="H125" s="15">
        <v>0</v>
      </c>
      <c r="J125" t="str">
        <f>RIGHT(K125,LEN(K125)-FIND(" ",K125))</f>
        <v>Hose</v>
      </c>
      <c r="K125" s="15" t="s">
        <v>670</v>
      </c>
      <c r="L125" s="15">
        <v>124</v>
      </c>
    </row>
    <row r="126" spans="1:12" hidden="1" x14ac:dyDescent="0.2">
      <c r="A126" s="15" t="s">
        <v>667</v>
      </c>
      <c r="B126" s="15">
        <v>125</v>
      </c>
      <c r="C126" s="15">
        <v>12</v>
      </c>
      <c r="D126" s="15" t="s">
        <v>693</v>
      </c>
      <c r="E126" s="15" t="s">
        <v>677</v>
      </c>
      <c r="F126" s="15" t="s">
        <v>692</v>
      </c>
      <c r="G126" s="15" t="s">
        <v>680</v>
      </c>
      <c r="H126" s="15">
        <v>0</v>
      </c>
      <c r="J126" t="str">
        <f>RIGHT(K126,LEN(K126)-FIND(" ",K126))</f>
        <v>Lynn</v>
      </c>
      <c r="K126" s="15" t="s">
        <v>667</v>
      </c>
      <c r="L126" s="15">
        <v>125</v>
      </c>
    </row>
    <row r="127" spans="1:12" hidden="1" x14ac:dyDescent="0.2">
      <c r="A127" s="15" t="s">
        <v>671</v>
      </c>
      <c r="B127" s="15">
        <v>126</v>
      </c>
      <c r="C127" s="15">
        <v>12</v>
      </c>
      <c r="D127" s="15" t="s">
        <v>691</v>
      </c>
      <c r="E127" s="15" t="s">
        <v>677</v>
      </c>
      <c r="F127" s="15" t="s">
        <v>681</v>
      </c>
      <c r="G127" s="15" t="s">
        <v>680</v>
      </c>
      <c r="H127" s="15">
        <v>1</v>
      </c>
      <c r="J127" t="str">
        <f>RIGHT(K127,LEN(K127)-FIND(" ",K127))</f>
        <v>Short</v>
      </c>
      <c r="K127" s="15" t="s">
        <v>671</v>
      </c>
      <c r="L127" s="15">
        <v>126</v>
      </c>
    </row>
    <row r="128" spans="1:12" hidden="1" x14ac:dyDescent="0.2">
      <c r="A128" s="15" t="s">
        <v>668</v>
      </c>
      <c r="B128" s="15">
        <v>127</v>
      </c>
      <c r="C128" s="15">
        <v>12</v>
      </c>
      <c r="D128" s="15" t="s">
        <v>690</v>
      </c>
      <c r="E128" s="15" t="s">
        <v>689</v>
      </c>
      <c r="F128" s="15" t="s">
        <v>688</v>
      </c>
      <c r="G128" s="15" t="s">
        <v>680</v>
      </c>
      <c r="H128" s="15">
        <v>0</v>
      </c>
      <c r="J128" t="str">
        <f>RIGHT(K128,LEN(K128)-FIND(" ",K128))</f>
        <v>Arcy Short</v>
      </c>
      <c r="K128" s="15" t="s">
        <v>668</v>
      </c>
      <c r="L128" s="15">
        <v>127</v>
      </c>
    </row>
    <row r="129" spans="1:12" hidden="1" x14ac:dyDescent="0.2">
      <c r="A129" s="15" t="s">
        <v>687</v>
      </c>
      <c r="B129" s="15">
        <v>128</v>
      </c>
      <c r="C129" s="15">
        <v>12</v>
      </c>
      <c r="D129" s="15" t="s">
        <v>686</v>
      </c>
      <c r="E129" s="15" t="s">
        <v>677</v>
      </c>
      <c r="F129" s="15" t="s">
        <v>685</v>
      </c>
      <c r="G129" s="15" t="s">
        <v>675</v>
      </c>
      <c r="H129" s="15">
        <v>0</v>
      </c>
      <c r="J129" t="str">
        <f>RIGHT(K129,LEN(K129)-FIND(" ",K129))</f>
        <v>Overton</v>
      </c>
      <c r="K129" s="15" t="s">
        <v>687</v>
      </c>
      <c r="L129" s="15">
        <v>128</v>
      </c>
    </row>
    <row r="130" spans="1:12" hidden="1" x14ac:dyDescent="0.2">
      <c r="A130" s="15" t="s">
        <v>674</v>
      </c>
      <c r="B130" s="15">
        <v>129</v>
      </c>
      <c r="C130" s="15">
        <v>12</v>
      </c>
      <c r="D130" s="15" t="s">
        <v>678</v>
      </c>
      <c r="E130" s="15" t="s">
        <v>677</v>
      </c>
      <c r="F130" s="15" t="s">
        <v>684</v>
      </c>
      <c r="G130" s="15" t="s">
        <v>680</v>
      </c>
      <c r="H130" s="15">
        <v>0</v>
      </c>
      <c r="J130" t="str">
        <f>RIGHT(K130,LEN(K130)-FIND(" ",K130))</f>
        <v>Boyce</v>
      </c>
      <c r="K130" s="15" t="s">
        <v>674</v>
      </c>
      <c r="L130" s="15">
        <v>129</v>
      </c>
    </row>
    <row r="131" spans="1:12" hidden="1" x14ac:dyDescent="0.2">
      <c r="A131" s="15" t="s">
        <v>683</v>
      </c>
      <c r="B131" s="15">
        <v>130</v>
      </c>
      <c r="C131" s="15">
        <v>12</v>
      </c>
      <c r="D131" s="15" t="s">
        <v>678</v>
      </c>
      <c r="E131" s="15" t="s">
        <v>677</v>
      </c>
      <c r="F131" s="15" t="s">
        <v>682</v>
      </c>
      <c r="G131" s="15" t="s">
        <v>680</v>
      </c>
      <c r="H131" s="15">
        <v>0</v>
      </c>
      <c r="J131" t="str">
        <f>RIGHT(K131,LEN(K131)-FIND(" ",K131))</f>
        <v>Doggett</v>
      </c>
      <c r="K131" s="15" t="s">
        <v>683</v>
      </c>
      <c r="L131" s="15">
        <v>130</v>
      </c>
    </row>
    <row r="132" spans="1:12" hidden="1" x14ac:dyDescent="0.2">
      <c r="A132" s="15" t="s">
        <v>673</v>
      </c>
      <c r="B132" s="15">
        <v>131</v>
      </c>
      <c r="C132" s="15">
        <v>12</v>
      </c>
      <c r="D132" s="15" t="s">
        <v>678</v>
      </c>
      <c r="E132" s="15" t="s">
        <v>677</v>
      </c>
      <c r="F132" s="15" t="s">
        <v>681</v>
      </c>
      <c r="G132" s="15" t="s">
        <v>680</v>
      </c>
      <c r="H132" s="15">
        <v>0</v>
      </c>
      <c r="J132" t="str">
        <f>RIGHT(K132,LEN(K132)-FIND(" ",K132))</f>
        <v>Manenti</v>
      </c>
      <c r="K132" s="15" t="s">
        <v>673</v>
      </c>
      <c r="L132" s="15">
        <v>131</v>
      </c>
    </row>
    <row r="133" spans="1:12" hidden="1" x14ac:dyDescent="0.2">
      <c r="A133" s="15" t="s">
        <v>679</v>
      </c>
      <c r="B133" s="15">
        <v>132</v>
      </c>
      <c r="C133" s="15">
        <v>12</v>
      </c>
      <c r="D133" s="15" t="s">
        <v>678</v>
      </c>
      <c r="E133" s="15" t="s">
        <v>677</v>
      </c>
      <c r="F133" s="15" t="s">
        <v>676</v>
      </c>
      <c r="G133" s="15" t="s">
        <v>675</v>
      </c>
      <c r="H133" s="15">
        <v>0</v>
      </c>
      <c r="J133" t="str">
        <f>RIGHT(K133,LEN(K133)-FIND(" ",K133))</f>
        <v>Payne</v>
      </c>
      <c r="K133" s="15" t="s">
        <v>679</v>
      </c>
      <c r="L133" s="15">
        <v>132</v>
      </c>
    </row>
  </sheetData>
  <autoFilter ref="A1:H133" xr:uid="{57820A67-AE72-8E48-A007-2419EFFBB9F8}">
    <filterColumn colId="0">
      <filters>
        <filter val="Moeen Ali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PSL</vt:lpstr>
      <vt:lpstr>Sheet4</vt:lpstr>
      <vt:lpstr>IPL</vt:lpstr>
      <vt:lpstr>BBL</vt:lpstr>
      <vt:lpstr>Overall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Nadeer Hanfi</dc:creator>
  <cp:lastModifiedBy>Farah Ibrar</cp:lastModifiedBy>
  <dcterms:created xsi:type="dcterms:W3CDTF">2024-05-21T13:58:47Z</dcterms:created>
  <dcterms:modified xsi:type="dcterms:W3CDTF">2024-05-22T14:07:53Z</dcterms:modified>
</cp:coreProperties>
</file>