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zanin/Desktop/1/"/>
    </mc:Choice>
  </mc:AlternateContent>
  <xr:revisionPtr revIDLastSave="0" documentId="13_ncr:1_{C06BBE03-26B7-594E-BC74-D371B6E6EFC2}" xr6:coauthVersionLast="47" xr6:coauthVersionMax="47" xr10:uidLastSave="{00000000-0000-0000-0000-000000000000}"/>
  <bookViews>
    <workbookView xWindow="0" yWindow="500" windowWidth="28800" windowHeight="15960" activeTab="1" xr2:uid="{54581120-D52E-EA46-A964-3BC554A48D20}"/>
  </bookViews>
  <sheets>
    <sheet name="Characteristic enrichments" sheetId="6" r:id="rId1"/>
    <sheet name="Figure 4 data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7" l="1"/>
  <c r="T29" i="7"/>
  <c r="T30" i="7"/>
  <c r="T10" i="7"/>
  <c r="T11" i="7"/>
  <c r="T12" i="7"/>
  <c r="T31" i="7"/>
  <c r="T32" i="7"/>
  <c r="T13" i="7"/>
  <c r="T14" i="7"/>
  <c r="T15" i="7"/>
  <c r="T16" i="7"/>
  <c r="T28" i="7"/>
  <c r="M29" i="7"/>
  <c r="M30" i="7"/>
  <c r="M10" i="7"/>
  <c r="M11" i="7"/>
  <c r="M12" i="7"/>
  <c r="M31" i="7"/>
  <c r="M32" i="7"/>
  <c r="M13" i="7"/>
  <c r="M14" i="7"/>
  <c r="M15" i="7"/>
  <c r="M16" i="7"/>
  <c r="M28" i="7"/>
  <c r="F29" i="7"/>
  <c r="F30" i="7"/>
  <c r="F10" i="7"/>
  <c r="F11" i="7"/>
  <c r="F12" i="7"/>
  <c r="F31" i="7"/>
  <c r="F32" i="7"/>
  <c r="F13" i="7"/>
  <c r="F15" i="7"/>
  <c r="F16" i="7"/>
  <c r="F28" i="7"/>
  <c r="AB26" i="7"/>
  <c r="V26" i="7"/>
  <c r="O26" i="7"/>
  <c r="H26" i="7"/>
  <c r="AB25" i="7"/>
  <c r="V25" i="7"/>
  <c r="O25" i="7"/>
  <c r="H25" i="7"/>
  <c r="AB24" i="7"/>
  <c r="V24" i="7"/>
  <c r="O24" i="7"/>
  <c r="H24" i="7"/>
  <c r="AB23" i="7"/>
  <c r="V23" i="7"/>
  <c r="O23" i="7"/>
  <c r="H23" i="7"/>
  <c r="AB22" i="7"/>
  <c r="V22" i="7"/>
  <c r="O22" i="7"/>
  <c r="H22" i="7"/>
  <c r="AB21" i="7"/>
  <c r="V21" i="7"/>
  <c r="O21" i="7"/>
  <c r="H21" i="7"/>
  <c r="AB20" i="7"/>
  <c r="V20" i="7"/>
  <c r="O20" i="7"/>
  <c r="H20" i="7"/>
  <c r="AB19" i="7"/>
  <c r="V19" i="7"/>
  <c r="O19" i="7"/>
  <c r="H19" i="7"/>
  <c r="AB18" i="7"/>
  <c r="V18" i="7"/>
  <c r="O18" i="7"/>
  <c r="H18" i="7"/>
  <c r="AB17" i="7"/>
  <c r="V17" i="7"/>
  <c r="O17" i="7"/>
  <c r="H17" i="7"/>
  <c r="AB16" i="7"/>
  <c r="V16" i="7"/>
  <c r="O16" i="7"/>
  <c r="H16" i="7"/>
  <c r="AB15" i="7"/>
  <c r="V15" i="7"/>
  <c r="O15" i="7"/>
  <c r="H15" i="7"/>
  <c r="AB14" i="7"/>
  <c r="V14" i="7"/>
  <c r="O14" i="7"/>
  <c r="H14" i="7"/>
  <c r="AB13" i="7"/>
  <c r="V13" i="7"/>
  <c r="O13" i="7"/>
  <c r="H13" i="7"/>
  <c r="AB32" i="7"/>
  <c r="V32" i="7"/>
  <c r="O32" i="7"/>
  <c r="H32" i="7"/>
  <c r="AB31" i="7"/>
  <c r="V31" i="7"/>
  <c r="O31" i="7"/>
  <c r="H31" i="7"/>
  <c r="AB12" i="7"/>
  <c r="V12" i="7"/>
  <c r="O12" i="7"/>
  <c r="H12" i="7"/>
  <c r="AB11" i="7"/>
  <c r="V11" i="7"/>
  <c r="O11" i="7"/>
  <c r="H11" i="7"/>
  <c r="AB10" i="7"/>
  <c r="V10" i="7"/>
  <c r="O10" i="7"/>
  <c r="H10" i="7"/>
  <c r="AB30" i="7"/>
  <c r="V30" i="7"/>
  <c r="O30" i="7"/>
  <c r="H30" i="7"/>
  <c r="AB29" i="7"/>
  <c r="V29" i="7"/>
  <c r="O29" i="7"/>
  <c r="H29" i="7"/>
  <c r="AB28" i="7"/>
  <c r="V28" i="7"/>
  <c r="O28" i="7"/>
  <c r="H28" i="7"/>
  <c r="AB9" i="7"/>
  <c r="V9" i="7"/>
  <c r="O9" i="7"/>
  <c r="H9" i="7"/>
  <c r="AB8" i="7"/>
  <c r="V8" i="7"/>
  <c r="O8" i="7"/>
  <c r="H8" i="7"/>
  <c r="AB7" i="7"/>
  <c r="V7" i="7"/>
  <c r="O7" i="7"/>
  <c r="H7" i="7"/>
  <c r="AB6" i="7"/>
  <c r="V6" i="7"/>
  <c r="O6" i="7"/>
  <c r="H6" i="7"/>
  <c r="AB5" i="7"/>
  <c r="V5" i="7"/>
  <c r="O5" i="7"/>
  <c r="H5" i="7"/>
  <c r="AB4" i="7"/>
  <c r="V4" i="7"/>
  <c r="O4" i="7"/>
  <c r="H4" i="7"/>
  <c r="AB3" i="7"/>
  <c r="V3" i="7"/>
  <c r="O3" i="7"/>
  <c r="H3" i="7"/>
  <c r="AB2" i="7"/>
  <c r="V2" i="7"/>
  <c r="O2" i="7"/>
  <c r="H2" i="7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" i="6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4" i="6"/>
  <c r="G5" i="6"/>
  <c r="G6" i="6"/>
  <c r="G7" i="6"/>
  <c r="G3" i="6"/>
</calcChain>
</file>

<file path=xl/sharedStrings.xml><?xml version="1.0" encoding="utf-8"?>
<sst xmlns="http://schemas.openxmlformats.org/spreadsheetml/2006/main" count="134" uniqueCount="91">
  <si>
    <t>COSMIC proteins Characteristics</t>
  </si>
  <si>
    <t>P_value(greater)</t>
  </si>
  <si>
    <t>P_value(lower)</t>
  </si>
  <si>
    <t>observed value(overlap)</t>
  </si>
  <si>
    <t>expected value</t>
  </si>
  <si>
    <t>Fold enrichment</t>
  </si>
  <si>
    <t>somatic_mutations</t>
  </si>
  <si>
    <t>germline_mutations</t>
  </si>
  <si>
    <t>role_TSG</t>
  </si>
  <si>
    <t>role_oncogene</t>
  </si>
  <si>
    <t>role_fusion protein</t>
  </si>
  <si>
    <t>genetics_dominant</t>
  </si>
  <si>
    <t>genetics_recessive</t>
  </si>
  <si>
    <t>actionability_level</t>
  </si>
  <si>
    <t>resistance_mutations</t>
  </si>
  <si>
    <t>dominant_mutation_type-fusion</t>
  </si>
  <si>
    <t>dominant_mutation_type-translocation</t>
  </si>
  <si>
    <t>dominant_mutation_type-missense_mutations</t>
  </si>
  <si>
    <t>dominant_mutation_type-splice_site_mutations</t>
  </si>
  <si>
    <t>dominant_mutation_type-nonsense_mutations</t>
  </si>
  <si>
    <t>dominant_mutation_type-frameshift_mutations</t>
  </si>
  <si>
    <t>dominant_mutation_type-large_deletions</t>
  </si>
  <si>
    <t>dominant_mutation_type-amplification</t>
  </si>
  <si>
    <t>dominant_mutation_type-other_mutations</t>
  </si>
  <si>
    <t>tissue_epithelial</t>
  </si>
  <si>
    <t>tissue_leukaemia-lymphoma</t>
  </si>
  <si>
    <t>tissue_mesenchymal</t>
  </si>
  <si>
    <t>tissue_other_tissue</t>
  </si>
  <si>
    <t>hallmark_angiogenesis</t>
  </si>
  <si>
    <t>hallmark_replicative_immortality</t>
  </si>
  <si>
    <t>hallmark_energetics</t>
  </si>
  <si>
    <t>hallmark_immune_evasion</t>
  </si>
  <si>
    <t>hallmark_apoptosis</t>
  </si>
  <si>
    <t>hallmark_genomic_instability</t>
  </si>
  <si>
    <t>hallmark_metastasis</t>
  </si>
  <si>
    <t>hallmark_proliferative_signaling</t>
  </si>
  <si>
    <t>hallmark_growth_suppression</t>
  </si>
  <si>
    <t>hallmark_inflammation</t>
  </si>
  <si>
    <t>P_value(two_sided)</t>
  </si>
  <si>
    <t>P_value(two-sided)</t>
  </si>
  <si>
    <t>35 cancerous drivers</t>
  </si>
  <si>
    <t>36 cancerous Regulators</t>
  </si>
  <si>
    <t>PhaSepDB P_value(greater)</t>
  </si>
  <si>
    <t>PhaSepDB P_value(lower)</t>
  </si>
  <si>
    <t>PhaSepDB P_value(two_sided)</t>
  </si>
  <si>
    <t>PhaSepDB observed value(overlap)</t>
  </si>
  <si>
    <t>PhaSepDB expected value</t>
  </si>
  <si>
    <t>PhaSepDB Fold enrichment</t>
  </si>
  <si>
    <t>characteristics</t>
  </si>
  <si>
    <t>fusion</t>
  </si>
  <si>
    <t>translocation</t>
  </si>
  <si>
    <t>amplification</t>
  </si>
  <si>
    <t>large deletions</t>
  </si>
  <si>
    <t>272 PhaSepDB PS human entries(56 cancerous proteins)</t>
  </si>
  <si>
    <t>226 cancerous Clients</t>
  </si>
  <si>
    <t>1474 putative drivers(167 cancerous proteins)</t>
  </si>
  <si>
    <t>Putative drivers P_value(greater)</t>
  </si>
  <si>
    <t>Putative drivers P_value(lower)</t>
  </si>
  <si>
    <t>Putative drivers P_value(two_sided)</t>
  </si>
  <si>
    <t>Putative drivers observed value(overlap)</t>
  </si>
  <si>
    <t>Putative drivers expected value</t>
  </si>
  <si>
    <t>Putative drivers Fold enrichment</t>
  </si>
  <si>
    <t>resistance mut</t>
  </si>
  <si>
    <t>missense mut</t>
  </si>
  <si>
    <t>splice site mut</t>
  </si>
  <si>
    <t>nonsense mut</t>
  </si>
  <si>
    <t>frameshift mut</t>
  </si>
  <si>
    <t>other mut</t>
  </si>
  <si>
    <t>percentage</t>
  </si>
  <si>
    <t>LLPS scaffoldsP_value(greater)</t>
  </si>
  <si>
    <t>LLPS scaffolds P_value(lower)</t>
  </si>
  <si>
    <t>LLPS scaffolds P_value(two_sided)</t>
  </si>
  <si>
    <t>LLPS scaffolds observed value(overlap)</t>
  </si>
  <si>
    <t>LLPS scaffolds expected value</t>
  </si>
  <si>
    <t>LLPS scaffolds Fold enrichment</t>
  </si>
  <si>
    <t>Regulators P_value(greater)</t>
  </si>
  <si>
    <t>Regulators P_value(lower)</t>
  </si>
  <si>
    <t>Regulators P_value(two_sided)</t>
  </si>
  <si>
    <t>Regulators observed value(overlap)</t>
  </si>
  <si>
    <t>Regulators expected value</t>
  </si>
  <si>
    <t>Regulators Fold enrichment</t>
  </si>
  <si>
    <t>Clients P_value(greater)</t>
  </si>
  <si>
    <t>Clients P_value(lower)</t>
  </si>
  <si>
    <t>Clients P_value(two_sided)</t>
  </si>
  <si>
    <t>Clients observed value(overlap)</t>
  </si>
  <si>
    <t>Clients expected value</t>
  </si>
  <si>
    <t>Clients Fold enrichment</t>
  </si>
  <si>
    <t>merged(fusion,translocation)</t>
  </si>
  <si>
    <t>merged(nonsense,frameshift)</t>
  </si>
  <si>
    <t>Truncating mut</t>
  </si>
  <si>
    <t>fusion/translocation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</si>
</sst>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548235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0" fillId="4" borderId="1" xfId="0" applyFill="1" applyBorder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0" fontId="6" fillId="6" borderId="9" xfId="0" applyFont="1" applyFill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left" wrapText="1"/>
    </xf>
    <xf numFmtId="0" fontId="7" fillId="6" borderId="11" xfId="0" applyFont="1" applyFill="1" applyBorder="1" applyAlignment="1">
      <alignment horizontal="left" vertical="top" wrapText="1"/>
    </xf>
    <xf numFmtId="0" fontId="6" fillId="6" borderId="12" xfId="0" applyFont="1" applyFill="1" applyBorder="1" applyAlignment="1">
      <alignment horizontal="left" wrapText="1"/>
    </xf>
    <xf numFmtId="0" fontId="6" fillId="6" borderId="11" xfId="0" applyFont="1" applyFill="1" applyBorder="1" applyAlignment="1">
      <alignment horizontal="center" wrapText="1"/>
    </xf>
    <xf numFmtId="0" fontId="7" fillId="6" borderId="11" xfId="0" applyFont="1" applyFill="1" applyBorder="1" applyAlignment="1">
      <alignment horizontal="center" vertical="top" wrapText="1"/>
    </xf>
    <xf numFmtId="0" fontId="6" fillId="6" borderId="12" xfId="0" applyFont="1" applyFill="1" applyBorder="1" applyAlignment="1">
      <alignment horizontal="center" wrapText="1"/>
    </xf>
    <xf numFmtId="0" fontId="6" fillId="6" borderId="13" xfId="0" applyFont="1" applyFill="1" applyBorder="1" applyAlignment="1">
      <alignment horizontal="left" wrapText="1"/>
    </xf>
    <xf numFmtId="0" fontId="7" fillId="6" borderId="13" xfId="0" applyFont="1" applyFill="1" applyBorder="1" applyAlignment="1">
      <alignment horizontal="left" vertical="top" wrapText="1"/>
    </xf>
    <xf numFmtId="0" fontId="6" fillId="6" borderId="14" xfId="0" applyFont="1" applyFill="1" applyBorder="1" applyAlignment="1">
      <alignment horizontal="left" wrapText="1"/>
    </xf>
    <xf numFmtId="0" fontId="6" fillId="6" borderId="11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7" xfId="0" applyFont="1" applyBorder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4" fillId="7" borderId="0" xfId="0" applyFont="1" applyFill="1"/>
    <xf numFmtId="0" fontId="5" fillId="0" borderId="8" xfId="0" applyFont="1" applyBorder="1" applyAlignment="1">
      <alignment horizontal="center" vertical="center"/>
    </xf>
    <xf numFmtId="0" fontId="0" fillId="8" borderId="0" xfId="0" applyFill="1"/>
    <xf numFmtId="0" fontId="5" fillId="8" borderId="7" xfId="0" applyFont="1" applyFill="1" applyBorder="1" applyAlignment="1">
      <alignment horizontal="center"/>
    </xf>
    <xf numFmtId="0" fontId="5" fillId="8" borderId="7" xfId="0" applyFont="1" applyFill="1" applyBorder="1" applyAlignment="1">
      <alignment horizontal="left"/>
    </xf>
    <xf numFmtId="0" fontId="5" fillId="8" borderId="7" xfId="0" applyFont="1" applyFill="1" applyBorder="1" applyAlignment="1">
      <alignment horizontal="center" vertical="center"/>
    </xf>
    <xf numFmtId="0" fontId="5" fillId="8" borderId="0" xfId="0" applyFont="1" applyFill="1"/>
    <xf numFmtId="0" fontId="4" fillId="9" borderId="0" xfId="0" applyFont="1" applyFill="1"/>
    <xf numFmtId="0" fontId="0" fillId="3" borderId="0" xfId="0" applyFill="1"/>
    <xf numFmtId="0" fontId="6" fillId="5" borderId="3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5" borderId="10" xfId="0" applyFont="1" applyFill="1" applyBorder="1" applyAlignment="1">
      <alignment horizontal="center"/>
    </xf>
    <xf numFmtId="0" fontId="6" fillId="5" borderId="15" xfId="0" applyFont="1" applyFill="1" applyBorder="1" applyAlignment="1">
      <alignment horizontal="center"/>
    </xf>
    <xf numFmtId="0" fontId="6" fillId="5" borderId="15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</cellXfs>
  <cellStyles count="1"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45360102670635"/>
          <c:y val="7.8466628254087886E-2"/>
          <c:w val="0.80926654366849804"/>
          <c:h val="0.73430452213719932"/>
        </c:manualLayout>
      </c:layout>
      <c:scatterChart>
        <c:scatterStyle val="lineMarker"/>
        <c:varyColors val="0"/>
        <c:ser>
          <c:idx val="1"/>
          <c:order val="0"/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9"/>
            <c:spPr>
              <a:solidFill>
                <a:schemeClr val="tx1"/>
              </a:solidFill>
              <a:ln w="6350" cap="flat" cmpd="sng" algn="ctr">
                <a:solidFill>
                  <a:schemeClr val="dk1">
                    <a:tint val="55000"/>
                  </a:schemeClr>
                </a:solidFill>
                <a:prstDash val="solid"/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3.2703488372094087E-3"/>
                  <c:y val="-1.832460732984297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2000" b="0" i="1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="0" i="1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</a:rPr>
                      <a:t>fusion/translocation</a:t>
                    </a:r>
                  </a:p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2000" i="1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</a:defRPr>
                    </a:pPr>
                    <a:endParaRPr lang="en-US" sz="2000" i="1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2000" b="0" i="1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821941952023442"/>
                      <c:h val="0.19959434390072969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0-5F0B-EA46-B4E9-442CFDC5B846}"/>
                </c:ext>
              </c:extLst>
            </c:dLbl>
            <c:dLbl>
              <c:idx val="1"/>
              <c:layout>
                <c:manualLayout>
                  <c:x val="-1.1627906976744186E-2"/>
                  <c:y val="-3.926701570680628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missense mut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5F0B-EA46-B4E9-442CFDC5B846}"/>
                </c:ext>
              </c:extLst>
            </c:dLbl>
            <c:dLbl>
              <c:idx val="2"/>
              <c:layout>
                <c:manualLayout>
                  <c:x val="-1.4534883720930232E-3"/>
                  <c:y val="-2.617801047120418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splice site mut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5F0B-EA46-B4E9-442CFDC5B846}"/>
                </c:ext>
              </c:extLst>
            </c:dLbl>
            <c:dLbl>
              <c:idx val="3"/>
              <c:layout>
                <c:manualLayout>
                  <c:x val="-2.9069767441860517E-2"/>
                  <c:y val="3.141361256544502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truncating</a:t>
                    </a:r>
                    <a:r>
                      <a:rPr lang="en-US" baseline="0"/>
                      <a:t> mut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5F0B-EA46-B4E9-442CFDC5B846}"/>
                </c:ext>
              </c:extLst>
            </c:dLbl>
            <c:dLbl>
              <c:idx val="4"/>
              <c:layout>
                <c:manualLayout>
                  <c:x val="-2.9069767441860465E-3"/>
                  <c:y val="-2.35602094240837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large deletion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5F0B-EA46-B4E9-442CFDC5B846}"/>
                </c:ext>
              </c:extLst>
            </c:dLbl>
            <c:dLbl>
              <c:idx val="5"/>
              <c:layout>
                <c:manualLayout>
                  <c:x val="0"/>
                  <c:y val="-1.3089005235602094E-2"/>
                </c:manualLayout>
              </c:layout>
              <c:tx>
                <c:rich>
                  <a:bodyPr/>
                  <a:lstStyle/>
                  <a:p>
                    <a:r>
                      <a:rPr lang="en-US" sz="2000" b="0" i="1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</a:rPr>
                      <a:t>amplification</a:t>
                    </a:r>
                    <a:endParaRPr lang="en-US" sz="2000" i="1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5F0B-EA46-B4E9-442CFDC5B846}"/>
                </c:ext>
              </c:extLst>
            </c:dLbl>
            <c:dLbl>
              <c:idx val="6"/>
              <c:layout>
                <c:manualLayout>
                  <c:x val="0"/>
                  <c:y val="-4.188481675392679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other mut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5F0B-EA46-B4E9-442CFDC5B8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'Figure 4 data'!$F$10:$F$16</c:f>
              <c:numCache>
                <c:formatCode>General</c:formatCode>
                <c:ptCount val="7"/>
                <c:pt idx="0">
                  <c:v>60</c:v>
                </c:pt>
                <c:pt idx="1">
                  <c:v>40</c:v>
                </c:pt>
                <c:pt idx="2">
                  <c:v>11.428571428571429</c:v>
                </c:pt>
                <c:pt idx="3">
                  <c:v>25.714285714285715</c:v>
                </c:pt>
                <c:pt idx="4">
                  <c:v>5.7142857142857144</c:v>
                </c:pt>
                <c:pt idx="5">
                  <c:v>5.7142857142857144</c:v>
                </c:pt>
                <c:pt idx="6">
                  <c:v>0</c:v>
                </c:pt>
              </c:numCache>
            </c:numRef>
          </c:xVal>
          <c:yVal>
            <c:numRef>
              <c:f>'Figure 4 data'!$H$10:$H$16</c:f>
              <c:numCache>
                <c:formatCode>General</c:formatCode>
                <c:ptCount val="7"/>
                <c:pt idx="0">
                  <c:v>0.19171270718232028</c:v>
                </c:pt>
                <c:pt idx="1">
                  <c:v>-0.1177914110429446</c:v>
                </c:pt>
                <c:pt idx="2">
                  <c:v>4.0144665461121311E-2</c:v>
                </c:pt>
                <c:pt idx="3">
                  <c:v>-0.1596103896103897</c:v>
                </c:pt>
                <c:pt idx="4">
                  <c:v>-0.33732718894009212</c:v>
                </c:pt>
                <c:pt idx="5">
                  <c:v>0.58021978021978038</c:v>
                </c:pt>
                <c:pt idx="6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F0B-EA46-B4E9-442CFDC5B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475712"/>
        <c:axId val="1733184464"/>
      </c:scatterChart>
      <c:valAx>
        <c:axId val="1732475712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>
                    <a:solidFill>
                      <a:schemeClr val="tx1"/>
                    </a:solidFill>
                  </a:rPr>
                  <a:t>Percentage of</a:t>
                </a:r>
                <a:r>
                  <a:rPr lang="en-GB" sz="2000" baseline="0">
                    <a:solidFill>
                      <a:schemeClr val="tx1"/>
                    </a:solidFill>
                  </a:rPr>
                  <a:t> cancer-associated LLPS scaffolds</a:t>
                </a:r>
                <a:endParaRPr lang="en-GB" sz="2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254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733184464"/>
        <c:crossesAt val="-1"/>
        <c:crossBetween val="midCat"/>
        <c:majorUnit val="10"/>
        <c:minorUnit val="1"/>
      </c:valAx>
      <c:valAx>
        <c:axId val="1733184464"/>
        <c:scaling>
          <c:orientation val="minMax"/>
          <c:max val="1.5"/>
          <c:min val="-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>
                    <a:solidFill>
                      <a:schemeClr val="tx1"/>
                    </a:solidFill>
                  </a:rPr>
                  <a:t>Fold</a:t>
                </a:r>
                <a:r>
                  <a:rPr lang="en-GB" sz="2000" baseline="0">
                    <a:solidFill>
                      <a:schemeClr val="tx1"/>
                    </a:solidFill>
                  </a:rPr>
                  <a:t> enrichment</a:t>
                </a:r>
                <a:endParaRPr lang="en-GB" sz="2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732475712"/>
        <c:crossesAt val="0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45360102670635"/>
          <c:y val="7.8466628254087886E-2"/>
          <c:w val="0.80926654366849804"/>
          <c:h val="0.73430452213719932"/>
        </c:manualLayout>
      </c:layout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'Figure 4 data'!$M$10:$M$16</c:f>
              <c:numCache>
                <c:formatCode>General</c:formatCode>
                <c:ptCount val="7"/>
                <c:pt idx="0">
                  <c:v>50</c:v>
                </c:pt>
                <c:pt idx="1">
                  <c:v>58.333333333333336</c:v>
                </c:pt>
                <c:pt idx="2">
                  <c:v>5.5555555555555554</c:v>
                </c:pt>
                <c:pt idx="3">
                  <c:v>36.111111111111114</c:v>
                </c:pt>
                <c:pt idx="4">
                  <c:v>5.5555555555555554</c:v>
                </c:pt>
                <c:pt idx="5">
                  <c:v>2.7777777777777777</c:v>
                </c:pt>
                <c:pt idx="6">
                  <c:v>13.888888888888889</c:v>
                </c:pt>
              </c:numCache>
            </c:numRef>
          </c:xVal>
          <c:yVal>
            <c:numRef>
              <c:f>'Figure 4 data'!$O$10:$O$16</c:f>
              <c:numCache>
                <c:formatCode>General</c:formatCode>
                <c:ptCount val="7"/>
                <c:pt idx="0">
                  <c:v>-6.9060773480664247E-3</c:v>
                </c:pt>
                <c:pt idx="1">
                  <c:v>0.28655419222903861</c:v>
                </c:pt>
                <c:pt idx="2">
                  <c:v>-0.49437412095639943</c:v>
                </c:pt>
                <c:pt idx="3">
                  <c:v>0.18017676767676785</c:v>
                </c:pt>
                <c:pt idx="4">
                  <c:v>-0.35573476702508949</c:v>
                </c:pt>
                <c:pt idx="5">
                  <c:v>-0.23183760683760687</c:v>
                </c:pt>
                <c:pt idx="6">
                  <c:v>1.2191358024691352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BE5-0748-8C89-ED614F228F23}"/>
            </c:ext>
          </c:extLst>
        </c:ser>
        <c:ser>
          <c:idx val="0"/>
          <c:order val="1"/>
          <c:spPr>
            <a:ln>
              <a:noFill/>
            </a:ln>
          </c:spPr>
          <c:marker>
            <c:symbol val="circle"/>
            <c:size val="8"/>
            <c:spPr>
              <a:solidFill>
                <a:schemeClr val="tx1"/>
              </a:solidFill>
            </c:spPr>
          </c:marker>
          <c:dLbls>
            <c:dLbl>
              <c:idx val="0"/>
              <c:layout>
                <c:manualLayout>
                  <c:x val="-8.3882301776231454E-3"/>
                  <c:y val="-1.3076019293399891E-2"/>
                </c:manualLayout>
              </c:layout>
              <c:tx>
                <c:rich>
                  <a:bodyPr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2000" b="0" i="1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="0" i="1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</a:rPr>
                      <a:t>fusion/translocation</a:t>
                    </a:r>
                  </a:p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2000" b="0" i="1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en-US" sz="2000" i="1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908832104089454"/>
                      <c:h val="0.20057759333899244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9-EBE5-0748-8C89-ED614F228F23}"/>
                </c:ext>
              </c:extLst>
            </c:dLbl>
            <c:dLbl>
              <c:idx val="1"/>
              <c:layout>
                <c:manualLayout>
                  <c:x val="-1.4534883720930232E-3"/>
                  <c:y val="-3.6752277693037058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2000" i="1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</a:defRPr>
                    </a:pPr>
                    <a:r>
                      <a:rPr lang="en-US"/>
                      <a:t>missense</a:t>
                    </a:r>
                    <a:r>
                      <a:rPr lang="en-US" baseline="0"/>
                      <a:t> mut</a:t>
                    </a: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375961362387842"/>
                      <c:h val="7.2094859215896437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A-EBE5-0748-8C89-ED614F228F23}"/>
                </c:ext>
              </c:extLst>
            </c:dLbl>
            <c:dLbl>
              <c:idx val="2"/>
              <c:layout>
                <c:manualLayout>
                  <c:x val="-2.6781524965336905E-3"/>
                  <c:y val="5.2613939213914602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splice site mut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EBE5-0748-8C89-ED614F228F23}"/>
                </c:ext>
              </c:extLst>
            </c:dLbl>
            <c:dLbl>
              <c:idx val="3"/>
              <c:layout>
                <c:manualLayout>
                  <c:x val="-1.2623718183482879E-2"/>
                  <c:y val="-4.20396174300202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truncating mut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EBE5-0748-8C89-ED614F228F23}"/>
                </c:ext>
              </c:extLst>
            </c:dLbl>
            <c:dLbl>
              <c:idx val="4"/>
              <c:layout>
                <c:manualLayout>
                  <c:x val="2.8046793861337072E-5"/>
                  <c:y val="2.3848407226918118E-2"/>
                </c:manualLayout>
              </c:layout>
              <c:tx>
                <c:rich>
                  <a:bodyPr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2000" b="0" i="1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="0" i="1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</a:rPr>
                      <a:t>large deletions</a:t>
                    </a:r>
                  </a:p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2000" b="0" i="1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en-US" sz="2000" i="1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EBE5-0748-8C89-ED614F228F23}"/>
                </c:ext>
              </c:extLst>
            </c:dLbl>
            <c:dLbl>
              <c:idx val="5"/>
              <c:layout>
                <c:manualLayout>
                  <c:x val="-1.0712609986134762E-2"/>
                  <c:y val="-3.156836352834876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amplification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EBE5-0748-8C89-ED614F228F23}"/>
                </c:ext>
              </c:extLst>
            </c:dLbl>
            <c:dLbl>
              <c:idx val="6"/>
              <c:layout>
                <c:manualLayout>
                  <c:x val="-1.3390762482668453E-3"/>
                  <c:y val="-1.578418176417440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other mut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EBE5-0748-8C89-ED614F228F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 i="1"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'Figure 4 data'!$M$10:$M$16</c:f>
              <c:numCache>
                <c:formatCode>General</c:formatCode>
                <c:ptCount val="7"/>
                <c:pt idx="0">
                  <c:v>50</c:v>
                </c:pt>
                <c:pt idx="1">
                  <c:v>58.333333333333336</c:v>
                </c:pt>
                <c:pt idx="2">
                  <c:v>5.5555555555555554</c:v>
                </c:pt>
                <c:pt idx="3">
                  <c:v>36.111111111111114</c:v>
                </c:pt>
                <c:pt idx="4">
                  <c:v>5.5555555555555554</c:v>
                </c:pt>
                <c:pt idx="5">
                  <c:v>2.7777777777777777</c:v>
                </c:pt>
                <c:pt idx="6">
                  <c:v>13.888888888888889</c:v>
                </c:pt>
              </c:numCache>
            </c:numRef>
          </c:xVal>
          <c:yVal>
            <c:numRef>
              <c:f>'Figure 4 data'!$O$10:$O$16</c:f>
              <c:numCache>
                <c:formatCode>General</c:formatCode>
                <c:ptCount val="7"/>
                <c:pt idx="0">
                  <c:v>-6.9060773480664247E-3</c:v>
                </c:pt>
                <c:pt idx="1">
                  <c:v>0.28655419222903861</c:v>
                </c:pt>
                <c:pt idx="2">
                  <c:v>-0.49437412095639943</c:v>
                </c:pt>
                <c:pt idx="3">
                  <c:v>0.18017676767676785</c:v>
                </c:pt>
                <c:pt idx="4">
                  <c:v>-0.35573476702508949</c:v>
                </c:pt>
                <c:pt idx="5">
                  <c:v>-0.23183760683760687</c:v>
                </c:pt>
                <c:pt idx="6">
                  <c:v>1.2191358024691352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BE5-0748-8C89-ED614F228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475712"/>
        <c:axId val="1733184464"/>
      </c:scatterChart>
      <c:valAx>
        <c:axId val="1732475712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>
                    <a:solidFill>
                      <a:schemeClr val="tx1"/>
                    </a:solidFill>
                  </a:rPr>
                  <a:t>Percentage of</a:t>
                </a:r>
                <a:r>
                  <a:rPr lang="en-GB" sz="2000" baseline="0">
                    <a:solidFill>
                      <a:schemeClr val="tx1"/>
                    </a:solidFill>
                  </a:rPr>
                  <a:t> cancer-associated LLPS regulators</a:t>
                </a:r>
                <a:endParaRPr lang="en-GB" sz="2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low"/>
        <c:spPr>
          <a:noFill/>
          <a:ln w="254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733184464"/>
        <c:crossesAt val="-1"/>
        <c:crossBetween val="midCat"/>
        <c:majorUnit val="10"/>
        <c:minorUnit val="1"/>
      </c:valAx>
      <c:valAx>
        <c:axId val="1733184464"/>
        <c:scaling>
          <c:orientation val="minMax"/>
          <c:max val="1.5"/>
          <c:min val="-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>
                    <a:solidFill>
                      <a:schemeClr val="tx1"/>
                    </a:solidFill>
                  </a:rPr>
                  <a:t>Fold</a:t>
                </a:r>
                <a:r>
                  <a:rPr lang="en-GB" sz="2000" baseline="0">
                    <a:solidFill>
                      <a:schemeClr val="tx1"/>
                    </a:solidFill>
                  </a:rPr>
                  <a:t> enrichment</a:t>
                </a:r>
                <a:endParaRPr lang="en-GB" sz="2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732475712"/>
        <c:crossesAt val="0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45360102670635"/>
          <c:y val="7.8466628254087886E-2"/>
          <c:w val="0.80926654366849804"/>
          <c:h val="0.73430452213719932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'Figure 4 data'!$T$10:$T$16</c:f>
              <c:numCache>
                <c:formatCode>General</c:formatCode>
                <c:ptCount val="7"/>
                <c:pt idx="0">
                  <c:v>48.672566371681413</c:v>
                </c:pt>
                <c:pt idx="1">
                  <c:v>45.575221238938056</c:v>
                </c:pt>
                <c:pt idx="2">
                  <c:v>12.389380530973451</c:v>
                </c:pt>
                <c:pt idx="3">
                  <c:v>33.628318584070797</c:v>
                </c:pt>
                <c:pt idx="4">
                  <c:v>12.389380530973451</c:v>
                </c:pt>
                <c:pt idx="5">
                  <c:v>2.2123893805309733</c:v>
                </c:pt>
                <c:pt idx="6">
                  <c:v>7.0796460176991154</c:v>
                </c:pt>
              </c:numCache>
            </c:numRef>
          </c:xVal>
          <c:yVal>
            <c:numRef>
              <c:f>'Figure 4 data'!$V$10:$V$16</c:f>
              <c:numCache>
                <c:formatCode>General</c:formatCode>
                <c:ptCount val="7"/>
                <c:pt idx="0">
                  <c:v>-3.3271402728205939E-2</c:v>
                </c:pt>
                <c:pt idx="1">
                  <c:v>2.1350774303393449E-3</c:v>
                </c:pt>
                <c:pt idx="2">
                  <c:v>0.12759045592024187</c:v>
                </c:pt>
                <c:pt idx="3">
                  <c:v>9.9034593724859149E-2</c:v>
                </c:pt>
                <c:pt idx="4">
                  <c:v>0.43676848415643738</c:v>
                </c:pt>
                <c:pt idx="5">
                  <c:v>-0.38818924438393465</c:v>
                </c:pt>
                <c:pt idx="6">
                  <c:v>0.13117010816125882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579-6749-AD2D-4F0945F24C3B}"/>
            </c:ext>
          </c:extLst>
        </c:ser>
        <c:ser>
          <c:idx val="1"/>
          <c:order val="1"/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6350" cap="flat" cmpd="sng" algn="ctr">
                <a:solidFill>
                  <a:schemeClr val="dk1">
                    <a:tint val="55000"/>
                  </a:schemeClr>
                </a:solidFill>
                <a:prstDash val="solid"/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1.2854713504551231E-2"/>
                  <c:y val="4.908405418828050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2000" b="0" i="1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="0" i="1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</a:rPr>
                      <a:t>fusion/translocation</a:t>
                    </a:r>
                  </a:p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2000" b="0" i="1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en-US" sz="2000" i="1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37491292314745"/>
                      <c:h val="0.20791198022380697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9-7579-6749-AD2D-4F0945F24C3B}"/>
                </c:ext>
              </c:extLst>
            </c:dLbl>
            <c:dLbl>
              <c:idx val="1"/>
              <c:layout>
                <c:manualLayout>
                  <c:x val="-2.0878716685569041E-2"/>
                  <c:y val="-4.908405418828045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missense mut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7579-6749-AD2D-4F0945F24C3B}"/>
                </c:ext>
              </c:extLst>
            </c:dLbl>
            <c:dLbl>
              <c:idx val="2"/>
              <c:layout>
                <c:manualLayout>
                  <c:x val="-2.7838288914091916E-3"/>
                  <c:y val="3.81764865908847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2000" b="0" i="1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="0" i="1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</a:rPr>
                      <a:t>splice site mut</a:t>
                    </a:r>
                  </a:p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2000" b="0" i="1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en-US" sz="2000" i="1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7579-6749-AD2D-4F0945F24C3B}"/>
                </c:ext>
              </c:extLst>
            </c:dLbl>
            <c:dLbl>
              <c:idx val="3"/>
              <c:layout>
                <c:manualLayout>
                  <c:x val="-6.4028064502411414E-2"/>
                  <c:y val="-6.817229748372297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truncating mut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7579-6749-AD2D-4F0945F24C3B}"/>
                </c:ext>
              </c:extLst>
            </c:dLbl>
            <c:dLbl>
              <c:idx val="4"/>
              <c:layout>
                <c:manualLayout>
                  <c:x val="-9.7434011199321706E-3"/>
                  <c:y val="-3.272270279218700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2000" b="0" i="1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="0" i="1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</a:rPr>
                      <a:t>large deletion</a:t>
                    </a:r>
                    <a:endParaRPr lang="en-US" sz="2000" i="1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7579-6749-AD2D-4F0945F24C3B}"/>
                </c:ext>
              </c:extLst>
            </c:dLbl>
            <c:dLbl>
              <c:idx val="5"/>
              <c:layout>
                <c:manualLayout>
                  <c:x val="-2.7838288914091916E-3"/>
                  <c:y val="-2.726891899349017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amplification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7579-6749-AD2D-4F0945F24C3B}"/>
                </c:ext>
              </c:extLst>
            </c:dLbl>
            <c:dLbl>
              <c:idx val="6"/>
              <c:layout>
                <c:manualLayout>
                  <c:x val="-4.5214350747300687E-2"/>
                  <c:y val="-7.1641773669205511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2000" b="0" i="1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="0" i="1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</a:rPr>
                      <a:t>other mut</a:t>
                    </a:r>
                  </a:p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2000" b="0" i="1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en-US" sz="2000" i="1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942205256120631"/>
                      <c:h val="0.15496925153867039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F-7579-6749-AD2D-4F0945F24C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'Figure 4 data'!$T$10:$T$16</c:f>
              <c:numCache>
                <c:formatCode>General</c:formatCode>
                <c:ptCount val="7"/>
                <c:pt idx="0">
                  <c:v>48.672566371681413</c:v>
                </c:pt>
                <c:pt idx="1">
                  <c:v>45.575221238938056</c:v>
                </c:pt>
                <c:pt idx="2">
                  <c:v>12.389380530973451</c:v>
                </c:pt>
                <c:pt idx="3">
                  <c:v>33.628318584070797</c:v>
                </c:pt>
                <c:pt idx="4">
                  <c:v>12.389380530973451</c:v>
                </c:pt>
                <c:pt idx="5">
                  <c:v>2.2123893805309733</c:v>
                </c:pt>
                <c:pt idx="6">
                  <c:v>7.0796460176991154</c:v>
                </c:pt>
              </c:numCache>
            </c:numRef>
          </c:xVal>
          <c:yVal>
            <c:numRef>
              <c:f>'Figure 4 data'!$V$10:$V$16</c:f>
              <c:numCache>
                <c:formatCode>General</c:formatCode>
                <c:ptCount val="7"/>
                <c:pt idx="0">
                  <c:v>-3.3271402728205939E-2</c:v>
                </c:pt>
                <c:pt idx="1">
                  <c:v>2.1350774303393449E-3</c:v>
                </c:pt>
                <c:pt idx="2">
                  <c:v>0.12759045592024187</c:v>
                </c:pt>
                <c:pt idx="3">
                  <c:v>9.9034593724859149E-2</c:v>
                </c:pt>
                <c:pt idx="4">
                  <c:v>0.43676848415643738</c:v>
                </c:pt>
                <c:pt idx="5">
                  <c:v>-0.38818924438393465</c:v>
                </c:pt>
                <c:pt idx="6">
                  <c:v>0.13117010816125882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579-6749-AD2D-4F0945F24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475712"/>
        <c:axId val="1733184464"/>
      </c:scatterChart>
      <c:valAx>
        <c:axId val="1732475712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>
                    <a:solidFill>
                      <a:schemeClr val="tx1"/>
                    </a:solidFill>
                  </a:rPr>
                  <a:t>Percentage</a:t>
                </a:r>
                <a:r>
                  <a:rPr lang="en-GB" sz="2000" baseline="0">
                    <a:solidFill>
                      <a:schemeClr val="tx1"/>
                    </a:solidFill>
                  </a:rPr>
                  <a:t> </a:t>
                </a:r>
                <a:r>
                  <a:rPr lang="en-GB" sz="2000">
                    <a:solidFill>
                      <a:schemeClr val="tx1"/>
                    </a:solidFill>
                  </a:rPr>
                  <a:t>of</a:t>
                </a:r>
                <a:r>
                  <a:rPr lang="en-GB" sz="2000" baseline="0">
                    <a:solidFill>
                      <a:schemeClr val="tx1"/>
                    </a:solidFill>
                  </a:rPr>
                  <a:t> cancer-associated LLPS clients</a:t>
                </a:r>
                <a:endParaRPr lang="en-GB" sz="2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low"/>
        <c:spPr>
          <a:noFill/>
          <a:ln w="254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733184464"/>
        <c:crossesAt val="-1"/>
        <c:crossBetween val="midCat"/>
        <c:majorUnit val="10"/>
        <c:minorUnit val="1"/>
      </c:valAx>
      <c:valAx>
        <c:axId val="1733184464"/>
        <c:scaling>
          <c:orientation val="minMax"/>
          <c:max val="1.5"/>
          <c:min val="-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>
                    <a:solidFill>
                      <a:schemeClr val="tx1"/>
                    </a:solidFill>
                  </a:rPr>
                  <a:t>Fold</a:t>
                </a:r>
                <a:r>
                  <a:rPr lang="en-GB" sz="2000" baseline="0">
                    <a:solidFill>
                      <a:schemeClr val="tx1"/>
                    </a:solidFill>
                  </a:rPr>
                  <a:t> enrichment</a:t>
                </a:r>
                <a:endParaRPr lang="en-GB" sz="2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732475712"/>
        <c:crossesAt val="0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7</xdr:col>
      <xdr:colOff>812800</xdr:colOff>
      <xdr:row>57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FB1343-3150-804E-9E06-06D560B45F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237067</xdr:colOff>
      <xdr:row>34</xdr:row>
      <xdr:rowOff>16933</xdr:rowOff>
    </xdr:from>
    <xdr:to>
      <xdr:col>18</xdr:col>
      <xdr:colOff>677333</xdr:colOff>
      <xdr:row>57</xdr:row>
      <xdr:rowOff>194733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DD6683-97BD-4048-B87B-61EC9535D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118534</xdr:colOff>
      <xdr:row>34</xdr:row>
      <xdr:rowOff>50799</xdr:rowOff>
    </xdr:from>
    <xdr:to>
      <xdr:col>29</xdr:col>
      <xdr:colOff>558801</xdr:colOff>
      <xdr:row>58</xdr:row>
      <xdr:rowOff>25399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5342209-0A51-E74A-BE43-BF29DB4034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F3418-6AAF-5A4C-9FD1-0E1821930E4E}">
  <dimension ref="A1:AE36"/>
  <sheetViews>
    <sheetView topLeftCell="A2" zoomScale="175" workbookViewId="0">
      <selection activeCell="D2" sqref="D2"/>
    </sheetView>
  </sheetViews>
  <sheetFormatPr baseColWidth="10" defaultRowHeight="16" x14ac:dyDescent="0.2"/>
  <cols>
    <col min="1" max="1" width="40" customWidth="1"/>
  </cols>
  <sheetData>
    <row r="1" spans="1:31" ht="17" thickBot="1" x14ac:dyDescent="0.25">
      <c r="A1" s="11"/>
      <c r="B1" s="37" t="s">
        <v>40</v>
      </c>
      <c r="C1" s="38"/>
      <c r="D1" s="38"/>
      <c r="E1" s="38"/>
      <c r="F1" s="38"/>
      <c r="G1" s="39"/>
      <c r="H1" s="40" t="s">
        <v>41</v>
      </c>
      <c r="I1" s="38"/>
      <c r="J1" s="38"/>
      <c r="K1" s="38"/>
      <c r="L1" s="38"/>
      <c r="M1" s="39"/>
      <c r="N1" s="40" t="s">
        <v>54</v>
      </c>
      <c r="O1" s="38"/>
      <c r="P1" s="38"/>
      <c r="Q1" s="38"/>
      <c r="R1" s="38"/>
      <c r="S1" s="39"/>
      <c r="T1" s="41" t="s">
        <v>53</v>
      </c>
      <c r="U1" s="42"/>
      <c r="V1" s="42"/>
      <c r="W1" s="42"/>
      <c r="X1" s="42"/>
      <c r="Y1" s="43"/>
      <c r="Z1" s="41" t="s">
        <v>55</v>
      </c>
      <c r="AA1" s="42"/>
      <c r="AB1" s="42"/>
      <c r="AC1" s="42"/>
      <c r="AD1" s="42"/>
      <c r="AE1" s="43"/>
    </row>
    <row r="2" spans="1:31" ht="48" x14ac:dyDescent="0.2">
      <c r="A2" s="12" t="s">
        <v>0</v>
      </c>
      <c r="B2" s="13" t="s">
        <v>1</v>
      </c>
      <c r="C2" s="13" t="s">
        <v>2</v>
      </c>
      <c r="D2" s="13" t="s">
        <v>38</v>
      </c>
      <c r="E2" s="14" t="s">
        <v>3</v>
      </c>
      <c r="F2" s="13" t="s">
        <v>4</v>
      </c>
      <c r="G2" s="15" t="s">
        <v>5</v>
      </c>
      <c r="H2" s="16" t="s">
        <v>1</v>
      </c>
      <c r="I2" s="16" t="s">
        <v>2</v>
      </c>
      <c r="J2" s="16" t="s">
        <v>39</v>
      </c>
      <c r="K2" s="17" t="s">
        <v>3</v>
      </c>
      <c r="L2" s="16" t="s">
        <v>4</v>
      </c>
      <c r="M2" s="18" t="s">
        <v>5</v>
      </c>
      <c r="N2" s="19" t="s">
        <v>1</v>
      </c>
      <c r="O2" s="19" t="s">
        <v>2</v>
      </c>
      <c r="P2" s="19" t="s">
        <v>39</v>
      </c>
      <c r="Q2" s="20" t="s">
        <v>3</v>
      </c>
      <c r="R2" s="19" t="s">
        <v>4</v>
      </c>
      <c r="S2" s="21" t="s">
        <v>5</v>
      </c>
      <c r="T2" s="22" t="s">
        <v>1</v>
      </c>
      <c r="U2" s="22" t="s">
        <v>2</v>
      </c>
      <c r="V2" s="22" t="s">
        <v>38</v>
      </c>
      <c r="W2" s="23" t="s">
        <v>3</v>
      </c>
      <c r="X2" s="22" t="s">
        <v>4</v>
      </c>
      <c r="Y2" s="24" t="s">
        <v>5</v>
      </c>
      <c r="Z2" s="22" t="s">
        <v>1</v>
      </c>
      <c r="AA2" s="22" t="s">
        <v>2</v>
      </c>
      <c r="AB2" s="22" t="s">
        <v>38</v>
      </c>
      <c r="AC2" s="23" t="s">
        <v>3</v>
      </c>
      <c r="AD2" s="22" t="s">
        <v>4</v>
      </c>
      <c r="AE2" s="24" t="s">
        <v>5</v>
      </c>
    </row>
    <row r="3" spans="1:31" x14ac:dyDescent="0.2">
      <c r="A3" t="s">
        <v>6</v>
      </c>
      <c r="B3">
        <v>0.1093902254807765</v>
      </c>
      <c r="C3">
        <v>1</v>
      </c>
      <c r="D3">
        <v>0.25939608367343447</v>
      </c>
      <c r="E3">
        <v>35</v>
      </c>
      <c r="F3">
        <v>32.906815020862311</v>
      </c>
      <c r="G3" s="25">
        <f>(E3-F3)/F3</f>
        <v>6.3609467455621238E-2</v>
      </c>
      <c r="H3">
        <v>0.94328772622512624</v>
      </c>
      <c r="I3">
        <v>0.16166755624488119</v>
      </c>
      <c r="J3">
        <v>0.2641809108255504</v>
      </c>
      <c r="K3">
        <v>32</v>
      </c>
      <c r="L3">
        <v>33.847009735744088</v>
      </c>
      <c r="M3" s="25">
        <f>(K3-L3)/L3</f>
        <v>-5.4569362261669918E-2</v>
      </c>
      <c r="N3">
        <v>0.21563301804500201</v>
      </c>
      <c r="O3">
        <v>0.8719142333061175</v>
      </c>
      <c r="P3">
        <v>0.40396990644554798</v>
      </c>
      <c r="Q3">
        <v>216</v>
      </c>
      <c r="R3">
        <v>213.12777777777779</v>
      </c>
      <c r="S3" s="26">
        <f>(Q3-R3)/R3</f>
        <v>1.3476526861819904E-2</v>
      </c>
      <c r="T3">
        <v>0.13362663313262779</v>
      </c>
      <c r="U3">
        <v>0.97260411384108225</v>
      </c>
      <c r="V3">
        <v>0.24179082135472241</v>
      </c>
      <c r="W3">
        <v>55</v>
      </c>
      <c r="X3">
        <v>52.650904033379703</v>
      </c>
      <c r="Y3" s="27">
        <f>(W3-X3)/X3</f>
        <v>4.4616441251056453E-2</v>
      </c>
      <c r="Z3" s="28">
        <v>1.468327E-2</v>
      </c>
      <c r="AA3" s="10">
        <v>0.99584254000000005</v>
      </c>
      <c r="AB3" s="28">
        <v>2.4831949999999998E-2</v>
      </c>
      <c r="AC3" s="10">
        <v>163</v>
      </c>
      <c r="AD3" s="10">
        <v>157.012517</v>
      </c>
      <c r="AE3" s="27">
        <v>3.8133790000000001E-2</v>
      </c>
    </row>
    <row r="4" spans="1:31" x14ac:dyDescent="0.2">
      <c r="A4" t="s">
        <v>7</v>
      </c>
      <c r="B4">
        <v>0.62551701237094393</v>
      </c>
      <c r="C4">
        <v>0.56698858694358578</v>
      </c>
      <c r="D4">
        <v>1</v>
      </c>
      <c r="E4">
        <v>5</v>
      </c>
      <c r="F4">
        <v>5.2573018080667593</v>
      </c>
      <c r="G4" s="25">
        <f t="shared" ref="G4:G36" si="0">(E4-F4)/F4</f>
        <v>-4.8941798941798925E-2</v>
      </c>
      <c r="H4">
        <v>0.1574293408478554</v>
      </c>
      <c r="I4">
        <v>0.92461279749034753</v>
      </c>
      <c r="J4">
        <v>0.22946897119225021</v>
      </c>
      <c r="K4">
        <v>8</v>
      </c>
      <c r="L4">
        <v>5.4075104311543809</v>
      </c>
      <c r="M4" s="25">
        <f t="shared" ref="M4:M36" si="1">(K4-L4)/L4</f>
        <v>0.47942386831275724</v>
      </c>
      <c r="N4">
        <v>0.44675927520534559</v>
      </c>
      <c r="O4">
        <v>0.63965330809286769</v>
      </c>
      <c r="P4">
        <v>0.82260459780304407</v>
      </c>
      <c r="Q4">
        <v>35</v>
      </c>
      <c r="R4">
        <v>33.947148817802507</v>
      </c>
      <c r="S4" s="26">
        <f t="shared" ref="S4:S36" si="2">(Q4-R4)/R4</f>
        <v>3.1014421501147062E-2</v>
      </c>
      <c r="T4">
        <v>0.87482175729041378</v>
      </c>
      <c r="U4">
        <v>0.23375664044227171</v>
      </c>
      <c r="V4">
        <v>0.43786651573506769</v>
      </c>
      <c r="W4">
        <v>6</v>
      </c>
      <c r="X4">
        <v>8.4116828929068141</v>
      </c>
      <c r="Y4" s="27">
        <f t="shared" ref="Y4:Y36" si="3">(W4-X4)/X4</f>
        <v>-0.28670634920634913</v>
      </c>
      <c r="Z4" s="10">
        <v>0.99870976</v>
      </c>
      <c r="AA4" s="28">
        <v>3.1202199999999999E-3</v>
      </c>
      <c r="AB4" s="28">
        <v>6.2256100000000003E-3</v>
      </c>
      <c r="AC4" s="10">
        <v>14</v>
      </c>
      <c r="AD4" s="10">
        <v>25.084840100000001</v>
      </c>
      <c r="AE4" s="27">
        <v>-0.44189400000000001</v>
      </c>
    </row>
    <row r="5" spans="1:31" x14ac:dyDescent="0.2">
      <c r="A5" t="s">
        <v>8</v>
      </c>
      <c r="B5">
        <v>0.74848643328414899</v>
      </c>
      <c r="C5">
        <v>0.37497288369008458</v>
      </c>
      <c r="D5">
        <v>0.7277727376930041</v>
      </c>
      <c r="E5">
        <v>14</v>
      </c>
      <c r="F5">
        <v>15.431154381084839</v>
      </c>
      <c r="G5" s="25">
        <f t="shared" si="0"/>
        <v>-9.2744479495268109E-2</v>
      </c>
      <c r="H5">
        <v>0.18249450025719591</v>
      </c>
      <c r="I5">
        <v>0.8939090985840995</v>
      </c>
      <c r="J5">
        <v>0.30462448348843502</v>
      </c>
      <c r="K5">
        <v>19</v>
      </c>
      <c r="L5">
        <v>15.872044506258691</v>
      </c>
      <c r="M5" s="25">
        <f t="shared" si="1"/>
        <v>0.19707325622152133</v>
      </c>
      <c r="N5">
        <v>0.38140970012771902</v>
      </c>
      <c r="O5">
        <v>0.67846629128498448</v>
      </c>
      <c r="P5">
        <v>0.74633269397266466</v>
      </c>
      <c r="Q5">
        <v>102</v>
      </c>
      <c r="R5">
        <v>99.641168289290675</v>
      </c>
      <c r="S5" s="26">
        <f t="shared" si="2"/>
        <v>2.367326428631256E-2</v>
      </c>
      <c r="T5">
        <v>0.88034584652929782</v>
      </c>
      <c r="U5">
        <v>0.1859674151071303</v>
      </c>
      <c r="V5">
        <v>0.3288436275307417</v>
      </c>
      <c r="W5">
        <v>21</v>
      </c>
      <c r="X5">
        <v>24.68984700973574</v>
      </c>
      <c r="Y5" s="27">
        <f t="shared" si="3"/>
        <v>-0.14944794952681373</v>
      </c>
      <c r="Z5" s="10">
        <v>5.7517600000000002E-2</v>
      </c>
      <c r="AA5" s="10">
        <v>0.96020996000000003</v>
      </c>
      <c r="AB5" s="10">
        <v>0.10930845</v>
      </c>
      <c r="AC5" s="10">
        <v>83</v>
      </c>
      <c r="AD5" s="10">
        <v>73.628650899999997</v>
      </c>
      <c r="AE5" s="27">
        <v>0.12727857000000001</v>
      </c>
    </row>
    <row r="6" spans="1:31" x14ac:dyDescent="0.2">
      <c r="A6" t="s">
        <v>9</v>
      </c>
      <c r="B6">
        <v>7.5751976552849848E-2</v>
      </c>
      <c r="C6">
        <v>0.96257414097160932</v>
      </c>
      <c r="D6">
        <v>0.1180109544249819</v>
      </c>
      <c r="E6">
        <v>20</v>
      </c>
      <c r="F6">
        <v>15.382475660639781</v>
      </c>
      <c r="G6" s="25">
        <f t="shared" si="0"/>
        <v>0.30018083182640121</v>
      </c>
      <c r="H6">
        <v>0.67350654066994831</v>
      </c>
      <c r="I6">
        <v>0.45841356861429411</v>
      </c>
      <c r="J6">
        <v>0.86392509615115931</v>
      </c>
      <c r="K6">
        <v>15</v>
      </c>
      <c r="L6">
        <v>15.821974965229479</v>
      </c>
      <c r="M6" s="25">
        <f t="shared" si="1"/>
        <v>-5.1951476793248588E-2</v>
      </c>
      <c r="N6">
        <v>0.99728504649389782</v>
      </c>
      <c r="O6">
        <v>4.4358179890744143E-3</v>
      </c>
      <c r="P6">
        <v>7.6735737483732257E-3</v>
      </c>
      <c r="Q6">
        <v>83</v>
      </c>
      <c r="R6">
        <v>99.62777777777778</v>
      </c>
      <c r="S6" s="26">
        <f t="shared" si="2"/>
        <v>-0.16689901299280657</v>
      </c>
      <c r="T6">
        <v>1.1620549344009609E-3</v>
      </c>
      <c r="U6">
        <v>0.99956233671176697</v>
      </c>
      <c r="V6">
        <v>1.8490934871638969E-3</v>
      </c>
      <c r="W6">
        <v>36</v>
      </c>
      <c r="X6">
        <v>24.611961057023649</v>
      </c>
      <c r="Y6" s="27">
        <f t="shared" si="3"/>
        <v>0.46270343580470136</v>
      </c>
      <c r="Z6" s="10">
        <v>0.13878604999999999</v>
      </c>
      <c r="AA6" s="10">
        <v>0.89672322000000004</v>
      </c>
      <c r="AB6" s="10">
        <v>0.24845255999999999</v>
      </c>
      <c r="AC6" s="10">
        <v>80</v>
      </c>
      <c r="AD6" s="10">
        <v>73.396383900000004</v>
      </c>
      <c r="AE6" s="27">
        <v>8.9971949999999995E-2</v>
      </c>
    </row>
    <row r="7" spans="1:31" x14ac:dyDescent="0.2">
      <c r="A7" t="s">
        <v>10</v>
      </c>
      <c r="B7">
        <v>0.13583783463633739</v>
      </c>
      <c r="C7">
        <v>0.92623485728165211</v>
      </c>
      <c r="D7">
        <v>0.22760945900860319</v>
      </c>
      <c r="E7">
        <v>21</v>
      </c>
      <c r="F7">
        <v>17.32962447844228</v>
      </c>
      <c r="G7" s="25">
        <f t="shared" si="0"/>
        <v>0.2117977528089888</v>
      </c>
      <c r="H7">
        <v>0.67432889411415742</v>
      </c>
      <c r="I7">
        <v>0.45607178978428292</v>
      </c>
      <c r="J7">
        <v>0.86474866264253536</v>
      </c>
      <c r="K7">
        <v>17</v>
      </c>
      <c r="L7">
        <v>17.82475660639777</v>
      </c>
      <c r="M7" s="25">
        <f t="shared" si="1"/>
        <v>-4.627028714107341E-2</v>
      </c>
      <c r="N7">
        <v>0.70750712012307415</v>
      </c>
      <c r="O7">
        <v>0.34995498187499863</v>
      </c>
      <c r="P7">
        <v>0.68800876459046401</v>
      </c>
      <c r="Q7">
        <v>109</v>
      </c>
      <c r="R7">
        <v>111.8998609179416</v>
      </c>
      <c r="S7" s="26">
        <f t="shared" si="2"/>
        <v>-2.5914785721388171E-2</v>
      </c>
      <c r="T7">
        <v>9.186911037841862E-2</v>
      </c>
      <c r="U7">
        <v>0.94622523022452787</v>
      </c>
      <c r="V7">
        <v>0.16436826380019681</v>
      </c>
      <c r="W7">
        <v>33</v>
      </c>
      <c r="X7">
        <v>27.727399165507649</v>
      </c>
      <c r="Y7" s="27">
        <f t="shared" si="3"/>
        <v>0.190158507223114</v>
      </c>
      <c r="Z7" s="28">
        <v>4.1451109999999999E-2</v>
      </c>
      <c r="AA7" s="10">
        <v>0.97200481999999999</v>
      </c>
      <c r="AB7" s="10">
        <v>7.730252E-2</v>
      </c>
      <c r="AC7" s="10">
        <v>93</v>
      </c>
      <c r="AD7" s="10">
        <v>82.687065399999994</v>
      </c>
      <c r="AE7" s="27">
        <v>0.12472247</v>
      </c>
    </row>
    <row r="8" spans="1:31" x14ac:dyDescent="0.2">
      <c r="A8" t="s">
        <v>11</v>
      </c>
      <c r="B8">
        <v>1.582235162340526E-2</v>
      </c>
      <c r="C8">
        <v>0.99454025370844401</v>
      </c>
      <c r="D8">
        <v>3.0849800969082481E-2</v>
      </c>
      <c r="E8">
        <v>28</v>
      </c>
      <c r="F8">
        <v>21.662030598052851</v>
      </c>
      <c r="G8" s="25">
        <f t="shared" si="0"/>
        <v>0.29258426966292134</v>
      </c>
      <c r="H8">
        <v>0.12755715160159911</v>
      </c>
      <c r="I8">
        <v>0.93398222936783426</v>
      </c>
      <c r="J8">
        <v>0.2202755540198344</v>
      </c>
      <c r="K8">
        <v>26</v>
      </c>
      <c r="L8">
        <v>22.28094575799722</v>
      </c>
      <c r="M8" s="25">
        <f t="shared" si="1"/>
        <v>0.16691635455680393</v>
      </c>
      <c r="N8">
        <v>0.61755455069059517</v>
      </c>
      <c r="O8">
        <v>0.44663112444563241</v>
      </c>
      <c r="P8">
        <v>0.86894415096657085</v>
      </c>
      <c r="Q8">
        <v>139</v>
      </c>
      <c r="R8">
        <v>140.29861111111109</v>
      </c>
      <c r="S8" s="26">
        <f t="shared" si="2"/>
        <v>-9.2560510815223682E-3</v>
      </c>
      <c r="T8">
        <v>2.2883873381986469E-2</v>
      </c>
      <c r="U8">
        <v>0.98934345066939633</v>
      </c>
      <c r="V8">
        <v>4.4067814598419013E-2</v>
      </c>
      <c r="W8">
        <v>42</v>
      </c>
      <c r="X8">
        <v>34.659248956884561</v>
      </c>
      <c r="Y8" s="27">
        <f t="shared" si="3"/>
        <v>0.2117977528089888</v>
      </c>
      <c r="Z8" s="10">
        <v>0.56352146000000003</v>
      </c>
      <c r="AA8" s="10">
        <v>0.50869291000000005</v>
      </c>
      <c r="AB8" s="10">
        <v>1</v>
      </c>
      <c r="AC8" s="10">
        <v>103</v>
      </c>
      <c r="AD8" s="10">
        <v>103.35883200000001</v>
      </c>
      <c r="AE8" s="27">
        <v>-3.4716999999999999E-3</v>
      </c>
    </row>
    <row r="9" spans="1:31" x14ac:dyDescent="0.2">
      <c r="A9" t="s">
        <v>12</v>
      </c>
      <c r="B9">
        <v>0.60470620599068314</v>
      </c>
      <c r="C9">
        <v>0.56523638300782297</v>
      </c>
      <c r="D9">
        <v>1</v>
      </c>
      <c r="E9">
        <v>7</v>
      </c>
      <c r="F9">
        <v>7.2044506258692627</v>
      </c>
      <c r="G9" s="25">
        <f t="shared" si="0"/>
        <v>-2.8378378378378352E-2</v>
      </c>
      <c r="H9">
        <v>0.63727082490494591</v>
      </c>
      <c r="I9">
        <v>0.53020435808269273</v>
      </c>
      <c r="J9">
        <v>1</v>
      </c>
      <c r="K9">
        <v>7</v>
      </c>
      <c r="L9">
        <v>7.4102920723226706</v>
      </c>
      <c r="M9" s="25">
        <f t="shared" si="1"/>
        <v>-5.5367867867867897E-2</v>
      </c>
      <c r="N9">
        <v>0.49869944490016271</v>
      </c>
      <c r="O9">
        <v>0.57987663981793425</v>
      </c>
      <c r="P9">
        <v>0.92115001171861555</v>
      </c>
      <c r="Q9">
        <v>47</v>
      </c>
      <c r="R9">
        <v>46.520166898470087</v>
      </c>
      <c r="S9" s="26">
        <f t="shared" si="2"/>
        <v>1.0314518057881108E-2</v>
      </c>
      <c r="T9">
        <v>0.62834555500937606</v>
      </c>
      <c r="U9">
        <v>0.50779832946461934</v>
      </c>
      <c r="V9">
        <v>1</v>
      </c>
      <c r="W9">
        <v>11</v>
      </c>
      <c r="X9">
        <v>11.527121001390819</v>
      </c>
      <c r="Y9" s="27">
        <f t="shared" si="3"/>
        <v>-4.5728764478764367E-2</v>
      </c>
      <c r="Z9" s="10">
        <v>6.1542649999999997E-2</v>
      </c>
      <c r="AA9" s="10">
        <v>0.96022437000000005</v>
      </c>
      <c r="AB9" s="10">
        <v>0.10190882</v>
      </c>
      <c r="AC9" s="10">
        <v>42</v>
      </c>
      <c r="AD9" s="10">
        <v>34.375521599999999</v>
      </c>
      <c r="AE9" s="27">
        <v>0.22179963999999999</v>
      </c>
    </row>
    <row r="10" spans="1:31" x14ac:dyDescent="0.2">
      <c r="A10" t="s">
        <v>13</v>
      </c>
      <c r="B10">
        <v>1</v>
      </c>
      <c r="C10">
        <v>0.1153538670568313</v>
      </c>
      <c r="D10">
        <v>0.25615650740319212</v>
      </c>
      <c r="E10">
        <v>0</v>
      </c>
      <c r="F10">
        <v>2.0445062586926288</v>
      </c>
      <c r="G10" s="25">
        <f t="shared" si="0"/>
        <v>-1</v>
      </c>
      <c r="H10">
        <v>0.63673650637366253</v>
      </c>
      <c r="I10">
        <v>0.6478005144790524</v>
      </c>
      <c r="J10">
        <v>1</v>
      </c>
      <c r="K10">
        <v>2</v>
      </c>
      <c r="L10">
        <v>2.102920723226704</v>
      </c>
      <c r="M10" s="25">
        <f t="shared" si="1"/>
        <v>-4.8941798941799043E-2</v>
      </c>
      <c r="N10">
        <v>2.9436569053382239E-3</v>
      </c>
      <c r="O10">
        <v>0.99895109743623689</v>
      </c>
      <c r="P10">
        <v>5.3883505737412924E-3</v>
      </c>
      <c r="Q10">
        <v>22</v>
      </c>
      <c r="R10">
        <v>13.201668984700969</v>
      </c>
      <c r="S10" s="26">
        <f t="shared" si="2"/>
        <v>0.6664559629161404</v>
      </c>
      <c r="T10">
        <v>0.41697561853612097</v>
      </c>
      <c r="U10">
        <v>0.77801163973901044</v>
      </c>
      <c r="V10">
        <v>0.55977719466991804</v>
      </c>
      <c r="W10">
        <v>4</v>
      </c>
      <c r="X10">
        <v>3.2712100139082061</v>
      </c>
      <c r="Y10" s="27">
        <f t="shared" si="3"/>
        <v>0.22278911564625842</v>
      </c>
      <c r="Z10" s="10">
        <v>0.99486339000000001</v>
      </c>
      <c r="AA10" s="28">
        <v>1.7710710000000001E-2</v>
      </c>
      <c r="AB10" s="28">
        <v>3.6401160000000002E-2</v>
      </c>
      <c r="AC10" s="10">
        <v>4</v>
      </c>
      <c r="AD10" s="10">
        <v>9.7552155799999998</v>
      </c>
      <c r="AE10" s="27">
        <v>-0.58996289999999996</v>
      </c>
    </row>
    <row r="11" spans="1:31" x14ac:dyDescent="0.2">
      <c r="A11" t="s">
        <v>14</v>
      </c>
      <c r="B11">
        <v>0.5342148896931378</v>
      </c>
      <c r="C11">
        <v>0.74720437709741216</v>
      </c>
      <c r="D11">
        <v>0.69256718753973456</v>
      </c>
      <c r="E11">
        <v>2</v>
      </c>
      <c r="F11">
        <v>1.7524339360222529</v>
      </c>
      <c r="G11" s="25">
        <f t="shared" si="0"/>
        <v>0.14126984126984138</v>
      </c>
      <c r="H11">
        <v>0.54994610085704054</v>
      </c>
      <c r="I11">
        <v>0.73321570009320336</v>
      </c>
      <c r="J11">
        <v>0.69996406723802684</v>
      </c>
      <c r="K11">
        <v>2</v>
      </c>
      <c r="L11">
        <v>1.8025034770514601</v>
      </c>
      <c r="M11" s="25">
        <f t="shared" si="1"/>
        <v>0.10956790123456807</v>
      </c>
      <c r="N11">
        <v>0.1215741847070729</v>
      </c>
      <c r="O11">
        <v>0.93570231179824437</v>
      </c>
      <c r="P11">
        <v>0.19770803772305079</v>
      </c>
      <c r="Q11">
        <v>15</v>
      </c>
      <c r="R11">
        <v>11.315716272600829</v>
      </c>
      <c r="S11" s="26">
        <f t="shared" si="2"/>
        <v>0.32558997050147553</v>
      </c>
      <c r="T11">
        <v>0.13997193177552131</v>
      </c>
      <c r="U11">
        <v>0.94708766027337898</v>
      </c>
      <c r="V11">
        <v>0.1899705589620955</v>
      </c>
      <c r="W11">
        <v>5</v>
      </c>
      <c r="X11">
        <v>2.8038942976356052</v>
      </c>
      <c r="Y11" s="27">
        <f t="shared" si="3"/>
        <v>0.78323412698412687</v>
      </c>
      <c r="Z11" s="10">
        <v>0.87977578000000001</v>
      </c>
      <c r="AA11" s="10">
        <v>0.23006921999999999</v>
      </c>
      <c r="AB11" s="10">
        <v>0.42095531000000003</v>
      </c>
      <c r="AC11" s="10">
        <v>6</v>
      </c>
      <c r="AD11" s="10">
        <v>8.3616133500000007</v>
      </c>
      <c r="AE11" s="27">
        <v>-0.28243509999999999</v>
      </c>
    </row>
    <row r="12" spans="1:31" x14ac:dyDescent="0.2">
      <c r="A12" t="s">
        <v>15</v>
      </c>
      <c r="B12">
        <v>0.13583783463633739</v>
      </c>
      <c r="C12">
        <v>0.92623485728165211</v>
      </c>
      <c r="D12">
        <v>0.22760945900860319</v>
      </c>
      <c r="E12">
        <v>21</v>
      </c>
      <c r="F12">
        <v>17.32962447844228</v>
      </c>
      <c r="G12" s="25">
        <f t="shared" si="0"/>
        <v>0.2117977528089888</v>
      </c>
      <c r="H12">
        <v>0.67432889411415742</v>
      </c>
      <c r="I12">
        <v>0.45607178978428292</v>
      </c>
      <c r="J12">
        <v>0.86474866264253536</v>
      </c>
      <c r="K12">
        <v>17</v>
      </c>
      <c r="L12">
        <v>17.82475660639777</v>
      </c>
      <c r="M12" s="25">
        <f t="shared" si="1"/>
        <v>-4.627028714107341E-2</v>
      </c>
      <c r="N12">
        <v>0.70750712012307415</v>
      </c>
      <c r="O12">
        <v>0.34995498187499863</v>
      </c>
      <c r="P12">
        <v>0.68800876459046401</v>
      </c>
      <c r="Q12">
        <v>109</v>
      </c>
      <c r="R12">
        <v>111.8998609179416</v>
      </c>
      <c r="S12" s="26">
        <f t="shared" si="2"/>
        <v>-2.5914785721388171E-2</v>
      </c>
      <c r="T12">
        <v>9.186911037841862E-2</v>
      </c>
      <c r="U12">
        <v>0.94622523022452787</v>
      </c>
      <c r="V12">
        <v>0.16436826380019681</v>
      </c>
      <c r="W12">
        <v>33</v>
      </c>
      <c r="X12">
        <v>27.727399165507649</v>
      </c>
      <c r="Y12" s="27">
        <f t="shared" si="3"/>
        <v>0.190158507223114</v>
      </c>
      <c r="Z12" s="28">
        <v>4.1451109999999999E-2</v>
      </c>
      <c r="AA12" s="10">
        <v>0.97200481999999999</v>
      </c>
      <c r="AB12" s="10">
        <v>7.730252E-2</v>
      </c>
      <c r="AC12" s="10">
        <v>93</v>
      </c>
      <c r="AD12" s="10">
        <v>82.687065399999994</v>
      </c>
      <c r="AE12" s="27">
        <v>0.12472247</v>
      </c>
    </row>
    <row r="13" spans="1:31" x14ac:dyDescent="0.2">
      <c r="A13" t="s">
        <v>16</v>
      </c>
      <c r="B13">
        <v>0.22103086067883651</v>
      </c>
      <c r="C13">
        <v>0.86782375674084744</v>
      </c>
      <c r="D13">
        <v>0.38863549961792321</v>
      </c>
      <c r="E13">
        <v>20</v>
      </c>
      <c r="F13">
        <v>17.28094575799722</v>
      </c>
      <c r="G13" s="25">
        <f t="shared" si="0"/>
        <v>0.15734406438631782</v>
      </c>
      <c r="H13">
        <v>0.53708965945045195</v>
      </c>
      <c r="I13">
        <v>0.59800356112631259</v>
      </c>
      <c r="J13">
        <v>1</v>
      </c>
      <c r="K13">
        <v>18</v>
      </c>
      <c r="L13">
        <v>17.774687065368571</v>
      </c>
      <c r="M13" s="25">
        <f t="shared" si="1"/>
        <v>1.267605633802796E-2</v>
      </c>
      <c r="N13">
        <v>0.79304379746229159</v>
      </c>
      <c r="O13">
        <v>0.25581441856059772</v>
      </c>
      <c r="P13">
        <v>0.47068777853424848</v>
      </c>
      <c r="Q13">
        <v>107</v>
      </c>
      <c r="R13">
        <v>111.58553546592491</v>
      </c>
      <c r="S13" s="26">
        <f t="shared" si="2"/>
        <v>-4.1094353733017661E-2</v>
      </c>
      <c r="T13">
        <v>0.1418946840634677</v>
      </c>
      <c r="U13">
        <v>0.91166210658758484</v>
      </c>
      <c r="V13">
        <v>0.26581726048556792</v>
      </c>
      <c r="W13">
        <v>32</v>
      </c>
      <c r="X13">
        <v>27.649513212795551</v>
      </c>
      <c r="Y13" s="27">
        <f t="shared" si="3"/>
        <v>0.15734406438631784</v>
      </c>
      <c r="Z13" s="28">
        <v>3.793593E-2</v>
      </c>
      <c r="AA13" s="10">
        <v>0.97454141999999999</v>
      </c>
      <c r="AB13" s="10">
        <v>6.4292440000000006E-2</v>
      </c>
      <c r="AC13" s="10">
        <v>93</v>
      </c>
      <c r="AD13" s="10">
        <v>82.454798299999993</v>
      </c>
      <c r="AE13" s="27">
        <v>0.1278907</v>
      </c>
    </row>
    <row r="14" spans="1:31" x14ac:dyDescent="0.2">
      <c r="A14" t="s">
        <v>87</v>
      </c>
      <c r="B14">
        <v>0.1592488136923664</v>
      </c>
      <c r="C14">
        <v>0.91098254662039135</v>
      </c>
      <c r="D14">
        <v>0.2988165673162001</v>
      </c>
      <c r="E14">
        <v>21</v>
      </c>
      <c r="F14">
        <v>17.621696801112659</v>
      </c>
      <c r="G14" s="25">
        <f t="shared" si="0"/>
        <v>0.19171270718232028</v>
      </c>
      <c r="H14">
        <v>0.58461644925625289</v>
      </c>
      <c r="I14">
        <v>0.5507535903646712</v>
      </c>
      <c r="J14">
        <v>1</v>
      </c>
      <c r="K14">
        <v>18</v>
      </c>
      <c r="L14">
        <v>18.12517385257302</v>
      </c>
      <c r="M14" s="25">
        <f t="shared" si="1"/>
        <v>-6.9060773480664247E-3</v>
      </c>
      <c r="N14">
        <v>0.75444864936617084</v>
      </c>
      <c r="O14">
        <v>0.29878468071557579</v>
      </c>
      <c r="P14">
        <v>0.57416224908694413</v>
      </c>
      <c r="Q14">
        <v>110</v>
      </c>
      <c r="R14">
        <v>113.7858136300417</v>
      </c>
      <c r="S14" s="26">
        <f t="shared" si="2"/>
        <v>-3.3271402728205939E-2</v>
      </c>
      <c r="T14">
        <v>0.1152599845186922</v>
      </c>
      <c r="U14">
        <v>0.93044545470764994</v>
      </c>
      <c r="V14">
        <v>0.2107632351342045</v>
      </c>
      <c r="W14">
        <v>33</v>
      </c>
      <c r="X14">
        <v>28.19471488178025</v>
      </c>
      <c r="Y14" s="27">
        <f t="shared" si="3"/>
        <v>0.1704321231254933</v>
      </c>
      <c r="Z14" s="10">
        <v>0.71564395999999997</v>
      </c>
      <c r="AA14" s="10">
        <v>0.34741438000000002</v>
      </c>
      <c r="AB14" s="10">
        <v>0.65794302999999998</v>
      </c>
      <c r="AC14" s="10">
        <v>73</v>
      </c>
      <c r="AD14" s="10">
        <v>75.719054200000002</v>
      </c>
      <c r="AE14" s="27">
        <v>-3.5909799999999999E-2</v>
      </c>
    </row>
    <row r="15" spans="1:31" x14ac:dyDescent="0.2">
      <c r="A15" t="s">
        <v>17</v>
      </c>
      <c r="B15">
        <v>0.79461070971477998</v>
      </c>
      <c r="C15">
        <v>0.31847221577951201</v>
      </c>
      <c r="D15">
        <v>0.60275095043341032</v>
      </c>
      <c r="E15">
        <v>14</v>
      </c>
      <c r="F15">
        <v>15.8692628650904</v>
      </c>
      <c r="G15" s="25">
        <f t="shared" si="0"/>
        <v>-0.1177914110429446</v>
      </c>
      <c r="H15">
        <v>7.5935181997441398E-2</v>
      </c>
      <c r="I15">
        <v>0.96213326440648705</v>
      </c>
      <c r="J15">
        <v>0.12323337487908551</v>
      </c>
      <c r="K15">
        <v>21</v>
      </c>
      <c r="L15">
        <v>16.322670375521561</v>
      </c>
      <c r="M15" s="25">
        <f t="shared" si="1"/>
        <v>0.28655419222903861</v>
      </c>
      <c r="N15">
        <v>0.51765237318532575</v>
      </c>
      <c r="O15">
        <v>0.54650516921230641</v>
      </c>
      <c r="P15">
        <v>1</v>
      </c>
      <c r="Q15">
        <v>103</v>
      </c>
      <c r="R15">
        <v>102.78055555555559</v>
      </c>
      <c r="S15" s="26">
        <f t="shared" si="2"/>
        <v>2.1350774303393449E-3</v>
      </c>
      <c r="T15">
        <v>0.48636995534578581</v>
      </c>
      <c r="U15">
        <v>0.62287109645632954</v>
      </c>
      <c r="V15">
        <v>0.8895062643973457</v>
      </c>
      <c r="W15">
        <v>26</v>
      </c>
      <c r="X15">
        <v>25.390820584144649</v>
      </c>
      <c r="Y15" s="27">
        <f t="shared" si="3"/>
        <v>2.3992112182296091E-2</v>
      </c>
      <c r="Z15" s="10">
        <v>7.5465149999999995E-2</v>
      </c>
      <c r="AA15" s="10">
        <v>0.95582266999999999</v>
      </c>
      <c r="AB15" s="10">
        <v>0.12062855</v>
      </c>
      <c r="AC15" s="10">
        <v>24</v>
      </c>
      <c r="AD15" s="10">
        <v>18.349095999999999</v>
      </c>
      <c r="AE15" s="27">
        <v>0.30796635</v>
      </c>
    </row>
    <row r="16" spans="1:31" x14ac:dyDescent="0.2">
      <c r="A16" t="s">
        <v>18</v>
      </c>
      <c r="B16">
        <v>0.54977200244761792</v>
      </c>
      <c r="C16">
        <v>0.66240667983835255</v>
      </c>
      <c r="D16">
        <v>0.7874723396181641</v>
      </c>
      <c r="E16">
        <v>4</v>
      </c>
      <c r="F16">
        <v>3.8456189151599438</v>
      </c>
      <c r="G16" s="25">
        <f t="shared" si="0"/>
        <v>4.0144665461121311E-2</v>
      </c>
      <c r="H16">
        <v>0.92282166974485735</v>
      </c>
      <c r="I16">
        <v>0.22052638481645839</v>
      </c>
      <c r="J16">
        <v>0.41387542535387151</v>
      </c>
      <c r="K16">
        <v>2</v>
      </c>
      <c r="L16">
        <v>3.9554937413073712</v>
      </c>
      <c r="M16" s="25">
        <f t="shared" si="1"/>
        <v>-0.49437412095639943</v>
      </c>
      <c r="N16">
        <v>0.2445509607756742</v>
      </c>
      <c r="O16">
        <v>0.8273583861065984</v>
      </c>
      <c r="P16">
        <v>0.4415771210841074</v>
      </c>
      <c r="Q16">
        <v>28</v>
      </c>
      <c r="R16">
        <v>24.8317107093185</v>
      </c>
      <c r="S16" s="26">
        <f t="shared" si="2"/>
        <v>0.12759045592024187</v>
      </c>
      <c r="T16">
        <v>0.76164176041383158</v>
      </c>
      <c r="U16">
        <v>0.40382014025113239</v>
      </c>
      <c r="V16">
        <v>0.823600787257182</v>
      </c>
      <c r="W16">
        <v>5</v>
      </c>
      <c r="X16">
        <v>6.1529902642559113</v>
      </c>
      <c r="Y16" s="27">
        <f t="shared" si="3"/>
        <v>-0.18738698010849913</v>
      </c>
      <c r="Z16" s="28">
        <v>2.0083489999999999E-2</v>
      </c>
      <c r="AA16" s="10">
        <v>0.98777587</v>
      </c>
      <c r="AB16" s="28">
        <v>3.1927650000000002E-2</v>
      </c>
      <c r="AC16" s="10">
        <v>52</v>
      </c>
      <c r="AD16" s="10">
        <v>41.343532699999997</v>
      </c>
      <c r="AE16" s="27">
        <v>0.25775415000000002</v>
      </c>
    </row>
    <row r="17" spans="1:31" x14ac:dyDescent="0.2">
      <c r="A17" t="s">
        <v>19</v>
      </c>
      <c r="B17">
        <v>0.67079952941828114</v>
      </c>
      <c r="C17">
        <v>0.48602264589007971</v>
      </c>
      <c r="D17">
        <v>1</v>
      </c>
      <c r="E17">
        <v>8</v>
      </c>
      <c r="F17">
        <v>8.6648122392211402</v>
      </c>
      <c r="G17" s="25">
        <f t="shared" si="0"/>
        <v>-7.6725521669341865E-2</v>
      </c>
      <c r="H17">
        <v>0.39704853918701971</v>
      </c>
      <c r="I17">
        <v>0.74108639479180072</v>
      </c>
      <c r="J17">
        <v>0.69257875157805471</v>
      </c>
      <c r="K17">
        <v>10</v>
      </c>
      <c r="L17">
        <v>8.9123783031988868</v>
      </c>
      <c r="M17" s="25">
        <f t="shared" si="1"/>
        <v>0.12203495630461929</v>
      </c>
      <c r="N17">
        <v>0.111874224002618</v>
      </c>
      <c r="O17">
        <v>0.91927738723010399</v>
      </c>
      <c r="P17">
        <v>0.19373870478377969</v>
      </c>
      <c r="Q17">
        <v>63</v>
      </c>
      <c r="R17">
        <v>55.94993045897079</v>
      </c>
      <c r="S17" s="26">
        <f t="shared" si="2"/>
        <v>0.12600676145967987</v>
      </c>
      <c r="T17">
        <v>0.66285420503290027</v>
      </c>
      <c r="U17">
        <v>0.46248386621423188</v>
      </c>
      <c r="V17">
        <v>0.87270632472109833</v>
      </c>
      <c r="W17">
        <v>13</v>
      </c>
      <c r="X17">
        <v>13.863699582753821</v>
      </c>
      <c r="Y17" s="27">
        <f t="shared" si="3"/>
        <v>-6.2299357945425092E-2</v>
      </c>
      <c r="Z17" s="28">
        <v>3.0307000000000001E-4</v>
      </c>
      <c r="AA17" s="10">
        <v>0.99985495999999996</v>
      </c>
      <c r="AB17" s="28">
        <v>4.7487000000000001E-4</v>
      </c>
      <c r="AC17" s="10">
        <v>59</v>
      </c>
      <c r="AD17" s="10">
        <v>41.343532699999997</v>
      </c>
      <c r="AE17" s="27">
        <v>0.42706720999999997</v>
      </c>
    </row>
    <row r="18" spans="1:31" x14ac:dyDescent="0.2">
      <c r="A18" t="s">
        <v>20</v>
      </c>
      <c r="B18">
        <v>0.51397735410992029</v>
      </c>
      <c r="C18">
        <v>0.641322275807097</v>
      </c>
      <c r="D18">
        <v>0.84317782469163927</v>
      </c>
      <c r="E18">
        <v>9</v>
      </c>
      <c r="F18">
        <v>8.6648122392211402</v>
      </c>
      <c r="G18" s="25">
        <f t="shared" si="0"/>
        <v>3.8683788121990401E-2</v>
      </c>
      <c r="H18">
        <v>0.39704853918701971</v>
      </c>
      <c r="I18">
        <v>0.74108639479180072</v>
      </c>
      <c r="J18">
        <v>0.69257875157805471</v>
      </c>
      <c r="K18">
        <v>10</v>
      </c>
      <c r="L18">
        <v>8.9123783031988868</v>
      </c>
      <c r="M18" s="25">
        <f t="shared" si="1"/>
        <v>0.12203495630461929</v>
      </c>
      <c r="N18">
        <v>0.111874224002618</v>
      </c>
      <c r="O18">
        <v>0.91927738723010399</v>
      </c>
      <c r="P18">
        <v>0.19373870478377969</v>
      </c>
      <c r="Q18">
        <v>63</v>
      </c>
      <c r="R18">
        <v>55.94993045897079</v>
      </c>
      <c r="S18" s="26">
        <f t="shared" si="2"/>
        <v>0.12600676145967987</v>
      </c>
      <c r="T18">
        <v>0.41022245850686639</v>
      </c>
      <c r="U18">
        <v>0.70668405286927682</v>
      </c>
      <c r="V18">
        <v>0.74736825347396607</v>
      </c>
      <c r="W18">
        <v>15</v>
      </c>
      <c r="X18">
        <v>13.863699582753821</v>
      </c>
      <c r="Y18" s="27">
        <f t="shared" si="3"/>
        <v>8.1962279293740281E-2</v>
      </c>
      <c r="Z18" s="10">
        <v>0.89284056999999994</v>
      </c>
      <c r="AA18" s="10">
        <v>0.18173601</v>
      </c>
      <c r="AB18" s="10">
        <v>0.34601883</v>
      </c>
      <c r="AC18" s="10">
        <v>11</v>
      </c>
      <c r="AD18" s="10">
        <v>14.4005563</v>
      </c>
      <c r="AE18" s="27">
        <v>-0.23614060000000001</v>
      </c>
    </row>
    <row r="19" spans="1:31" x14ac:dyDescent="0.2">
      <c r="A19" t="s">
        <v>88</v>
      </c>
      <c r="B19">
        <v>0.79483834114601293</v>
      </c>
      <c r="C19">
        <v>0.3314145648272504</v>
      </c>
      <c r="D19">
        <v>0.57812253092276378</v>
      </c>
      <c r="E19">
        <v>9</v>
      </c>
      <c r="F19">
        <v>10.70931849791377</v>
      </c>
      <c r="G19" s="25">
        <f t="shared" si="0"/>
        <v>-0.1596103896103897</v>
      </c>
      <c r="H19">
        <v>0.2859153996940349</v>
      </c>
      <c r="I19">
        <v>0.82265903180956268</v>
      </c>
      <c r="J19">
        <v>0.46197490234658262</v>
      </c>
      <c r="K19">
        <v>13</v>
      </c>
      <c r="L19">
        <v>11.015299026425589</v>
      </c>
      <c r="M19" s="25">
        <f t="shared" si="1"/>
        <v>0.18017676767676785</v>
      </c>
      <c r="N19">
        <v>0.13439796564770909</v>
      </c>
      <c r="O19">
        <v>0.89948019671143054</v>
      </c>
      <c r="P19">
        <v>0.25719512250424448</v>
      </c>
      <c r="Q19">
        <v>76</v>
      </c>
      <c r="R19">
        <v>69.15159944367177</v>
      </c>
      <c r="S19" s="26">
        <f t="shared" si="2"/>
        <v>9.9034593724859149E-2</v>
      </c>
      <c r="T19">
        <v>0.68455513467582774</v>
      </c>
      <c r="U19">
        <v>0.43039354525859558</v>
      </c>
      <c r="V19">
        <v>0.88005355137277563</v>
      </c>
      <c r="W19">
        <v>16</v>
      </c>
      <c r="X19">
        <v>17.13490959666203</v>
      </c>
      <c r="Y19" s="27">
        <f t="shared" si="3"/>
        <v>-6.6233766233766228E-2</v>
      </c>
      <c r="Z19" s="10">
        <v>0.58554910000000004</v>
      </c>
      <c r="AA19" s="10">
        <v>0.60076297999999995</v>
      </c>
      <c r="AB19" s="10">
        <v>1</v>
      </c>
      <c r="AC19" s="10">
        <v>6</v>
      </c>
      <c r="AD19" s="10">
        <v>6.0389429799999998</v>
      </c>
      <c r="AE19" s="27">
        <v>-6.4485999999999996E-3</v>
      </c>
    </row>
    <row r="20" spans="1:31" x14ac:dyDescent="0.2">
      <c r="A20" t="s">
        <v>21</v>
      </c>
      <c r="B20">
        <v>0.82389836933035365</v>
      </c>
      <c r="C20">
        <v>0.40347853130011402</v>
      </c>
      <c r="D20">
        <v>0.75988999293422643</v>
      </c>
      <c r="E20">
        <v>2</v>
      </c>
      <c r="F20">
        <v>3.0180806675938801</v>
      </c>
      <c r="G20" s="25">
        <f t="shared" si="0"/>
        <v>-0.33732718894009212</v>
      </c>
      <c r="H20">
        <v>0.83610022571093601</v>
      </c>
      <c r="I20">
        <v>0.38353318913954643</v>
      </c>
      <c r="J20">
        <v>0.76065589407319201</v>
      </c>
      <c r="K20">
        <v>2</v>
      </c>
      <c r="L20">
        <v>3.104311543810848</v>
      </c>
      <c r="M20" s="25">
        <f t="shared" si="1"/>
        <v>-0.35573476702508949</v>
      </c>
      <c r="N20">
        <v>1.237480732458289E-2</v>
      </c>
      <c r="O20">
        <v>0.99409525297361323</v>
      </c>
      <c r="P20">
        <v>2.1263379898658681E-2</v>
      </c>
      <c r="Q20">
        <v>28</v>
      </c>
      <c r="R20">
        <v>19.48817802503477</v>
      </c>
      <c r="S20" s="26">
        <f t="shared" si="2"/>
        <v>0.43676848415643738</v>
      </c>
      <c r="T20">
        <v>0.88191683028711876</v>
      </c>
      <c r="U20">
        <v>0.2665876032772681</v>
      </c>
      <c r="V20">
        <v>0.4646505543777768</v>
      </c>
      <c r="W20">
        <v>3</v>
      </c>
      <c r="X20">
        <v>4.8289290681502086</v>
      </c>
      <c r="Y20" s="27">
        <f t="shared" si="3"/>
        <v>-0.37874423963133641</v>
      </c>
      <c r="Z20" s="10">
        <v>0.13418456000000001</v>
      </c>
      <c r="AA20" s="10">
        <v>0.92640069999999997</v>
      </c>
      <c r="AB20" s="10">
        <v>0.20350650000000001</v>
      </c>
      <c r="AC20" s="10">
        <v>14</v>
      </c>
      <c r="AD20" s="10">
        <v>10.4520167</v>
      </c>
      <c r="AE20" s="27">
        <v>0.33945441999999998</v>
      </c>
    </row>
    <row r="21" spans="1:31" x14ac:dyDescent="0.2">
      <c r="A21" t="s">
        <v>22</v>
      </c>
      <c r="B21">
        <v>0.36474282024187221</v>
      </c>
      <c r="C21">
        <v>0.87251089692159423</v>
      </c>
      <c r="D21">
        <v>0.36474282024187221</v>
      </c>
      <c r="E21">
        <v>2</v>
      </c>
      <c r="F21">
        <v>1.2656467315716271</v>
      </c>
      <c r="G21" s="25">
        <f t="shared" si="0"/>
        <v>0.58021978021978038</v>
      </c>
      <c r="H21">
        <v>0.74332601984998181</v>
      </c>
      <c r="I21">
        <v>0.62179076650323539</v>
      </c>
      <c r="J21">
        <v>1</v>
      </c>
      <c r="K21">
        <v>1</v>
      </c>
      <c r="L21">
        <v>1.3018080667593881</v>
      </c>
      <c r="M21" s="25">
        <f t="shared" si="1"/>
        <v>-0.23183760683760687</v>
      </c>
      <c r="N21">
        <v>0.94872833686041491</v>
      </c>
      <c r="O21">
        <v>0.1229162851332269</v>
      </c>
      <c r="P21">
        <v>0.2017859371823659</v>
      </c>
      <c r="Q21">
        <v>5</v>
      </c>
      <c r="R21">
        <v>8.1724617524339358</v>
      </c>
      <c r="S21" s="26">
        <f t="shared" si="2"/>
        <v>-0.38818924438393465</v>
      </c>
      <c r="T21">
        <v>0.61668552946200339</v>
      </c>
      <c r="U21">
        <v>0.67006997064676155</v>
      </c>
      <c r="V21">
        <v>1</v>
      </c>
      <c r="W21">
        <v>2</v>
      </c>
      <c r="X21">
        <v>2.025034770514603</v>
      </c>
      <c r="Y21" s="27">
        <f t="shared" si="3"/>
        <v>-1.2362637362637067E-2</v>
      </c>
      <c r="Z21" s="10">
        <v>0.23363102999999999</v>
      </c>
      <c r="AA21" s="10">
        <v>0.81690119999999999</v>
      </c>
      <c r="AB21" s="10">
        <v>0.42781883999999998</v>
      </c>
      <c r="AC21" s="10">
        <v>88</v>
      </c>
      <c r="AD21" s="10">
        <v>83.383866499999996</v>
      </c>
      <c r="AE21" s="27">
        <v>5.5360029999999998E-2</v>
      </c>
    </row>
    <row r="22" spans="1:31" x14ac:dyDescent="0.2">
      <c r="A22" t="s">
        <v>23</v>
      </c>
      <c r="B22">
        <v>1</v>
      </c>
      <c r="C22">
        <v>9.8348117688436903E-2</v>
      </c>
      <c r="D22">
        <v>0.15872515483069649</v>
      </c>
      <c r="E22">
        <v>0</v>
      </c>
      <c r="F22">
        <v>2.1905424200278159</v>
      </c>
      <c r="G22" s="25">
        <f t="shared" si="0"/>
        <v>-1</v>
      </c>
      <c r="H22">
        <v>6.6894707280480345E-2</v>
      </c>
      <c r="I22">
        <v>0.98003251771470901</v>
      </c>
      <c r="J22">
        <v>6.6894707280480345E-2</v>
      </c>
      <c r="K22">
        <v>5</v>
      </c>
      <c r="L22">
        <v>2.253129346314326</v>
      </c>
      <c r="M22" s="25">
        <f t="shared" si="1"/>
        <v>1.2191358024691352</v>
      </c>
      <c r="N22">
        <v>0.32156077549132073</v>
      </c>
      <c r="O22">
        <v>0.78462252546090372</v>
      </c>
      <c r="P22">
        <v>0.61897880497759228</v>
      </c>
      <c r="Q22">
        <v>16</v>
      </c>
      <c r="R22">
        <v>14.14464534075104</v>
      </c>
      <c r="S22" s="26">
        <f t="shared" si="2"/>
        <v>0.13117010816125882</v>
      </c>
      <c r="T22">
        <v>0.26775737764963109</v>
      </c>
      <c r="U22">
        <v>0.87196761294104008</v>
      </c>
      <c r="V22">
        <v>0.38460446448890923</v>
      </c>
      <c r="W22">
        <v>5</v>
      </c>
      <c r="X22">
        <v>3.5048678720445059</v>
      </c>
      <c r="Y22" s="27">
        <f t="shared" si="3"/>
        <v>0.42658730158730174</v>
      </c>
      <c r="Z22" s="10">
        <v>0.74711227999999996</v>
      </c>
      <c r="AA22" s="10">
        <v>0.31291289999999999</v>
      </c>
      <c r="AB22" s="10">
        <v>0.59488337999999996</v>
      </c>
      <c r="AC22" s="10">
        <v>72</v>
      </c>
      <c r="AD22" s="10">
        <v>75.254520200000002</v>
      </c>
      <c r="AE22" s="27">
        <v>-4.3246800000000002E-2</v>
      </c>
    </row>
    <row r="23" spans="1:31" x14ac:dyDescent="0.2">
      <c r="A23" t="s">
        <v>24</v>
      </c>
      <c r="B23">
        <v>0.49661277899337641</v>
      </c>
      <c r="C23">
        <v>0.63848105007546596</v>
      </c>
      <c r="D23">
        <v>0.86451115973505011</v>
      </c>
      <c r="E23">
        <v>18</v>
      </c>
      <c r="F23">
        <v>17.47566063977747</v>
      </c>
      <c r="G23" s="25">
        <f t="shared" si="0"/>
        <v>3.0003979307600421E-2</v>
      </c>
      <c r="H23">
        <v>0.19405221277125381</v>
      </c>
      <c r="I23">
        <v>0.88620856791135072</v>
      </c>
      <c r="J23">
        <v>0.31118784405501171</v>
      </c>
      <c r="K23">
        <v>21</v>
      </c>
      <c r="L23">
        <v>17.974965229485399</v>
      </c>
      <c r="M23" s="25">
        <f t="shared" si="1"/>
        <v>0.16829155060352816</v>
      </c>
      <c r="N23">
        <v>0.1092854432795302</v>
      </c>
      <c r="O23">
        <v>0.91790574827716398</v>
      </c>
      <c r="P23">
        <v>0.19931045920640189</v>
      </c>
      <c r="Q23">
        <v>121</v>
      </c>
      <c r="R23">
        <v>112.84283727399161</v>
      </c>
      <c r="S23" s="26">
        <f t="shared" si="2"/>
        <v>7.2287820149382967E-2</v>
      </c>
      <c r="T23">
        <v>0.10308530835708821</v>
      </c>
      <c r="U23">
        <v>0.93872978768751325</v>
      </c>
      <c r="V23">
        <v>0.16702704069464669</v>
      </c>
      <c r="W23">
        <v>33</v>
      </c>
      <c r="X23">
        <v>27.961057023643949</v>
      </c>
      <c r="Y23" s="27">
        <f t="shared" si="3"/>
        <v>0.18021289295662557</v>
      </c>
      <c r="Z23" s="10">
        <v>0.30861267999999997</v>
      </c>
      <c r="AA23" s="10">
        <v>0.76954095</v>
      </c>
      <c r="AB23" s="10">
        <v>0.54661446000000002</v>
      </c>
      <c r="AC23" s="10">
        <v>29</v>
      </c>
      <c r="AD23" s="10">
        <v>26.478442300000001</v>
      </c>
      <c r="AE23" s="27">
        <v>9.5230590000000004E-2</v>
      </c>
    </row>
    <row r="24" spans="1:31" x14ac:dyDescent="0.2">
      <c r="A24" t="s">
        <v>25</v>
      </c>
      <c r="B24">
        <v>0.39821550809656819</v>
      </c>
      <c r="C24">
        <v>0.72720746632554212</v>
      </c>
      <c r="D24">
        <v>0.72892342445650593</v>
      </c>
      <c r="E24">
        <v>17</v>
      </c>
      <c r="F24">
        <v>15.771905424200281</v>
      </c>
      <c r="G24" s="25">
        <f t="shared" si="0"/>
        <v>7.786596119929437E-2</v>
      </c>
      <c r="H24">
        <v>0.21649888872184381</v>
      </c>
      <c r="I24">
        <v>0.8698462509047219</v>
      </c>
      <c r="J24">
        <v>0.39146731081185232</v>
      </c>
      <c r="K24">
        <v>19</v>
      </c>
      <c r="L24">
        <v>16.222531293463138</v>
      </c>
      <c r="M24" s="25">
        <f t="shared" si="1"/>
        <v>0.17121056241426647</v>
      </c>
      <c r="N24">
        <v>0.45728240690463551</v>
      </c>
      <c r="O24">
        <v>0.60589936788879017</v>
      </c>
      <c r="P24">
        <v>0.87193383512295652</v>
      </c>
      <c r="Q24">
        <v>103</v>
      </c>
      <c r="R24">
        <v>101.8414464534075</v>
      </c>
      <c r="S24" s="26">
        <f t="shared" si="2"/>
        <v>1.1376051567792089E-2</v>
      </c>
      <c r="T24">
        <v>0.57987233987856834</v>
      </c>
      <c r="U24">
        <v>0.53104763297161472</v>
      </c>
      <c r="V24">
        <v>1</v>
      </c>
      <c r="W24">
        <v>25</v>
      </c>
      <c r="X24">
        <v>25.23504867872045</v>
      </c>
      <c r="Y24" s="27">
        <f t="shared" si="3"/>
        <v>-9.3143738977074075E-3</v>
      </c>
      <c r="Z24" s="10">
        <v>0.91112824999999997</v>
      </c>
      <c r="AA24" s="10">
        <v>0.14353468999999999</v>
      </c>
      <c r="AB24" s="10">
        <v>0.28106221999999997</v>
      </c>
      <c r="AC24" s="10">
        <v>16</v>
      </c>
      <c r="AD24" s="10">
        <v>20.439499300000001</v>
      </c>
      <c r="AE24" s="27">
        <v>-0.21720200000000001</v>
      </c>
    </row>
    <row r="25" spans="1:31" x14ac:dyDescent="0.2">
      <c r="A25" t="s">
        <v>26</v>
      </c>
      <c r="B25">
        <v>0.17492383990008201</v>
      </c>
      <c r="C25">
        <v>0.91406300437391852</v>
      </c>
      <c r="D25">
        <v>0.2385201725358243</v>
      </c>
      <c r="E25">
        <v>8</v>
      </c>
      <c r="F25">
        <v>5.5493741307371351</v>
      </c>
      <c r="G25" s="25">
        <f t="shared" si="0"/>
        <v>0.44160401002506261</v>
      </c>
      <c r="H25">
        <v>0.70194907726360101</v>
      </c>
      <c r="I25">
        <v>0.48079043142883882</v>
      </c>
      <c r="J25">
        <v>1</v>
      </c>
      <c r="K25">
        <v>5</v>
      </c>
      <c r="L25">
        <v>5.7079276773296241</v>
      </c>
      <c r="M25" s="25">
        <f t="shared" si="1"/>
        <v>-0.12402534113060423</v>
      </c>
      <c r="N25">
        <v>0.82948519882923555</v>
      </c>
      <c r="O25">
        <v>0.2331509002747294</v>
      </c>
      <c r="P25">
        <v>0.44222912315690438</v>
      </c>
      <c r="Q25">
        <v>32</v>
      </c>
      <c r="R25">
        <v>35.833101529902642</v>
      </c>
      <c r="S25" s="26">
        <f t="shared" si="2"/>
        <v>-0.10697096724111162</v>
      </c>
      <c r="T25">
        <v>0.39317474682916148</v>
      </c>
      <c r="U25">
        <v>0.73892094174079781</v>
      </c>
      <c r="V25">
        <v>0.70268463970442852</v>
      </c>
      <c r="W25">
        <v>10</v>
      </c>
      <c r="X25">
        <v>8.8789986091794155</v>
      </c>
      <c r="Y25" s="27">
        <f t="shared" si="3"/>
        <v>0.12625313283208026</v>
      </c>
      <c r="Z25" s="10">
        <v>0.69529264000000002</v>
      </c>
      <c r="AA25" s="10">
        <v>0.42515613000000002</v>
      </c>
      <c r="AB25" s="10">
        <v>0.87406543999999997</v>
      </c>
      <c r="AC25" s="10">
        <v>13</v>
      </c>
      <c r="AD25" s="10">
        <v>14.1682893</v>
      </c>
      <c r="AE25" s="27">
        <v>-8.2458000000000004E-2</v>
      </c>
    </row>
    <row r="26" spans="1:31" x14ac:dyDescent="0.2">
      <c r="A26" t="s">
        <v>27</v>
      </c>
      <c r="B26">
        <v>0.64069868126940555</v>
      </c>
      <c r="C26">
        <v>0.56932873208169266</v>
      </c>
      <c r="D26">
        <v>1</v>
      </c>
      <c r="E26">
        <v>4</v>
      </c>
      <c r="F26">
        <v>4.2837273991655076</v>
      </c>
      <c r="G26" s="25">
        <f t="shared" si="0"/>
        <v>-6.6233766233766228E-2</v>
      </c>
      <c r="H26">
        <v>0.84077053119094702</v>
      </c>
      <c r="I26">
        <v>0.33627199709121958</v>
      </c>
      <c r="J26">
        <v>0.60702765554570859</v>
      </c>
      <c r="K26">
        <v>3</v>
      </c>
      <c r="L26">
        <v>4.4061196105702356</v>
      </c>
      <c r="M26" s="25">
        <f t="shared" si="1"/>
        <v>-0.31912878787878773</v>
      </c>
      <c r="N26">
        <v>2.2706700298904042E-3</v>
      </c>
      <c r="O26">
        <v>0.99893654589186021</v>
      </c>
      <c r="P26">
        <v>3.2171886471926178E-3</v>
      </c>
      <c r="Q26">
        <v>40</v>
      </c>
      <c r="R26">
        <v>27.66063977746871</v>
      </c>
      <c r="S26" s="26">
        <f t="shared" si="2"/>
        <v>0.44609814963797251</v>
      </c>
      <c r="T26">
        <v>0.235068379864278</v>
      </c>
      <c r="U26">
        <v>0.86791671117862623</v>
      </c>
      <c r="V26">
        <v>0.39325369322186771</v>
      </c>
      <c r="W26">
        <v>9</v>
      </c>
      <c r="X26">
        <v>6.8539638386648134</v>
      </c>
      <c r="Y26" s="27">
        <f t="shared" si="3"/>
        <v>0.31310876623376599</v>
      </c>
      <c r="Z26" s="10">
        <v>0.1948751</v>
      </c>
      <c r="AA26" s="10">
        <v>0.88960127</v>
      </c>
      <c r="AB26" s="10">
        <v>0.33448537</v>
      </c>
      <c r="AC26" s="10">
        <v>12</v>
      </c>
      <c r="AD26" s="10">
        <v>9.2906814999999998</v>
      </c>
      <c r="AE26" s="27">
        <v>0.29161677000000003</v>
      </c>
    </row>
    <row r="27" spans="1:31" x14ac:dyDescent="0.2">
      <c r="A27" t="s">
        <v>28</v>
      </c>
      <c r="B27">
        <v>0.16699652436553911</v>
      </c>
      <c r="C27">
        <v>0.93302177923020524</v>
      </c>
      <c r="D27">
        <v>0.20848412657843829</v>
      </c>
      <c r="E27">
        <v>5</v>
      </c>
      <c r="F27">
        <v>2.969401947148818</v>
      </c>
      <c r="G27" s="25">
        <f t="shared" si="0"/>
        <v>0.68384074941451978</v>
      </c>
      <c r="H27">
        <v>2.6035055555162549E-2</v>
      </c>
      <c r="I27">
        <v>0.99237681524315036</v>
      </c>
      <c r="J27">
        <v>2.6035055555162549E-2</v>
      </c>
      <c r="K27">
        <v>7</v>
      </c>
      <c r="L27">
        <v>3.054242002781641</v>
      </c>
      <c r="M27" s="25">
        <f t="shared" si="1"/>
        <v>1.2918943533697633</v>
      </c>
      <c r="N27">
        <v>6.4368727766301301E-2</v>
      </c>
      <c r="O27">
        <v>0.96378047922901988</v>
      </c>
      <c r="P27">
        <v>0.11214565949661889</v>
      </c>
      <c r="Q27">
        <v>25</v>
      </c>
      <c r="R27">
        <v>19.173852573018081</v>
      </c>
      <c r="S27" s="26">
        <f t="shared" si="2"/>
        <v>0.30385898737849992</v>
      </c>
      <c r="T27">
        <v>0.18673872592557181</v>
      </c>
      <c r="U27">
        <v>0.90939632194704545</v>
      </c>
      <c r="V27">
        <v>0.3120075940367299</v>
      </c>
      <c r="W27">
        <v>7</v>
      </c>
      <c r="X27">
        <v>4.7510431154381081</v>
      </c>
      <c r="Y27" s="27">
        <f t="shared" si="3"/>
        <v>0.47336065573770503</v>
      </c>
      <c r="Z27" s="10">
        <v>8.1456799999999996E-2</v>
      </c>
      <c r="AA27" s="10">
        <v>0.95651633999999996</v>
      </c>
      <c r="AB27" s="10">
        <v>0.12787520999999999</v>
      </c>
      <c r="AC27" s="10">
        <v>17</v>
      </c>
      <c r="AD27" s="10">
        <v>12.310153</v>
      </c>
      <c r="AE27" s="27">
        <v>0.38097389999999998</v>
      </c>
    </row>
    <row r="28" spans="1:31" x14ac:dyDescent="0.2">
      <c r="A28" t="s">
        <v>29</v>
      </c>
      <c r="B28">
        <v>0.30771623937089743</v>
      </c>
      <c r="C28">
        <v>0.87685163839644487</v>
      </c>
      <c r="D28">
        <v>0.43595956922517382</v>
      </c>
      <c r="E28">
        <v>3</v>
      </c>
      <c r="F28">
        <v>1.9471488178025029</v>
      </c>
      <c r="G28" s="25">
        <f t="shared" si="0"/>
        <v>0.54071428571428615</v>
      </c>
      <c r="H28">
        <v>0.32358750690352212</v>
      </c>
      <c r="I28">
        <v>0.86686770348797759</v>
      </c>
      <c r="J28">
        <v>0.44433122682479981</v>
      </c>
      <c r="K28">
        <v>3</v>
      </c>
      <c r="L28">
        <v>2.0027816411682888</v>
      </c>
      <c r="M28" s="25">
        <f t="shared" si="1"/>
        <v>0.49791666666666701</v>
      </c>
      <c r="N28">
        <v>0.24656162093729239</v>
      </c>
      <c r="O28">
        <v>0.84744470954402451</v>
      </c>
      <c r="P28">
        <v>0.38640459070056482</v>
      </c>
      <c r="Q28">
        <v>15</v>
      </c>
      <c r="R28">
        <v>12.573018080667589</v>
      </c>
      <c r="S28" s="26">
        <f t="shared" si="2"/>
        <v>0.19303097345132786</v>
      </c>
      <c r="T28">
        <v>8.1708593796340281E-2</v>
      </c>
      <c r="U28">
        <v>0.97094506093756372</v>
      </c>
      <c r="V28">
        <v>0.1171902152497428</v>
      </c>
      <c r="W28">
        <v>6</v>
      </c>
      <c r="X28">
        <v>3.115438108484005</v>
      </c>
      <c r="Y28" s="27">
        <f t="shared" si="3"/>
        <v>0.92589285714285752</v>
      </c>
      <c r="Z28" s="10">
        <v>9.767816E-2</v>
      </c>
      <c r="AA28" s="10">
        <v>0.95439194999999999</v>
      </c>
      <c r="AB28" s="10">
        <v>0.13551768</v>
      </c>
      <c r="AC28" s="10">
        <v>11</v>
      </c>
      <c r="AD28" s="10">
        <v>7.4325451999999999</v>
      </c>
      <c r="AE28" s="27">
        <v>0.47997753999999998</v>
      </c>
    </row>
    <row r="29" spans="1:31" x14ac:dyDescent="0.2">
      <c r="A29" t="s">
        <v>30</v>
      </c>
      <c r="B29">
        <v>2.5417663840460272E-3</v>
      </c>
      <c r="C29">
        <v>0.99948329324621243</v>
      </c>
      <c r="D29">
        <v>2.5417663840460272E-3</v>
      </c>
      <c r="E29">
        <v>8</v>
      </c>
      <c r="F29">
        <v>2.5799721835883171</v>
      </c>
      <c r="G29" s="25">
        <f t="shared" si="0"/>
        <v>2.1008086253369269</v>
      </c>
      <c r="H29">
        <v>4.1819369319066588E-2</v>
      </c>
      <c r="I29">
        <v>0.98761130668876251</v>
      </c>
      <c r="J29">
        <v>4.1819369319066588E-2</v>
      </c>
      <c r="K29">
        <v>6</v>
      </c>
      <c r="L29">
        <v>2.6536856745479831</v>
      </c>
      <c r="M29" s="25">
        <f t="shared" si="1"/>
        <v>1.2610062893081764</v>
      </c>
      <c r="N29">
        <v>0.74344312445160665</v>
      </c>
      <c r="O29">
        <v>0.36635968198724622</v>
      </c>
      <c r="P29">
        <v>0.64850291677210392</v>
      </c>
      <c r="Q29">
        <v>15</v>
      </c>
      <c r="R29">
        <v>16.659248956884561</v>
      </c>
      <c r="S29" s="26">
        <f t="shared" si="2"/>
        <v>-9.9599265319752814E-2</v>
      </c>
      <c r="T29">
        <v>1.418679677812823E-3</v>
      </c>
      <c r="U29">
        <v>0.99965363072341207</v>
      </c>
      <c r="V29">
        <v>1.418679677812823E-3</v>
      </c>
      <c r="W29">
        <v>11</v>
      </c>
      <c r="X29">
        <v>4.1279554937413074</v>
      </c>
      <c r="Y29" s="27">
        <f t="shared" si="3"/>
        <v>1.6647574123989217</v>
      </c>
      <c r="Z29" s="10">
        <v>0.45090912</v>
      </c>
      <c r="AA29" s="10">
        <v>0.62908067999999995</v>
      </c>
      <c r="AB29" s="10">
        <v>0.83636120000000003</v>
      </c>
      <c r="AC29" s="10">
        <v>41</v>
      </c>
      <c r="AD29" s="10">
        <v>39.949930500000001</v>
      </c>
      <c r="AE29" s="27">
        <v>2.6284640000000001E-2</v>
      </c>
    </row>
    <row r="30" spans="1:31" x14ac:dyDescent="0.2">
      <c r="A30" t="s">
        <v>31</v>
      </c>
      <c r="B30">
        <v>1.5803473404962621E-2</v>
      </c>
      <c r="C30">
        <v>0.9969035579919745</v>
      </c>
      <c r="D30">
        <v>1.5803473404962621E-2</v>
      </c>
      <c r="E30">
        <v>5</v>
      </c>
      <c r="F30">
        <v>1.557719054242003</v>
      </c>
      <c r="G30" s="25">
        <f t="shared" si="0"/>
        <v>2.2098214285714284</v>
      </c>
      <c r="H30">
        <v>1</v>
      </c>
      <c r="I30">
        <v>0.18614730459666731</v>
      </c>
      <c r="J30">
        <v>0.39785922864879453</v>
      </c>
      <c r="K30">
        <v>0</v>
      </c>
      <c r="L30">
        <v>1.6022253129346311</v>
      </c>
      <c r="M30" s="25">
        <f t="shared" si="1"/>
        <v>-1</v>
      </c>
      <c r="N30">
        <v>0.28234339628691468</v>
      </c>
      <c r="O30">
        <v>0.82986675099493057</v>
      </c>
      <c r="P30">
        <v>0.44176906135145733</v>
      </c>
      <c r="Q30">
        <v>12</v>
      </c>
      <c r="R30">
        <v>10.058414464534071</v>
      </c>
      <c r="S30" s="26">
        <f t="shared" si="2"/>
        <v>0.19303097345132794</v>
      </c>
      <c r="T30">
        <v>0.2331776333871535</v>
      </c>
      <c r="U30">
        <v>0.90519865122867071</v>
      </c>
      <c r="V30">
        <v>0.30348574090009378</v>
      </c>
      <c r="W30">
        <v>4</v>
      </c>
      <c r="X30">
        <v>2.4923504867872039</v>
      </c>
      <c r="Y30" s="27">
        <f t="shared" si="3"/>
        <v>0.60491071428571463</v>
      </c>
      <c r="Z30" s="28">
        <v>2.8764099999999998E-3</v>
      </c>
      <c r="AA30" s="10">
        <v>0.99870610999999998</v>
      </c>
      <c r="AB30" s="28">
        <v>4.0718799999999999E-3</v>
      </c>
      <c r="AC30" s="10">
        <v>31</v>
      </c>
      <c r="AD30" s="10">
        <v>19.9749652</v>
      </c>
      <c r="AE30" s="27">
        <v>0.55194262999999999</v>
      </c>
    </row>
    <row r="31" spans="1:31" x14ac:dyDescent="0.2">
      <c r="A31" t="s">
        <v>32</v>
      </c>
      <c r="B31">
        <v>3.1078503869332E-3</v>
      </c>
      <c r="C31">
        <v>0.99902348895585869</v>
      </c>
      <c r="D31">
        <v>3.7865295416030188E-3</v>
      </c>
      <c r="E31">
        <v>16</v>
      </c>
      <c r="F31">
        <v>8.3727399165507652</v>
      </c>
      <c r="G31" s="25">
        <f t="shared" si="0"/>
        <v>0.91096345514950161</v>
      </c>
      <c r="H31">
        <v>1.1997858916894279E-2</v>
      </c>
      <c r="I31">
        <v>0.99557595408909705</v>
      </c>
      <c r="J31">
        <v>1.533442972505061E-2</v>
      </c>
      <c r="K31">
        <v>15</v>
      </c>
      <c r="L31">
        <v>8.6119610570236436</v>
      </c>
      <c r="M31" s="25">
        <f t="shared" si="1"/>
        <v>0.74176356589147296</v>
      </c>
      <c r="N31">
        <v>0.20126742306927789</v>
      </c>
      <c r="O31">
        <v>0.8469447295675181</v>
      </c>
      <c r="P31">
        <v>0.34849567620678962</v>
      </c>
      <c r="Q31">
        <v>59</v>
      </c>
      <c r="R31">
        <v>54.063977746870663</v>
      </c>
      <c r="S31" s="26">
        <f t="shared" si="2"/>
        <v>9.1299650133772198E-2</v>
      </c>
      <c r="T31">
        <v>1.011770971761649E-4</v>
      </c>
      <c r="U31">
        <v>0.99996929397507228</v>
      </c>
      <c r="V31">
        <v>1.2387186158183261E-4</v>
      </c>
      <c r="W31">
        <v>26</v>
      </c>
      <c r="X31">
        <v>13.396383866481219</v>
      </c>
      <c r="Y31" s="27">
        <f t="shared" si="3"/>
        <v>0.94082225913621331</v>
      </c>
      <c r="Z31" s="10">
        <v>0.11490014</v>
      </c>
      <c r="AA31" s="10">
        <v>0.91956587999999995</v>
      </c>
      <c r="AB31" s="10">
        <v>0.21669848</v>
      </c>
      <c r="AC31" s="10">
        <v>47</v>
      </c>
      <c r="AD31" s="10">
        <v>40.646731600000003</v>
      </c>
      <c r="AE31" s="27">
        <v>0.15630453</v>
      </c>
    </row>
    <row r="32" spans="1:31" x14ac:dyDescent="0.2">
      <c r="A32" t="s">
        <v>33</v>
      </c>
      <c r="B32">
        <v>4.6608184441521039E-2</v>
      </c>
      <c r="C32">
        <v>0.98327622365814704</v>
      </c>
      <c r="D32">
        <v>5.6913372111137887E-2</v>
      </c>
      <c r="E32">
        <v>8</v>
      </c>
      <c r="F32">
        <v>4.1863699582753826</v>
      </c>
      <c r="G32" s="25">
        <f t="shared" si="0"/>
        <v>0.91096345514950161</v>
      </c>
      <c r="H32">
        <v>5.4172909298830528E-2</v>
      </c>
      <c r="I32">
        <v>0.97986835255906213</v>
      </c>
      <c r="J32">
        <v>6.3182415477823037E-2</v>
      </c>
      <c r="K32">
        <v>8</v>
      </c>
      <c r="L32">
        <v>4.3059805285118218</v>
      </c>
      <c r="M32" s="25">
        <f t="shared" si="1"/>
        <v>0.85788113695090451</v>
      </c>
      <c r="N32">
        <v>5.6385655033727222E-2</v>
      </c>
      <c r="O32">
        <v>0.9660358209312504</v>
      </c>
      <c r="P32">
        <v>0.1069294337297127</v>
      </c>
      <c r="Q32">
        <v>34</v>
      </c>
      <c r="R32">
        <v>27.031988873435331</v>
      </c>
      <c r="S32" s="26">
        <f t="shared" si="2"/>
        <v>0.25776908828977135</v>
      </c>
      <c r="T32">
        <v>1.0211066801272491E-2</v>
      </c>
      <c r="U32">
        <v>0.99632294020560863</v>
      </c>
      <c r="V32">
        <v>1.568109381300202E-2</v>
      </c>
      <c r="W32">
        <v>13</v>
      </c>
      <c r="X32">
        <v>6.6981919332406124</v>
      </c>
      <c r="Y32" s="27">
        <f t="shared" si="3"/>
        <v>0.94082225913621254</v>
      </c>
      <c r="Z32" s="10">
        <v>0.30000526</v>
      </c>
      <c r="AA32" s="10">
        <v>0.77043357000000001</v>
      </c>
      <c r="AB32" s="10">
        <v>0.58405753999999999</v>
      </c>
      <c r="AC32" s="10">
        <v>37</v>
      </c>
      <c r="AD32" s="10">
        <v>34.143254499999998</v>
      </c>
      <c r="AE32" s="27">
        <v>8.3669400000000005E-2</v>
      </c>
    </row>
    <row r="33" spans="1:31" x14ac:dyDescent="0.2">
      <c r="A33" t="s">
        <v>34</v>
      </c>
      <c r="B33">
        <v>3.77311826360997E-3</v>
      </c>
      <c r="C33">
        <v>0.99878656334914206</v>
      </c>
      <c r="D33">
        <v>4.3414796096943849E-3</v>
      </c>
      <c r="E33">
        <v>16</v>
      </c>
      <c r="F33">
        <v>8.5187760778859527</v>
      </c>
      <c r="G33" s="25">
        <f t="shared" si="0"/>
        <v>0.87820408163265307</v>
      </c>
      <c r="H33">
        <v>0.81476193989583579</v>
      </c>
      <c r="I33">
        <v>0.31621906161698538</v>
      </c>
      <c r="J33">
        <v>0.55564115657950541</v>
      </c>
      <c r="K33">
        <v>7</v>
      </c>
      <c r="L33">
        <v>8.7621696801112652</v>
      </c>
      <c r="M33" s="25">
        <f t="shared" si="1"/>
        <v>-0.20111111111111107</v>
      </c>
      <c r="N33">
        <v>0.31874055074228808</v>
      </c>
      <c r="O33">
        <v>0.74446651004233444</v>
      </c>
      <c r="P33">
        <v>0.57563603108853356</v>
      </c>
      <c r="Q33">
        <v>58</v>
      </c>
      <c r="R33">
        <v>55.006954102920723</v>
      </c>
      <c r="S33" s="26">
        <f t="shared" si="2"/>
        <v>5.4412136536030345E-2</v>
      </c>
      <c r="T33">
        <v>7.0427518531593113E-3</v>
      </c>
      <c r="U33">
        <v>0.99703824245376516</v>
      </c>
      <c r="V33">
        <v>9.25400640613761E-3</v>
      </c>
      <c r="W33">
        <v>22</v>
      </c>
      <c r="X33">
        <v>13.63004172461752</v>
      </c>
      <c r="Y33" s="27">
        <f t="shared" si="3"/>
        <v>0.6140816326530617</v>
      </c>
      <c r="Z33" s="28">
        <v>6.5446999999999999E-5</v>
      </c>
      <c r="AA33" s="10">
        <v>0.99997512</v>
      </c>
      <c r="AB33" s="28">
        <v>1.1724E-4</v>
      </c>
      <c r="AC33" s="10">
        <v>40</v>
      </c>
      <c r="AD33" s="10">
        <v>23.6912378</v>
      </c>
      <c r="AE33" s="27">
        <v>0.68838792999999998</v>
      </c>
    </row>
    <row r="34" spans="1:31" ht="17" thickBot="1" x14ac:dyDescent="0.25">
      <c r="A34" t="s">
        <v>35</v>
      </c>
      <c r="B34">
        <v>1.464791039583656E-2</v>
      </c>
      <c r="C34">
        <v>0.99472564411118714</v>
      </c>
      <c r="D34">
        <v>1.7474786336633599E-2</v>
      </c>
      <c r="E34">
        <v>13</v>
      </c>
      <c r="F34">
        <v>7.1557719054242002</v>
      </c>
      <c r="G34" s="25">
        <f t="shared" si="0"/>
        <v>0.81671525753158414</v>
      </c>
      <c r="H34">
        <v>0.30447609106583462</v>
      </c>
      <c r="I34">
        <v>0.81993956219332231</v>
      </c>
      <c r="J34">
        <v>0.52409696790523586</v>
      </c>
      <c r="K34">
        <v>9</v>
      </c>
      <c r="L34">
        <v>7.3602225312934628</v>
      </c>
      <c r="M34" s="25">
        <f t="shared" si="1"/>
        <v>0.22278911564625856</v>
      </c>
      <c r="N34">
        <v>0.6304908953746553</v>
      </c>
      <c r="O34">
        <v>0.4469579956086131</v>
      </c>
      <c r="P34">
        <v>0.84265770824892683</v>
      </c>
      <c r="Q34">
        <v>45</v>
      </c>
      <c r="R34">
        <v>46.205841446453412</v>
      </c>
      <c r="S34" s="26">
        <f t="shared" si="2"/>
        <v>-2.6097164529528729E-2</v>
      </c>
      <c r="T34">
        <v>4.188713238258218E-3</v>
      </c>
      <c r="U34">
        <v>0.99837936905413993</v>
      </c>
      <c r="V34">
        <v>5.3496752935613904E-3</v>
      </c>
      <c r="W34">
        <v>20</v>
      </c>
      <c r="X34">
        <v>11.44923504867872</v>
      </c>
      <c r="Y34" s="27">
        <f t="shared" si="3"/>
        <v>0.74684159378036941</v>
      </c>
      <c r="Z34" s="10">
        <v>0.91496244000000004</v>
      </c>
      <c r="AA34" s="10">
        <v>0.18193762999999999</v>
      </c>
      <c r="AB34" s="10">
        <v>0.29973895</v>
      </c>
      <c r="AC34" s="10">
        <v>5</v>
      </c>
      <c r="AD34" s="10">
        <v>7.6648122399999998</v>
      </c>
      <c r="AE34" s="29">
        <v>-0.34766829999999999</v>
      </c>
    </row>
    <row r="35" spans="1:31" x14ac:dyDescent="0.2">
      <c r="A35" t="s">
        <v>36</v>
      </c>
      <c r="B35">
        <v>5.9173731245938822E-3</v>
      </c>
      <c r="C35">
        <v>0.99827202907572743</v>
      </c>
      <c r="D35">
        <v>1.0018604555806309E-2</v>
      </c>
      <c r="E35">
        <v>11</v>
      </c>
      <c r="F35">
        <v>4.9652294853963834</v>
      </c>
      <c r="G35" s="25">
        <f t="shared" si="0"/>
        <v>1.2154061624649861</v>
      </c>
      <c r="H35">
        <v>0.9077431500729114</v>
      </c>
      <c r="I35">
        <v>0.22179465405900209</v>
      </c>
      <c r="J35">
        <v>0.46030966700959608</v>
      </c>
      <c r="K35">
        <v>3</v>
      </c>
      <c r="L35">
        <v>5.1070931849791377</v>
      </c>
      <c r="M35" s="25">
        <f t="shared" si="1"/>
        <v>-0.41258169934640521</v>
      </c>
      <c r="N35">
        <v>0.36686004786707249</v>
      </c>
      <c r="O35">
        <v>0.71507372198976227</v>
      </c>
      <c r="P35">
        <v>0.64691512955543329</v>
      </c>
      <c r="Q35">
        <v>34</v>
      </c>
      <c r="R35">
        <v>32.061196105702358</v>
      </c>
      <c r="S35" s="26">
        <f t="shared" si="2"/>
        <v>6.0471976401180162E-2</v>
      </c>
      <c r="T35">
        <v>4.0369164235087372E-2</v>
      </c>
      <c r="U35">
        <v>0.98209539317679218</v>
      </c>
      <c r="V35">
        <v>6.9294142806924947E-2</v>
      </c>
      <c r="W35">
        <v>13</v>
      </c>
      <c r="X35">
        <v>7.9443671766342154</v>
      </c>
      <c r="Y35" s="27">
        <f t="shared" si="3"/>
        <v>0.63637955182072803</v>
      </c>
    </row>
    <row r="36" spans="1:31" x14ac:dyDescent="0.2">
      <c r="A36" t="s">
        <v>37</v>
      </c>
      <c r="B36">
        <v>0.21283883378697641</v>
      </c>
      <c r="C36">
        <v>0.92977211008926408</v>
      </c>
      <c r="D36">
        <v>0.21283883378697641</v>
      </c>
      <c r="E36">
        <v>3</v>
      </c>
      <c r="F36">
        <v>1.606397774687065</v>
      </c>
      <c r="G36" s="25">
        <f t="shared" si="0"/>
        <v>0.86753246753246793</v>
      </c>
      <c r="H36">
        <v>0.50171049031547099</v>
      </c>
      <c r="I36">
        <v>0.77476515912968202</v>
      </c>
      <c r="J36">
        <v>0.67810335100314267</v>
      </c>
      <c r="K36">
        <v>2</v>
      </c>
      <c r="L36">
        <v>1.6522948539638389</v>
      </c>
      <c r="M36" s="25">
        <f t="shared" si="1"/>
        <v>0.21043771043771026</v>
      </c>
      <c r="N36">
        <v>0.47186631171258758</v>
      </c>
      <c r="O36">
        <v>0.67350987910147131</v>
      </c>
      <c r="P36">
        <v>0.84839089279234292</v>
      </c>
      <c r="Q36">
        <v>11</v>
      </c>
      <c r="R36">
        <v>10.372739916550771</v>
      </c>
      <c r="S36" s="26">
        <f t="shared" si="2"/>
        <v>6.0471976401179371E-2</v>
      </c>
      <c r="T36">
        <v>0.25081934211195372</v>
      </c>
      <c r="U36">
        <v>0.89472475486764769</v>
      </c>
      <c r="V36">
        <v>0.31539636662529491</v>
      </c>
      <c r="W36">
        <v>4</v>
      </c>
      <c r="X36">
        <v>2.570236439499304</v>
      </c>
      <c r="Y36" s="27">
        <f t="shared" si="3"/>
        <v>0.55627705627705659</v>
      </c>
    </row>
  </sheetData>
  <mergeCells count="5">
    <mergeCell ref="B1:G1"/>
    <mergeCell ref="H1:M1"/>
    <mergeCell ref="N1:S1"/>
    <mergeCell ref="T1:Y1"/>
    <mergeCell ref="Z1:A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5EBBA-FFE0-2D44-A1E9-80619F3006A9}">
  <dimension ref="A1:AH32"/>
  <sheetViews>
    <sheetView tabSelected="1" zoomScale="39" zoomScaleNormal="75" workbookViewId="0">
      <selection activeCell="I87" sqref="I87"/>
    </sheetView>
  </sheetViews>
  <sheetFormatPr baseColWidth="10" defaultRowHeight="16" x14ac:dyDescent="0.2"/>
  <cols>
    <col min="1" max="1" width="38.6640625" customWidth="1"/>
  </cols>
  <sheetData>
    <row r="1" spans="1:34" ht="80" x14ac:dyDescent="0.2">
      <c r="A1" s="2" t="s">
        <v>48</v>
      </c>
      <c r="B1" s="7" t="s">
        <v>69</v>
      </c>
      <c r="C1" s="7" t="s">
        <v>70</v>
      </c>
      <c r="D1" s="4" t="s">
        <v>71</v>
      </c>
      <c r="E1" s="8" t="s">
        <v>72</v>
      </c>
      <c r="F1" s="8" t="s">
        <v>68</v>
      </c>
      <c r="G1" s="7" t="s">
        <v>73</v>
      </c>
      <c r="H1" s="7" t="s">
        <v>74</v>
      </c>
      <c r="I1" s="7" t="s">
        <v>75</v>
      </c>
      <c r="J1" s="7" t="s">
        <v>76</v>
      </c>
      <c r="K1" s="1" t="s">
        <v>77</v>
      </c>
      <c r="L1" s="8" t="s">
        <v>78</v>
      </c>
      <c r="M1" s="8" t="s">
        <v>68</v>
      </c>
      <c r="N1" s="7" t="s">
        <v>79</v>
      </c>
      <c r="O1" s="7" t="s">
        <v>80</v>
      </c>
      <c r="P1" s="7" t="s">
        <v>81</v>
      </c>
      <c r="Q1" s="7" t="s">
        <v>82</v>
      </c>
      <c r="R1" s="4" t="s">
        <v>83</v>
      </c>
      <c r="S1" s="8" t="s">
        <v>84</v>
      </c>
      <c r="T1" s="8" t="s">
        <v>68</v>
      </c>
      <c r="U1" s="7" t="s">
        <v>85</v>
      </c>
      <c r="V1" s="7" t="s">
        <v>86</v>
      </c>
      <c r="W1" s="7" t="s">
        <v>42</v>
      </c>
      <c r="X1" s="7" t="s">
        <v>43</v>
      </c>
      <c r="Y1" s="2" t="s">
        <v>44</v>
      </c>
      <c r="Z1" s="8" t="s">
        <v>45</v>
      </c>
      <c r="AA1" s="7" t="s">
        <v>46</v>
      </c>
      <c r="AB1" s="7" t="s">
        <v>47</v>
      </c>
      <c r="AC1" s="6" t="s">
        <v>56</v>
      </c>
      <c r="AD1" s="2" t="s">
        <v>57</v>
      </c>
      <c r="AE1" s="2" t="s">
        <v>58</v>
      </c>
      <c r="AF1" s="3" t="s">
        <v>59</v>
      </c>
      <c r="AG1" s="2" t="s">
        <v>60</v>
      </c>
      <c r="AH1" s="5" t="s">
        <v>61</v>
      </c>
    </row>
    <row r="2" spans="1:34" x14ac:dyDescent="0.2">
      <c r="A2" t="s">
        <v>6</v>
      </c>
      <c r="B2">
        <v>0.1093902254807765</v>
      </c>
      <c r="C2">
        <v>1</v>
      </c>
      <c r="D2">
        <v>0.25939608367343447</v>
      </c>
      <c r="E2">
        <v>35</v>
      </c>
      <c r="G2">
        <v>32.906815020862311</v>
      </c>
      <c r="H2" s="25">
        <f t="shared" ref="H2:H26" si="0">(E2-G2)/G2</f>
        <v>6.3609467455621238E-2</v>
      </c>
      <c r="I2">
        <v>0.94328772622512624</v>
      </c>
      <c r="J2">
        <v>0.16166755624488119</v>
      </c>
      <c r="K2">
        <v>0.2641809108255504</v>
      </c>
      <c r="L2">
        <v>32</v>
      </c>
      <c r="N2">
        <v>33.847009735744088</v>
      </c>
      <c r="O2" s="25">
        <f t="shared" ref="O2:O26" si="1">(L2-N2)/N2</f>
        <v>-5.4569362261669918E-2</v>
      </c>
      <c r="P2">
        <v>0.21563301804500201</v>
      </c>
      <c r="Q2">
        <v>0.8719142333061175</v>
      </c>
      <c r="R2">
        <v>0.40396990644554798</v>
      </c>
      <c r="S2">
        <v>216</v>
      </c>
      <c r="U2">
        <v>213.12777777777779</v>
      </c>
      <c r="V2" s="26">
        <f t="shared" ref="V2:V26" si="2">(S2-U2)/U2</f>
        <v>1.3476526861819904E-2</v>
      </c>
      <c r="W2">
        <v>0.13362663313262779</v>
      </c>
      <c r="X2">
        <v>0.97260411384108225</v>
      </c>
      <c r="Y2">
        <v>0.24179082135472241</v>
      </c>
      <c r="Z2">
        <v>55</v>
      </c>
      <c r="AA2">
        <v>52.650904033379703</v>
      </c>
      <c r="AB2" s="27">
        <f t="shared" ref="AB2:AB26" si="3">(Z2-AA2)/AA2</f>
        <v>4.4616441251056453E-2</v>
      </c>
      <c r="AC2" s="28">
        <v>1.468327E-2</v>
      </c>
      <c r="AD2" s="10">
        <v>0.99584254000000005</v>
      </c>
      <c r="AE2" s="28">
        <v>2.4831949999999998E-2</v>
      </c>
      <c r="AF2" s="10">
        <v>163</v>
      </c>
      <c r="AG2" s="10">
        <v>157.012517</v>
      </c>
      <c r="AH2" s="27">
        <v>3.8133790000000001E-2</v>
      </c>
    </row>
    <row r="3" spans="1:34" x14ac:dyDescent="0.2">
      <c r="A3" t="s">
        <v>7</v>
      </c>
      <c r="B3">
        <v>0.62551701237094393</v>
      </c>
      <c r="C3">
        <v>0.56698858694358578</v>
      </c>
      <c r="D3">
        <v>1</v>
      </c>
      <c r="E3">
        <v>5</v>
      </c>
      <c r="G3">
        <v>5.2573018080667593</v>
      </c>
      <c r="H3" s="25">
        <f t="shared" si="0"/>
        <v>-4.8941798941798925E-2</v>
      </c>
      <c r="I3">
        <v>0.1574293408478554</v>
      </c>
      <c r="J3">
        <v>0.92461279749034753</v>
      </c>
      <c r="K3">
        <v>0.22946897119225021</v>
      </c>
      <c r="L3">
        <v>8</v>
      </c>
      <c r="N3">
        <v>5.4075104311543809</v>
      </c>
      <c r="O3" s="25">
        <f t="shared" si="1"/>
        <v>0.47942386831275724</v>
      </c>
      <c r="P3">
        <v>0.44675927520534559</v>
      </c>
      <c r="Q3">
        <v>0.63965330809286769</v>
      </c>
      <c r="R3">
        <v>0.82260459780304407</v>
      </c>
      <c r="S3">
        <v>35</v>
      </c>
      <c r="U3">
        <v>33.947148817802507</v>
      </c>
      <c r="V3" s="26">
        <f t="shared" si="2"/>
        <v>3.1014421501147062E-2</v>
      </c>
      <c r="W3">
        <v>0.87482175729041378</v>
      </c>
      <c r="X3">
        <v>0.23375664044227171</v>
      </c>
      <c r="Y3">
        <v>0.43786651573506769</v>
      </c>
      <c r="Z3">
        <v>6</v>
      </c>
      <c r="AA3">
        <v>8.4116828929068141</v>
      </c>
      <c r="AB3" s="27">
        <f t="shared" si="3"/>
        <v>-0.28670634920634913</v>
      </c>
      <c r="AC3" s="10">
        <v>0.99870976</v>
      </c>
      <c r="AD3" s="28">
        <v>3.1202199999999999E-3</v>
      </c>
      <c r="AE3" s="28">
        <v>6.2256100000000003E-3</v>
      </c>
      <c r="AF3" s="10">
        <v>14</v>
      </c>
      <c r="AG3" s="10">
        <v>25.084840100000001</v>
      </c>
      <c r="AH3" s="27">
        <v>-0.44189400000000001</v>
      </c>
    </row>
    <row r="4" spans="1:34" x14ac:dyDescent="0.2">
      <c r="A4" t="s">
        <v>8</v>
      </c>
      <c r="B4">
        <v>0.74848643328414899</v>
      </c>
      <c r="C4">
        <v>0.37497288369008458</v>
      </c>
      <c r="D4">
        <v>0.7277727376930041</v>
      </c>
      <c r="E4">
        <v>14</v>
      </c>
      <c r="G4">
        <v>15.431154381084839</v>
      </c>
      <c r="H4" s="25">
        <f t="shared" si="0"/>
        <v>-9.2744479495268109E-2</v>
      </c>
      <c r="I4">
        <v>0.18249450025719591</v>
      </c>
      <c r="J4">
        <v>0.8939090985840995</v>
      </c>
      <c r="K4">
        <v>0.30462448348843502</v>
      </c>
      <c r="L4">
        <v>19</v>
      </c>
      <c r="N4">
        <v>15.872044506258691</v>
      </c>
      <c r="O4" s="25">
        <f t="shared" si="1"/>
        <v>0.19707325622152133</v>
      </c>
      <c r="P4">
        <v>0.38140970012771902</v>
      </c>
      <c r="Q4">
        <v>0.67846629128498448</v>
      </c>
      <c r="R4">
        <v>0.74633269397266466</v>
      </c>
      <c r="S4">
        <v>102</v>
      </c>
      <c r="U4">
        <v>99.641168289290675</v>
      </c>
      <c r="V4" s="26">
        <f t="shared" si="2"/>
        <v>2.367326428631256E-2</v>
      </c>
      <c r="W4">
        <v>0.88034584652929782</v>
      </c>
      <c r="X4">
        <v>0.1859674151071303</v>
      </c>
      <c r="Y4">
        <v>0.3288436275307417</v>
      </c>
      <c r="Z4">
        <v>21</v>
      </c>
      <c r="AA4">
        <v>24.68984700973574</v>
      </c>
      <c r="AB4" s="27">
        <f t="shared" si="3"/>
        <v>-0.14944794952681373</v>
      </c>
      <c r="AC4" s="10">
        <v>5.7517600000000002E-2</v>
      </c>
      <c r="AD4" s="10">
        <v>0.96020996000000003</v>
      </c>
      <c r="AE4" s="10">
        <v>0.10930845</v>
      </c>
      <c r="AF4" s="10">
        <v>83</v>
      </c>
      <c r="AG4" s="10">
        <v>73.628650899999997</v>
      </c>
      <c r="AH4" s="27">
        <v>0.12727857000000001</v>
      </c>
    </row>
    <row r="5" spans="1:34" x14ac:dyDescent="0.2">
      <c r="A5" t="s">
        <v>9</v>
      </c>
      <c r="B5">
        <v>7.5751976552849848E-2</v>
      </c>
      <c r="C5">
        <v>0.96257414097160932</v>
      </c>
      <c r="D5">
        <v>0.1180109544249819</v>
      </c>
      <c r="E5">
        <v>20</v>
      </c>
      <c r="G5">
        <v>15.382475660639781</v>
      </c>
      <c r="H5" s="25">
        <f t="shared" si="0"/>
        <v>0.30018083182640121</v>
      </c>
      <c r="I5">
        <v>0.67350654066994831</v>
      </c>
      <c r="J5">
        <v>0.45841356861429411</v>
      </c>
      <c r="K5">
        <v>0.86392509615115931</v>
      </c>
      <c r="L5">
        <v>15</v>
      </c>
      <c r="N5">
        <v>15.821974965229479</v>
      </c>
      <c r="O5" s="25">
        <f t="shared" si="1"/>
        <v>-5.1951476793248588E-2</v>
      </c>
      <c r="P5">
        <v>0.99728504649389782</v>
      </c>
      <c r="Q5">
        <v>4.4358179890744143E-3</v>
      </c>
      <c r="R5">
        <v>7.6735737483732257E-3</v>
      </c>
      <c r="S5">
        <v>83</v>
      </c>
      <c r="U5">
        <v>99.62777777777778</v>
      </c>
      <c r="V5" s="26">
        <f t="shared" si="2"/>
        <v>-0.16689901299280657</v>
      </c>
      <c r="W5">
        <v>1.1620549344009609E-3</v>
      </c>
      <c r="X5">
        <v>0.99956233671176697</v>
      </c>
      <c r="Y5">
        <v>1.8490934871638969E-3</v>
      </c>
      <c r="Z5">
        <v>36</v>
      </c>
      <c r="AA5">
        <v>24.611961057023649</v>
      </c>
      <c r="AB5" s="27">
        <f t="shared" si="3"/>
        <v>0.46270343580470136</v>
      </c>
      <c r="AC5" s="10">
        <v>0.13878604999999999</v>
      </c>
      <c r="AD5" s="10">
        <v>0.89672322000000004</v>
      </c>
      <c r="AE5" s="10">
        <v>0.24845255999999999</v>
      </c>
      <c r="AF5" s="10">
        <v>80</v>
      </c>
      <c r="AG5" s="10">
        <v>73.396383900000004</v>
      </c>
      <c r="AH5" s="27">
        <v>8.9971949999999995E-2</v>
      </c>
    </row>
    <row r="6" spans="1:34" x14ac:dyDescent="0.2">
      <c r="A6" t="s">
        <v>10</v>
      </c>
      <c r="B6">
        <v>0.13583783463633739</v>
      </c>
      <c r="C6">
        <v>0.92623485728165211</v>
      </c>
      <c r="D6">
        <v>0.22760945900860319</v>
      </c>
      <c r="E6">
        <v>21</v>
      </c>
      <c r="G6">
        <v>17.32962447844228</v>
      </c>
      <c r="H6" s="25">
        <f t="shared" si="0"/>
        <v>0.2117977528089888</v>
      </c>
      <c r="I6">
        <v>0.67432889411415742</v>
      </c>
      <c r="J6">
        <v>0.45607178978428292</v>
      </c>
      <c r="K6">
        <v>0.86474866264253536</v>
      </c>
      <c r="L6">
        <v>17</v>
      </c>
      <c r="N6">
        <v>17.82475660639777</v>
      </c>
      <c r="O6" s="25">
        <f t="shared" si="1"/>
        <v>-4.627028714107341E-2</v>
      </c>
      <c r="P6">
        <v>0.70750712012307415</v>
      </c>
      <c r="Q6">
        <v>0.34995498187499863</v>
      </c>
      <c r="R6">
        <v>0.68800876459046401</v>
      </c>
      <c r="S6">
        <v>109</v>
      </c>
      <c r="U6">
        <v>111.8998609179416</v>
      </c>
      <c r="V6" s="26">
        <f t="shared" si="2"/>
        <v>-2.5914785721388171E-2</v>
      </c>
      <c r="W6">
        <v>9.186911037841862E-2</v>
      </c>
      <c r="X6">
        <v>0.94622523022452787</v>
      </c>
      <c r="Y6">
        <v>0.16436826380019681</v>
      </c>
      <c r="Z6">
        <v>33</v>
      </c>
      <c r="AA6">
        <v>27.727399165507649</v>
      </c>
      <c r="AB6" s="27">
        <f t="shared" si="3"/>
        <v>0.190158507223114</v>
      </c>
      <c r="AC6" s="28">
        <v>4.1451109999999999E-2</v>
      </c>
      <c r="AD6" s="10">
        <v>0.97200481999999999</v>
      </c>
      <c r="AE6" s="10">
        <v>7.730252E-2</v>
      </c>
      <c r="AF6" s="10">
        <v>93</v>
      </c>
      <c r="AG6" s="10">
        <v>82.687065399999994</v>
      </c>
      <c r="AH6" s="27">
        <v>0.12472247</v>
      </c>
    </row>
    <row r="7" spans="1:34" x14ac:dyDescent="0.2">
      <c r="A7" t="s">
        <v>11</v>
      </c>
      <c r="B7">
        <v>1.582235162340526E-2</v>
      </c>
      <c r="C7">
        <v>0.99454025370844401</v>
      </c>
      <c r="D7">
        <v>3.0849800969082481E-2</v>
      </c>
      <c r="E7">
        <v>28</v>
      </c>
      <c r="G7">
        <v>21.662030598052851</v>
      </c>
      <c r="H7" s="25">
        <f t="shared" si="0"/>
        <v>0.29258426966292134</v>
      </c>
      <c r="I7">
        <v>0.12755715160159911</v>
      </c>
      <c r="J7">
        <v>0.93398222936783426</v>
      </c>
      <c r="K7">
        <v>0.2202755540198344</v>
      </c>
      <c r="L7">
        <v>26</v>
      </c>
      <c r="N7">
        <v>22.28094575799722</v>
      </c>
      <c r="O7" s="25">
        <f t="shared" si="1"/>
        <v>0.16691635455680393</v>
      </c>
      <c r="P7">
        <v>0.61755455069059517</v>
      </c>
      <c r="Q7">
        <v>0.44663112444563241</v>
      </c>
      <c r="R7">
        <v>0.86894415096657085</v>
      </c>
      <c r="S7">
        <v>139</v>
      </c>
      <c r="U7">
        <v>140.29861111111109</v>
      </c>
      <c r="V7" s="26">
        <f t="shared" si="2"/>
        <v>-9.2560510815223682E-3</v>
      </c>
      <c r="W7">
        <v>2.2883873381986469E-2</v>
      </c>
      <c r="X7">
        <v>0.98934345066939633</v>
      </c>
      <c r="Y7">
        <v>4.4067814598419013E-2</v>
      </c>
      <c r="Z7">
        <v>42</v>
      </c>
      <c r="AA7">
        <v>34.659248956884561</v>
      </c>
      <c r="AB7" s="27">
        <f t="shared" si="3"/>
        <v>0.2117977528089888</v>
      </c>
      <c r="AC7" s="10">
        <v>0.56352146000000003</v>
      </c>
      <c r="AD7" s="10">
        <v>0.50869291000000005</v>
      </c>
      <c r="AE7" s="10">
        <v>1</v>
      </c>
      <c r="AF7" s="10">
        <v>103</v>
      </c>
      <c r="AG7" s="10">
        <v>103.35883200000001</v>
      </c>
      <c r="AH7" s="27">
        <v>-3.4716999999999999E-3</v>
      </c>
    </row>
    <row r="8" spans="1:34" x14ac:dyDescent="0.2">
      <c r="A8" t="s">
        <v>12</v>
      </c>
      <c r="B8">
        <v>0.60470620599068314</v>
      </c>
      <c r="C8">
        <v>0.56523638300782297</v>
      </c>
      <c r="D8">
        <v>1</v>
      </c>
      <c r="E8">
        <v>7</v>
      </c>
      <c r="G8">
        <v>7.2044506258692627</v>
      </c>
      <c r="H8" s="25">
        <f t="shared" si="0"/>
        <v>-2.8378378378378352E-2</v>
      </c>
      <c r="I8">
        <v>0.63727082490494591</v>
      </c>
      <c r="J8">
        <v>0.53020435808269273</v>
      </c>
      <c r="K8">
        <v>1</v>
      </c>
      <c r="L8">
        <v>7</v>
      </c>
      <c r="N8">
        <v>7.4102920723226706</v>
      </c>
      <c r="O8" s="25">
        <f t="shared" si="1"/>
        <v>-5.5367867867867897E-2</v>
      </c>
      <c r="P8">
        <v>0.49869944490016271</v>
      </c>
      <c r="Q8">
        <v>0.57987663981793425</v>
      </c>
      <c r="R8">
        <v>0.92115001171861555</v>
      </c>
      <c r="S8">
        <v>47</v>
      </c>
      <c r="U8">
        <v>46.520166898470087</v>
      </c>
      <c r="V8" s="26">
        <f t="shared" si="2"/>
        <v>1.0314518057881108E-2</v>
      </c>
      <c r="W8">
        <v>0.62834555500937606</v>
      </c>
      <c r="X8">
        <v>0.50779832946461934</v>
      </c>
      <c r="Y8">
        <v>1</v>
      </c>
      <c r="Z8">
        <v>11</v>
      </c>
      <c r="AA8">
        <v>11.527121001390819</v>
      </c>
      <c r="AB8" s="27">
        <f t="shared" si="3"/>
        <v>-4.5728764478764367E-2</v>
      </c>
      <c r="AC8" s="10">
        <v>6.1542649999999997E-2</v>
      </c>
      <c r="AD8" s="10">
        <v>0.96022437000000005</v>
      </c>
      <c r="AE8" s="10">
        <v>0.10190882</v>
      </c>
      <c r="AF8" s="10">
        <v>42</v>
      </c>
      <c r="AG8" s="10">
        <v>34.375521599999999</v>
      </c>
      <c r="AH8" s="27">
        <v>0.22179963999999999</v>
      </c>
    </row>
    <row r="9" spans="1:34" x14ac:dyDescent="0.2">
      <c r="A9" t="s">
        <v>13</v>
      </c>
      <c r="B9">
        <v>1</v>
      </c>
      <c r="C9">
        <v>0.1153538670568313</v>
      </c>
      <c r="D9">
        <v>0.25615650740319212</v>
      </c>
      <c r="E9">
        <v>0</v>
      </c>
      <c r="G9">
        <v>2.0445062586926288</v>
      </c>
      <c r="H9" s="25">
        <f t="shared" si="0"/>
        <v>-1</v>
      </c>
      <c r="I9">
        <v>0.63673650637366253</v>
      </c>
      <c r="J9">
        <v>0.6478005144790524</v>
      </c>
      <c r="K9">
        <v>1</v>
      </c>
      <c r="L9">
        <v>2</v>
      </c>
      <c r="N9">
        <v>2.102920723226704</v>
      </c>
      <c r="O9" s="25">
        <f t="shared" si="1"/>
        <v>-4.8941798941799043E-2</v>
      </c>
      <c r="P9">
        <v>2.9436569053382239E-3</v>
      </c>
      <c r="Q9">
        <v>0.99895109743623689</v>
      </c>
      <c r="R9">
        <v>5.3883505737412924E-3</v>
      </c>
      <c r="S9">
        <v>22</v>
      </c>
      <c r="U9">
        <v>13.201668984700969</v>
      </c>
      <c r="V9" s="26">
        <f t="shared" si="2"/>
        <v>0.6664559629161404</v>
      </c>
      <c r="W9">
        <v>0.41697561853612097</v>
      </c>
      <c r="X9">
        <v>0.77801163973901044</v>
      </c>
      <c r="Y9">
        <v>0.55977719466991804</v>
      </c>
      <c r="Z9">
        <v>4</v>
      </c>
      <c r="AA9">
        <v>3.2712100139082061</v>
      </c>
      <c r="AB9" s="27">
        <f t="shared" si="3"/>
        <v>0.22278911564625842</v>
      </c>
      <c r="AC9" s="10">
        <v>0.99486339000000001</v>
      </c>
      <c r="AD9" s="28">
        <v>1.7710710000000001E-2</v>
      </c>
      <c r="AE9" s="28">
        <v>3.6401160000000002E-2</v>
      </c>
      <c r="AF9" s="10">
        <v>4</v>
      </c>
      <c r="AG9" s="10">
        <v>9.7552155799999998</v>
      </c>
      <c r="AH9" s="27">
        <v>-0.58996289999999996</v>
      </c>
    </row>
    <row r="10" spans="1:34" s="30" customFormat="1" x14ac:dyDescent="0.2">
      <c r="A10" s="30" t="s">
        <v>90</v>
      </c>
      <c r="B10" s="30">
        <v>0.1592488136923664</v>
      </c>
      <c r="C10" s="30">
        <v>0.91098254662039135</v>
      </c>
      <c r="D10" s="30">
        <v>0.2988165673162001</v>
      </c>
      <c r="E10" s="30">
        <v>21</v>
      </c>
      <c r="F10" s="30">
        <f t="shared" ref="F10:F16" si="4">(E10*100)/35</f>
        <v>60</v>
      </c>
      <c r="G10" s="30">
        <v>17.621696801112659</v>
      </c>
      <c r="H10" s="31">
        <f t="shared" si="0"/>
        <v>0.19171270718232028</v>
      </c>
      <c r="I10" s="30">
        <v>0.58461644925625289</v>
      </c>
      <c r="J10" s="30">
        <v>0.5507535903646712</v>
      </c>
      <c r="K10" s="30">
        <v>1</v>
      </c>
      <c r="L10" s="30">
        <v>18</v>
      </c>
      <c r="M10" s="30">
        <f t="shared" ref="M10:M16" si="5">(L10*100)/36</f>
        <v>50</v>
      </c>
      <c r="N10" s="30">
        <v>18.12517385257302</v>
      </c>
      <c r="O10" s="31">
        <f t="shared" si="1"/>
        <v>-6.9060773480664247E-3</v>
      </c>
      <c r="P10" s="30">
        <v>0.75444864936617084</v>
      </c>
      <c r="Q10" s="30">
        <v>0.29878468071557579</v>
      </c>
      <c r="R10" s="30">
        <v>0.57416224908694413</v>
      </c>
      <c r="S10" s="30">
        <v>110</v>
      </c>
      <c r="T10" s="30">
        <f t="shared" ref="T10:T16" si="6">(S10*100)/226</f>
        <v>48.672566371681413</v>
      </c>
      <c r="U10" s="30">
        <v>113.7858136300417</v>
      </c>
      <c r="V10" s="32">
        <f t="shared" si="2"/>
        <v>-3.3271402728205939E-2</v>
      </c>
      <c r="W10" s="30">
        <v>0.1152599845186922</v>
      </c>
      <c r="X10" s="30">
        <v>0.93044545470764994</v>
      </c>
      <c r="Y10" s="30">
        <v>0.2107632351342045</v>
      </c>
      <c r="Z10" s="30">
        <v>33</v>
      </c>
      <c r="AA10" s="30">
        <v>28.19471488178025</v>
      </c>
      <c r="AB10" s="33">
        <f t="shared" si="3"/>
        <v>0.1704321231254933</v>
      </c>
      <c r="AC10" s="34">
        <v>0.71564395999999997</v>
      </c>
      <c r="AD10" s="34">
        <v>0.34741438000000002</v>
      </c>
      <c r="AE10" s="34">
        <v>0.65794302999999998</v>
      </c>
      <c r="AF10" s="34">
        <v>73</v>
      </c>
      <c r="AG10" s="34">
        <v>75.719054200000002</v>
      </c>
      <c r="AH10" s="33">
        <v>-3.5909799999999999E-2</v>
      </c>
    </row>
    <row r="11" spans="1:34" s="30" customFormat="1" ht="15" customHeight="1" x14ac:dyDescent="0.2">
      <c r="A11" s="9" t="s">
        <v>63</v>
      </c>
      <c r="B11" s="30">
        <v>0.79461070971477998</v>
      </c>
      <c r="C11" s="30">
        <v>0.31847221577951201</v>
      </c>
      <c r="D11" s="30">
        <v>0.60275095043341032</v>
      </c>
      <c r="E11" s="30">
        <v>14</v>
      </c>
      <c r="F11" s="30">
        <f t="shared" si="4"/>
        <v>40</v>
      </c>
      <c r="G11" s="30">
        <v>15.8692628650904</v>
      </c>
      <c r="H11" s="31">
        <f t="shared" si="0"/>
        <v>-0.1177914110429446</v>
      </c>
      <c r="I11" s="30">
        <v>7.5935181997441398E-2</v>
      </c>
      <c r="J11" s="30">
        <v>0.96213326440648705</v>
      </c>
      <c r="K11" s="30">
        <v>0.12323337487908551</v>
      </c>
      <c r="L11" s="30">
        <v>21</v>
      </c>
      <c r="M11" s="30">
        <f t="shared" si="5"/>
        <v>58.333333333333336</v>
      </c>
      <c r="N11" s="30">
        <v>16.322670375521561</v>
      </c>
      <c r="O11" s="31">
        <f t="shared" si="1"/>
        <v>0.28655419222903861</v>
      </c>
      <c r="P11" s="30">
        <v>0.51765237318532575</v>
      </c>
      <c r="Q11" s="30">
        <v>0.54650516921230641</v>
      </c>
      <c r="R11" s="30">
        <v>1</v>
      </c>
      <c r="S11" s="30">
        <v>103</v>
      </c>
      <c r="T11" s="30">
        <f t="shared" si="6"/>
        <v>45.575221238938056</v>
      </c>
      <c r="U11" s="30">
        <v>102.78055555555559</v>
      </c>
      <c r="V11" s="32">
        <f t="shared" si="2"/>
        <v>2.1350774303393449E-3</v>
      </c>
      <c r="W11" s="30">
        <v>0.48636995534578581</v>
      </c>
      <c r="X11" s="30">
        <v>0.62287109645632954</v>
      </c>
      <c r="Y11" s="30">
        <v>0.8895062643973457</v>
      </c>
      <c r="Z11" s="30">
        <v>26</v>
      </c>
      <c r="AA11" s="30">
        <v>25.390820584144649</v>
      </c>
      <c r="AB11" s="33">
        <f t="shared" si="3"/>
        <v>2.3992112182296091E-2</v>
      </c>
      <c r="AC11" s="34">
        <v>7.5465149999999995E-2</v>
      </c>
      <c r="AD11" s="34">
        <v>0.95582266999999999</v>
      </c>
      <c r="AE11" s="34">
        <v>0.12062855</v>
      </c>
      <c r="AF11" s="34">
        <v>24</v>
      </c>
      <c r="AG11" s="34">
        <v>18.349095999999999</v>
      </c>
      <c r="AH11" s="33">
        <v>0.30796635</v>
      </c>
    </row>
    <row r="12" spans="1:34" s="30" customFormat="1" ht="15" customHeight="1" x14ac:dyDescent="0.2">
      <c r="A12" s="9" t="s">
        <v>64</v>
      </c>
      <c r="B12" s="30">
        <v>0.54977200244761792</v>
      </c>
      <c r="C12" s="30">
        <v>0.66240667983835255</v>
      </c>
      <c r="D12" s="30">
        <v>0.7874723396181641</v>
      </c>
      <c r="E12" s="30">
        <v>4</v>
      </c>
      <c r="F12" s="30">
        <f t="shared" si="4"/>
        <v>11.428571428571429</v>
      </c>
      <c r="G12" s="30">
        <v>3.8456189151599438</v>
      </c>
      <c r="H12" s="31">
        <f t="shared" si="0"/>
        <v>4.0144665461121311E-2</v>
      </c>
      <c r="I12" s="30">
        <v>0.92282166974485735</v>
      </c>
      <c r="J12" s="30">
        <v>0.22052638481645839</v>
      </c>
      <c r="K12" s="30">
        <v>0.41387542535387151</v>
      </c>
      <c r="L12" s="30">
        <v>2</v>
      </c>
      <c r="M12" s="30">
        <f t="shared" si="5"/>
        <v>5.5555555555555554</v>
      </c>
      <c r="N12" s="30">
        <v>3.9554937413073712</v>
      </c>
      <c r="O12" s="31">
        <f t="shared" si="1"/>
        <v>-0.49437412095639943</v>
      </c>
      <c r="P12" s="30">
        <v>0.2445509607756742</v>
      </c>
      <c r="Q12" s="30">
        <v>0.8273583861065984</v>
      </c>
      <c r="R12" s="30">
        <v>0.4415771210841074</v>
      </c>
      <c r="S12" s="30">
        <v>28</v>
      </c>
      <c r="T12" s="30">
        <f t="shared" si="6"/>
        <v>12.389380530973451</v>
      </c>
      <c r="U12" s="30">
        <v>24.8317107093185</v>
      </c>
      <c r="V12" s="32">
        <f t="shared" si="2"/>
        <v>0.12759045592024187</v>
      </c>
      <c r="W12" s="30">
        <v>0.76164176041383158</v>
      </c>
      <c r="X12" s="30">
        <v>0.40382014025113239</v>
      </c>
      <c r="Y12" s="30">
        <v>0.823600787257182</v>
      </c>
      <c r="Z12" s="30">
        <v>5</v>
      </c>
      <c r="AA12" s="30">
        <v>6.1529902642559113</v>
      </c>
      <c r="AB12" s="33">
        <f t="shared" si="3"/>
        <v>-0.18738698010849913</v>
      </c>
      <c r="AC12" s="35">
        <v>2.0083489999999999E-2</v>
      </c>
      <c r="AD12" s="34">
        <v>0.98777587</v>
      </c>
      <c r="AE12" s="35">
        <v>3.1927650000000002E-2</v>
      </c>
      <c r="AF12" s="34">
        <v>52</v>
      </c>
      <c r="AG12" s="34">
        <v>41.343532699999997</v>
      </c>
      <c r="AH12" s="33">
        <v>0.25775415000000002</v>
      </c>
    </row>
    <row r="13" spans="1:34" s="30" customFormat="1" x14ac:dyDescent="0.2">
      <c r="A13" s="30" t="s">
        <v>89</v>
      </c>
      <c r="B13" s="30">
        <v>0.79483834114601293</v>
      </c>
      <c r="C13" s="30">
        <v>0.3314145648272504</v>
      </c>
      <c r="D13" s="30">
        <v>0.57812253092276378</v>
      </c>
      <c r="E13" s="30">
        <v>9</v>
      </c>
      <c r="F13" s="30">
        <f t="shared" si="4"/>
        <v>25.714285714285715</v>
      </c>
      <c r="G13" s="30">
        <v>10.70931849791377</v>
      </c>
      <c r="H13" s="31">
        <f t="shared" si="0"/>
        <v>-0.1596103896103897</v>
      </c>
      <c r="I13" s="30">
        <v>0.2859153996940349</v>
      </c>
      <c r="J13" s="30">
        <v>0.82265903180956268</v>
      </c>
      <c r="K13" s="30">
        <v>0.46197490234658262</v>
      </c>
      <c r="L13" s="30">
        <v>13</v>
      </c>
      <c r="M13" s="30">
        <f t="shared" si="5"/>
        <v>36.111111111111114</v>
      </c>
      <c r="N13" s="30">
        <v>11.015299026425589</v>
      </c>
      <c r="O13" s="31">
        <f t="shared" si="1"/>
        <v>0.18017676767676785</v>
      </c>
      <c r="P13" s="30">
        <v>0.13439796564770909</v>
      </c>
      <c r="Q13" s="30">
        <v>0.89948019671143054</v>
      </c>
      <c r="R13" s="30">
        <v>0.25719512250424448</v>
      </c>
      <c r="S13" s="30">
        <v>76</v>
      </c>
      <c r="T13" s="30">
        <f t="shared" si="6"/>
        <v>33.628318584070797</v>
      </c>
      <c r="U13" s="30">
        <v>69.15159944367177</v>
      </c>
      <c r="V13" s="32">
        <f t="shared" si="2"/>
        <v>9.9034593724859149E-2</v>
      </c>
      <c r="W13" s="30">
        <v>0.68455513467582774</v>
      </c>
      <c r="X13" s="30">
        <v>0.43039354525859558</v>
      </c>
      <c r="Y13" s="30">
        <v>0.88005355137277563</v>
      </c>
      <c r="Z13" s="30">
        <v>16</v>
      </c>
      <c r="AA13" s="30">
        <v>17.13490959666203</v>
      </c>
      <c r="AB13" s="33">
        <f t="shared" si="3"/>
        <v>-6.6233766233766228E-2</v>
      </c>
      <c r="AC13" s="34">
        <v>0.58554910000000004</v>
      </c>
      <c r="AD13" s="34">
        <v>0.60076297999999995</v>
      </c>
      <c r="AE13" s="34">
        <v>1</v>
      </c>
      <c r="AF13" s="34">
        <v>6</v>
      </c>
      <c r="AG13" s="34">
        <v>6.0389429799999998</v>
      </c>
      <c r="AH13" s="33">
        <v>-6.4485999999999996E-3</v>
      </c>
    </row>
    <row r="14" spans="1:34" s="30" customFormat="1" x14ac:dyDescent="0.2">
      <c r="A14" s="9" t="s">
        <v>52</v>
      </c>
      <c r="B14" s="30">
        <v>0.82389836933035365</v>
      </c>
      <c r="C14" s="30">
        <v>0.40347853130011402</v>
      </c>
      <c r="D14" s="30">
        <v>0.75988999293422643</v>
      </c>
      <c r="E14" s="30">
        <v>2</v>
      </c>
      <c r="F14" s="30">
        <f>(E14*100)/35</f>
        <v>5.7142857142857144</v>
      </c>
      <c r="G14" s="30">
        <v>3.0180806675938801</v>
      </c>
      <c r="H14" s="31">
        <f t="shared" si="0"/>
        <v>-0.33732718894009212</v>
      </c>
      <c r="I14" s="30">
        <v>0.83610022571093601</v>
      </c>
      <c r="J14" s="30">
        <v>0.38353318913954643</v>
      </c>
      <c r="K14" s="30">
        <v>0.76065589407319201</v>
      </c>
      <c r="L14" s="30">
        <v>2</v>
      </c>
      <c r="M14" s="30">
        <f t="shared" si="5"/>
        <v>5.5555555555555554</v>
      </c>
      <c r="N14" s="30">
        <v>3.104311543810848</v>
      </c>
      <c r="O14" s="31">
        <f t="shared" si="1"/>
        <v>-0.35573476702508949</v>
      </c>
      <c r="P14" s="30">
        <v>1.237480732458289E-2</v>
      </c>
      <c r="Q14" s="30">
        <v>0.99409525297361323</v>
      </c>
      <c r="R14" s="30">
        <v>2.1263379898658681E-2</v>
      </c>
      <c r="S14" s="30">
        <v>28</v>
      </c>
      <c r="T14" s="30">
        <f t="shared" si="6"/>
        <v>12.389380530973451</v>
      </c>
      <c r="U14" s="30">
        <v>19.48817802503477</v>
      </c>
      <c r="V14" s="32">
        <f t="shared" si="2"/>
        <v>0.43676848415643738</v>
      </c>
      <c r="W14" s="30">
        <v>0.88191683028711876</v>
      </c>
      <c r="X14" s="30">
        <v>0.2665876032772681</v>
      </c>
      <c r="Y14" s="30">
        <v>0.4646505543777768</v>
      </c>
      <c r="Z14" s="30">
        <v>3</v>
      </c>
      <c r="AA14" s="30">
        <v>4.8289290681502086</v>
      </c>
      <c r="AB14" s="33">
        <f t="shared" si="3"/>
        <v>-0.37874423963133641</v>
      </c>
      <c r="AC14" s="34">
        <v>0.13418456000000001</v>
      </c>
      <c r="AD14" s="34">
        <v>0.92640069999999997</v>
      </c>
      <c r="AE14" s="34">
        <v>0.20350650000000001</v>
      </c>
      <c r="AF14" s="34">
        <v>14</v>
      </c>
      <c r="AG14" s="34">
        <v>10.4520167</v>
      </c>
      <c r="AH14" s="33">
        <v>0.33945441999999998</v>
      </c>
    </row>
    <row r="15" spans="1:34" s="30" customFormat="1" x14ac:dyDescent="0.2">
      <c r="A15" s="9" t="s">
        <v>51</v>
      </c>
      <c r="B15" s="30">
        <v>0.36474282024187221</v>
      </c>
      <c r="C15" s="30">
        <v>0.87251089692159423</v>
      </c>
      <c r="D15" s="30">
        <v>0.36474282024187221</v>
      </c>
      <c r="E15" s="30">
        <v>2</v>
      </c>
      <c r="F15" s="30">
        <f t="shared" si="4"/>
        <v>5.7142857142857144</v>
      </c>
      <c r="G15" s="30">
        <v>1.2656467315716271</v>
      </c>
      <c r="H15" s="31">
        <f t="shared" si="0"/>
        <v>0.58021978021978038</v>
      </c>
      <c r="I15" s="30">
        <v>0.74332601984998181</v>
      </c>
      <c r="J15" s="30">
        <v>0.62179076650323539</v>
      </c>
      <c r="K15" s="30">
        <v>1</v>
      </c>
      <c r="L15" s="30">
        <v>1</v>
      </c>
      <c r="M15" s="30">
        <f t="shared" si="5"/>
        <v>2.7777777777777777</v>
      </c>
      <c r="N15" s="30">
        <v>1.3018080667593881</v>
      </c>
      <c r="O15" s="31">
        <f t="shared" si="1"/>
        <v>-0.23183760683760687</v>
      </c>
      <c r="P15" s="30">
        <v>0.94872833686041491</v>
      </c>
      <c r="Q15" s="30">
        <v>0.1229162851332269</v>
      </c>
      <c r="R15" s="30">
        <v>0.2017859371823659</v>
      </c>
      <c r="S15" s="30">
        <v>5</v>
      </c>
      <c r="T15" s="30">
        <f t="shared" si="6"/>
        <v>2.2123893805309733</v>
      </c>
      <c r="U15" s="30">
        <v>8.1724617524339358</v>
      </c>
      <c r="V15" s="32">
        <f t="shared" si="2"/>
        <v>-0.38818924438393465</v>
      </c>
      <c r="W15" s="30">
        <v>0.61668552946200339</v>
      </c>
      <c r="X15" s="30">
        <v>0.67006997064676155</v>
      </c>
      <c r="Y15" s="30">
        <v>1</v>
      </c>
      <c r="Z15" s="30">
        <v>2</v>
      </c>
      <c r="AA15" s="30">
        <v>2.025034770514603</v>
      </c>
      <c r="AB15" s="33">
        <f t="shared" si="3"/>
        <v>-1.2362637362637067E-2</v>
      </c>
      <c r="AC15" s="34">
        <v>0.23363102999999999</v>
      </c>
      <c r="AD15" s="34">
        <v>0.81690119999999999</v>
      </c>
      <c r="AE15" s="34">
        <v>0.42781883999999998</v>
      </c>
      <c r="AF15" s="34">
        <v>88</v>
      </c>
      <c r="AG15" s="34">
        <v>83.383866499999996</v>
      </c>
      <c r="AH15" s="33">
        <v>5.5360029999999998E-2</v>
      </c>
    </row>
    <row r="16" spans="1:34" s="30" customFormat="1" x14ac:dyDescent="0.2">
      <c r="A16" s="9" t="s">
        <v>67</v>
      </c>
      <c r="B16" s="30">
        <v>1</v>
      </c>
      <c r="C16" s="30">
        <v>9.8348117688436903E-2</v>
      </c>
      <c r="D16" s="30">
        <v>0.15872515483069649</v>
      </c>
      <c r="E16" s="30">
        <v>0</v>
      </c>
      <c r="F16" s="30">
        <f t="shared" si="4"/>
        <v>0</v>
      </c>
      <c r="G16" s="30">
        <v>2.1905424200278159</v>
      </c>
      <c r="H16" s="31">
        <f t="shared" si="0"/>
        <v>-1</v>
      </c>
      <c r="I16" s="30">
        <v>6.6894707280480345E-2</v>
      </c>
      <c r="J16" s="30">
        <v>0.98003251771470901</v>
      </c>
      <c r="K16" s="30">
        <v>6.6894707280480345E-2</v>
      </c>
      <c r="L16" s="30">
        <v>5</v>
      </c>
      <c r="M16" s="30">
        <f t="shared" si="5"/>
        <v>13.888888888888889</v>
      </c>
      <c r="N16" s="30">
        <v>2.253129346314326</v>
      </c>
      <c r="O16" s="31">
        <f t="shared" si="1"/>
        <v>1.2191358024691352</v>
      </c>
      <c r="P16" s="30">
        <v>0.32156077549132073</v>
      </c>
      <c r="Q16" s="30">
        <v>0.78462252546090372</v>
      </c>
      <c r="R16" s="30">
        <v>0.61897880497759228</v>
      </c>
      <c r="S16" s="30">
        <v>16</v>
      </c>
      <c r="T16" s="30">
        <f t="shared" si="6"/>
        <v>7.0796460176991154</v>
      </c>
      <c r="U16" s="30">
        <v>14.14464534075104</v>
      </c>
      <c r="V16" s="32">
        <f t="shared" si="2"/>
        <v>0.13117010816125882</v>
      </c>
      <c r="W16" s="30">
        <v>0.26775737764963109</v>
      </c>
      <c r="X16" s="30">
        <v>0.87196761294104008</v>
      </c>
      <c r="Y16" s="30">
        <v>0.38460446448890923</v>
      </c>
      <c r="Z16" s="30">
        <v>5</v>
      </c>
      <c r="AA16" s="30">
        <v>3.5048678720445059</v>
      </c>
      <c r="AB16" s="33">
        <f t="shared" si="3"/>
        <v>0.42658730158730174</v>
      </c>
      <c r="AC16" s="34">
        <v>0.74711227999999996</v>
      </c>
      <c r="AD16" s="34">
        <v>0.31291289999999999</v>
      </c>
      <c r="AE16" s="34">
        <v>0.59488337999999996</v>
      </c>
      <c r="AF16" s="34">
        <v>72</v>
      </c>
      <c r="AG16" s="34">
        <v>75.254520200000002</v>
      </c>
      <c r="AH16" s="33">
        <v>-4.3246800000000002E-2</v>
      </c>
    </row>
    <row r="17" spans="1:34" x14ac:dyDescent="0.2">
      <c r="A17" t="s">
        <v>28</v>
      </c>
      <c r="B17">
        <v>0.16699652436553911</v>
      </c>
      <c r="C17">
        <v>0.93302177923020524</v>
      </c>
      <c r="D17">
        <v>0.20848412657843829</v>
      </c>
      <c r="E17">
        <v>5</v>
      </c>
      <c r="G17">
        <v>2.969401947148818</v>
      </c>
      <c r="H17" s="25">
        <f t="shared" si="0"/>
        <v>0.68384074941451978</v>
      </c>
      <c r="I17">
        <v>2.6035055555162549E-2</v>
      </c>
      <c r="J17">
        <v>0.99237681524315036</v>
      </c>
      <c r="K17">
        <v>2.6035055555162549E-2</v>
      </c>
      <c r="L17">
        <v>7</v>
      </c>
      <c r="M17" s="30"/>
      <c r="N17">
        <v>3.054242002781641</v>
      </c>
      <c r="O17" s="25">
        <f t="shared" si="1"/>
        <v>1.2918943533697633</v>
      </c>
      <c r="P17">
        <v>6.4368727766301301E-2</v>
      </c>
      <c r="Q17">
        <v>0.96378047922901988</v>
      </c>
      <c r="R17">
        <v>0.11214565949661889</v>
      </c>
      <c r="S17">
        <v>25</v>
      </c>
      <c r="U17">
        <v>19.173852573018081</v>
      </c>
      <c r="V17" s="26">
        <f t="shared" si="2"/>
        <v>0.30385898737849992</v>
      </c>
      <c r="W17">
        <v>0.18673872592557181</v>
      </c>
      <c r="X17">
        <v>0.90939632194704545</v>
      </c>
      <c r="Y17">
        <v>0.3120075940367299</v>
      </c>
      <c r="Z17">
        <v>7</v>
      </c>
      <c r="AA17">
        <v>4.7510431154381081</v>
      </c>
      <c r="AB17" s="27">
        <f t="shared" si="3"/>
        <v>0.47336065573770503</v>
      </c>
      <c r="AC17" s="10">
        <v>8.1456799999999996E-2</v>
      </c>
      <c r="AD17" s="10">
        <v>0.95651633999999996</v>
      </c>
      <c r="AE17" s="10">
        <v>0.12787520999999999</v>
      </c>
      <c r="AF17" s="10">
        <v>17</v>
      </c>
      <c r="AG17" s="10">
        <v>12.310153</v>
      </c>
      <c r="AH17" s="27">
        <v>0.38097389999999998</v>
      </c>
    </row>
    <row r="18" spans="1:34" x14ac:dyDescent="0.2">
      <c r="A18" t="s">
        <v>29</v>
      </c>
      <c r="B18">
        <v>0.30771623937089743</v>
      </c>
      <c r="C18">
        <v>0.87685163839644487</v>
      </c>
      <c r="D18">
        <v>0.43595956922517382</v>
      </c>
      <c r="E18">
        <v>3</v>
      </c>
      <c r="G18">
        <v>1.9471488178025029</v>
      </c>
      <c r="H18" s="25">
        <f t="shared" si="0"/>
        <v>0.54071428571428615</v>
      </c>
      <c r="I18">
        <v>0.32358750690352212</v>
      </c>
      <c r="J18">
        <v>0.86686770348797759</v>
      </c>
      <c r="K18">
        <v>0.44433122682479981</v>
      </c>
      <c r="L18">
        <v>3</v>
      </c>
      <c r="M18" s="30"/>
      <c r="N18">
        <v>2.0027816411682888</v>
      </c>
      <c r="O18" s="25">
        <f t="shared" si="1"/>
        <v>0.49791666666666701</v>
      </c>
      <c r="P18">
        <v>0.24656162093729239</v>
      </c>
      <c r="Q18">
        <v>0.84744470954402451</v>
      </c>
      <c r="R18">
        <v>0.38640459070056482</v>
      </c>
      <c r="S18">
        <v>15</v>
      </c>
      <c r="U18">
        <v>12.573018080667589</v>
      </c>
      <c r="V18" s="26">
        <f t="shared" si="2"/>
        <v>0.19303097345132786</v>
      </c>
      <c r="W18">
        <v>8.1708593796340281E-2</v>
      </c>
      <c r="X18">
        <v>0.97094506093756372</v>
      </c>
      <c r="Y18">
        <v>0.1171902152497428</v>
      </c>
      <c r="Z18">
        <v>6</v>
      </c>
      <c r="AA18">
        <v>3.115438108484005</v>
      </c>
      <c r="AB18" s="27">
        <f t="shared" si="3"/>
        <v>0.92589285714285752</v>
      </c>
      <c r="AC18" s="10">
        <v>9.767816E-2</v>
      </c>
      <c r="AD18" s="10">
        <v>0.95439194999999999</v>
      </c>
      <c r="AE18" s="10">
        <v>0.13551768</v>
      </c>
      <c r="AF18" s="10">
        <v>11</v>
      </c>
      <c r="AG18" s="10">
        <v>7.4325451999999999</v>
      </c>
      <c r="AH18" s="27">
        <v>0.47997753999999998</v>
      </c>
    </row>
    <row r="19" spans="1:34" x14ac:dyDescent="0.2">
      <c r="A19" t="s">
        <v>30</v>
      </c>
      <c r="B19">
        <v>2.5417663840460272E-3</v>
      </c>
      <c r="C19">
        <v>0.99948329324621243</v>
      </c>
      <c r="D19">
        <v>2.5417663840460272E-3</v>
      </c>
      <c r="E19">
        <v>8</v>
      </c>
      <c r="G19">
        <v>2.5799721835883171</v>
      </c>
      <c r="H19" s="25">
        <f t="shared" si="0"/>
        <v>2.1008086253369269</v>
      </c>
      <c r="I19">
        <v>4.1819369319066588E-2</v>
      </c>
      <c r="J19">
        <v>0.98761130668876251</v>
      </c>
      <c r="K19">
        <v>4.1819369319066588E-2</v>
      </c>
      <c r="L19">
        <v>6</v>
      </c>
      <c r="M19" s="30"/>
      <c r="N19">
        <v>2.6536856745479831</v>
      </c>
      <c r="O19" s="25">
        <f t="shared" si="1"/>
        <v>1.2610062893081764</v>
      </c>
      <c r="P19">
        <v>0.74344312445160665</v>
      </c>
      <c r="Q19">
        <v>0.36635968198724622</v>
      </c>
      <c r="R19">
        <v>0.64850291677210392</v>
      </c>
      <c r="S19">
        <v>15</v>
      </c>
      <c r="U19">
        <v>16.659248956884561</v>
      </c>
      <c r="V19" s="26">
        <f t="shared" si="2"/>
        <v>-9.9599265319752814E-2</v>
      </c>
      <c r="W19">
        <v>1.418679677812823E-3</v>
      </c>
      <c r="X19">
        <v>0.99965363072341207</v>
      </c>
      <c r="Y19" s="36">
        <v>1.418679677812823E-3</v>
      </c>
      <c r="Z19">
        <v>11</v>
      </c>
      <c r="AA19">
        <v>4.1279554937413074</v>
      </c>
      <c r="AB19" s="27">
        <f t="shared" si="3"/>
        <v>1.6647574123989217</v>
      </c>
      <c r="AC19" s="10">
        <v>0.45090912</v>
      </c>
      <c r="AD19" s="10">
        <v>0.62908067999999995</v>
      </c>
      <c r="AE19" s="10">
        <v>0.83636120000000003</v>
      </c>
      <c r="AF19" s="10">
        <v>41</v>
      </c>
      <c r="AG19" s="10">
        <v>39.949930500000001</v>
      </c>
      <c r="AH19" s="27">
        <v>2.6284640000000001E-2</v>
      </c>
    </row>
    <row r="20" spans="1:34" x14ac:dyDescent="0.2">
      <c r="A20" t="s">
        <v>31</v>
      </c>
      <c r="B20">
        <v>1.5803473404962621E-2</v>
      </c>
      <c r="C20">
        <v>0.9969035579919745</v>
      </c>
      <c r="D20">
        <v>1.5803473404962621E-2</v>
      </c>
      <c r="E20">
        <v>5</v>
      </c>
      <c r="G20">
        <v>1.557719054242003</v>
      </c>
      <c r="H20" s="25">
        <f t="shared" si="0"/>
        <v>2.2098214285714284</v>
      </c>
      <c r="I20">
        <v>1</v>
      </c>
      <c r="J20">
        <v>0.18614730459666731</v>
      </c>
      <c r="K20">
        <v>0.39785922864879453</v>
      </c>
      <c r="L20">
        <v>0</v>
      </c>
      <c r="M20" s="30"/>
      <c r="N20">
        <v>1.6022253129346311</v>
      </c>
      <c r="O20" s="25">
        <f t="shared" si="1"/>
        <v>-1</v>
      </c>
      <c r="P20">
        <v>0.28234339628691468</v>
      </c>
      <c r="Q20">
        <v>0.82986675099493057</v>
      </c>
      <c r="R20">
        <v>0.44176906135145733</v>
      </c>
      <c r="S20">
        <v>12</v>
      </c>
      <c r="U20">
        <v>10.058414464534071</v>
      </c>
      <c r="V20" s="26">
        <f t="shared" si="2"/>
        <v>0.19303097345132794</v>
      </c>
      <c r="W20">
        <v>0.2331776333871535</v>
      </c>
      <c r="X20">
        <v>0.90519865122867071</v>
      </c>
      <c r="Y20">
        <v>0.30348574090009378</v>
      </c>
      <c r="Z20">
        <v>4</v>
      </c>
      <c r="AA20">
        <v>2.4923504867872039</v>
      </c>
      <c r="AB20" s="27">
        <f t="shared" si="3"/>
        <v>0.60491071428571463</v>
      </c>
      <c r="AC20" s="28">
        <v>2.8764099999999998E-3</v>
      </c>
      <c r="AD20" s="10">
        <v>0.99870610999999998</v>
      </c>
      <c r="AE20" s="28">
        <v>4.0718799999999999E-3</v>
      </c>
      <c r="AF20" s="10">
        <v>31</v>
      </c>
      <c r="AG20" s="10">
        <v>19.9749652</v>
      </c>
      <c r="AH20" s="27">
        <v>0.55194262999999999</v>
      </c>
    </row>
    <row r="21" spans="1:34" x14ac:dyDescent="0.2">
      <c r="A21" t="s">
        <v>32</v>
      </c>
      <c r="B21">
        <v>3.1078503869332E-3</v>
      </c>
      <c r="C21">
        <v>0.99902348895585869</v>
      </c>
      <c r="D21">
        <v>3.7865295416030188E-3</v>
      </c>
      <c r="E21">
        <v>16</v>
      </c>
      <c r="G21">
        <v>8.3727399165507652</v>
      </c>
      <c r="H21" s="25">
        <f t="shared" si="0"/>
        <v>0.91096345514950161</v>
      </c>
      <c r="I21">
        <v>1.1997858916894279E-2</v>
      </c>
      <c r="J21">
        <v>0.99557595408909705</v>
      </c>
      <c r="K21">
        <v>1.533442972505061E-2</v>
      </c>
      <c r="L21">
        <v>15</v>
      </c>
      <c r="M21" s="30"/>
      <c r="N21">
        <v>8.6119610570236436</v>
      </c>
      <c r="O21" s="25">
        <f t="shared" si="1"/>
        <v>0.74176356589147296</v>
      </c>
      <c r="P21">
        <v>0.20126742306927789</v>
      </c>
      <c r="Q21">
        <v>0.8469447295675181</v>
      </c>
      <c r="R21">
        <v>0.34849567620678962</v>
      </c>
      <c r="S21">
        <v>59</v>
      </c>
      <c r="U21">
        <v>54.063977746870663</v>
      </c>
      <c r="V21" s="26">
        <f t="shared" si="2"/>
        <v>9.1299650133772198E-2</v>
      </c>
      <c r="W21">
        <v>1.011770971761649E-4</v>
      </c>
      <c r="X21">
        <v>0.99996929397507228</v>
      </c>
      <c r="Y21" s="36">
        <v>1.2387186158183261E-4</v>
      </c>
      <c r="Z21">
        <v>26</v>
      </c>
      <c r="AA21">
        <v>13.396383866481219</v>
      </c>
      <c r="AB21" s="27">
        <f t="shared" si="3"/>
        <v>0.94082225913621331</v>
      </c>
      <c r="AC21" s="10">
        <v>0.11490014</v>
      </c>
      <c r="AD21" s="10">
        <v>0.91956587999999995</v>
      </c>
      <c r="AE21" s="10">
        <v>0.21669848</v>
      </c>
      <c r="AF21" s="10">
        <v>47</v>
      </c>
      <c r="AG21" s="10">
        <v>40.646731600000003</v>
      </c>
      <c r="AH21" s="27">
        <v>0.15630453</v>
      </c>
    </row>
    <row r="22" spans="1:34" x14ac:dyDescent="0.2">
      <c r="A22" t="s">
        <v>33</v>
      </c>
      <c r="B22">
        <v>4.6608184441521039E-2</v>
      </c>
      <c r="C22">
        <v>0.98327622365814704</v>
      </c>
      <c r="D22">
        <v>5.6913372111137887E-2</v>
      </c>
      <c r="E22">
        <v>8</v>
      </c>
      <c r="G22">
        <v>4.1863699582753826</v>
      </c>
      <c r="H22" s="25">
        <f t="shared" si="0"/>
        <v>0.91096345514950161</v>
      </c>
      <c r="I22">
        <v>5.4172909298830528E-2</v>
      </c>
      <c r="J22">
        <v>0.97986835255906213</v>
      </c>
      <c r="K22">
        <v>6.3182415477823037E-2</v>
      </c>
      <c r="L22">
        <v>8</v>
      </c>
      <c r="M22" s="30"/>
      <c r="N22">
        <v>4.3059805285118218</v>
      </c>
      <c r="O22" s="25">
        <f t="shared" si="1"/>
        <v>0.85788113695090451</v>
      </c>
      <c r="P22">
        <v>5.6385655033727222E-2</v>
      </c>
      <c r="Q22">
        <v>0.9660358209312504</v>
      </c>
      <c r="R22">
        <v>0.1069294337297127</v>
      </c>
      <c r="S22">
        <v>34</v>
      </c>
      <c r="U22">
        <v>27.031988873435331</v>
      </c>
      <c r="V22" s="26">
        <f t="shared" si="2"/>
        <v>0.25776908828977135</v>
      </c>
      <c r="W22">
        <v>1.0211066801272491E-2</v>
      </c>
      <c r="X22">
        <v>0.99632294020560863</v>
      </c>
      <c r="Y22">
        <v>1.568109381300202E-2</v>
      </c>
      <c r="Z22">
        <v>13</v>
      </c>
      <c r="AA22">
        <v>6.6981919332406124</v>
      </c>
      <c r="AB22" s="27">
        <f t="shared" si="3"/>
        <v>0.94082225913621254</v>
      </c>
      <c r="AC22" s="10">
        <v>0.30000526</v>
      </c>
      <c r="AD22" s="10">
        <v>0.77043357000000001</v>
      </c>
      <c r="AE22" s="10">
        <v>0.58405753999999999</v>
      </c>
      <c r="AF22" s="10">
        <v>37</v>
      </c>
      <c r="AG22" s="10">
        <v>34.143254499999998</v>
      </c>
      <c r="AH22" s="27">
        <v>8.3669400000000005E-2</v>
      </c>
    </row>
    <row r="23" spans="1:34" x14ac:dyDescent="0.2">
      <c r="A23" t="s">
        <v>34</v>
      </c>
      <c r="B23">
        <v>3.77311826360997E-3</v>
      </c>
      <c r="C23">
        <v>0.99878656334914206</v>
      </c>
      <c r="D23">
        <v>4.3414796096943849E-3</v>
      </c>
      <c r="E23">
        <v>16</v>
      </c>
      <c r="G23">
        <v>8.5187760778859527</v>
      </c>
      <c r="H23" s="25">
        <f t="shared" si="0"/>
        <v>0.87820408163265307</v>
      </c>
      <c r="I23">
        <v>0.81476193989583579</v>
      </c>
      <c r="J23">
        <v>0.31621906161698538</v>
      </c>
      <c r="K23">
        <v>0.55564115657950541</v>
      </c>
      <c r="L23">
        <v>7</v>
      </c>
      <c r="N23">
        <v>8.7621696801112652</v>
      </c>
      <c r="O23" s="25">
        <f t="shared" si="1"/>
        <v>-0.20111111111111107</v>
      </c>
      <c r="P23">
        <v>0.31874055074228808</v>
      </c>
      <c r="Q23">
        <v>0.74446651004233444</v>
      </c>
      <c r="R23">
        <v>0.57563603108853356</v>
      </c>
      <c r="S23">
        <v>58</v>
      </c>
      <c r="U23">
        <v>55.006954102920723</v>
      </c>
      <c r="V23" s="26">
        <f t="shared" si="2"/>
        <v>5.4412136536030345E-2</v>
      </c>
      <c r="W23">
        <v>7.0427518531593113E-3</v>
      </c>
      <c r="X23">
        <v>0.99703824245376516</v>
      </c>
      <c r="Y23" s="36">
        <v>9.25400640613761E-3</v>
      </c>
      <c r="Z23">
        <v>22</v>
      </c>
      <c r="AA23">
        <v>13.63004172461752</v>
      </c>
      <c r="AB23" s="27">
        <f t="shared" si="3"/>
        <v>0.6140816326530617</v>
      </c>
      <c r="AC23" s="28">
        <v>6.5446999999999999E-5</v>
      </c>
      <c r="AD23" s="10">
        <v>0.99997512</v>
      </c>
      <c r="AE23" s="28">
        <v>1.1724E-4</v>
      </c>
      <c r="AF23" s="10">
        <v>40</v>
      </c>
      <c r="AG23" s="10">
        <v>23.6912378</v>
      </c>
      <c r="AH23" s="27">
        <v>0.68838792999999998</v>
      </c>
    </row>
    <row r="24" spans="1:34" ht="17" thickBot="1" x14ac:dyDescent="0.25">
      <c r="A24" t="s">
        <v>35</v>
      </c>
      <c r="B24">
        <v>1.464791039583656E-2</v>
      </c>
      <c r="C24">
        <v>0.99472564411118714</v>
      </c>
      <c r="D24">
        <v>1.7474786336633599E-2</v>
      </c>
      <c r="E24">
        <v>13</v>
      </c>
      <c r="G24">
        <v>7.1557719054242002</v>
      </c>
      <c r="H24" s="25">
        <f t="shared" si="0"/>
        <v>0.81671525753158414</v>
      </c>
      <c r="I24">
        <v>0.30447609106583462</v>
      </c>
      <c r="J24">
        <v>0.81993956219332231</v>
      </c>
      <c r="K24">
        <v>0.52409696790523586</v>
      </c>
      <c r="L24">
        <v>9</v>
      </c>
      <c r="N24">
        <v>7.3602225312934628</v>
      </c>
      <c r="O24" s="25">
        <f t="shared" si="1"/>
        <v>0.22278911564625856</v>
      </c>
      <c r="P24">
        <v>0.6304908953746553</v>
      </c>
      <c r="Q24">
        <v>0.4469579956086131</v>
      </c>
      <c r="R24">
        <v>0.84265770824892683</v>
      </c>
      <c r="S24">
        <v>45</v>
      </c>
      <c r="U24">
        <v>46.205841446453412</v>
      </c>
      <c r="V24" s="26">
        <f t="shared" si="2"/>
        <v>-2.6097164529528729E-2</v>
      </c>
      <c r="W24">
        <v>4.188713238258218E-3</v>
      </c>
      <c r="X24">
        <v>0.99837936905413993</v>
      </c>
      <c r="Y24" s="36">
        <v>5.3496752935613904E-3</v>
      </c>
      <c r="Z24">
        <v>20</v>
      </c>
      <c r="AA24">
        <v>11.44923504867872</v>
      </c>
      <c r="AB24" s="27">
        <f t="shared" si="3"/>
        <v>0.74684159378036941</v>
      </c>
      <c r="AC24" s="10">
        <v>0.91496244000000004</v>
      </c>
      <c r="AD24" s="10">
        <v>0.18193762999999999</v>
      </c>
      <c r="AE24" s="10">
        <v>0.29973895</v>
      </c>
      <c r="AF24" s="10">
        <v>5</v>
      </c>
      <c r="AG24" s="10">
        <v>7.6648122399999998</v>
      </c>
      <c r="AH24" s="29">
        <v>-0.34766829999999999</v>
      </c>
    </row>
    <row r="25" spans="1:34" x14ac:dyDescent="0.2">
      <c r="A25" t="s">
        <v>36</v>
      </c>
      <c r="B25">
        <v>5.9173731245938822E-3</v>
      </c>
      <c r="C25">
        <v>0.99827202907572743</v>
      </c>
      <c r="D25">
        <v>1.0018604555806309E-2</v>
      </c>
      <c r="E25">
        <v>11</v>
      </c>
      <c r="G25">
        <v>4.9652294853963834</v>
      </c>
      <c r="H25" s="25">
        <f t="shared" si="0"/>
        <v>1.2154061624649861</v>
      </c>
      <c r="I25">
        <v>0.9077431500729114</v>
      </c>
      <c r="J25">
        <v>0.22179465405900209</v>
      </c>
      <c r="K25">
        <v>0.46030966700959608</v>
      </c>
      <c r="L25">
        <v>3</v>
      </c>
      <c r="N25">
        <v>5.1070931849791377</v>
      </c>
      <c r="O25" s="25">
        <f t="shared" si="1"/>
        <v>-0.41258169934640521</v>
      </c>
      <c r="P25">
        <v>0.36686004786707249</v>
      </c>
      <c r="Q25">
        <v>0.71507372198976227</v>
      </c>
      <c r="R25">
        <v>0.64691512955543329</v>
      </c>
      <c r="S25">
        <v>34</v>
      </c>
      <c r="U25">
        <v>32.061196105702358</v>
      </c>
      <c r="V25" s="26">
        <f t="shared" si="2"/>
        <v>6.0471976401180162E-2</v>
      </c>
      <c r="W25">
        <v>4.0369164235087372E-2</v>
      </c>
      <c r="X25">
        <v>0.98209539317679218</v>
      </c>
      <c r="Y25">
        <v>6.9294142806924947E-2</v>
      </c>
      <c r="Z25">
        <v>13</v>
      </c>
      <c r="AA25">
        <v>7.9443671766342154</v>
      </c>
      <c r="AB25" s="27">
        <f t="shared" si="3"/>
        <v>0.63637955182072803</v>
      </c>
    </row>
    <row r="26" spans="1:34" x14ac:dyDescent="0.2">
      <c r="A26" t="s">
        <v>37</v>
      </c>
      <c r="B26">
        <v>0.21283883378697641</v>
      </c>
      <c r="C26">
        <v>0.92977211008926408</v>
      </c>
      <c r="D26">
        <v>0.21283883378697641</v>
      </c>
      <c r="E26">
        <v>3</v>
      </c>
      <c r="G26">
        <v>1.606397774687065</v>
      </c>
      <c r="H26" s="25">
        <f t="shared" si="0"/>
        <v>0.86753246753246793</v>
      </c>
      <c r="I26">
        <v>0.50171049031547099</v>
      </c>
      <c r="J26">
        <v>0.77476515912968202</v>
      </c>
      <c r="K26">
        <v>0.67810335100314267</v>
      </c>
      <c r="L26">
        <v>2</v>
      </c>
      <c r="N26">
        <v>1.6522948539638389</v>
      </c>
      <c r="O26" s="25">
        <f t="shared" si="1"/>
        <v>0.21043771043771026</v>
      </c>
      <c r="P26">
        <v>0.47186631171258758</v>
      </c>
      <c r="Q26">
        <v>0.67350987910147131</v>
      </c>
      <c r="R26">
        <v>0.84839089279234292</v>
      </c>
      <c r="S26">
        <v>11</v>
      </c>
      <c r="U26">
        <v>10.372739916550771</v>
      </c>
      <c r="V26" s="26">
        <f t="shared" si="2"/>
        <v>6.0471976401179371E-2</v>
      </c>
      <c r="W26">
        <v>0.25081934211195372</v>
      </c>
      <c r="X26">
        <v>0.89472475486764769</v>
      </c>
      <c r="Y26">
        <v>0.31539636662529491</v>
      </c>
      <c r="Z26">
        <v>4</v>
      </c>
      <c r="AA26">
        <v>2.570236439499304</v>
      </c>
      <c r="AB26" s="27">
        <f t="shared" si="3"/>
        <v>0.55627705627705659</v>
      </c>
    </row>
    <row r="28" spans="1:34" s="30" customFormat="1" x14ac:dyDescent="0.2">
      <c r="A28" s="9" t="s">
        <v>62</v>
      </c>
      <c r="B28" s="30">
        <v>0.5342148896931378</v>
      </c>
      <c r="C28" s="30">
        <v>0.74720437709741216</v>
      </c>
      <c r="D28" s="30">
        <v>0.69256718753973456</v>
      </c>
      <c r="E28" s="30">
        <v>2</v>
      </c>
      <c r="F28" s="30">
        <f>(E28*100)/35</f>
        <v>5.7142857142857144</v>
      </c>
      <c r="G28" s="30">
        <v>1.7524339360222529</v>
      </c>
      <c r="H28" s="31">
        <f>(E28-G28)/G28</f>
        <v>0.14126984126984138</v>
      </c>
      <c r="I28" s="30">
        <v>0.54994610085704054</v>
      </c>
      <c r="J28" s="30">
        <v>0.73321570009320336</v>
      </c>
      <c r="K28" s="30">
        <v>0.69996406723802684</v>
      </c>
      <c r="L28" s="30">
        <v>2</v>
      </c>
      <c r="M28" s="30">
        <f>(L28*100)/36</f>
        <v>5.5555555555555554</v>
      </c>
      <c r="N28" s="30">
        <v>1.8025034770514601</v>
      </c>
      <c r="O28" s="31">
        <f>(L28-N28)/N28</f>
        <v>0.10956790123456807</v>
      </c>
      <c r="P28" s="30">
        <v>0.1215741847070729</v>
      </c>
      <c r="Q28" s="30">
        <v>0.93570231179824437</v>
      </c>
      <c r="R28" s="30">
        <v>0.19770803772305079</v>
      </c>
      <c r="S28" s="30">
        <v>15</v>
      </c>
      <c r="T28" s="30">
        <f>(S28*100)/226</f>
        <v>6.6371681415929205</v>
      </c>
      <c r="U28" s="30">
        <v>11.315716272600829</v>
      </c>
      <c r="V28" s="32">
        <f>(S28-U28)/U28</f>
        <v>0.32558997050147553</v>
      </c>
      <c r="W28" s="30">
        <v>0.13997193177552131</v>
      </c>
      <c r="X28" s="30">
        <v>0.94708766027337898</v>
      </c>
      <c r="Y28" s="30">
        <v>0.1899705589620955</v>
      </c>
      <c r="Z28" s="30">
        <v>5</v>
      </c>
      <c r="AA28" s="30">
        <v>2.8038942976356052</v>
      </c>
      <c r="AB28" s="33">
        <f>(Z28-AA28)/AA28</f>
        <v>0.78323412698412687</v>
      </c>
      <c r="AC28" s="34">
        <v>0.87977578000000001</v>
      </c>
      <c r="AD28" s="34">
        <v>0.23006921999999999</v>
      </c>
      <c r="AE28" s="34">
        <v>0.42095531000000003</v>
      </c>
      <c r="AF28" s="34">
        <v>6</v>
      </c>
      <c r="AG28" s="34">
        <v>8.3616133500000007</v>
      </c>
      <c r="AH28" s="33">
        <v>-0.28243509999999999</v>
      </c>
    </row>
    <row r="29" spans="1:34" s="30" customFormat="1" x14ac:dyDescent="0.2">
      <c r="A29" s="9" t="s">
        <v>49</v>
      </c>
      <c r="B29" s="30">
        <v>0.13583783463633739</v>
      </c>
      <c r="C29" s="30">
        <v>0.92623485728165211</v>
      </c>
      <c r="D29" s="30">
        <v>0.22760945900860319</v>
      </c>
      <c r="E29" s="30">
        <v>21</v>
      </c>
      <c r="F29" s="30">
        <f>(E29*100)/35</f>
        <v>60</v>
      </c>
      <c r="G29" s="30">
        <v>17.32962447844228</v>
      </c>
      <c r="H29" s="31">
        <f>(E29-G29)/G29</f>
        <v>0.2117977528089888</v>
      </c>
      <c r="I29" s="30">
        <v>0.67432889411415742</v>
      </c>
      <c r="J29" s="30">
        <v>0.45607178978428292</v>
      </c>
      <c r="K29" s="30">
        <v>0.86474866264253536</v>
      </c>
      <c r="L29" s="30">
        <v>17</v>
      </c>
      <c r="M29" s="30">
        <f>(L29*100)/36</f>
        <v>47.222222222222221</v>
      </c>
      <c r="N29" s="30">
        <v>17.82475660639777</v>
      </c>
      <c r="O29" s="31">
        <f>(L29-N29)/N29</f>
        <v>-4.627028714107341E-2</v>
      </c>
      <c r="P29" s="30">
        <v>0.70750712012307415</v>
      </c>
      <c r="Q29" s="30">
        <v>0.34995498187499863</v>
      </c>
      <c r="R29" s="30">
        <v>0.68800876459046401</v>
      </c>
      <c r="S29" s="30">
        <v>109</v>
      </c>
      <c r="T29" s="30">
        <f>(S29*100)/226</f>
        <v>48.230088495575224</v>
      </c>
      <c r="U29" s="30">
        <v>111.8998609179416</v>
      </c>
      <c r="V29" s="32">
        <f>(S29-U29)/U29</f>
        <v>-2.5914785721388171E-2</v>
      </c>
      <c r="W29" s="30">
        <v>9.186911037841862E-2</v>
      </c>
      <c r="X29" s="30">
        <v>0.94622523022452787</v>
      </c>
      <c r="Y29" s="30">
        <v>0.16436826380019681</v>
      </c>
      <c r="Z29" s="30">
        <v>33</v>
      </c>
      <c r="AA29" s="30">
        <v>27.727399165507649</v>
      </c>
      <c r="AB29" s="33">
        <f>(Z29-AA29)/AA29</f>
        <v>0.190158507223114</v>
      </c>
      <c r="AC29" s="35">
        <v>4.1451109999999999E-2</v>
      </c>
      <c r="AD29" s="34">
        <v>0.97200481999999999</v>
      </c>
      <c r="AE29" s="34">
        <v>7.730252E-2</v>
      </c>
      <c r="AF29" s="34">
        <v>93</v>
      </c>
      <c r="AG29" s="34">
        <v>82.687065399999994</v>
      </c>
      <c r="AH29" s="33">
        <v>0.12472247</v>
      </c>
    </row>
    <row r="30" spans="1:34" s="30" customFormat="1" x14ac:dyDescent="0.2">
      <c r="A30" s="9" t="s">
        <v>50</v>
      </c>
      <c r="B30" s="30">
        <v>0.22103086067883651</v>
      </c>
      <c r="C30" s="30">
        <v>0.86782375674084744</v>
      </c>
      <c r="D30" s="30">
        <v>0.38863549961792321</v>
      </c>
      <c r="E30" s="30">
        <v>20</v>
      </c>
      <c r="F30" s="30">
        <f>(E30*100)/35</f>
        <v>57.142857142857146</v>
      </c>
      <c r="G30" s="30">
        <v>17.28094575799722</v>
      </c>
      <c r="H30" s="31">
        <f>(E30-G30)/G30</f>
        <v>0.15734406438631782</v>
      </c>
      <c r="I30" s="30">
        <v>0.53708965945045195</v>
      </c>
      <c r="J30" s="30">
        <v>0.59800356112631259</v>
      </c>
      <c r="K30" s="30">
        <v>1</v>
      </c>
      <c r="L30" s="30">
        <v>18</v>
      </c>
      <c r="M30" s="30">
        <f>(L30*100)/36</f>
        <v>50</v>
      </c>
      <c r="N30" s="30">
        <v>17.774687065368571</v>
      </c>
      <c r="O30" s="31">
        <f>(L30-N30)/N30</f>
        <v>1.267605633802796E-2</v>
      </c>
      <c r="P30" s="30">
        <v>0.79304379746229159</v>
      </c>
      <c r="Q30" s="30">
        <v>0.25581441856059772</v>
      </c>
      <c r="R30" s="30">
        <v>0.47068777853424848</v>
      </c>
      <c r="S30" s="30">
        <v>107</v>
      </c>
      <c r="T30" s="30">
        <f>(S30*100)/226</f>
        <v>47.345132743362832</v>
      </c>
      <c r="U30" s="30">
        <v>111.58553546592491</v>
      </c>
      <c r="V30" s="32">
        <f>(S30-U30)/U30</f>
        <v>-4.1094353733017661E-2</v>
      </c>
      <c r="W30" s="30">
        <v>0.1418946840634677</v>
      </c>
      <c r="X30" s="30">
        <v>0.91166210658758484</v>
      </c>
      <c r="Y30" s="30">
        <v>0.26581726048556792</v>
      </c>
      <c r="Z30" s="30">
        <v>32</v>
      </c>
      <c r="AA30" s="30">
        <v>27.649513212795551</v>
      </c>
      <c r="AB30" s="33">
        <f>(Z30-AA30)/AA30</f>
        <v>0.15734406438631784</v>
      </c>
      <c r="AC30" s="35">
        <v>3.793593E-2</v>
      </c>
      <c r="AD30" s="34">
        <v>0.97454141999999999</v>
      </c>
      <c r="AE30" s="34">
        <v>6.4292440000000006E-2</v>
      </c>
      <c r="AF30" s="34">
        <v>93</v>
      </c>
      <c r="AG30" s="34">
        <v>82.454798299999993</v>
      </c>
      <c r="AH30" s="33">
        <v>0.1278907</v>
      </c>
    </row>
    <row r="31" spans="1:34" s="30" customFormat="1" x14ac:dyDescent="0.2">
      <c r="A31" s="9" t="s">
        <v>65</v>
      </c>
      <c r="B31" s="30">
        <v>0.67079952941828114</v>
      </c>
      <c r="C31" s="30">
        <v>0.48602264589007971</v>
      </c>
      <c r="D31" s="30">
        <v>1</v>
      </c>
      <c r="E31" s="30">
        <v>8</v>
      </c>
      <c r="F31" s="30">
        <f>(E31*100)/35</f>
        <v>22.857142857142858</v>
      </c>
      <c r="G31" s="30">
        <v>8.6648122392211402</v>
      </c>
      <c r="H31" s="31">
        <f>(E31-G31)/G31</f>
        <v>-7.6725521669341865E-2</v>
      </c>
      <c r="I31" s="30">
        <v>0.39704853918701971</v>
      </c>
      <c r="J31" s="30">
        <v>0.74108639479180072</v>
      </c>
      <c r="K31" s="30">
        <v>0.69257875157805471</v>
      </c>
      <c r="L31" s="30">
        <v>10</v>
      </c>
      <c r="M31" s="30">
        <f>(L31*100)/36</f>
        <v>27.777777777777779</v>
      </c>
      <c r="N31" s="30">
        <v>8.9123783031988868</v>
      </c>
      <c r="O31" s="31">
        <f>(L31-N31)/N31</f>
        <v>0.12203495630461929</v>
      </c>
      <c r="P31" s="30">
        <v>0.111874224002618</v>
      </c>
      <c r="Q31" s="30">
        <v>0.91927738723010399</v>
      </c>
      <c r="R31" s="30">
        <v>0.19373870478377969</v>
      </c>
      <c r="S31" s="30">
        <v>63</v>
      </c>
      <c r="T31" s="30">
        <f>(S31*100)/226</f>
        <v>27.876106194690266</v>
      </c>
      <c r="U31" s="30">
        <v>55.94993045897079</v>
      </c>
      <c r="V31" s="32">
        <f>(S31-U31)/U31</f>
        <v>0.12600676145967987</v>
      </c>
      <c r="W31" s="30">
        <v>0.66285420503290027</v>
      </c>
      <c r="X31" s="30">
        <v>0.46248386621423188</v>
      </c>
      <c r="Y31" s="30">
        <v>0.87270632472109833</v>
      </c>
      <c r="Z31" s="30">
        <v>13</v>
      </c>
      <c r="AA31" s="30">
        <v>13.863699582753821</v>
      </c>
      <c r="AB31" s="33">
        <f>(Z31-AA31)/AA31</f>
        <v>-6.2299357945425092E-2</v>
      </c>
      <c r="AC31" s="35">
        <v>3.0307000000000001E-4</v>
      </c>
      <c r="AD31" s="34">
        <v>0.99985495999999996</v>
      </c>
      <c r="AE31" s="35">
        <v>4.7487000000000001E-4</v>
      </c>
      <c r="AF31" s="34">
        <v>59</v>
      </c>
      <c r="AG31" s="34">
        <v>41.343532699999997</v>
      </c>
      <c r="AH31" s="33">
        <v>0.42706720999999997</v>
      </c>
    </row>
    <row r="32" spans="1:34" s="30" customFormat="1" x14ac:dyDescent="0.2">
      <c r="A32" s="9" t="s">
        <v>66</v>
      </c>
      <c r="B32" s="30">
        <v>0.51397735410992029</v>
      </c>
      <c r="C32" s="30">
        <v>0.641322275807097</v>
      </c>
      <c r="D32" s="30">
        <v>0.84317782469163927</v>
      </c>
      <c r="E32" s="30">
        <v>9</v>
      </c>
      <c r="F32" s="30">
        <f>(E32*100)/35</f>
        <v>25.714285714285715</v>
      </c>
      <c r="G32" s="30">
        <v>8.6648122392211402</v>
      </c>
      <c r="H32" s="31">
        <f>(E32-G32)/G32</f>
        <v>3.8683788121990401E-2</v>
      </c>
      <c r="I32" s="30">
        <v>0.39704853918701971</v>
      </c>
      <c r="J32" s="30">
        <v>0.74108639479180072</v>
      </c>
      <c r="K32" s="30">
        <v>0.69257875157805471</v>
      </c>
      <c r="L32" s="30">
        <v>10</v>
      </c>
      <c r="M32" s="30">
        <f>(L32*100)/36</f>
        <v>27.777777777777779</v>
      </c>
      <c r="N32" s="30">
        <v>8.9123783031988868</v>
      </c>
      <c r="O32" s="31">
        <f>(L32-N32)/N32</f>
        <v>0.12203495630461929</v>
      </c>
      <c r="P32" s="30">
        <v>0.111874224002618</v>
      </c>
      <c r="Q32" s="30">
        <v>0.91927738723010399</v>
      </c>
      <c r="R32" s="30">
        <v>0.19373870478377969</v>
      </c>
      <c r="S32" s="30">
        <v>63</v>
      </c>
      <c r="T32" s="30">
        <f>(S32*100)/226</f>
        <v>27.876106194690266</v>
      </c>
      <c r="U32" s="30">
        <v>55.94993045897079</v>
      </c>
      <c r="V32" s="32">
        <f>(S32-U32)/U32</f>
        <v>0.12600676145967987</v>
      </c>
      <c r="W32" s="30">
        <v>0.41022245850686639</v>
      </c>
      <c r="X32" s="30">
        <v>0.70668405286927682</v>
      </c>
      <c r="Y32" s="30">
        <v>0.74736825347396607</v>
      </c>
      <c r="Z32" s="30">
        <v>15</v>
      </c>
      <c r="AA32" s="30">
        <v>13.863699582753821</v>
      </c>
      <c r="AB32" s="33">
        <f>(Z32-AA32)/AA32</f>
        <v>8.1962279293740281E-2</v>
      </c>
      <c r="AC32" s="34">
        <v>0.89284056999999994</v>
      </c>
      <c r="AD32" s="34">
        <v>0.18173601</v>
      </c>
      <c r="AE32" s="34">
        <v>0.34601883</v>
      </c>
      <c r="AF32" s="34">
        <v>11</v>
      </c>
      <c r="AG32" s="34">
        <v>14.4005563</v>
      </c>
      <c r="AH32" s="33">
        <v>-0.23614060000000001</v>
      </c>
    </row>
  </sheetData>
  <conditionalFormatting sqref="Y1 J2:L8 K1:L1 E1:H1 N1:O1 U1:V1 B2:B22 B28:B32 D1:D22 D28:D32 R1:S22 R28:S32 Z2:AB22 Z28:AB32 U2:U22 U28:U32 J10:L22 J28:L32 AF2:AH22 AF28:AH32">
    <cfRule type="cellIs" dxfId="10" priority="25" operator="lessThan">
      <formula>0.05</formula>
    </cfRule>
  </conditionalFormatting>
  <conditionalFormatting sqref="B1:C1">
    <cfRule type="cellIs" dxfId="9" priority="24" operator="lessThan">
      <formula>0.05</formula>
    </cfRule>
  </conditionalFormatting>
  <conditionalFormatting sqref="I1:J1">
    <cfRule type="cellIs" dxfId="8" priority="23" operator="lessThan">
      <formula>0.05</formula>
    </cfRule>
  </conditionalFormatting>
  <conditionalFormatting sqref="P1:Q1">
    <cfRule type="cellIs" dxfId="7" priority="21" operator="lessThan">
      <formula>0.05</formula>
    </cfRule>
  </conditionalFormatting>
  <conditionalFormatting sqref="W1:X1">
    <cfRule type="cellIs" dxfId="6" priority="19" operator="lessThan">
      <formula>0.05</formula>
    </cfRule>
  </conditionalFormatting>
  <conditionalFormatting sqref="Z1:AB1">
    <cfRule type="cellIs" dxfId="5" priority="18" operator="lessThan">
      <formula>0.05</formula>
    </cfRule>
  </conditionalFormatting>
  <conditionalFormatting sqref="L9 J9">
    <cfRule type="cellIs" dxfId="4" priority="17" operator="lessThan">
      <formula>0.05</formula>
    </cfRule>
  </conditionalFormatting>
  <conditionalFormatting sqref="AC1:AH1">
    <cfRule type="cellIs" dxfId="3" priority="11" operator="lessThan">
      <formula>0.05</formula>
    </cfRule>
  </conditionalFormatting>
  <conditionalFormatting sqref="AF15:AF16">
    <cfRule type="cellIs" dxfId="2" priority="10" operator="lessThan">
      <formula>0.05</formula>
    </cfRule>
  </conditionalFormatting>
  <conditionalFormatting sqref="AG15:AG16">
    <cfRule type="cellIs" dxfId="1" priority="9" operator="lessThan">
      <formula>0.05</formula>
    </cfRule>
  </conditionalFormatting>
  <conditionalFormatting sqref="AH15:AH16">
    <cfRule type="cellIs" dxfId="0" priority="8" operator="lessThan">
      <formula>0.05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Characteristic enrichments</vt:lpstr>
      <vt:lpstr>Figure 4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Nazanin Farahi</cp:lastModifiedBy>
  <dcterms:created xsi:type="dcterms:W3CDTF">2022-05-14T07:57:42Z</dcterms:created>
  <dcterms:modified xsi:type="dcterms:W3CDTF">2025-09-07T12:30:21Z</dcterms:modified>
</cp:coreProperties>
</file>