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az211724\Downloads\Excel and Power Point\Excel 1\"/>
    </mc:Choice>
  </mc:AlternateContent>
  <xr:revisionPtr revIDLastSave="0" documentId="8_{3D68E8D5-BD1D-438E-81D3-D2F3F8D41A01}" xr6:coauthVersionLast="47" xr6:coauthVersionMax="47" xr10:uidLastSave="{00000000-0000-0000-0000-000000000000}"/>
  <bookViews>
    <workbookView xWindow="-120" yWindow="-120" windowWidth="20730" windowHeight="11040" activeTab="6" xr2:uid="{00000000-000D-0000-FFFF-FFFF00000000}"/>
  </bookViews>
  <sheets>
    <sheet name="Topics" sheetId="1" r:id="rId1"/>
    <sheet name="Exact" sheetId="3" r:id="rId2"/>
    <sheet name="Aproximate" sheetId="4" r:id="rId3"/>
    <sheet name="Different" sheetId="5" r:id="rId4"/>
    <sheet name="Table" sheetId="6" r:id="rId5"/>
    <sheet name="Full Record" sheetId="7" r:id="rId6"/>
    <sheet name="TRIM" sheetId="10" r:id="rId7"/>
  </sheets>
  <definedNames>
    <definedName name="DLBoomerangs">Exact!$A$5:$A$12</definedName>
    <definedName name="hello">Exact!$G$2:$G$10</definedName>
    <definedName name="VTable">Exact!$A$5:$D$12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10" l="1" a="1"/>
  <c r="B34" i="10" s="1"/>
  <c r="B15" i="10"/>
  <c r="B16" i="10"/>
  <c r="B17" i="10"/>
  <c r="B18" i="10"/>
  <c r="B19" i="10"/>
  <c r="B30" i="7"/>
  <c r="L6" i="7"/>
  <c r="K6" i="7"/>
  <c r="J6" i="7"/>
  <c r="I6" i="7"/>
  <c r="B17" i="4"/>
  <c r="B44" i="3"/>
  <c r="B15" i="3"/>
  <c r="B35" i="10" l="1" a="1"/>
  <c r="B35" i="10" s="1"/>
  <c r="B36" i="10" a="1"/>
  <c r="B36" i="10" s="1"/>
  <c r="B37" i="10" a="1"/>
  <c r="B37" i="10" s="1"/>
  <c r="B38" i="10" a="1"/>
  <c r="B38" i="10" s="1"/>
  <c r="B25" i="3" l="1"/>
  <c r="B21" i="3"/>
  <c r="L26" i="3" l="1"/>
  <c r="L27" i="3"/>
  <c r="L28" i="3"/>
  <c r="L29" i="3"/>
  <c r="L30" i="3"/>
  <c r="L25" i="3"/>
  <c r="C15" i="10" a="1"/>
  <c r="C15" i="10" s="1"/>
  <c r="C16" i="10" a="1"/>
  <c r="C16" i="10" s="1"/>
  <c r="C17" i="10" a="1"/>
  <c r="C17" i="10" s="1"/>
  <c r="C18" i="10" a="1"/>
  <c r="C18" i="10" s="1"/>
  <c r="C19" i="10" a="1"/>
  <c r="C19" i="10" s="1"/>
  <c r="A10" i="4" l="1"/>
  <c r="D29" i="3"/>
  <c r="D10" i="7"/>
  <c r="A10" i="7"/>
  <c r="D9" i="7"/>
  <c r="A9" i="7"/>
  <c r="D8" i="7"/>
  <c r="A8" i="7"/>
  <c r="D7" i="7"/>
  <c r="A7" i="7"/>
  <c r="D6" i="7"/>
  <c r="A6" i="7"/>
  <c r="D5" i="7"/>
  <c r="A5" i="7"/>
  <c r="D4" i="7"/>
  <c r="A4" i="7"/>
  <c r="A7" i="4"/>
  <c r="A8" i="4"/>
  <c r="A9" i="4"/>
  <c r="A6" i="4"/>
  <c r="C30" i="7" l="1"/>
  <c r="D30" i="7"/>
  <c r="E30" i="7"/>
  <c r="B23" i="7"/>
  <c r="B24" i="7"/>
  <c r="B25" i="7"/>
  <c r="B26" i="7"/>
  <c r="C19" i="7"/>
  <c r="D19" i="7"/>
  <c r="E19" i="7"/>
  <c r="B19" i="7"/>
  <c r="B15" i="7"/>
  <c r="C15" i="7"/>
  <c r="E15" i="7"/>
  <c r="C14" i="7"/>
  <c r="D14" i="7"/>
  <c r="B14" i="7"/>
  <c r="D15" i="7"/>
  <c r="E1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<sst xmlns="http://schemas.openxmlformats.org/spreadsheetml/2006/main" count="271" uniqueCount="133">
  <si>
    <t>HLOOKUP</t>
  </si>
  <si>
    <t>H = Horizontal</t>
  </si>
  <si>
    <t>Why so common? Because everyone needs to look stuff up</t>
  </si>
  <si>
    <t>VLOOKUP Delivers a value to a cell</t>
  </si>
  <si>
    <t>VLOOKUP with Named Range</t>
  </si>
  <si>
    <t>TRIM and VLOOKUP: 2 examples</t>
  </si>
  <si>
    <t>VLOOKUP with table on different sheet</t>
  </si>
  <si>
    <t>VLOOKUP with table in different workbook</t>
  </si>
  <si>
    <t>VLOOKUP and Data Validation</t>
  </si>
  <si>
    <t>Part Number</t>
  </si>
  <si>
    <t>Description</t>
  </si>
  <si>
    <t>Price</t>
  </si>
  <si>
    <t>Bellen</t>
  </si>
  <si>
    <t>Carlota</t>
  </si>
  <si>
    <t>Majestic Beaut</t>
  </si>
  <si>
    <t>Quad</t>
  </si>
  <si>
    <t>Sunshine</t>
  </si>
  <si>
    <t>Sunset</t>
  </si>
  <si>
    <t>Tri-Fly</t>
  </si>
  <si>
    <t>Outdoor Tri=Fly</t>
  </si>
  <si>
    <t>Flight Range (meters)</t>
  </si>
  <si>
    <t>Category</t>
  </si>
  <si>
    <t>Sales Amount</t>
  </si>
  <si>
    <t>Commission Paid</t>
  </si>
  <si>
    <t>How VLOOKUP "sees" it</t>
  </si>
  <si>
    <t>Sub Par</t>
  </si>
  <si>
    <t>Par</t>
  </si>
  <si>
    <t>Above Par</t>
  </si>
  <si>
    <t>Very Good</t>
  </si>
  <si>
    <t>Excellent</t>
  </si>
  <si>
    <t>Less than 1st value in table LOOKUP says: #N/A</t>
  </si>
  <si>
    <t>1st column must be sorted biggest to smallest</t>
  </si>
  <si>
    <t>Boomerang</t>
  </si>
  <si>
    <t>Exact Match</t>
  </si>
  <si>
    <t>1000-165-B100</t>
  </si>
  <si>
    <t>1001-540-C101</t>
  </si>
  <si>
    <t>1002-394-M102</t>
  </si>
  <si>
    <t>1003-307-Q103</t>
  </si>
  <si>
    <t>1004-848-S104</t>
  </si>
  <si>
    <t>1005-155-S105</t>
  </si>
  <si>
    <t>1006-552-T106</t>
  </si>
  <si>
    <t>1007-634-O107</t>
  </si>
  <si>
    <t>Commission</t>
  </si>
  <si>
    <t>ID</t>
  </si>
  <si>
    <t>Last</t>
  </si>
  <si>
    <t>First</t>
  </si>
  <si>
    <t>E-mail</t>
  </si>
  <si>
    <t>Phone</t>
  </si>
  <si>
    <t>Julianne</t>
  </si>
  <si>
    <t>Leff</t>
  </si>
  <si>
    <t>Milagros</t>
  </si>
  <si>
    <t>Piano</t>
  </si>
  <si>
    <t>Kathrine</t>
  </si>
  <si>
    <t>Coller</t>
  </si>
  <si>
    <t>Lonnie</t>
  </si>
  <si>
    <t>Stackpole</t>
  </si>
  <si>
    <t>Kurt</t>
  </si>
  <si>
    <t>Lintz</t>
  </si>
  <si>
    <t>Penelope</t>
  </si>
  <si>
    <t>Dudgeon</t>
  </si>
  <si>
    <t>Pearlie</t>
  </si>
  <si>
    <t>Hughs</t>
  </si>
  <si>
    <t>253-559-4034</t>
  </si>
  <si>
    <t>253-553-4381</t>
  </si>
  <si>
    <t>206-762-2195</t>
  </si>
  <si>
    <t>253-764-6538</t>
  </si>
  <si>
    <t>206-736-4510</t>
  </si>
  <si>
    <t>253-452-9723</t>
  </si>
  <si>
    <t>253-719-7600</t>
  </si>
  <si>
    <t>Outdoor Tri-Fly</t>
  </si>
  <si>
    <t>1st column is where VLOOKUP "looks" to figure out what row in the table has the value it wants</t>
  </si>
  <si>
    <t>Tell VLOOKUP whether you are doing exact ( 0 ) or approximate (leave argument blank) match = 4th argument</t>
  </si>
  <si>
    <t>Notes ==&gt;</t>
  </si>
  <si>
    <t>Units</t>
  </si>
  <si>
    <t>Total</t>
  </si>
  <si>
    <t>Alt, D, L = Data Validation</t>
  </si>
  <si>
    <t>Name Box = left side of formula bar</t>
  </si>
  <si>
    <t>Ctrl + F3 = Name Manager</t>
  </si>
  <si>
    <t>VLOOKUP #N/A and IFERROR or IF</t>
  </si>
  <si>
    <t>Your Sales</t>
  </si>
  <si>
    <t>ROWS tells you how many rows. Expandable range.</t>
  </si>
  <si>
    <t>MATCH Functions tells you the relative position of an item</t>
  </si>
  <si>
    <t>Show Full Record: 4 methods</t>
  </si>
  <si>
    <t>Numbers above column header</t>
  </si>
  <si>
    <t>COLUMNS tells you how many columns. Expandable range.</t>
  </si>
  <si>
    <t>Array Formula = Ctrl + Shift + Enter</t>
  </si>
  <si>
    <t xml:space="preserve">Majestic Beaut </t>
  </si>
  <si>
    <t xml:space="preserve">Quad </t>
  </si>
  <si>
    <t xml:space="preserve">Sunshine </t>
  </si>
  <si>
    <t xml:space="preserve">Sunset </t>
  </si>
  <si>
    <t xml:space="preserve">Tri-Fly </t>
  </si>
  <si>
    <t>Space in lookup value</t>
  </si>
  <si>
    <t>Space in 1st column of table</t>
  </si>
  <si>
    <t xml:space="preserve">Bellen </t>
  </si>
  <si>
    <t xml:space="preserve">Carlota </t>
  </si>
  <si>
    <t xml:space="preserve">Outdoor Tri-Fly </t>
  </si>
  <si>
    <t>Product</t>
  </si>
  <si>
    <t>VLOOKUP as Formula Element</t>
  </si>
  <si>
    <t>Approximate Match</t>
  </si>
  <si>
    <t>Tell VLOOKUP what value it should look up = 1st argument</t>
  </si>
  <si>
    <t>Tell VLOOKUP where the table is = 2nd argument</t>
  </si>
  <si>
    <t>Tell VLOOKUP what column holds the value you want to return to the cell = 3rd argument</t>
  </si>
  <si>
    <t>VLOOKUP with 3 lookup tables: CHOOSE Function</t>
  </si>
  <si>
    <t>VLOOKUP: Two Way Lookup with VLOOKUP and MATCH</t>
  </si>
  <si>
    <t>VLOOKUP: Variable Tax Rate, 3 VLOOKUPS in one formula</t>
  </si>
  <si>
    <t>VLOOKUP = V = Vertical</t>
  </si>
  <si>
    <t>VLOOKUP Delivers a value to a cell: Extract Match</t>
  </si>
  <si>
    <t>HLOOKUP = H = Horizontal</t>
  </si>
  <si>
    <t>VLOOKUP Delivers a value to a cell: Approximate Match</t>
  </si>
  <si>
    <t>Show Full Record: Numbers above column header</t>
  </si>
  <si>
    <t>Show Full Record: COLUMNS Function</t>
  </si>
  <si>
    <t>Show Full Record: ROWS Function</t>
  </si>
  <si>
    <t>Show Full Record: MATCH Functions</t>
  </si>
  <si>
    <t>Two Lookup Values: Add join column as first column in table</t>
  </si>
  <si>
    <t>Two Lookup Values: Join columns in formula and use CHOOSE function</t>
  </si>
  <si>
    <t>Partial Text Lookup: LEFT and SEARCH Functions</t>
  </si>
  <si>
    <t>Partial Text Lookup: MID Function</t>
  </si>
  <si>
    <t>Partial Text Lookup: RIGHT Function</t>
  </si>
  <si>
    <t>TRIM and VLOOKUP: Space in lookup value</t>
  </si>
  <si>
    <t>TRIM and VLOOKUP: Space in 1st column of table</t>
  </si>
  <si>
    <t>leave 4th argument blank (default behavior)</t>
  </si>
  <si>
    <t>880-10060</t>
  </si>
  <si>
    <t>880-10058</t>
  </si>
  <si>
    <t xml:space="preserve"> =VLOOKUP(A7,'FilePath[CTable.xlsx]Table'!$A$2:$C$6,3)</t>
  </si>
  <si>
    <t>IF(J25="","",VLOOKUP(J25,VTable,4,0))</t>
  </si>
  <si>
    <t xml:space="preserve"> =VLOOKUP(A34,TRIM($A$23:$D$30),4,0)+0</t>
  </si>
  <si>
    <t>VLOOKUP($A$14,$A$4:$E$10,B12,0)</t>
  </si>
  <si>
    <t>VLOOKUP($A$18,$A$4:$E$10,COLUMNS($B18:B18)+1,0)</t>
  </si>
  <si>
    <t>VLOOKUP($B$21,$A$4:$E$10,ROWS(B$22:B22)+1,0)</t>
  </si>
  <si>
    <t>VLOOKUP($A$29,$A$4:$E$10,MATCH(B28,$A$3:$E$3,0),0)</t>
  </si>
  <si>
    <t>880-10061</t>
  </si>
  <si>
    <t>as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</si>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</sst>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indent="1"/>
    </xf>
    <xf numFmtId="0" fontId="1" fillId="2" borderId="1" xfId="0" applyFont="1" applyFill="1" applyBorder="1"/>
    <xf numFmtId="0" fontId="0" fillId="0" borderId="1" xfId="0" applyBorder="1"/>
    <xf numFmtId="8" fontId="0" fillId="0" borderId="1" xfId="0" applyNumberFormat="1" applyBorder="1"/>
    <xf numFmtId="0" fontId="1" fillId="3" borderId="1" xfId="0" applyFont="1" applyFill="1" applyBorder="1"/>
    <xf numFmtId="0" fontId="0" fillId="4" borderId="1" xfId="0" applyFill="1" applyBorder="1"/>
    <xf numFmtId="0" fontId="1" fillId="2" borderId="2" xfId="0" applyFont="1" applyFill="1" applyBorder="1"/>
    <xf numFmtId="0" fontId="2" fillId="0" borderId="0" xfId="0" applyFont="1"/>
    <xf numFmtId="0" fontId="1" fillId="5" borderId="1" xfId="0" applyFont="1" applyFill="1" applyBorder="1"/>
    <xf numFmtId="0" fontId="2" fillId="0" borderId="0" xfId="0" applyFont="1" applyAlignment="1">
      <alignment horizontal="left" indent="1"/>
    </xf>
    <xf numFmtId="8" fontId="0" fillId="4" borderId="1" xfId="0" applyNumberFormat="1" applyFill="1" applyBorder="1"/>
    <xf numFmtId="0" fontId="0" fillId="0" borderId="0" xfId="0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3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zoomScale="127" zoomScaleNormal="127" workbookViewId="0">
      <selection activeCell="C1" sqref="C1"/>
    </sheetView>
  </sheetViews>
  <sheetFormatPr defaultRowHeight="15" x14ac:dyDescent="0.25"/>
  <cols>
    <col min="1" max="1" width="3" bestFit="1" customWidth="1"/>
    <col min="2" max="2" width="58.5703125" style="12" customWidth="1"/>
  </cols>
  <sheetData>
    <row r="1" spans="1:3" x14ac:dyDescent="0.25">
      <c r="A1" s="13">
        <v>1</v>
      </c>
      <c r="B1" s="14" t="s">
        <v>105</v>
      </c>
      <c r="C1" t="s">
        <v>132</v>
      </c>
    </row>
    <row r="2" spans="1:3" x14ac:dyDescent="0.25">
      <c r="A2" s="13">
        <v>2</v>
      </c>
      <c r="B2" s="14" t="s">
        <v>2</v>
      </c>
    </row>
    <row r="3" spans="1:3" x14ac:dyDescent="0.25">
      <c r="A3" s="13">
        <v>3</v>
      </c>
      <c r="B3" s="14" t="s">
        <v>106</v>
      </c>
    </row>
    <row r="4" spans="1:3" x14ac:dyDescent="0.25">
      <c r="A4" s="13">
        <v>4</v>
      </c>
      <c r="B4" s="14" t="s">
        <v>78</v>
      </c>
    </row>
    <row r="5" spans="1:3" x14ac:dyDescent="0.25">
      <c r="A5" s="13">
        <v>5</v>
      </c>
      <c r="B5" s="14" t="s">
        <v>8</v>
      </c>
    </row>
    <row r="6" spans="1:3" x14ac:dyDescent="0.25">
      <c r="A6" s="13">
        <v>6</v>
      </c>
      <c r="B6" s="14" t="s">
        <v>97</v>
      </c>
    </row>
    <row r="7" spans="1:3" x14ac:dyDescent="0.25">
      <c r="A7" s="13">
        <v>7</v>
      </c>
      <c r="B7" s="14" t="s">
        <v>4</v>
      </c>
    </row>
    <row r="8" spans="1:3" x14ac:dyDescent="0.25">
      <c r="A8" s="13">
        <v>8</v>
      </c>
      <c r="B8" s="14" t="s">
        <v>107</v>
      </c>
    </row>
    <row r="9" spans="1:3" x14ac:dyDescent="0.25">
      <c r="A9" s="13">
        <v>9</v>
      </c>
      <c r="B9" s="14" t="s">
        <v>108</v>
      </c>
    </row>
    <row r="10" spans="1:3" x14ac:dyDescent="0.25">
      <c r="A10" s="13">
        <v>10</v>
      </c>
      <c r="B10" s="14" t="s">
        <v>6</v>
      </c>
    </row>
    <row r="11" spans="1:3" x14ac:dyDescent="0.25">
      <c r="A11" s="13">
        <v>11</v>
      </c>
      <c r="B11" s="14" t="s">
        <v>7</v>
      </c>
    </row>
    <row r="12" spans="1:3" x14ac:dyDescent="0.25">
      <c r="A12" s="13">
        <v>12</v>
      </c>
      <c r="B12" s="15" t="s">
        <v>109</v>
      </c>
    </row>
    <row r="13" spans="1:3" x14ac:dyDescent="0.25">
      <c r="A13" s="13">
        <v>13</v>
      </c>
      <c r="B13" s="15" t="s">
        <v>110</v>
      </c>
    </row>
    <row r="14" spans="1:3" x14ac:dyDescent="0.25">
      <c r="A14" s="13">
        <v>14</v>
      </c>
      <c r="B14" s="15" t="s">
        <v>111</v>
      </c>
    </row>
    <row r="15" spans="1:3" x14ac:dyDescent="0.25">
      <c r="A15" s="13">
        <v>15</v>
      </c>
      <c r="B15" s="15" t="s">
        <v>112</v>
      </c>
    </row>
    <row r="16" spans="1:3" x14ac:dyDescent="0.25">
      <c r="A16" s="13">
        <v>16</v>
      </c>
      <c r="B16" s="14" t="s">
        <v>113</v>
      </c>
    </row>
    <row r="17" spans="1:2" x14ac:dyDescent="0.25">
      <c r="A17" s="13">
        <v>17</v>
      </c>
      <c r="B17" s="14" t="s">
        <v>114</v>
      </c>
    </row>
    <row r="18" spans="1:2" x14ac:dyDescent="0.25">
      <c r="A18" s="13">
        <v>18</v>
      </c>
      <c r="B18" s="14" t="s">
        <v>115</v>
      </c>
    </row>
    <row r="19" spans="1:2" x14ac:dyDescent="0.25">
      <c r="A19" s="13">
        <v>19</v>
      </c>
      <c r="B19" s="14" t="s">
        <v>116</v>
      </c>
    </row>
    <row r="20" spans="1:2" x14ac:dyDescent="0.25">
      <c r="A20" s="13">
        <v>20</v>
      </c>
      <c r="B20" s="14" t="s">
        <v>117</v>
      </c>
    </row>
    <row r="21" spans="1:2" x14ac:dyDescent="0.25">
      <c r="A21" s="13">
        <v>21</v>
      </c>
      <c r="B21" s="14" t="s">
        <v>118</v>
      </c>
    </row>
    <row r="22" spans="1:2" x14ac:dyDescent="0.25">
      <c r="A22" s="13">
        <v>22</v>
      </c>
      <c r="B22" s="14" t="s">
        <v>119</v>
      </c>
    </row>
    <row r="23" spans="1:2" x14ac:dyDescent="0.25">
      <c r="A23" s="13">
        <v>23</v>
      </c>
      <c r="B23" s="14" t="s">
        <v>102</v>
      </c>
    </row>
    <row r="24" spans="1:2" x14ac:dyDescent="0.25">
      <c r="A24" s="13">
        <v>24</v>
      </c>
      <c r="B24" s="14" t="s">
        <v>103</v>
      </c>
    </row>
    <row r="25" spans="1:2" x14ac:dyDescent="0.25">
      <c r="A25" s="13">
        <v>25</v>
      </c>
      <c r="B25" s="14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4"/>
  <sheetViews>
    <sheetView topLeftCell="A33" zoomScale="110" zoomScaleNormal="110" workbookViewId="0">
      <selection activeCell="B45" sqref="B45"/>
    </sheetView>
  </sheetViews>
  <sheetFormatPr defaultRowHeight="15" x14ac:dyDescent="0.25"/>
  <cols>
    <col min="1" max="1" width="23.5703125" customWidth="1"/>
    <col min="2" max="2" width="25.85546875" customWidth="1"/>
    <col min="3" max="3" width="20.28515625" bestFit="1" customWidth="1"/>
    <col min="4" max="4" width="20.85546875" customWidth="1"/>
    <col min="5" max="10" width="14.28515625" customWidth="1"/>
  </cols>
  <sheetData>
    <row r="1" spans="1:7" x14ac:dyDescent="0.25">
      <c r="A1" s="8" t="s">
        <v>3</v>
      </c>
      <c r="B1" s="8"/>
    </row>
    <row r="2" spans="1:7" x14ac:dyDescent="0.25">
      <c r="A2" s="8" t="s">
        <v>33</v>
      </c>
      <c r="B2" s="8"/>
    </row>
    <row r="3" spans="1:7" x14ac:dyDescent="0.25">
      <c r="G3" s="1"/>
    </row>
    <row r="4" spans="1:7" x14ac:dyDescent="0.25">
      <c r="A4" s="2" t="s">
        <v>32</v>
      </c>
      <c r="B4" s="2" t="s">
        <v>9</v>
      </c>
      <c r="C4" s="2" t="s">
        <v>20</v>
      </c>
      <c r="D4" s="2" t="s">
        <v>11</v>
      </c>
    </row>
    <row r="5" spans="1:7" x14ac:dyDescent="0.25">
      <c r="A5" s="3" t="s">
        <v>12</v>
      </c>
      <c r="B5" s="3" t="s">
        <v>34</v>
      </c>
      <c r="C5" s="3">
        <v>25</v>
      </c>
      <c r="D5" s="4">
        <v>26.95</v>
      </c>
    </row>
    <row r="6" spans="1:7" x14ac:dyDescent="0.25">
      <c r="A6" s="3" t="s">
        <v>13</v>
      </c>
      <c r="B6" s="3" t="s">
        <v>35</v>
      </c>
      <c r="C6" s="3">
        <v>20</v>
      </c>
      <c r="D6" s="4">
        <v>28.95</v>
      </c>
    </row>
    <row r="7" spans="1:7" x14ac:dyDescent="0.25">
      <c r="A7" s="3" t="s">
        <v>14</v>
      </c>
      <c r="B7" s="3" t="s">
        <v>36</v>
      </c>
      <c r="C7" s="3">
        <v>35</v>
      </c>
      <c r="D7" s="4">
        <v>31.95</v>
      </c>
    </row>
    <row r="8" spans="1:7" x14ac:dyDescent="0.25">
      <c r="A8" s="3" t="s">
        <v>15</v>
      </c>
      <c r="B8" s="3" t="s">
        <v>37</v>
      </c>
      <c r="C8" s="3">
        <v>20</v>
      </c>
      <c r="D8" s="4">
        <v>35.950000000000003</v>
      </c>
    </row>
    <row r="9" spans="1:7" x14ac:dyDescent="0.25">
      <c r="A9" s="3" t="s">
        <v>16</v>
      </c>
      <c r="B9" s="3" t="s">
        <v>38</v>
      </c>
      <c r="C9" s="3">
        <v>30</v>
      </c>
      <c r="D9" s="4">
        <v>18.95</v>
      </c>
    </row>
    <row r="10" spans="1:7" x14ac:dyDescent="0.25">
      <c r="A10" s="3" t="s">
        <v>17</v>
      </c>
      <c r="B10" s="3" t="s">
        <v>39</v>
      </c>
      <c r="C10" s="3">
        <v>40</v>
      </c>
      <c r="D10" s="4">
        <v>20.95</v>
      </c>
    </row>
    <row r="11" spans="1:7" x14ac:dyDescent="0.25">
      <c r="A11" s="3" t="s">
        <v>18</v>
      </c>
      <c r="B11" s="3" t="s">
        <v>40</v>
      </c>
      <c r="C11" s="3">
        <v>1</v>
      </c>
      <c r="D11" s="4">
        <v>4.95</v>
      </c>
    </row>
    <row r="12" spans="1:7" x14ac:dyDescent="0.25">
      <c r="A12" s="3" t="s">
        <v>69</v>
      </c>
      <c r="B12" s="3" t="s">
        <v>41</v>
      </c>
      <c r="C12" s="3">
        <v>5</v>
      </c>
      <c r="D12" s="4">
        <v>8.9499999999999993</v>
      </c>
    </row>
    <row r="14" spans="1:7" x14ac:dyDescent="0.25">
      <c r="A14" s="7" t="s">
        <v>32</v>
      </c>
      <c r="B14" s="7" t="s">
        <v>11</v>
      </c>
      <c r="C14" s="7" t="s">
        <v>73</v>
      </c>
      <c r="D14" s="7" t="s">
        <v>74</v>
      </c>
      <c r="G14" t="s">
        <v>70</v>
      </c>
    </row>
    <row r="15" spans="1:7" x14ac:dyDescent="0.25">
      <c r="A15" s="3" t="s">
        <v>12</v>
      </c>
      <c r="B15" s="6" t="str">
        <f>IFERROR(VLOOKUP(A15,VTable,2,FALSE),"Incorrect Boomerang name")</f>
        <v>1000-165-B100</v>
      </c>
      <c r="C15" s="3"/>
      <c r="D15" s="6"/>
      <c r="G15" t="s">
        <v>99</v>
      </c>
    </row>
    <row r="16" spans="1:7" x14ac:dyDescent="0.25">
      <c r="G16" t="s">
        <v>100</v>
      </c>
    </row>
    <row r="17" spans="1:13" x14ac:dyDescent="0.25">
      <c r="E17" t="s">
        <v>72</v>
      </c>
      <c r="G17" t="s">
        <v>101</v>
      </c>
    </row>
    <row r="18" spans="1:13" x14ac:dyDescent="0.25">
      <c r="G18" t="s">
        <v>71</v>
      </c>
    </row>
    <row r="19" spans="1:13" x14ac:dyDescent="0.25">
      <c r="A19" s="8" t="s">
        <v>78</v>
      </c>
    </row>
    <row r="20" spans="1:13" x14ac:dyDescent="0.25">
      <c r="A20" s="7" t="s">
        <v>32</v>
      </c>
      <c r="B20" s="7" t="s">
        <v>11</v>
      </c>
      <c r="C20" s="7" t="s">
        <v>73</v>
      </c>
      <c r="D20" s="7" t="s">
        <v>74</v>
      </c>
      <c r="F20" s="3" t="s">
        <v>18</v>
      </c>
    </row>
    <row r="21" spans="1:13" x14ac:dyDescent="0.25">
      <c r="A21" s="3" t="s">
        <v>15</v>
      </c>
      <c r="B21" s="6">
        <f>IFERROR(VLOOKUP(A21,VTable,4,FALSE),"abc ")</f>
        <v>35.950000000000003</v>
      </c>
      <c r="C21" s="3">
        <v>3</v>
      </c>
      <c r="D21" s="6"/>
    </row>
    <row r="23" spans="1:13" x14ac:dyDescent="0.25">
      <c r="A23" s="8" t="s">
        <v>8</v>
      </c>
      <c r="B23" s="8"/>
    </row>
    <row r="24" spans="1:13" x14ac:dyDescent="0.25">
      <c r="A24" s="7" t="s">
        <v>32</v>
      </c>
      <c r="B24" s="7" t="s">
        <v>11</v>
      </c>
      <c r="C24" s="7" t="s">
        <v>73</v>
      </c>
      <c r="D24" s="7" t="s">
        <v>74</v>
      </c>
      <c r="J24" s="3" t="s">
        <v>96</v>
      </c>
      <c r="K24" s="3" t="s">
        <v>73</v>
      </c>
      <c r="L24" s="3" t="s">
        <v>11</v>
      </c>
      <c r="M24" s="3" t="s">
        <v>74</v>
      </c>
    </row>
    <row r="25" spans="1:13" x14ac:dyDescent="0.25">
      <c r="A25" s="3" t="s">
        <v>12</v>
      </c>
      <c r="B25" s="6">
        <f>IFERROR(VLOOKUP(A25,VTable,4,FALSE),"abc ")</f>
        <v>26.95</v>
      </c>
      <c r="C25" s="3">
        <v>3</v>
      </c>
      <c r="D25" s="6"/>
      <c r="G25" t="s">
        <v>75</v>
      </c>
      <c r="J25" s="3" t="s">
        <v>13</v>
      </c>
      <c r="K25" s="3">
        <v>5</v>
      </c>
      <c r="L25" s="6">
        <f t="shared" ref="L25:L30" si="0">IF(J25="","",VLOOKUP(J25,VTable,4,0))</f>
        <v>28.95</v>
      </c>
      <c r="M25" s="6"/>
    </row>
    <row r="26" spans="1:13" x14ac:dyDescent="0.25">
      <c r="A26" s="3" t="s">
        <v>15</v>
      </c>
      <c r="J26" s="3" t="s">
        <v>16</v>
      </c>
      <c r="K26" s="3">
        <v>2</v>
      </c>
      <c r="L26" s="6">
        <f t="shared" si="0"/>
        <v>18.95</v>
      </c>
      <c r="M26" s="6"/>
    </row>
    <row r="27" spans="1:13" x14ac:dyDescent="0.25">
      <c r="A27" s="8" t="s">
        <v>4</v>
      </c>
      <c r="B27" s="8"/>
      <c r="G27" t="s">
        <v>124</v>
      </c>
      <c r="J27" s="3" t="s">
        <v>14</v>
      </c>
      <c r="K27" s="3">
        <v>3</v>
      </c>
      <c r="L27" s="6">
        <f t="shared" si="0"/>
        <v>31.95</v>
      </c>
      <c r="M27" s="6"/>
    </row>
    <row r="28" spans="1:13" x14ac:dyDescent="0.25">
      <c r="A28" s="7" t="s">
        <v>32</v>
      </c>
      <c r="B28" s="7" t="s">
        <v>11</v>
      </c>
      <c r="C28" s="7" t="s">
        <v>73</v>
      </c>
      <c r="D28" s="7" t="s">
        <v>74</v>
      </c>
      <c r="J28" s="3"/>
      <c r="K28" s="3"/>
      <c r="L28" s="6" t="str">
        <f t="shared" si="0"/>
        <v/>
      </c>
      <c r="M28" s="6"/>
    </row>
    <row r="29" spans="1:13" x14ac:dyDescent="0.25">
      <c r="A29" s="3" t="s">
        <v>14</v>
      </c>
      <c r="B29" s="6"/>
      <c r="C29" s="3">
        <v>3</v>
      </c>
      <c r="D29" s="6">
        <f>B29*C29</f>
        <v>0</v>
      </c>
      <c r="G29" t="s">
        <v>76</v>
      </c>
      <c r="J29" s="3"/>
      <c r="K29" s="3"/>
      <c r="L29" s="6" t="str">
        <f t="shared" si="0"/>
        <v/>
      </c>
      <c r="M29" s="6"/>
    </row>
    <row r="30" spans="1:13" x14ac:dyDescent="0.25">
      <c r="G30" t="s">
        <v>77</v>
      </c>
      <c r="J30" s="3"/>
      <c r="K30" s="3"/>
      <c r="L30" s="6" t="str">
        <f t="shared" si="0"/>
        <v/>
      </c>
      <c r="M30" s="6"/>
    </row>
    <row r="31" spans="1:13" x14ac:dyDescent="0.25">
      <c r="A31" s="8" t="s">
        <v>97</v>
      </c>
      <c r="B31" s="8"/>
    </row>
    <row r="32" spans="1:13" x14ac:dyDescent="0.25">
      <c r="A32" s="7" t="s">
        <v>32</v>
      </c>
      <c r="B32" s="7" t="s">
        <v>73</v>
      </c>
      <c r="C32" s="7" t="s">
        <v>74</v>
      </c>
    </row>
    <row r="33" spans="1:9" x14ac:dyDescent="0.25">
      <c r="A33" s="3" t="s">
        <v>14</v>
      </c>
      <c r="B33" s="3">
        <v>3</v>
      </c>
      <c r="C33" s="6"/>
    </row>
    <row r="35" spans="1:9" x14ac:dyDescent="0.25">
      <c r="A35" s="8" t="s">
        <v>0</v>
      </c>
    </row>
    <row r="36" spans="1:9" x14ac:dyDescent="0.25">
      <c r="A36" s="8" t="s">
        <v>1</v>
      </c>
    </row>
    <row r="38" spans="1:9" x14ac:dyDescent="0.25">
      <c r="A38" s="2" t="s">
        <v>10</v>
      </c>
      <c r="B38" s="3" t="s">
        <v>12</v>
      </c>
      <c r="C38" s="3" t="s">
        <v>13</v>
      </c>
      <c r="D38" s="3" t="s">
        <v>14</v>
      </c>
      <c r="E38" s="3" t="s">
        <v>15</v>
      </c>
      <c r="F38" s="3" t="s">
        <v>16</v>
      </c>
      <c r="G38" s="3" t="s">
        <v>17</v>
      </c>
      <c r="H38" s="3" t="s">
        <v>18</v>
      </c>
      <c r="I38" s="3" t="s">
        <v>19</v>
      </c>
    </row>
    <row r="39" spans="1:9" x14ac:dyDescent="0.25">
      <c r="A39" s="2" t="s">
        <v>9</v>
      </c>
      <c r="B39" s="3" t="s">
        <v>34</v>
      </c>
      <c r="C39" s="3" t="s">
        <v>35</v>
      </c>
      <c r="D39" s="3" t="s">
        <v>36</v>
      </c>
      <c r="E39" s="3" t="s">
        <v>37</v>
      </c>
      <c r="F39" s="3" t="s">
        <v>38</v>
      </c>
      <c r="G39" s="3" t="s">
        <v>39</v>
      </c>
      <c r="H39" s="3" t="s">
        <v>40</v>
      </c>
      <c r="I39" s="3" t="s">
        <v>41</v>
      </c>
    </row>
    <row r="40" spans="1:9" x14ac:dyDescent="0.25">
      <c r="A40" s="2" t="s">
        <v>20</v>
      </c>
      <c r="B40" s="3">
        <v>25</v>
      </c>
      <c r="C40" s="3">
        <v>20</v>
      </c>
      <c r="D40" s="3">
        <v>35</v>
      </c>
      <c r="E40" s="3">
        <v>20</v>
      </c>
      <c r="F40" s="3">
        <v>30</v>
      </c>
      <c r="G40" s="3">
        <v>40</v>
      </c>
      <c r="H40" s="3">
        <v>1</v>
      </c>
      <c r="I40" s="3">
        <v>5</v>
      </c>
    </row>
    <row r="41" spans="1:9" x14ac:dyDescent="0.25">
      <c r="A41" s="2" t="s">
        <v>11</v>
      </c>
      <c r="B41" s="4">
        <v>26.95</v>
      </c>
      <c r="C41" s="4">
        <v>28.95</v>
      </c>
      <c r="D41" s="4">
        <v>31.95</v>
      </c>
      <c r="E41" s="4">
        <v>35.950000000000003</v>
      </c>
      <c r="F41" s="4">
        <v>18.95</v>
      </c>
      <c r="G41" s="4">
        <v>20.95</v>
      </c>
      <c r="H41" s="4">
        <v>4.95</v>
      </c>
      <c r="I41" s="4">
        <v>8.9499999999999993</v>
      </c>
    </row>
    <row r="43" spans="1:9" x14ac:dyDescent="0.25">
      <c r="A43" s="7" t="s">
        <v>32</v>
      </c>
      <c r="B43" s="7" t="s">
        <v>11</v>
      </c>
    </row>
    <row r="44" spans="1:9" x14ac:dyDescent="0.25">
      <c r="A44" s="3" t="s">
        <v>13</v>
      </c>
      <c r="B44" s="6">
        <f>HLOOKUP(A44,B38:I41,4,0)</f>
        <v>28.95</v>
      </c>
    </row>
  </sheetData>
  <dataValidations count="2">
    <dataValidation type="list" allowBlank="1" showInputMessage="1" showErrorMessage="1" sqref="A25:A26" xr:uid="{00000000-0002-0000-0200-000000000000}">
      <formula1>$A$5:$A$12</formula1>
    </dataValidation>
    <dataValidation type="list" allowBlank="1" showInputMessage="1" showErrorMessage="1" sqref="A29 J25:J30 A33 F7 A21 F20" xr:uid="{00000000-0002-0000-0200-000001000000}">
      <formula1>DLBoomerangs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topLeftCell="A9" zoomScale="160" zoomScaleNormal="160" workbookViewId="0">
      <selection activeCell="B18" sqref="B18"/>
    </sheetView>
  </sheetViews>
  <sheetFormatPr defaultRowHeight="15" x14ac:dyDescent="0.25"/>
  <cols>
    <col min="1" max="1" width="43.140625" bestFit="1" customWidth="1"/>
    <col min="2" max="2" width="13.28515625" bestFit="1" customWidth="1"/>
    <col min="3" max="3" width="10.28515625" bestFit="1" customWidth="1"/>
    <col min="4" max="4" width="16.28515625" bestFit="1" customWidth="1"/>
  </cols>
  <sheetData>
    <row r="1" spans="1:4" x14ac:dyDescent="0.25">
      <c r="A1" s="8" t="s">
        <v>3</v>
      </c>
    </row>
    <row r="2" spans="1:4" x14ac:dyDescent="0.25">
      <c r="A2" s="10" t="s">
        <v>98</v>
      </c>
    </row>
    <row r="5" spans="1:4" x14ac:dyDescent="0.25">
      <c r="A5" s="9" t="s">
        <v>24</v>
      </c>
      <c r="B5" s="2" t="s">
        <v>22</v>
      </c>
      <c r="C5" s="2" t="s">
        <v>21</v>
      </c>
      <c r="D5" s="2" t="s">
        <v>23</v>
      </c>
    </row>
    <row r="6" spans="1:4" x14ac:dyDescent="0.25">
      <c r="A6" s="3" t="str">
        <f>DOLLAR(B6,0)&amp;" &lt;= Sales &lt; "&amp;DOLLAR(B7,0)</f>
        <v>₹ 0 &lt;= Sales &lt; ₹ 1,000</v>
      </c>
      <c r="B6" s="4">
        <v>0</v>
      </c>
      <c r="C6" s="3" t="s">
        <v>25</v>
      </c>
      <c r="D6" s="4">
        <v>0</v>
      </c>
    </row>
    <row r="7" spans="1:4" x14ac:dyDescent="0.25">
      <c r="A7" s="3" t="str">
        <f>DOLLAR(B7,0)&amp;" &lt;= Sales &lt; "&amp;DOLLAR(B8,0)</f>
        <v>₹ 1,000 &lt;= Sales &lt; ₹ 2,500</v>
      </c>
      <c r="B7" s="4">
        <v>1000</v>
      </c>
      <c r="C7" s="3" t="s">
        <v>26</v>
      </c>
      <c r="D7" s="4">
        <v>20</v>
      </c>
    </row>
    <row r="8" spans="1:4" x14ac:dyDescent="0.25">
      <c r="A8" s="3" t="str">
        <f>DOLLAR(B8,0)&amp;" &lt;= Sales &lt; "&amp;DOLLAR(B9,0)</f>
        <v>₹ 2,500 &lt;= Sales &lt; ₹ 7,000</v>
      </c>
      <c r="B8" s="4">
        <v>2500</v>
      </c>
      <c r="C8" s="3" t="s">
        <v>27</v>
      </c>
      <c r="D8" s="4">
        <v>100</v>
      </c>
    </row>
    <row r="9" spans="1:4" x14ac:dyDescent="0.25">
      <c r="A9" s="3" t="str">
        <f>DOLLAR(B9,0)&amp;" &lt;= Sales &lt; "&amp;DOLLAR(B10,0)</f>
        <v>₹ 7,000 &lt;= Sales &lt; ₹ 10,000</v>
      </c>
      <c r="B9" s="4">
        <v>7000</v>
      </c>
      <c r="C9" s="3" t="s">
        <v>28</v>
      </c>
      <c r="D9" s="4">
        <v>250</v>
      </c>
    </row>
    <row r="10" spans="1:4" x14ac:dyDescent="0.25">
      <c r="A10" s="3" t="str">
        <f>DOLLAR(B10,0)&amp;" &gt;= Sales"</f>
        <v>₹ 10,000 &gt;= Sales</v>
      </c>
      <c r="B10" s="4">
        <v>10000</v>
      </c>
      <c r="C10" s="3" t="s">
        <v>29</v>
      </c>
      <c r="D10" s="4">
        <v>700</v>
      </c>
    </row>
    <row r="12" spans="1:4" x14ac:dyDescent="0.25">
      <c r="A12" t="s">
        <v>30</v>
      </c>
    </row>
    <row r="13" spans="1:4" x14ac:dyDescent="0.25">
      <c r="A13" t="s">
        <v>31</v>
      </c>
    </row>
    <row r="14" spans="1:4" x14ac:dyDescent="0.25">
      <c r="A14" t="s">
        <v>120</v>
      </c>
    </row>
    <row r="16" spans="1:4" x14ac:dyDescent="0.25">
      <c r="A16" s="2" t="s">
        <v>79</v>
      </c>
      <c r="B16" s="2" t="s">
        <v>23</v>
      </c>
    </row>
    <row r="17" spans="1:2" x14ac:dyDescent="0.25">
      <c r="A17" s="4">
        <v>7899</v>
      </c>
      <c r="B17" s="6">
        <f>VLOOKUP(A17,B6:D10,3,1)</f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="175" zoomScaleNormal="175" workbookViewId="0">
      <selection activeCell="B7" sqref="B7"/>
    </sheetView>
  </sheetViews>
  <sheetFormatPr defaultRowHeight="15" x14ac:dyDescent="0.25"/>
  <cols>
    <col min="1" max="1" width="17.85546875" customWidth="1"/>
    <col min="2" max="2" width="11.85546875" bestFit="1" customWidth="1"/>
  </cols>
  <sheetData>
    <row r="1" spans="1:2" x14ac:dyDescent="0.25">
      <c r="A1" t="s">
        <v>6</v>
      </c>
    </row>
    <row r="2" spans="1:2" x14ac:dyDescent="0.25">
      <c r="A2" s="2" t="s">
        <v>79</v>
      </c>
      <c r="B2" s="2" t="s">
        <v>42</v>
      </c>
    </row>
    <row r="3" spans="1:2" x14ac:dyDescent="0.25">
      <c r="A3" s="4">
        <v>11000</v>
      </c>
      <c r="B3" s="11"/>
    </row>
    <row r="5" spans="1:2" x14ac:dyDescent="0.25">
      <c r="A5" t="s">
        <v>7</v>
      </c>
    </row>
    <row r="6" spans="1:2" x14ac:dyDescent="0.25">
      <c r="A6" s="2" t="s">
        <v>79</v>
      </c>
      <c r="B6" s="2" t="s">
        <v>42</v>
      </c>
    </row>
    <row r="7" spans="1:2" x14ac:dyDescent="0.25">
      <c r="A7" s="4">
        <v>7500</v>
      </c>
      <c r="B7" s="6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zoomScale="190" zoomScaleNormal="190" workbookViewId="0">
      <selection activeCell="G16" sqref="G16"/>
    </sheetView>
  </sheetViews>
  <sheetFormatPr defaultRowHeight="15" x14ac:dyDescent="0.25"/>
  <cols>
    <col min="1" max="1" width="13.28515625" bestFit="1" customWidth="1"/>
    <col min="2" max="2" width="10.28515625" bestFit="1" customWidth="1"/>
    <col min="3" max="3" width="16.28515625" bestFit="1" customWidth="1"/>
  </cols>
  <sheetData>
    <row r="1" spans="1:3" x14ac:dyDescent="0.25">
      <c r="A1" s="2" t="s">
        <v>22</v>
      </c>
      <c r="B1" s="2" t="s">
        <v>21</v>
      </c>
      <c r="C1" s="2" t="s">
        <v>23</v>
      </c>
    </row>
    <row r="2" spans="1:3" x14ac:dyDescent="0.25">
      <c r="A2" s="4">
        <v>0</v>
      </c>
      <c r="B2" s="3" t="s">
        <v>25</v>
      </c>
      <c r="C2" s="4">
        <v>0</v>
      </c>
    </row>
    <row r="3" spans="1:3" x14ac:dyDescent="0.25">
      <c r="A3" s="4">
        <v>1000</v>
      </c>
      <c r="B3" s="3" t="s">
        <v>26</v>
      </c>
      <c r="C3" s="4">
        <v>20</v>
      </c>
    </row>
    <row r="4" spans="1:3" x14ac:dyDescent="0.25">
      <c r="A4" s="4">
        <v>2500</v>
      </c>
      <c r="B4" s="3" t="s">
        <v>27</v>
      </c>
      <c r="C4" s="4">
        <v>100</v>
      </c>
    </row>
    <row r="5" spans="1:3" x14ac:dyDescent="0.25">
      <c r="A5" s="4">
        <v>7000</v>
      </c>
      <c r="B5" s="3" t="s">
        <v>28</v>
      </c>
      <c r="C5" s="4">
        <v>250</v>
      </c>
    </row>
    <row r="6" spans="1:3" x14ac:dyDescent="0.25">
      <c r="A6" s="4">
        <v>10000</v>
      </c>
      <c r="B6" s="3" t="s">
        <v>29</v>
      </c>
      <c r="C6" s="4">
        <v>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2"/>
  <sheetViews>
    <sheetView topLeftCell="A17" workbookViewId="0">
      <selection activeCell="B31" sqref="B31"/>
    </sheetView>
  </sheetViews>
  <sheetFormatPr defaultRowHeight="15" x14ac:dyDescent="0.25"/>
  <cols>
    <col min="1" max="1" width="34" customWidth="1"/>
    <col min="2" max="2" width="17.28515625" customWidth="1"/>
    <col min="3" max="3" width="25.5703125" customWidth="1"/>
    <col min="4" max="4" width="20.140625" bestFit="1" customWidth="1"/>
    <col min="5" max="5" width="15.85546875" bestFit="1" customWidth="1"/>
  </cols>
  <sheetData>
    <row r="1" spans="1:12" x14ac:dyDescent="0.25">
      <c r="A1" s="8" t="s">
        <v>82</v>
      </c>
    </row>
    <row r="3" spans="1:12" x14ac:dyDescent="0.25">
      <c r="A3" s="2" t="s">
        <v>43</v>
      </c>
      <c r="B3" s="2" t="s">
        <v>44</v>
      </c>
      <c r="C3" s="2" t="s">
        <v>45</v>
      </c>
      <c r="D3" s="2" t="s">
        <v>46</v>
      </c>
      <c r="E3" s="2" t="s">
        <v>47</v>
      </c>
    </row>
    <row r="4" spans="1:12" x14ac:dyDescent="0.25">
      <c r="A4" s="3" t="str">
        <f>"880-"&amp;ROWS(A4:A$66)+9999</f>
        <v>880-10062</v>
      </c>
      <c r="B4" s="3" t="s">
        <v>49</v>
      </c>
      <c r="C4" s="3" t="s">
        <v>48</v>
      </c>
      <c r="D4" s="3" t="str">
        <f>B4&amp;UPPER(LEFT(C4,1))&amp;"@PBY.com"</f>
        <v>LeffJ@PBY.com</v>
      </c>
      <c r="E4" s="3" t="s">
        <v>62</v>
      </c>
    </row>
    <row r="5" spans="1:12" x14ac:dyDescent="0.25">
      <c r="A5" s="3" t="str">
        <f>"880-"&amp;ROWS(A5:A$66)+9999</f>
        <v>880-10061</v>
      </c>
      <c r="B5" s="3" t="s">
        <v>51</v>
      </c>
      <c r="C5" s="3" t="s">
        <v>50</v>
      </c>
      <c r="D5" s="3" t="str">
        <f t="shared" ref="D5:D10" si="0">B5&amp;UPPER(LEFT(C5,1))&amp;"@PBY.com"</f>
        <v>PianoM@PBY.com</v>
      </c>
      <c r="E5" s="3" t="s">
        <v>63</v>
      </c>
    </row>
    <row r="6" spans="1:12" x14ac:dyDescent="0.25">
      <c r="A6" s="3" t="str">
        <f>"880-"&amp;ROWS(A6:A$66)+9999</f>
        <v>880-10060</v>
      </c>
      <c r="B6" s="3" t="s">
        <v>53</v>
      </c>
      <c r="C6" s="3" t="s">
        <v>52</v>
      </c>
      <c r="D6" s="3" t="str">
        <f t="shared" si="0"/>
        <v>CollerK@PBY.com</v>
      </c>
      <c r="E6" s="3" t="s">
        <v>64</v>
      </c>
      <c r="I6">
        <f>COLUMNS($G$10:H10)</f>
        <v>2</v>
      </c>
      <c r="J6">
        <f>COLUMNS($G$10:I10)</f>
        <v>3</v>
      </c>
      <c r="K6">
        <f>COLUMNS($G$10:J10)</f>
        <v>4</v>
      </c>
      <c r="L6">
        <f>COLUMNS($G$10:K10)</f>
        <v>5</v>
      </c>
    </row>
    <row r="7" spans="1:12" x14ac:dyDescent="0.25">
      <c r="A7" s="3" t="str">
        <f>"880-"&amp;ROWS(A7:A$66)+9999</f>
        <v>880-10059</v>
      </c>
      <c r="B7" s="3" t="s">
        <v>55</v>
      </c>
      <c r="C7" s="3" t="s">
        <v>54</v>
      </c>
      <c r="D7" s="3" t="str">
        <f t="shared" si="0"/>
        <v>StackpoleL@PBY.com</v>
      </c>
      <c r="E7" s="3" t="s">
        <v>65</v>
      </c>
    </row>
    <row r="8" spans="1:12" x14ac:dyDescent="0.25">
      <c r="A8" s="3" t="str">
        <f>"880-"&amp;ROWS(A8:A$66)+9999</f>
        <v>880-10058</v>
      </c>
      <c r="B8" s="3" t="s">
        <v>57</v>
      </c>
      <c r="C8" s="3" t="s">
        <v>56</v>
      </c>
      <c r="D8" s="3" t="str">
        <f t="shared" si="0"/>
        <v>LintzK@PBY.com</v>
      </c>
      <c r="E8" s="3" t="s">
        <v>66</v>
      </c>
    </row>
    <row r="9" spans="1:12" x14ac:dyDescent="0.25">
      <c r="A9" s="3" t="str">
        <f>"880-"&amp;ROWS(A9:A$66)+9999</f>
        <v>880-10057</v>
      </c>
      <c r="B9" s="3" t="s">
        <v>59</v>
      </c>
      <c r="C9" s="3" t="s">
        <v>58</v>
      </c>
      <c r="D9" s="3" t="str">
        <f t="shared" si="0"/>
        <v>DudgeonP@PBY.com</v>
      </c>
      <c r="E9" s="3" t="s">
        <v>67</v>
      </c>
    </row>
    <row r="10" spans="1:12" x14ac:dyDescent="0.25">
      <c r="A10" s="3" t="str">
        <f>"880-"&amp;ROWS(A10:A$66)+9999</f>
        <v>880-10056</v>
      </c>
      <c r="B10" s="3" t="s">
        <v>61</v>
      </c>
      <c r="C10" s="3" t="s">
        <v>60</v>
      </c>
      <c r="D10" s="3" t="str">
        <f t="shared" si="0"/>
        <v>HughsP@PBY.com</v>
      </c>
      <c r="E10" s="3" t="s">
        <v>68</v>
      </c>
    </row>
    <row r="12" spans="1:12" x14ac:dyDescent="0.25">
      <c r="A12" s="8" t="s">
        <v>83</v>
      </c>
      <c r="B12">
        <v>2</v>
      </c>
      <c r="C12">
        <v>3</v>
      </c>
      <c r="D12">
        <v>4</v>
      </c>
      <c r="E12">
        <v>5</v>
      </c>
    </row>
    <row r="13" spans="1:12" x14ac:dyDescent="0.25">
      <c r="A13" s="2" t="s">
        <v>43</v>
      </c>
      <c r="B13" s="2" t="s">
        <v>44</v>
      </c>
      <c r="C13" s="2" t="s">
        <v>45</v>
      </c>
      <c r="D13" s="2" t="s">
        <v>46</v>
      </c>
      <c r="E13" s="2" t="s">
        <v>47</v>
      </c>
    </row>
    <row r="14" spans="1:12" x14ac:dyDescent="0.25">
      <c r="A14" s="3" t="s">
        <v>130</v>
      </c>
      <c r="B14" s="6" t="str">
        <f>VLOOKUP($A14,$A$4:$E$10,B$12,0)</f>
        <v>Piano</v>
      </c>
      <c r="C14" s="6" t="str">
        <f t="shared" ref="C14:E15" si="1">VLOOKUP($A14,$A$4:$E$10,C$12,0)</f>
        <v>Milagros</v>
      </c>
      <c r="D14" s="6" t="str">
        <f t="shared" si="1"/>
        <v>PianoM@PBY.com</v>
      </c>
      <c r="E14" s="6" t="str">
        <f t="shared" si="1"/>
        <v>253-553-4381</v>
      </c>
    </row>
    <row r="15" spans="1:12" x14ac:dyDescent="0.25">
      <c r="A15" s="3" t="s">
        <v>122</v>
      </c>
      <c r="B15" s="6" t="str">
        <f>VLOOKUP($A15,$A$4:$E$10,B$12,0)</f>
        <v>Lintz</v>
      </c>
      <c r="C15" s="6" t="str">
        <f t="shared" si="1"/>
        <v>Kurt</v>
      </c>
      <c r="D15" s="6" t="str">
        <f t="shared" si="1"/>
        <v>LintzK@PBY.com</v>
      </c>
      <c r="E15" s="6" t="str">
        <f t="shared" si="1"/>
        <v>206-736-4510</v>
      </c>
    </row>
    <row r="17" spans="1:8" x14ac:dyDescent="0.25">
      <c r="A17" s="8" t="s">
        <v>84</v>
      </c>
      <c r="H17" t="s">
        <v>126</v>
      </c>
    </row>
    <row r="18" spans="1:8" x14ac:dyDescent="0.25">
      <c r="A18" s="2" t="s">
        <v>43</v>
      </c>
      <c r="B18" s="2" t="s">
        <v>45</v>
      </c>
      <c r="C18" s="2" t="s">
        <v>44</v>
      </c>
      <c r="D18" s="2" t="s">
        <v>46</v>
      </c>
      <c r="E18" s="2" t="s">
        <v>47</v>
      </c>
    </row>
    <row r="19" spans="1:8" x14ac:dyDescent="0.25">
      <c r="A19" s="3" t="s">
        <v>130</v>
      </c>
      <c r="B19" s="6" t="str">
        <f>VLOOKUP($A19,$A$4:$E$10,COLUMNS($H$8:I8),0)</f>
        <v>Piano</v>
      </c>
      <c r="C19" s="6" t="str">
        <f>VLOOKUP($A19,$A$4:$E$10,COLUMNS($H$8:J8),0)</f>
        <v>Milagros</v>
      </c>
      <c r="D19" s="6" t="str">
        <f>VLOOKUP($A19,$A$4:$E$10,COLUMNS($H$8:K8),0)</f>
        <v>PianoM@PBY.com</v>
      </c>
      <c r="E19" s="6" t="str">
        <f>VLOOKUP($A19,$A$4:$E$10,COLUMNS($H$8:L8),0)</f>
        <v>253-553-4381</v>
      </c>
    </row>
    <row r="21" spans="1:8" x14ac:dyDescent="0.25">
      <c r="A21" s="8" t="s">
        <v>80</v>
      </c>
      <c r="H21" t="s">
        <v>127</v>
      </c>
    </row>
    <row r="22" spans="1:8" x14ac:dyDescent="0.25">
      <c r="A22" s="2" t="s">
        <v>43</v>
      </c>
      <c r="B22" s="3" t="s">
        <v>121</v>
      </c>
    </row>
    <row r="23" spans="1:8" x14ac:dyDescent="0.25">
      <c r="A23" s="2" t="s">
        <v>44</v>
      </c>
      <c r="B23" s="6" t="str">
        <f>VLOOKUP(B$22,$A$4:$E$10,ROWS($E$21:E22),0)</f>
        <v>Coller</v>
      </c>
    </row>
    <row r="24" spans="1:8" x14ac:dyDescent="0.25">
      <c r="A24" s="2" t="s">
        <v>45</v>
      </c>
      <c r="B24" s="6" t="str">
        <f>VLOOKUP(B$22,$A$4:$E$10,ROWS($D$21:D23),0)</f>
        <v>Kathrine</v>
      </c>
    </row>
    <row r="25" spans="1:8" x14ac:dyDescent="0.25">
      <c r="A25" s="2" t="s">
        <v>46</v>
      </c>
      <c r="B25" s="6" t="str">
        <f>VLOOKUP(B$22,$A$4:$E$10,ROWS($D$21:D24),0)</f>
        <v>CollerK@PBY.com</v>
      </c>
    </row>
    <row r="26" spans="1:8" x14ac:dyDescent="0.25">
      <c r="A26" s="2" t="s">
        <v>47</v>
      </c>
      <c r="B26" s="6" t="str">
        <f>VLOOKUP(B$22,$A$4:$E$10,ROWS($D$21:D25),0)</f>
        <v>206-762-2195</v>
      </c>
      <c r="H26" t="s">
        <v>128</v>
      </c>
    </row>
    <row r="28" spans="1:8" x14ac:dyDescent="0.25">
      <c r="A28" s="8" t="s">
        <v>81</v>
      </c>
    </row>
    <row r="29" spans="1:8" x14ac:dyDescent="0.25">
      <c r="A29" s="2" t="s">
        <v>43</v>
      </c>
      <c r="B29" s="2" t="s">
        <v>45</v>
      </c>
      <c r="C29" s="2" t="s">
        <v>47</v>
      </c>
      <c r="D29" s="2" t="s">
        <v>44</v>
      </c>
      <c r="E29" s="2" t="s">
        <v>46</v>
      </c>
    </row>
    <row r="30" spans="1:8" x14ac:dyDescent="0.25">
      <c r="A30" s="3" t="s">
        <v>122</v>
      </c>
      <c r="B30" s="6" t="str">
        <f>VLOOKUP($A30,$A$4:$E$10,MATCH(B$29,$A$3:$E$3,0),0)</f>
        <v>Kurt</v>
      </c>
      <c r="C30" s="6" t="str">
        <f t="shared" ref="C30:E30" si="2">VLOOKUP($A30,$A$4:$E$10,MATCH(C$29,$A$3:$E$3,0),0)</f>
        <v>206-736-4510</v>
      </c>
      <c r="D30" s="6" t="str">
        <f t="shared" si="2"/>
        <v>Lintz</v>
      </c>
      <c r="E30" s="6" t="str">
        <f t="shared" si="2"/>
        <v>LintzK@PBY.com</v>
      </c>
    </row>
    <row r="32" spans="1:8" x14ac:dyDescent="0.25">
      <c r="H32" t="s">
        <v>129</v>
      </c>
    </row>
  </sheetData>
  <dataValidations count="1">
    <dataValidation type="list" allowBlank="1" showInputMessage="1" showErrorMessage="1" sqref="A30 A19 B22 A14:A15" xr:uid="{00000000-0002-0000-0600-000000000000}">
      <formula1>$A$4:$A$10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2"/>
  <sheetViews>
    <sheetView tabSelected="1" topLeftCell="A27" zoomScale="145" zoomScaleNormal="145" workbookViewId="0">
      <selection activeCell="F30" sqref="F30"/>
    </sheetView>
  </sheetViews>
  <sheetFormatPr defaultRowHeight="15" x14ac:dyDescent="0.25"/>
  <cols>
    <col min="1" max="1" width="30.140625" bestFit="1" customWidth="1"/>
    <col min="2" max="2" width="14.42578125" bestFit="1" customWidth="1"/>
    <col min="3" max="3" width="20.28515625" bestFit="1" customWidth="1"/>
    <col min="4" max="4" width="24.7109375" customWidth="1"/>
    <col min="7" max="7" width="13" customWidth="1"/>
  </cols>
  <sheetData>
    <row r="1" spans="1:4" x14ac:dyDescent="0.25">
      <c r="A1" s="8" t="s">
        <v>5</v>
      </c>
    </row>
    <row r="3" spans="1:4" x14ac:dyDescent="0.25">
      <c r="A3" s="2" t="s">
        <v>32</v>
      </c>
      <c r="B3" s="2" t="s">
        <v>9</v>
      </c>
      <c r="C3" s="2" t="s">
        <v>20</v>
      </c>
      <c r="D3" s="2" t="s">
        <v>11</v>
      </c>
    </row>
    <row r="4" spans="1:4" x14ac:dyDescent="0.25">
      <c r="A4" s="3" t="s">
        <v>12</v>
      </c>
      <c r="B4" s="3" t="s">
        <v>34</v>
      </c>
      <c r="C4" s="3">
        <v>25</v>
      </c>
      <c r="D4" s="4">
        <v>26.95</v>
      </c>
    </row>
    <row r="5" spans="1:4" x14ac:dyDescent="0.25">
      <c r="A5" s="3" t="s">
        <v>13</v>
      </c>
      <c r="B5" s="3" t="s">
        <v>35</v>
      </c>
      <c r="C5" s="3">
        <v>20</v>
      </c>
      <c r="D5" s="4">
        <v>28.95</v>
      </c>
    </row>
    <row r="6" spans="1:4" x14ac:dyDescent="0.25">
      <c r="A6" s="3" t="s">
        <v>14</v>
      </c>
      <c r="B6" s="3" t="s">
        <v>36</v>
      </c>
      <c r="C6" s="3">
        <v>35</v>
      </c>
      <c r="D6" s="4">
        <v>31.95</v>
      </c>
    </row>
    <row r="7" spans="1:4" x14ac:dyDescent="0.25">
      <c r="A7" s="3" t="s">
        <v>15</v>
      </c>
      <c r="B7" s="3" t="s">
        <v>37</v>
      </c>
      <c r="C7" s="3">
        <v>20</v>
      </c>
      <c r="D7" s="4">
        <v>35.950000000000003</v>
      </c>
    </row>
    <row r="8" spans="1:4" x14ac:dyDescent="0.25">
      <c r="A8" s="3" t="s">
        <v>16</v>
      </c>
      <c r="B8" s="3" t="s">
        <v>38</v>
      </c>
      <c r="C8" s="3">
        <v>30</v>
      </c>
      <c r="D8" s="4">
        <v>18.95</v>
      </c>
    </row>
    <row r="9" spans="1:4" x14ac:dyDescent="0.25">
      <c r="A9" s="3" t="s">
        <v>17</v>
      </c>
      <c r="B9" s="3" t="s">
        <v>39</v>
      </c>
      <c r="C9" s="3">
        <v>40</v>
      </c>
      <c r="D9" s="4">
        <v>20.95</v>
      </c>
    </row>
    <row r="10" spans="1:4" x14ac:dyDescent="0.25">
      <c r="A10" s="3" t="s">
        <v>18</v>
      </c>
      <c r="B10" s="3" t="s">
        <v>40</v>
      </c>
      <c r="C10" s="3">
        <v>1</v>
      </c>
      <c r="D10" s="4">
        <v>4.95</v>
      </c>
    </row>
    <row r="11" spans="1:4" x14ac:dyDescent="0.25">
      <c r="A11" s="3" t="s">
        <v>69</v>
      </c>
      <c r="B11" s="3" t="s">
        <v>41</v>
      </c>
      <c r="C11" s="3">
        <v>5</v>
      </c>
      <c r="D11" s="4">
        <v>8.9499999999999993</v>
      </c>
    </row>
    <row r="13" spans="1:4" x14ac:dyDescent="0.25">
      <c r="A13" s="8" t="s">
        <v>91</v>
      </c>
    </row>
    <row r="14" spans="1:4" x14ac:dyDescent="0.25">
      <c r="A14" s="2" t="s">
        <v>32</v>
      </c>
      <c r="B14" s="2" t="s">
        <v>11</v>
      </c>
    </row>
    <row r="15" spans="1:4" x14ac:dyDescent="0.25">
      <c r="A15" s="3" t="s">
        <v>86</v>
      </c>
      <c r="B15" s="6">
        <f>VLOOKUP(TRIM(A15),$A$4:$D$11,4,0)</f>
        <v>31.95</v>
      </c>
      <c r="C15">
        <f t="array" ref="C15">VLOOKUP(TRIM(A15),TRIM($A$4:$D$11),4,0)+0</f>
        <v>31.95</v>
      </c>
    </row>
    <row r="16" spans="1:4" x14ac:dyDescent="0.25">
      <c r="A16" s="3" t="s">
        <v>87</v>
      </c>
      <c r="B16" s="6">
        <f t="shared" ref="B16:B19" si="0">VLOOKUP(TRIM(A16),$A$4:$D$11,4,0)</f>
        <v>35.950000000000003</v>
      </c>
      <c r="C16">
        <f t="array" ref="C16">VLOOKUP(TRIM(A16),TRIM($A$4:$D$11),4,0)+0</f>
        <v>35.950000000000003</v>
      </c>
    </row>
    <row r="17" spans="1:4" x14ac:dyDescent="0.25">
      <c r="A17" s="3" t="s">
        <v>88</v>
      </c>
      <c r="B17" s="6">
        <f t="shared" si="0"/>
        <v>18.95</v>
      </c>
      <c r="C17">
        <f t="array" ref="C17">VLOOKUP(TRIM(A17),TRIM($A$4:$D$11),4,0)+0</f>
        <v>18.95</v>
      </c>
    </row>
    <row r="18" spans="1:4" x14ac:dyDescent="0.25">
      <c r="A18" s="3" t="s">
        <v>89</v>
      </c>
      <c r="B18" s="6">
        <f t="shared" si="0"/>
        <v>20.95</v>
      </c>
      <c r="C18">
        <f t="array" ref="C18">VLOOKUP(TRIM(A18),TRIM($A$4:$D$11),4,0)+0</f>
        <v>20.95</v>
      </c>
    </row>
    <row r="19" spans="1:4" x14ac:dyDescent="0.25">
      <c r="A19" s="3" t="s">
        <v>90</v>
      </c>
      <c r="B19" s="6">
        <f t="shared" si="0"/>
        <v>4.95</v>
      </c>
      <c r="C19">
        <f t="array" ref="C19">VLOOKUP(TRIM(A19),TRIM($A$4:$D$11),4,0)+0</f>
        <v>4.95</v>
      </c>
    </row>
    <row r="22" spans="1:4" x14ac:dyDescent="0.25">
      <c r="A22" s="2" t="s">
        <v>32</v>
      </c>
      <c r="B22" s="2" t="s">
        <v>9</v>
      </c>
      <c r="C22" s="2" t="s">
        <v>20</v>
      </c>
      <c r="D22" s="2" t="s">
        <v>11</v>
      </c>
    </row>
    <row r="23" spans="1:4" x14ac:dyDescent="0.25">
      <c r="A23" s="3" t="s">
        <v>93</v>
      </c>
      <c r="B23" s="3" t="s">
        <v>34</v>
      </c>
      <c r="C23" s="3">
        <v>25</v>
      </c>
      <c r="D23" s="4">
        <v>26.95</v>
      </c>
    </row>
    <row r="24" spans="1:4" x14ac:dyDescent="0.25">
      <c r="A24" s="3" t="s">
        <v>94</v>
      </c>
      <c r="B24" s="3" t="s">
        <v>35</v>
      </c>
      <c r="C24" s="3">
        <v>20</v>
      </c>
      <c r="D24" s="4">
        <v>28.95</v>
      </c>
    </row>
    <row r="25" spans="1:4" x14ac:dyDescent="0.25">
      <c r="A25" s="3" t="s">
        <v>86</v>
      </c>
      <c r="B25" s="3" t="s">
        <v>36</v>
      </c>
      <c r="C25" s="3">
        <v>35</v>
      </c>
      <c r="D25" s="4">
        <v>31.95</v>
      </c>
    </row>
    <row r="26" spans="1:4" x14ac:dyDescent="0.25">
      <c r="A26" s="3" t="s">
        <v>87</v>
      </c>
      <c r="B26" s="3" t="s">
        <v>37</v>
      </c>
      <c r="C26" s="3">
        <v>20</v>
      </c>
      <c r="D26" s="4">
        <v>35.950000000000003</v>
      </c>
    </row>
    <row r="27" spans="1:4" x14ac:dyDescent="0.25">
      <c r="A27" s="3" t="s">
        <v>88</v>
      </c>
      <c r="B27" s="3" t="s">
        <v>38</v>
      </c>
      <c r="C27" s="3">
        <v>30</v>
      </c>
      <c r="D27" s="4">
        <v>18.95</v>
      </c>
    </row>
    <row r="28" spans="1:4" x14ac:dyDescent="0.25">
      <c r="A28" s="3" t="s">
        <v>89</v>
      </c>
      <c r="B28" s="3" t="s">
        <v>39</v>
      </c>
      <c r="C28" s="3">
        <v>40</v>
      </c>
      <c r="D28" s="4">
        <v>20.95</v>
      </c>
    </row>
    <row r="29" spans="1:4" x14ac:dyDescent="0.25">
      <c r="A29" s="3" t="s">
        <v>90</v>
      </c>
      <c r="B29" s="3" t="s">
        <v>40</v>
      </c>
      <c r="C29" s="3">
        <v>1</v>
      </c>
      <c r="D29" s="4">
        <v>4.95</v>
      </c>
    </row>
    <row r="30" spans="1:4" x14ac:dyDescent="0.25">
      <c r="A30" s="3" t="s">
        <v>95</v>
      </c>
      <c r="B30" s="3" t="s">
        <v>41</v>
      </c>
      <c r="C30" s="3">
        <v>5</v>
      </c>
      <c r="D30" s="4">
        <v>8.9499999999999993</v>
      </c>
    </row>
    <row r="32" spans="1:4" x14ac:dyDescent="0.25">
      <c r="A32" s="8" t="s">
        <v>92</v>
      </c>
    </row>
    <row r="33" spans="1:7" x14ac:dyDescent="0.25">
      <c r="A33" s="2" t="s">
        <v>32</v>
      </c>
      <c r="B33" s="2" t="s">
        <v>11</v>
      </c>
    </row>
    <row r="34" spans="1:7" x14ac:dyDescent="0.25">
      <c r="A34" s="3" t="s">
        <v>14</v>
      </c>
      <c r="B34" s="6" cm="1">
        <f t="array" ref="B34">VLOOKUP(A34,TRIM($A$23:$D$30),4,0)*1</f>
        <v>31.95</v>
      </c>
      <c r="C34" s="5" t="s">
        <v>85</v>
      </c>
      <c r="D34" s="5"/>
      <c r="E34" s="5"/>
    </row>
    <row r="35" spans="1:7" x14ac:dyDescent="0.25">
      <c r="A35" s="3" t="s">
        <v>15</v>
      </c>
      <c r="B35" s="6">
        <f t="array" ref="B35">VLOOKUP(A35,TRIM($A$23:$D$30),4,0)+0</f>
        <v>35.950000000000003</v>
      </c>
      <c r="G35" t="s">
        <v>125</v>
      </c>
    </row>
    <row r="36" spans="1:7" x14ac:dyDescent="0.25">
      <c r="A36" s="3" t="s">
        <v>16</v>
      </c>
      <c r="B36" s="6">
        <f t="array" ref="B36">VLOOKUP(A36,TRIM($A$23:$D$30),4,0)+0</f>
        <v>18.95</v>
      </c>
    </row>
    <row r="37" spans="1:7" x14ac:dyDescent="0.25">
      <c r="A37" s="3" t="s">
        <v>17</v>
      </c>
      <c r="B37" s="6">
        <f t="array" ref="B37">VLOOKUP(A37,TRIM($A$23:$D$30),4,0)+0</f>
        <v>20.95</v>
      </c>
    </row>
    <row r="38" spans="1:7" x14ac:dyDescent="0.25">
      <c r="A38" s="3" t="s">
        <v>18</v>
      </c>
      <c r="B38" s="6">
        <f t="array" ref="B38">VLOOKUP(A38,TRIM($A$23:$D$30),4,0)+0</f>
        <v>4.95</v>
      </c>
    </row>
    <row r="41" spans="1:7" x14ac:dyDescent="0.25">
      <c r="D41">
        <v>1</v>
      </c>
    </row>
    <row r="42" spans="1:7" x14ac:dyDescent="0.25">
      <c r="D4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Topics</vt:lpstr>
      <vt:lpstr>Exact</vt:lpstr>
      <vt:lpstr>Aproximate</vt:lpstr>
      <vt:lpstr>Different</vt:lpstr>
      <vt:lpstr>Table</vt:lpstr>
      <vt:lpstr>Full Record</vt:lpstr>
      <vt:lpstr>TRIM</vt:lpstr>
      <vt:lpstr>DLBoomerangs</vt:lpstr>
      <vt:lpstr>hello</vt:lpstr>
      <vt:lpstr>VTable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</dc:creator>
  <cp:lastModifiedBy>Faraz Ahmad (LAM)</cp:lastModifiedBy>
  <dcterms:created xsi:type="dcterms:W3CDTF">2012-03-25T18:55:33Z</dcterms:created>
  <dcterms:modified xsi:type="dcterms:W3CDTF">2023-09-07T08:30:45Z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8a21300d-ce43-41df-9f89-2f0721bfb2f6</vt:lpwstr>
  </property>
</Properties>
</file>