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717F478F-E02E-4794-9BE8-BEEEF4993B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  <sheet name="Additiona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K3" i="2" s="1"/>
  <c r="J4" i="2"/>
  <c r="K4" i="2" s="1"/>
  <c r="J5" i="2"/>
  <c r="K5" i="2" s="1"/>
  <c r="J6" i="2"/>
  <c r="J7" i="2"/>
  <c r="K7" i="2" s="1"/>
  <c r="J8" i="2"/>
  <c r="K8" i="2" s="1"/>
  <c r="J9" i="2"/>
  <c r="K9" i="2" s="1"/>
  <c r="J10" i="2"/>
  <c r="J11" i="2"/>
  <c r="K11" i="2" s="1"/>
  <c r="J12" i="2"/>
  <c r="K12" i="2" s="1"/>
  <c r="J13" i="2"/>
  <c r="K13" i="2" s="1"/>
  <c r="J14" i="2"/>
  <c r="J15" i="2"/>
  <c r="K15" i="2" s="1"/>
  <c r="J16" i="2"/>
  <c r="K16" i="2" s="1"/>
  <c r="J17" i="2"/>
  <c r="K17" i="2" s="1"/>
  <c r="J18" i="2"/>
  <c r="J19" i="2"/>
  <c r="K19" i="2" s="1"/>
  <c r="J20" i="2"/>
  <c r="K20" i="2" s="1"/>
  <c r="J21" i="2"/>
  <c r="K21" i="2" s="1"/>
  <c r="J22" i="2"/>
  <c r="J23" i="2"/>
  <c r="K23" i="2" s="1"/>
  <c r="J24" i="2"/>
  <c r="K24" i="2" s="1"/>
  <c r="J25" i="2"/>
  <c r="K25" i="2" s="1"/>
  <c r="J26" i="2"/>
  <c r="J27" i="2"/>
  <c r="K27" i="2" s="1"/>
  <c r="J28" i="2"/>
  <c r="K28" i="2" s="1"/>
  <c r="J29" i="2"/>
  <c r="K29" i="2" s="1"/>
  <c r="J30" i="2"/>
  <c r="J31" i="2"/>
  <c r="K31" i="2" s="1"/>
  <c r="J32" i="2"/>
  <c r="K32" i="2" s="1"/>
  <c r="J33" i="2"/>
  <c r="K33" i="2" s="1"/>
  <c r="J34" i="2"/>
  <c r="J35" i="2"/>
  <c r="K35" i="2" s="1"/>
  <c r="J36" i="2"/>
  <c r="K36" i="2" s="1"/>
  <c r="J37" i="2"/>
  <c r="K37" i="2" s="1"/>
  <c r="J38" i="2"/>
  <c r="J39" i="2"/>
  <c r="K39" i="2" s="1"/>
  <c r="J40" i="2"/>
  <c r="K40" i="2" s="1"/>
  <c r="J41" i="2"/>
  <c r="K41" i="2" s="1"/>
  <c r="J42" i="2"/>
  <c r="J43" i="2"/>
  <c r="K43" i="2" s="1"/>
  <c r="J44" i="2"/>
  <c r="K44" i="2" s="1"/>
  <c r="J45" i="2"/>
  <c r="K45" i="2" s="1"/>
  <c r="J46" i="2"/>
  <c r="J47" i="2"/>
  <c r="K47" i="2" s="1"/>
  <c r="J48" i="2"/>
  <c r="K48" i="2" s="1"/>
  <c r="J49" i="2"/>
  <c r="K49" i="2" s="1"/>
  <c r="J50" i="2"/>
  <c r="J51" i="2"/>
  <c r="K51" i="2" s="1"/>
  <c r="J52" i="2"/>
  <c r="K52" i="2" s="1"/>
  <c r="J53" i="2"/>
  <c r="K53" i="2" s="1"/>
  <c r="J54" i="2"/>
  <c r="J55" i="2"/>
  <c r="K55" i="2" s="1"/>
  <c r="J56" i="2"/>
  <c r="K56" i="2" s="1"/>
  <c r="J57" i="2"/>
  <c r="K57" i="2" s="1"/>
  <c r="J58" i="2"/>
  <c r="J59" i="2"/>
  <c r="K59" i="2" s="1"/>
  <c r="J60" i="2"/>
  <c r="K60" i="2" s="1"/>
  <c r="J61" i="2"/>
  <c r="K61" i="2" s="1"/>
  <c r="J62" i="2"/>
  <c r="J63" i="2"/>
  <c r="K63" i="2" s="1"/>
  <c r="J64" i="2"/>
  <c r="K64" i="2" s="1"/>
  <c r="J65" i="2"/>
  <c r="K65" i="2" s="1"/>
  <c r="J66" i="2"/>
  <c r="J67" i="2"/>
  <c r="K67" i="2" s="1"/>
  <c r="J68" i="2"/>
  <c r="K68" i="2" s="1"/>
  <c r="J69" i="2"/>
  <c r="K69" i="2" s="1"/>
  <c r="J70" i="2"/>
  <c r="J71" i="2"/>
  <c r="K71" i="2" s="1"/>
  <c r="J72" i="2"/>
  <c r="K72" i="2" s="1"/>
  <c r="J73" i="2"/>
  <c r="K73" i="2" s="1"/>
  <c r="J74" i="2"/>
  <c r="J75" i="2"/>
  <c r="K75" i="2" s="1"/>
  <c r="J76" i="2"/>
  <c r="K76" i="2" s="1"/>
  <c r="J77" i="2"/>
  <c r="K77" i="2" s="1"/>
  <c r="J78" i="2"/>
  <c r="J79" i="2"/>
  <c r="K79" i="2" s="1"/>
  <c r="J80" i="2"/>
  <c r="K80" i="2" s="1"/>
  <c r="J81" i="2"/>
  <c r="K81" i="2" s="1"/>
  <c r="J82" i="2"/>
  <c r="J83" i="2"/>
  <c r="K83" i="2" s="1"/>
  <c r="J84" i="2"/>
  <c r="K84" i="2" s="1"/>
  <c r="J85" i="2"/>
  <c r="K85" i="2" s="1"/>
  <c r="J86" i="2"/>
  <c r="J87" i="2"/>
  <c r="K87" i="2" s="1"/>
  <c r="J88" i="2"/>
  <c r="K88" i="2" s="1"/>
  <c r="J89" i="2"/>
  <c r="K89" i="2" s="1"/>
  <c r="J90" i="2"/>
  <c r="J91" i="2"/>
  <c r="K91" i="2" s="1"/>
  <c r="J92" i="2"/>
  <c r="K92" i="2" s="1"/>
  <c r="J93" i="2"/>
  <c r="K93" i="2" s="1"/>
  <c r="J94" i="2"/>
  <c r="J95" i="2"/>
  <c r="K95" i="2" s="1"/>
  <c r="J96" i="2"/>
  <c r="K96" i="2" s="1"/>
  <c r="J97" i="2"/>
  <c r="K97" i="2" s="1"/>
  <c r="J98" i="2"/>
  <c r="J99" i="2"/>
  <c r="K99" i="2" s="1"/>
  <c r="J100" i="2"/>
  <c r="K100" i="2" s="1"/>
  <c r="J101" i="2"/>
  <c r="K101" i="2" s="1"/>
  <c r="J102" i="2"/>
  <c r="J103" i="2"/>
  <c r="K103" i="2" s="1"/>
  <c r="J104" i="2"/>
  <c r="K104" i="2" s="1"/>
  <c r="J105" i="2"/>
  <c r="K105" i="2" s="1"/>
  <c r="J106" i="2"/>
  <c r="J107" i="2"/>
  <c r="K107" i="2" s="1"/>
  <c r="J108" i="2"/>
  <c r="K108" i="2" s="1"/>
  <c r="J109" i="2"/>
  <c r="K109" i="2" s="1"/>
  <c r="J110" i="2"/>
  <c r="J111" i="2"/>
  <c r="K111" i="2" s="1"/>
  <c r="J112" i="2"/>
  <c r="K112" i="2" s="1"/>
  <c r="J113" i="2"/>
  <c r="K113" i="2" s="1"/>
  <c r="J114" i="2"/>
  <c r="J115" i="2"/>
  <c r="K115" i="2" s="1"/>
  <c r="J116" i="2"/>
  <c r="K116" i="2" s="1"/>
  <c r="J117" i="2"/>
  <c r="K117" i="2" s="1"/>
  <c r="J118" i="2"/>
  <c r="J119" i="2"/>
  <c r="K119" i="2" s="1"/>
  <c r="J120" i="2"/>
  <c r="K120" i="2" s="1"/>
  <c r="J121" i="2"/>
  <c r="K121" i="2" s="1"/>
  <c r="J122" i="2"/>
  <c r="J123" i="2"/>
  <c r="K123" i="2" s="1"/>
  <c r="J124" i="2"/>
  <c r="K124" i="2" s="1"/>
  <c r="J125" i="2"/>
  <c r="K125" i="2" s="1"/>
  <c r="J126" i="2"/>
  <c r="J127" i="2"/>
  <c r="K127" i="2" s="1"/>
  <c r="J128" i="2"/>
  <c r="K128" i="2" s="1"/>
  <c r="J129" i="2"/>
  <c r="K129" i="2" s="1"/>
  <c r="J130" i="2"/>
  <c r="J131" i="2"/>
  <c r="K131" i="2" s="1"/>
  <c r="J132" i="2"/>
  <c r="K132" i="2" s="1"/>
  <c r="J133" i="2"/>
  <c r="K133" i="2" s="1"/>
  <c r="J134" i="2"/>
  <c r="J135" i="2"/>
  <c r="K135" i="2" s="1"/>
  <c r="J136" i="2"/>
  <c r="K136" i="2" s="1"/>
  <c r="J137" i="2"/>
  <c r="K137" i="2" s="1"/>
  <c r="J138" i="2"/>
  <c r="J139" i="2"/>
  <c r="K139" i="2" s="1"/>
  <c r="J140" i="2"/>
  <c r="K140" i="2" s="1"/>
  <c r="J141" i="2"/>
  <c r="K141" i="2" s="1"/>
  <c r="J142" i="2"/>
  <c r="J143" i="2"/>
  <c r="K143" i="2" s="1"/>
  <c r="J144" i="2"/>
  <c r="J145" i="2"/>
  <c r="J146" i="2"/>
  <c r="J147" i="2"/>
  <c r="K147" i="2" s="1"/>
  <c r="J148" i="2"/>
  <c r="K148" i="2" s="1"/>
  <c r="J149" i="2"/>
  <c r="K149" i="2" s="1"/>
  <c r="J150" i="2"/>
  <c r="J151" i="2"/>
  <c r="K151" i="2" s="1"/>
  <c r="J152" i="2"/>
  <c r="K152" i="2" s="1"/>
  <c r="J153" i="2"/>
  <c r="K153" i="2" s="1"/>
  <c r="J154" i="2"/>
  <c r="J155" i="2"/>
  <c r="K155" i="2" s="1"/>
  <c r="J156" i="2"/>
  <c r="J157" i="2"/>
  <c r="K157" i="2" s="1"/>
  <c r="J158" i="2"/>
  <c r="J159" i="2"/>
  <c r="K159" i="2" s="1"/>
  <c r="J160" i="2"/>
  <c r="J161" i="2"/>
  <c r="J162" i="2"/>
  <c r="J163" i="2"/>
  <c r="K163" i="2" s="1"/>
  <c r="J164" i="2"/>
  <c r="K164" i="2" s="1"/>
  <c r="J165" i="2"/>
  <c r="K165" i="2" s="1"/>
  <c r="J166" i="2"/>
  <c r="J167" i="2"/>
  <c r="K167" i="2" s="1"/>
  <c r="J168" i="2"/>
  <c r="K168" i="2" s="1"/>
  <c r="J169" i="2"/>
  <c r="K169" i="2" s="1"/>
  <c r="J170" i="2"/>
  <c r="J171" i="2"/>
  <c r="K171" i="2" s="1"/>
  <c r="J172" i="2"/>
  <c r="J173" i="2"/>
  <c r="K173" i="2" s="1"/>
  <c r="J174" i="2"/>
  <c r="J175" i="2"/>
  <c r="K175" i="2" s="1"/>
  <c r="J176" i="2"/>
  <c r="J177" i="2"/>
  <c r="J178" i="2"/>
  <c r="J179" i="2"/>
  <c r="K179" i="2" s="1"/>
  <c r="J180" i="2"/>
  <c r="K180" i="2" s="1"/>
  <c r="J181" i="2"/>
  <c r="K181" i="2" s="1"/>
  <c r="J182" i="2"/>
  <c r="J183" i="2"/>
  <c r="K183" i="2" s="1"/>
  <c r="J184" i="2"/>
  <c r="K184" i="2" s="1"/>
  <c r="J185" i="2"/>
  <c r="K185" i="2" s="1"/>
  <c r="J186" i="2"/>
  <c r="J187" i="2"/>
  <c r="K187" i="2" s="1"/>
  <c r="J188" i="2"/>
  <c r="J189" i="2"/>
  <c r="K189" i="2" s="1"/>
  <c r="J190" i="2"/>
  <c r="J191" i="2"/>
  <c r="K191" i="2" s="1"/>
  <c r="J192" i="2"/>
  <c r="J193" i="2"/>
  <c r="J194" i="2"/>
  <c r="J195" i="2"/>
  <c r="K195" i="2" s="1"/>
  <c r="J196" i="2"/>
  <c r="K196" i="2" s="1"/>
  <c r="J197" i="2"/>
  <c r="K197" i="2" s="1"/>
  <c r="J198" i="2"/>
  <c r="J199" i="2"/>
  <c r="K199" i="2" s="1"/>
  <c r="J200" i="2"/>
  <c r="K200" i="2" s="1"/>
  <c r="J201" i="2"/>
  <c r="K201" i="2" s="1"/>
  <c r="K6" i="2"/>
  <c r="K10" i="2"/>
  <c r="K14" i="2"/>
  <c r="K18" i="2"/>
  <c r="K22" i="2"/>
  <c r="K26" i="2"/>
  <c r="K30" i="2"/>
  <c r="K34" i="2"/>
  <c r="K38" i="2"/>
  <c r="K42" i="2"/>
  <c r="K46" i="2"/>
  <c r="K50" i="2"/>
  <c r="K54" i="2"/>
  <c r="K58" i="2"/>
  <c r="K62" i="2"/>
  <c r="K66" i="2"/>
  <c r="K70" i="2"/>
  <c r="K74" i="2"/>
  <c r="K78" i="2"/>
  <c r="K82" i="2"/>
  <c r="K86" i="2"/>
  <c r="K90" i="2"/>
  <c r="K94" i="2"/>
  <c r="K98" i="2"/>
  <c r="K102" i="2"/>
  <c r="K106" i="2"/>
  <c r="K110" i="2"/>
  <c r="K114" i="2"/>
  <c r="K118" i="2"/>
  <c r="K122" i="2"/>
  <c r="K126" i="2"/>
  <c r="K130" i="2"/>
  <c r="K134" i="2"/>
  <c r="K138" i="2"/>
  <c r="K142" i="2"/>
  <c r="K144" i="2"/>
  <c r="K145" i="2"/>
  <c r="K146" i="2"/>
  <c r="K150" i="2"/>
  <c r="K154" i="2"/>
  <c r="K156" i="2"/>
  <c r="K158" i="2"/>
  <c r="K160" i="2"/>
  <c r="K161" i="2"/>
  <c r="K162" i="2"/>
  <c r="K166" i="2"/>
  <c r="K170" i="2"/>
  <c r="K172" i="2"/>
  <c r="K174" i="2"/>
  <c r="K176" i="2"/>
  <c r="K177" i="2"/>
  <c r="K178" i="2"/>
  <c r="K182" i="2"/>
  <c r="K186" i="2"/>
  <c r="K188" i="2"/>
  <c r="K190" i="2"/>
  <c r="K192" i="2"/>
  <c r="K193" i="2"/>
  <c r="K194" i="2"/>
  <c r="K198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" i="2"/>
  <c r="F2" i="2"/>
  <c r="M3" i="2" a="1"/>
  <c r="M3" i="2" s="1"/>
  <c r="M4" i="2" a="1"/>
  <c r="M4" i="2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/>
  <c r="M11" i="2" a="1"/>
  <c r="M11" i="2" s="1"/>
  <c r="M12" i="2" a="1"/>
  <c r="M12" i="2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/>
  <c r="M27" i="2" a="1"/>
  <c r="M27" i="2" s="1"/>
  <c r="M28" i="2" a="1"/>
  <c r="M28" i="2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/>
  <c r="M43" i="2" a="1"/>
  <c r="M43" i="2" s="1"/>
  <c r="M44" i="2" a="1"/>
  <c r="M44" i="2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/>
  <c r="M59" i="2" a="1"/>
  <c r="M59" i="2" s="1"/>
  <c r="M60" i="2" a="1"/>
  <c r="M60" i="2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/>
  <c r="M75" i="2" a="1"/>
  <c r="M75" i="2" s="1"/>
  <c r="M76" i="2" a="1"/>
  <c r="M76" i="2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/>
  <c r="M85" i="2" a="1"/>
  <c r="M85" i="2" s="1"/>
  <c r="M86" i="2" a="1"/>
  <c r="M86" i="2" s="1"/>
  <c r="M87" i="2" a="1"/>
  <c r="M87" i="2" s="1"/>
  <c r="M88" i="2" a="1"/>
  <c r="M88" i="2" s="1"/>
  <c r="M89" i="2" a="1"/>
  <c r="M89" i="2" s="1"/>
  <c r="M90" i="2" a="1"/>
  <c r="M90" i="2"/>
  <c r="M91" i="2" a="1"/>
  <c r="M91" i="2" s="1"/>
  <c r="M92" i="2" a="1"/>
  <c r="M92" i="2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/>
  <c r="M101" i="2" a="1"/>
  <c r="M101" i="2" s="1"/>
  <c r="M102" i="2" a="1"/>
  <c r="M102" i="2" s="1"/>
  <c r="M103" i="2" a="1"/>
  <c r="M103" i="2" s="1"/>
  <c r="M104" i="2" a="1"/>
  <c r="M104" i="2" s="1"/>
  <c r="M105" i="2" a="1"/>
  <c r="M105" i="2" s="1"/>
  <c r="M106" i="2" a="1"/>
  <c r="M106" i="2"/>
  <c r="M107" i="2" a="1"/>
  <c r="M107" i="2" s="1"/>
  <c r="M108" i="2" a="1"/>
  <c r="M108" i="2"/>
  <c r="M109" i="2" a="1"/>
  <c r="M109" i="2" s="1"/>
  <c r="M110" i="2" a="1"/>
  <c r="M110" i="2" s="1"/>
  <c r="M111" i="2" a="1"/>
  <c r="M111" i="2" s="1"/>
  <c r="M112" i="2" a="1"/>
  <c r="M112" i="2" s="1"/>
  <c r="M113" i="2" a="1"/>
  <c r="M113" i="2" s="1"/>
  <c r="M114" i="2" a="1"/>
  <c r="M114" i="2" s="1"/>
  <c r="M115" i="2" a="1"/>
  <c r="M115" i="2" s="1"/>
  <c r="M116" i="2" a="1"/>
  <c r="M116" i="2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/>
  <c r="M123" i="2" a="1"/>
  <c r="M123" i="2" s="1"/>
  <c r="M124" i="2" a="1"/>
  <c r="M124" i="2"/>
  <c r="M125" i="2" a="1"/>
  <c r="M125" i="2" s="1"/>
  <c r="M126" i="2" a="1"/>
  <c r="M126" i="2" s="1"/>
  <c r="M127" i="2" a="1"/>
  <c r="M127" i="2" s="1"/>
  <c r="M128" i="2" a="1"/>
  <c r="M128" i="2" s="1"/>
  <c r="M129" i="2" a="1"/>
  <c r="M129" i="2" s="1"/>
  <c r="M130" i="2" a="1"/>
  <c r="M130" i="2" s="1"/>
  <c r="M131" i="2" a="1"/>
  <c r="M131" i="2" s="1"/>
  <c r="M132" i="2" a="1"/>
  <c r="M132" i="2"/>
  <c r="M133" i="2" a="1"/>
  <c r="M133" i="2" s="1"/>
  <c r="M134" i="2" a="1"/>
  <c r="M134" i="2" s="1"/>
  <c r="M135" i="2" a="1"/>
  <c r="M135" i="2" s="1"/>
  <c r="M136" i="2" a="1"/>
  <c r="M136" i="2" s="1"/>
  <c r="M137" i="2" a="1"/>
  <c r="M137" i="2" s="1"/>
  <c r="M138" i="2" a="1"/>
  <c r="M138" i="2"/>
  <c r="M139" i="2" a="1"/>
  <c r="M139" i="2" s="1"/>
  <c r="M140" i="2" a="1"/>
  <c r="M140" i="2"/>
  <c r="M141" i="2" a="1"/>
  <c r="M141" i="2" s="1"/>
  <c r="M142" i="2" a="1"/>
  <c r="M142" i="2" s="1"/>
  <c r="M143" i="2" a="1"/>
  <c r="M143" i="2" s="1"/>
  <c r="M144" i="2" a="1"/>
  <c r="M144" i="2" s="1"/>
  <c r="M145" i="2" a="1"/>
  <c r="M145" i="2" s="1"/>
  <c r="M146" i="2" a="1"/>
  <c r="M146" i="2" s="1"/>
  <c r="M147" i="2" a="1"/>
  <c r="M147" i="2" s="1"/>
  <c r="M148" i="2" a="1"/>
  <c r="M148" i="2"/>
  <c r="M149" i="2" a="1"/>
  <c r="M149" i="2" s="1"/>
  <c r="M150" i="2" a="1"/>
  <c r="M150" i="2" s="1"/>
  <c r="M151" i="2" a="1"/>
  <c r="M151" i="2" s="1"/>
  <c r="M152" i="2" a="1"/>
  <c r="M152" i="2" s="1"/>
  <c r="M153" i="2" a="1"/>
  <c r="M153" i="2" s="1"/>
  <c r="M154" i="2" a="1"/>
  <c r="M154" i="2"/>
  <c r="M155" i="2" a="1"/>
  <c r="M155" i="2" s="1"/>
  <c r="M156" i="2" a="1"/>
  <c r="M156" i="2"/>
  <c r="M157" i="2" a="1"/>
  <c r="M157" i="2" s="1"/>
  <c r="M158" i="2" a="1"/>
  <c r="M158" i="2" s="1"/>
  <c r="M159" i="2" a="1"/>
  <c r="M159" i="2" s="1"/>
  <c r="M160" i="2" a="1"/>
  <c r="M160" i="2" s="1"/>
  <c r="M161" i="2" a="1"/>
  <c r="M161" i="2" s="1"/>
  <c r="M162" i="2" a="1"/>
  <c r="M162" i="2" s="1"/>
  <c r="M163" i="2" a="1"/>
  <c r="M163" i="2" s="1"/>
  <c r="M164" i="2" a="1"/>
  <c r="M164" i="2"/>
  <c r="M165" i="2" a="1"/>
  <c r="M165" i="2" s="1"/>
  <c r="M166" i="2" a="1"/>
  <c r="M166" i="2" s="1"/>
  <c r="M167" i="2" a="1"/>
  <c r="M167" i="2" s="1"/>
  <c r="M168" i="2" a="1"/>
  <c r="M168" i="2" s="1"/>
  <c r="M169" i="2" a="1"/>
  <c r="M169" i="2" s="1"/>
  <c r="M170" i="2" a="1"/>
  <c r="M170" i="2"/>
  <c r="M171" i="2" a="1"/>
  <c r="M171" i="2" s="1"/>
  <c r="M172" i="2" a="1"/>
  <c r="M172" i="2"/>
  <c r="M173" i="2" a="1"/>
  <c r="M173" i="2" s="1"/>
  <c r="M174" i="2" a="1"/>
  <c r="M174" i="2" s="1"/>
  <c r="M175" i="2" a="1"/>
  <c r="M175" i="2" s="1"/>
  <c r="M176" i="2" a="1"/>
  <c r="M176" i="2"/>
  <c r="M177" i="2" a="1"/>
  <c r="M177" i="2" s="1"/>
  <c r="M178" i="2" a="1"/>
  <c r="M178" i="2"/>
  <c r="M179" i="2" a="1"/>
  <c r="M179" i="2" s="1"/>
  <c r="M180" i="2" a="1"/>
  <c r="M180" i="2"/>
  <c r="M181" i="2" a="1"/>
  <c r="M181" i="2" s="1"/>
  <c r="M182" i="2" a="1"/>
  <c r="M182" i="2" s="1"/>
  <c r="M183" i="2" a="1"/>
  <c r="M183" i="2" s="1"/>
  <c r="M184" i="2" a="1"/>
  <c r="M184" i="2"/>
  <c r="M185" i="2" a="1"/>
  <c r="M185" i="2" s="1"/>
  <c r="M186" i="2" a="1"/>
  <c r="M186" i="2"/>
  <c r="M187" i="2" a="1"/>
  <c r="M187" i="2" s="1"/>
  <c r="M188" i="2" a="1"/>
  <c r="M188" i="2"/>
  <c r="M189" i="2" a="1"/>
  <c r="M189" i="2" s="1"/>
  <c r="M190" i="2" a="1"/>
  <c r="M190" i="2" s="1"/>
  <c r="M191" i="2" a="1"/>
  <c r="M191" i="2" s="1"/>
  <c r="M192" i="2" a="1"/>
  <c r="M192" i="2"/>
  <c r="M193" i="2" a="1"/>
  <c r="M193" i="2" s="1"/>
  <c r="M194" i="2" a="1"/>
  <c r="M194" i="2"/>
  <c r="M195" i="2" a="1"/>
  <c r="M195" i="2" s="1"/>
  <c r="M196" i="2" a="1"/>
  <c r="M196" i="2"/>
  <c r="M197" i="2" a="1"/>
  <c r="M197" i="2" s="1"/>
  <c r="M198" i="2" a="1"/>
  <c r="M198" i="2" s="1"/>
  <c r="M199" i="2" a="1"/>
  <c r="M199" i="2" s="1"/>
  <c r="M200" i="2" a="1"/>
  <c r="M200" i="2"/>
  <c r="M201" i="2" a="1"/>
  <c r="M201" i="2" s="1"/>
  <c r="M2" i="2" a="1"/>
  <c r="M2" i="2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" i="3"/>
  <c r="R201" i="3"/>
  <c r="R200" i="3"/>
  <c r="R199" i="3"/>
  <c r="R198" i="3"/>
  <c r="R197" i="3"/>
  <c r="R196" i="3"/>
  <c r="R195" i="3"/>
  <c r="R194" i="3"/>
  <c r="R193" i="3"/>
  <c r="R192" i="3"/>
  <c r="R191" i="3"/>
  <c r="R190" i="3"/>
  <c r="R189" i="3"/>
  <c r="R188" i="3"/>
  <c r="R187" i="3"/>
  <c r="R186" i="3"/>
  <c r="R185" i="3"/>
  <c r="R184" i="3"/>
  <c r="R183" i="3"/>
  <c r="R182" i="3"/>
  <c r="R181" i="3"/>
  <c r="R180" i="3"/>
  <c r="R179" i="3"/>
  <c r="R178" i="3"/>
  <c r="R177" i="3"/>
  <c r="R176" i="3"/>
  <c r="R175" i="3"/>
  <c r="R174" i="3"/>
  <c r="R173" i="3"/>
  <c r="R172" i="3"/>
  <c r="R171" i="3"/>
  <c r="R170" i="3"/>
  <c r="R169" i="3"/>
  <c r="R168" i="3"/>
  <c r="R167" i="3"/>
  <c r="R166" i="3"/>
  <c r="R165" i="3"/>
  <c r="R164" i="3"/>
  <c r="R163" i="3"/>
  <c r="R162" i="3"/>
  <c r="R161" i="3"/>
  <c r="R160" i="3"/>
  <c r="R159" i="3"/>
  <c r="R158" i="3"/>
  <c r="R157" i="3"/>
  <c r="R156" i="3"/>
  <c r="R155" i="3"/>
  <c r="R154" i="3"/>
  <c r="R153" i="3"/>
  <c r="R152" i="3"/>
  <c r="R151" i="3"/>
  <c r="R150" i="3"/>
  <c r="R149" i="3"/>
  <c r="R148" i="3"/>
  <c r="R147" i="3"/>
  <c r="R146" i="3"/>
  <c r="R145" i="3"/>
  <c r="R144" i="3"/>
  <c r="R143" i="3"/>
  <c r="R142" i="3"/>
  <c r="R141" i="3"/>
  <c r="R140" i="3"/>
  <c r="R139" i="3"/>
  <c r="R138" i="3"/>
  <c r="R137" i="3"/>
  <c r="R136" i="3"/>
  <c r="R135" i="3"/>
  <c r="R134" i="3"/>
  <c r="R133" i="3"/>
  <c r="R132" i="3"/>
  <c r="R131" i="3"/>
  <c r="R130" i="3"/>
  <c r="R129" i="3"/>
  <c r="R128" i="3"/>
  <c r="R127" i="3"/>
  <c r="R126" i="3"/>
  <c r="R125" i="3"/>
  <c r="R124" i="3"/>
  <c r="R123" i="3"/>
  <c r="R122" i="3"/>
  <c r="R121" i="3"/>
  <c r="R120" i="3"/>
  <c r="R119" i="3"/>
  <c r="R118" i="3"/>
  <c r="R117" i="3"/>
  <c r="R116" i="3"/>
  <c r="R115" i="3"/>
  <c r="R114" i="3"/>
  <c r="R113" i="3"/>
  <c r="R112" i="3"/>
  <c r="R111" i="3"/>
  <c r="R110" i="3"/>
  <c r="R109" i="3"/>
  <c r="R108" i="3"/>
  <c r="R107" i="3"/>
  <c r="R106" i="3"/>
  <c r="R105" i="3"/>
  <c r="R104" i="3"/>
  <c r="R103" i="3"/>
  <c r="R102" i="3"/>
  <c r="R101" i="3"/>
  <c r="R100" i="3"/>
  <c r="R99" i="3"/>
  <c r="R98" i="3"/>
  <c r="R97" i="3"/>
  <c r="R96" i="3"/>
  <c r="R95" i="3"/>
  <c r="R94" i="3"/>
  <c r="R93" i="3"/>
  <c r="R92" i="3"/>
  <c r="R91" i="3"/>
  <c r="R90" i="3"/>
  <c r="R89" i="3"/>
  <c r="R88" i="3"/>
  <c r="R87" i="3"/>
  <c r="R86" i="3"/>
  <c r="R85" i="3"/>
  <c r="R84" i="3"/>
  <c r="R83" i="3"/>
  <c r="R82" i="3"/>
  <c r="R81" i="3"/>
  <c r="R80" i="3"/>
  <c r="R79" i="3"/>
  <c r="R78" i="3"/>
  <c r="R77" i="3"/>
  <c r="R76" i="3"/>
  <c r="R75" i="3"/>
  <c r="R74" i="3"/>
  <c r="R73" i="3"/>
  <c r="R72" i="3"/>
  <c r="R71" i="3"/>
  <c r="R70" i="3"/>
  <c r="R69" i="3"/>
  <c r="R68" i="3"/>
  <c r="R67" i="3"/>
  <c r="R66" i="3"/>
  <c r="R65" i="3"/>
  <c r="R64" i="3"/>
  <c r="R63" i="3"/>
  <c r="R62" i="3"/>
  <c r="R61" i="3"/>
  <c r="R60" i="3"/>
  <c r="R59" i="3"/>
  <c r="R58" i="3"/>
  <c r="R57" i="3"/>
  <c r="R56" i="3"/>
  <c r="R55" i="3"/>
  <c r="R54" i="3"/>
  <c r="R53" i="3"/>
  <c r="R52" i="3"/>
  <c r="R51" i="3"/>
  <c r="R50" i="3"/>
  <c r="R49" i="3"/>
  <c r="R48" i="3"/>
  <c r="R47" i="3"/>
  <c r="R46" i="3"/>
  <c r="R45" i="3"/>
  <c r="R44" i="3"/>
  <c r="R43" i="3"/>
  <c r="R42" i="3"/>
  <c r="R41" i="3"/>
  <c r="R40" i="3"/>
  <c r="R39" i="3"/>
  <c r="R38" i="3"/>
  <c r="R37" i="3"/>
  <c r="R36" i="3"/>
  <c r="R35" i="3"/>
  <c r="R34" i="3"/>
  <c r="R33" i="3"/>
  <c r="R32" i="3"/>
  <c r="R31" i="3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2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<sst xmlns="http://schemas.openxmlformats.org/spreadsheetml/2006/main" count="755" uniqueCount="240">
  <si>
    <t>stt_no</t>
  </si>
  <si>
    <t>created_at</t>
  </si>
  <si>
    <t>product_id</t>
  </si>
  <si>
    <t>product_name</t>
  </si>
  <si>
    <t>item_id</t>
  </si>
  <si>
    <t>item_name</t>
  </si>
  <si>
    <t>route_id</t>
  </si>
  <si>
    <t>route_name</t>
  </si>
  <si>
    <t>weight</t>
  </si>
  <si>
    <t>price</t>
  </si>
  <si>
    <t>total_price</t>
  </si>
  <si>
    <t>insurance_type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</si>
  <si>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</si>
  <si>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</si>
  <si>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</si>
  <si>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</si>
  <si>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</si>
  <si>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</si>
  <si>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</si>
  <si>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</si>
  <si>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</si>
  <si>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</si>
  <si>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</si>
  <si>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</si>
  <si>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</si>
  <si>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</si>
  <si>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</si>
  <si>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</si>
  <si>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</si>
  <si>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</si>
  <si>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</si>
  <si>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</si>
  <si>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</si>
  <si>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</si>
  <si>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</si>
  <si>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</si>
  <si>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</si>
  <si>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</si>
  <si>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</si>
  <si>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</si>
  <si>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</si>
  <si>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</si>
  <si>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</si>
  <si>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</si>
  <si>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</si>
  <si>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</si>
  <si>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</si>
  <si>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</si>
  <si>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</si>
  <si>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</si>
  <si>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</si>
  <si>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</si>
  <si>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LP41</t>
  </si>
  <si>
    <t>LP42</t>
  </si>
  <si>
    <t>LP43</t>
  </si>
  <si>
    <t>LP44</t>
  </si>
  <si>
    <t>LP45</t>
  </si>
  <si>
    <t>LP46</t>
  </si>
  <si>
    <t>LP47</t>
  </si>
  <si>
    <t>LP48</t>
  </si>
  <si>
    <t>LP49</t>
  </si>
  <si>
    <t>LP50</t>
  </si>
  <si>
    <t>LP51</t>
  </si>
  <si>
    <t>LP52</t>
  </si>
  <si>
    <t>LP53</t>
  </si>
  <si>
    <t>LP54</t>
  </si>
  <si>
    <t>LP55</t>
  </si>
  <si>
    <t>LP56</t>
  </si>
  <si>
    <t>LP57</t>
  </si>
  <si>
    <t>LP58</t>
  </si>
  <si>
    <t>LP59</t>
  </si>
  <si>
    <t>LP60</t>
  </si>
  <si>
    <t>LP61</t>
  </si>
  <si>
    <t>LP62</t>
  </si>
  <si>
    <t>LP63</t>
  </si>
  <si>
    <t>LP64</t>
  </si>
  <si>
    <t>LP65</t>
  </si>
  <si>
    <t>LP66</t>
  </si>
  <si>
    <t>LP67</t>
  </si>
  <si>
    <t>LP68</t>
  </si>
  <si>
    <t>LP69</t>
  </si>
  <si>
    <t>LP70</t>
  </si>
  <si>
    <t>LP71</t>
  </si>
  <si>
    <t>LP72</t>
  </si>
  <si>
    <t>LP73</t>
  </si>
  <si>
    <t>LP74</t>
  </si>
  <si>
    <t>LP75</t>
  </si>
  <si>
    <t>LP76</t>
  </si>
  <si>
    <t>LP77</t>
  </si>
  <si>
    <t>LP78</t>
  </si>
  <si>
    <t>LP79</t>
  </si>
  <si>
    <t>LP80</t>
  </si>
  <si>
    <t>LP81</t>
  </si>
  <si>
    <t>LP82</t>
  </si>
  <si>
    <t>LP83</t>
  </si>
  <si>
    <t>LP84</t>
  </si>
  <si>
    <t>LP85</t>
  </si>
  <si>
    <t>LP86</t>
  </si>
  <si>
    <t>LP87</t>
  </si>
  <si>
    <t>LP88</t>
  </si>
  <si>
    <t>LP89</t>
  </si>
  <si>
    <t>LP90</t>
  </si>
  <si>
    <t>LP91</t>
  </si>
  <si>
    <t>LP92</t>
  </si>
  <si>
    <t>LP93</t>
  </si>
  <si>
    <t>LP94</t>
  </si>
  <si>
    <t>LP95</t>
  </si>
  <si>
    <t>LP96</t>
  </si>
  <si>
    <t>LP97</t>
  </si>
  <si>
    <t>LP98</t>
  </si>
  <si>
    <t>LP99</t>
  </si>
  <si>
    <t>LP100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</si>
  <si>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</si>
  <si>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</si>
  <si>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</si>
  <si>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</si>
  <si>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</si>
  <si>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</si>
  <si>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</si>
  <si>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</si>
  <si>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</si>
  <si>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</si>
  <si>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LP111</t>
  </si>
  <si>
    <t>LP112</t>
  </si>
  <si>
    <t>LP113</t>
  </si>
  <si>
    <t>LP114</t>
  </si>
  <si>
    <t>LP115</t>
  </si>
  <si>
    <t>LP116</t>
  </si>
  <si>
    <t>LP117</t>
  </si>
  <si>
    <t>LP118</t>
  </si>
  <si>
    <t>LP119</t>
  </si>
  <si>
    <t>LP120</t>
  </si>
  <si>
    <t>LP121</t>
  </si>
  <si>
    <t>LP122</t>
  </si>
  <si>
    <t>LP123</t>
  </si>
  <si>
    <t>LP124</t>
  </si>
  <si>
    <t>LP125</t>
  </si>
  <si>
    <t>LP126</t>
  </si>
  <si>
    <t>LP127</t>
  </si>
  <si>
    <t>LP128</t>
  </si>
  <si>
    <t>LP129</t>
  </si>
  <si>
    <t>LP130</t>
  </si>
  <si>
    <t>LP131</t>
  </si>
  <si>
    <t>LP132</t>
  </si>
  <si>
    <t>LP133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</si>
  <si>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</si>
  <si>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</si>
  <si>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</si>
  <si>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</si>
  <si>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</si>
  <si>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</si>
  <si>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</si>
  <si>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</si>
  <si>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</si>
  <si>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LP143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</si>
  <si>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</si>
  <si>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</si>
  <si>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</si>
  <si>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</si>
  <si>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</si>
  <si>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</si>
  <si>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</si>
  <si>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</si>
  <si>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</si>
  <si>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</si>
  <si>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</si>
  <si>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</si>
  <si>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</si>
  <si>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</si>
  <si>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</si>
  <si>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</si>
  <si>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</si>
  <si>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</si>
  <si>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</si>
  <si>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</si>
  <si>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LP164</t>
  </si>
  <si>
    <t>LP165</t>
  </si>
  <si>
    <t>LP166</t>
  </si>
  <si>
    <t>LP167</t>
  </si>
  <si>
    <t>LP168</t>
  </si>
  <si>
    <t>LP169</t>
  </si>
  <si>
    <t>LP170</t>
  </si>
  <si>
    <t>LP171</t>
  </si>
  <si>
    <t>LP172</t>
  </si>
  <si>
    <t>LP173</t>
  </si>
  <si>
    <t>LP174</t>
  </si>
  <si>
    <t>LP175</t>
  </si>
  <si>
    <t>LP176</t>
  </si>
  <si>
    <t>LP177</t>
  </si>
  <si>
    <t>LP178</t>
  </si>
  <si>
    <t>LP179</t>
  </si>
  <si>
    <t>LP180</t>
  </si>
  <si>
    <t>LP181</t>
  </si>
  <si>
    <t>LP182</t>
  </si>
  <si>
    <t>LP183</t>
  </si>
  <si>
    <t>LP184</t>
  </si>
  <si>
    <t>LP185</t>
  </si>
  <si>
    <t>LP186</t>
  </si>
  <si>
    <t>LP187</t>
  </si>
  <si>
    <t>LP188</t>
  </si>
  <si>
    <t>LP189</t>
  </si>
  <si>
    <t>LP190</t>
  </si>
  <si>
    <t>LP191</t>
  </si>
  <si>
    <t>LP192</t>
  </si>
  <si>
    <t>LP193</t>
  </si>
  <si>
    <t>LP194</t>
  </si>
  <si>
    <t>LP195</t>
  </si>
  <si>
    <t>LP196</t>
  </si>
  <si>
    <t>LP197</t>
  </si>
  <si>
    <t>LP198</t>
  </si>
  <si>
    <t>LP199</t>
  </si>
  <si>
    <t>LP200</t>
  </si>
  <si>
    <t>JAKARTA-JAKARTA</t>
  </si>
  <si>
    <t>BASIC</t>
  </si>
  <si>
    <t>EXPRESS</t>
  </si>
  <si>
    <t>JAKARTA-TANGERANG</t>
  </si>
  <si>
    <t>REGULAR</t>
  </si>
  <si>
    <t>JAKARTA-BOGOR</t>
  </si>
  <si>
    <t>PREMIUM</t>
  </si>
  <si>
    <t>JAKARTA-DEPOK</t>
  </si>
  <si>
    <t>JAKARTA-BANDUNG</t>
  </si>
  <si>
    <t>PAKAIAN</t>
  </si>
  <si>
    <t>TAS</t>
  </si>
  <si>
    <t>SEPATU</t>
  </si>
  <si>
    <t>DOKUMEN</t>
  </si>
  <si>
    <t>BARANG ELEKTRONIK</t>
  </si>
  <si>
    <t>JAKARTA-GARUT</t>
  </si>
  <si>
    <t>item_weight</t>
  </si>
  <si>
    <t>JAKARTA-SEMARANG</t>
  </si>
  <si>
    <t>JAKARTA-JEPARA</t>
  </si>
  <si>
    <t>JAKARTA-SALATIGA</t>
  </si>
  <si>
    <t>JAKARTA-SOLO</t>
  </si>
  <si>
    <t>JAKARTA-JOGJAKARTA</t>
  </si>
  <si>
    <t>JAKARTA-MALANG</t>
  </si>
  <si>
    <t>JAKARTA-SURABAYA</t>
  </si>
  <si>
    <t>JAKARTA-MADURA</t>
  </si>
  <si>
    <t>JAKARTA-LAMPUNG</t>
  </si>
  <si>
    <t>JAKARTA-BALI</t>
  </si>
  <si>
    <t>INDEX/POSISI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</si>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</sst>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2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/>
    <xf numFmtId="0" fontId="1" fillId="0" borderId="1" xfId="0" applyFont="1" applyBorder="1" applyAlignment="1"/>
    <xf numFmtId="0" fontId="2" fillId="2" borderId="2" xfId="0" applyFont="1" applyFill="1" applyBorder="1" applyAlignment="1"/>
    <xf numFmtId="0" fontId="2" fillId="2" borderId="0" xfId="0" applyFont="1" applyFill="1" applyBorder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tabSelected="1" zoomScale="98" zoomScaleNormal="98" workbookViewId="0">
      <selection activeCell="P9" sqref="P9"/>
    </sheetView>
  </sheetViews>
  <sheetFormatPr defaultColWidth="12.5703125" defaultRowHeight="15" customHeight="1" x14ac:dyDescent="0.2"/>
  <cols>
    <col min="1" max="1" width="6.42578125" bestFit="1" customWidth="1"/>
    <col min="2" max="3" width="10.7109375" customWidth="1"/>
    <col min="4" max="4" width="14.42578125" bestFit="1" customWidth="1"/>
    <col min="5" max="5" width="7.85546875" bestFit="1" customWidth="1"/>
    <col min="6" max="6" width="21.85546875" bestFit="1" customWidth="1"/>
    <col min="7" max="7" width="8.5703125" bestFit="1" customWidth="1"/>
    <col min="8" max="8" width="22.7109375" bestFit="1" customWidth="1"/>
    <col min="9" max="9" width="7.28515625" bestFit="1" customWidth="1"/>
    <col min="10" max="10" width="6.140625" bestFit="1" customWidth="1"/>
    <col min="11" max="11" width="10.7109375" bestFit="1" customWidth="1"/>
    <col min="12" max="12" width="15.140625" customWidth="1"/>
    <col min="13" max="13" width="15.140625" bestFit="1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" t="s">
        <v>6</v>
      </c>
      <c r="H1" s="9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11</v>
      </c>
    </row>
    <row r="2" spans="1:13" ht="15.75" customHeight="1" x14ac:dyDescent="0.2">
      <c r="A2" s="2" t="s">
        <v>12</v>
      </c>
      <c r="B2" s="3">
        <v>44562</v>
      </c>
      <c r="C2" s="2">
        <v>2</v>
      </c>
      <c r="D2" s="2" t="str">
        <f>VLOOKUP(C2,Additional!$J$2:$K$3,2,FALSE)</f>
        <v>REGULAR</v>
      </c>
      <c r="E2" s="2">
        <v>56</v>
      </c>
      <c r="F2" s="2" t="str">
        <f>HLOOKUP(E2,Additional!$J$5:$O$7,2,FALSE)</f>
        <v>DOKUMEN</v>
      </c>
      <c r="G2" s="2">
        <v>20</v>
      </c>
      <c r="H2" s="2" t="str">
        <f>VLOOKUP(G2, Additional!A:B, 2, FALSE)</f>
        <v>JAKARTA-SOLO</v>
      </c>
      <c r="I2" s="2">
        <f>HLOOKUP(E2,Additional!$J$5:$O$7,3,FALSE)</f>
        <v>1</v>
      </c>
      <c r="J2" s="2">
        <f>VLOOKUP(G2, Additional!A:C, 3, FALSE)</f>
        <v>10000</v>
      </c>
      <c r="K2" s="2">
        <f>I2 * J2</f>
        <v>10000</v>
      </c>
      <c r="L2" s="2" t="str">
        <f>IFERROR(VLOOKUP(A2,Additional!$F$1:$G$153,2,FALSE),"FREE")</f>
        <v>BASIC</v>
      </c>
      <c r="M2" t="str" cm="1">
        <f t="array" ref="M2">INDEX(Additional!$Q$2:$R$201,Additional!S2,2)</f>
        <v>BASIC</v>
      </c>
    </row>
    <row r="3" spans="1:13" ht="15.75" customHeight="1" x14ac:dyDescent="0.2">
      <c r="A3" s="2" t="s">
        <v>13</v>
      </c>
      <c r="B3" s="3">
        <v>44562</v>
      </c>
      <c r="C3" s="2">
        <v>2</v>
      </c>
      <c r="D3" s="2" t="str">
        <f>VLOOKUP(C3,Additional!$J$2:$K$3,2,FALSE)</f>
        <v>REGULAR</v>
      </c>
      <c r="E3" s="2">
        <v>55</v>
      </c>
      <c r="F3" s="2" t="str">
        <f>HLOOKUP(E3,Additional!$J$5:$O$7,2,FALSE)</f>
        <v>SEPATU</v>
      </c>
      <c r="G3" s="2">
        <v>13</v>
      </c>
      <c r="H3" s="2" t="str">
        <f>VLOOKUP(G3, Additional!A:B, 2, FALSE)</f>
        <v>JAKARTA-BOGOR</v>
      </c>
      <c r="I3" s="2">
        <f>HLOOKUP(E3,Additional!$J$5:$O$7,3,FALSE)</f>
        <v>1</v>
      </c>
      <c r="J3" s="2">
        <f>VLOOKUP(G3, Additional!A:C, 3, FALSE)</f>
        <v>7000</v>
      </c>
      <c r="K3" s="2">
        <f t="shared" ref="K3:K66" si="0">I3 * J3</f>
        <v>7000</v>
      </c>
      <c r="L3" s="2" t="str">
        <f>IFERROR(VLOOKUP(A3,Additional!$F$1:$G$153,2,FALSE),"FREE")</f>
        <v>BASIC</v>
      </c>
      <c r="M3" t="str" cm="1">
        <f t="array" ref="M3">INDEX(Additional!$Q$2:$R$201,Additional!S3,2)</f>
        <v>BASIC</v>
      </c>
    </row>
    <row r="4" spans="1:13" ht="15.75" customHeight="1" x14ac:dyDescent="0.2">
      <c r="A4" s="2" t="s">
        <v>14</v>
      </c>
      <c r="B4" s="3">
        <v>44562</v>
      </c>
      <c r="C4" s="2">
        <v>2</v>
      </c>
      <c r="D4" s="2" t="str">
        <f>VLOOKUP(C4,Additional!$J$2:$K$3,2,FALSE)</f>
        <v>REGULAR</v>
      </c>
      <c r="E4" s="2">
        <v>57</v>
      </c>
      <c r="F4" s="2" t="str">
        <f>HLOOKUP(E4,Additional!$J$5:$O$7,2,FALSE)</f>
        <v>BARANG ELEKTRONIK</v>
      </c>
      <c r="G4" s="2">
        <v>24</v>
      </c>
      <c r="H4" s="2" t="str">
        <f>VLOOKUP(G4, Additional!A:B, 2, FALSE)</f>
        <v>JAKARTA-MADURA</v>
      </c>
      <c r="I4" s="2">
        <f>HLOOKUP(E4,Additional!$J$5:$O$7,3,FALSE)</f>
        <v>3</v>
      </c>
      <c r="J4" s="2">
        <f>VLOOKUP(G4, Additional!A:C, 3, FALSE)</f>
        <v>14000</v>
      </c>
      <c r="K4" s="2">
        <f t="shared" si="0"/>
        <v>42000</v>
      </c>
      <c r="L4" s="2" t="str">
        <f>IFERROR(VLOOKUP(A4,Additional!$F$1:$G$153,2,FALSE),"FREE")</f>
        <v>PREMIUM</v>
      </c>
      <c r="M4" t="str" cm="1">
        <f t="array" ref="M4">INDEX(Additional!$Q$2:$R$201,Additional!S4,2)</f>
        <v>PREMIUM</v>
      </c>
    </row>
    <row r="5" spans="1:13" ht="15.75" customHeight="1" x14ac:dyDescent="0.2">
      <c r="A5" s="2" t="s">
        <v>15</v>
      </c>
      <c r="B5" s="3">
        <v>44562</v>
      </c>
      <c r="C5" s="2">
        <v>1</v>
      </c>
      <c r="D5" s="2" t="str">
        <f>VLOOKUP(C5,Additional!$J$2:$K$3,2,FALSE)</f>
        <v>EXPRESS</v>
      </c>
      <c r="E5" s="2">
        <v>53</v>
      </c>
      <c r="F5" s="2" t="str">
        <f>HLOOKUP(E5,Additional!$J$5:$O$7,2,FALSE)</f>
        <v>PAKAIAN</v>
      </c>
      <c r="G5" s="2">
        <v>24</v>
      </c>
      <c r="H5" s="2" t="str">
        <f>VLOOKUP(G5, Additional!A:B, 2, FALSE)</f>
        <v>JAKARTA-MADURA</v>
      </c>
      <c r="I5" s="2">
        <f>HLOOKUP(E5,Additional!$J$5:$O$7,3,FALSE)</f>
        <v>1</v>
      </c>
      <c r="J5" s="2">
        <f>VLOOKUP(G5, Additional!A:C, 3, FALSE)</f>
        <v>14000</v>
      </c>
      <c r="K5" s="2">
        <f t="shared" si="0"/>
        <v>14000</v>
      </c>
      <c r="L5" s="2" t="str">
        <f>IFERROR(VLOOKUP(A5,Additional!$F$1:$G$153,2,FALSE),"FREE")</f>
        <v>FREE</v>
      </c>
      <c r="M5" t="str" cm="1">
        <f t="array" ref="M5">INDEX(Additional!$Q$2:$R$201,Additional!S5,2)</f>
        <v>BASIC</v>
      </c>
    </row>
    <row r="6" spans="1:13" ht="15.75" customHeight="1" x14ac:dyDescent="0.2">
      <c r="A6" s="2" t="s">
        <v>16</v>
      </c>
      <c r="B6" s="3">
        <v>44562</v>
      </c>
      <c r="C6" s="2">
        <v>2</v>
      </c>
      <c r="D6" s="2" t="str">
        <f>VLOOKUP(C6,Additional!$J$2:$K$3,2,FALSE)</f>
        <v>REGULAR</v>
      </c>
      <c r="E6" s="2">
        <v>57</v>
      </c>
      <c r="F6" s="2" t="str">
        <f>HLOOKUP(E6,Additional!$J$5:$O$7,2,FALSE)</f>
        <v>BARANG ELEKTRONIK</v>
      </c>
      <c r="G6" s="2">
        <v>19</v>
      </c>
      <c r="H6" s="2" t="str">
        <f>VLOOKUP(G6, Additional!A:B, 2, FALSE)</f>
        <v>JAKARTA-SALATIGA</v>
      </c>
      <c r="I6" s="2">
        <f>HLOOKUP(E6,Additional!$J$5:$O$7,3,FALSE)</f>
        <v>3</v>
      </c>
      <c r="J6" s="2">
        <f>VLOOKUP(G6, Additional!A:C, 3, FALSE)</f>
        <v>9500</v>
      </c>
      <c r="K6" s="2">
        <f t="shared" si="0"/>
        <v>28500</v>
      </c>
      <c r="L6" s="2" t="str">
        <f>IFERROR(VLOOKUP(A6,Additional!$F$1:$G$153,2,FALSE),"FREE")</f>
        <v>BASIC</v>
      </c>
      <c r="M6" t="str" cm="1">
        <f t="array" ref="M6">INDEX(Additional!$Q$2:$R$201,Additional!S6,2)</f>
        <v>BASIC</v>
      </c>
    </row>
    <row r="7" spans="1:13" ht="15.75" customHeight="1" x14ac:dyDescent="0.2">
      <c r="A7" s="2" t="s">
        <v>17</v>
      </c>
      <c r="B7" s="3">
        <v>44562</v>
      </c>
      <c r="C7" s="2">
        <v>1</v>
      </c>
      <c r="D7" s="2" t="str">
        <f>VLOOKUP(C7,Additional!$J$2:$K$3,2,FALSE)</f>
        <v>EXPRESS</v>
      </c>
      <c r="E7" s="2">
        <v>53</v>
      </c>
      <c r="F7" s="2" t="str">
        <f>HLOOKUP(E7,Additional!$J$5:$O$7,2,FALSE)</f>
        <v>PAKAIAN</v>
      </c>
      <c r="G7" s="2">
        <v>16</v>
      </c>
      <c r="H7" s="2" t="str">
        <f>VLOOKUP(G7, Additional!A:B, 2, FALSE)</f>
        <v>JAKARTA-GARUT</v>
      </c>
      <c r="I7" s="2">
        <f>HLOOKUP(E7,Additional!$J$5:$O$7,3,FALSE)</f>
        <v>1</v>
      </c>
      <c r="J7" s="2">
        <f>VLOOKUP(G7, Additional!A:C, 3, FALSE)</f>
        <v>8500</v>
      </c>
      <c r="K7" s="2">
        <f t="shared" si="0"/>
        <v>8500</v>
      </c>
      <c r="L7" s="2" t="str">
        <f>IFERROR(VLOOKUP(A7,Additional!$F$1:$G$153,2,FALSE),"FREE")</f>
        <v>FREE</v>
      </c>
      <c r="M7" t="str" cm="1">
        <f t="array" ref="M7">INDEX(Additional!$Q$2:$R$201,Additional!S7,2)</f>
        <v>PREMIUM</v>
      </c>
    </row>
    <row r="8" spans="1:13" ht="15.75" customHeight="1" x14ac:dyDescent="0.2">
      <c r="A8" s="2" t="s">
        <v>18</v>
      </c>
      <c r="B8" s="3">
        <v>44562</v>
      </c>
      <c r="C8" s="2">
        <v>1</v>
      </c>
      <c r="D8" s="2" t="str">
        <f>VLOOKUP(C8,Additional!$J$2:$K$3,2,FALSE)</f>
        <v>EXPRESS</v>
      </c>
      <c r="E8" s="2">
        <v>55</v>
      </c>
      <c r="F8" s="2" t="str">
        <f>HLOOKUP(E8,Additional!$J$5:$O$7,2,FALSE)</f>
        <v>SEPATU</v>
      </c>
      <c r="G8" s="2">
        <v>12</v>
      </c>
      <c r="H8" s="2" t="str">
        <f>VLOOKUP(G8, Additional!A:B, 2, FALSE)</f>
        <v>JAKARTA-TANGERANG</v>
      </c>
      <c r="I8" s="2">
        <f>HLOOKUP(E8,Additional!$J$5:$O$7,3,FALSE)</f>
        <v>1</v>
      </c>
      <c r="J8" s="2">
        <f>VLOOKUP(G8, Additional!A:C, 3, FALSE)</f>
        <v>7000</v>
      </c>
      <c r="K8" s="2">
        <f t="shared" si="0"/>
        <v>7000</v>
      </c>
      <c r="L8" s="2" t="str">
        <f>IFERROR(VLOOKUP(A8,Additional!$F$1:$G$153,2,FALSE),"FREE")</f>
        <v>BASIC</v>
      </c>
      <c r="M8" t="str" cm="1">
        <f t="array" ref="M8">INDEX(Additional!$Q$2:$R$201,Additional!S8,2)</f>
        <v>BASIC</v>
      </c>
    </row>
    <row r="9" spans="1:13" ht="15.75" customHeight="1" x14ac:dyDescent="0.2">
      <c r="A9" s="2" t="s">
        <v>19</v>
      </c>
      <c r="B9" s="3">
        <v>44562</v>
      </c>
      <c r="C9" s="2">
        <v>1</v>
      </c>
      <c r="D9" s="2" t="str">
        <f>VLOOKUP(C9,Additional!$J$2:$K$3,2,FALSE)</f>
        <v>EXPRESS</v>
      </c>
      <c r="E9" s="2">
        <v>55</v>
      </c>
      <c r="F9" s="2" t="str">
        <f>HLOOKUP(E9,Additional!$J$5:$O$7,2,FALSE)</f>
        <v>SEPATU</v>
      </c>
      <c r="G9" s="2">
        <v>16</v>
      </c>
      <c r="H9" s="2" t="str">
        <f>VLOOKUP(G9, Additional!A:B, 2, FALSE)</f>
        <v>JAKARTA-GARUT</v>
      </c>
      <c r="I9" s="2">
        <f>HLOOKUP(E9,Additional!$J$5:$O$7,3,FALSE)</f>
        <v>1</v>
      </c>
      <c r="J9" s="2">
        <f>VLOOKUP(G9, Additional!A:C, 3, FALSE)</f>
        <v>8500</v>
      </c>
      <c r="K9" s="2">
        <f t="shared" si="0"/>
        <v>8500</v>
      </c>
      <c r="L9" s="2" t="str">
        <f>IFERROR(VLOOKUP(A9,Additional!$F$1:$G$153,2,FALSE),"FREE")</f>
        <v>FREE</v>
      </c>
      <c r="M9" t="str" cm="1">
        <f t="array" ref="M9">INDEX(Additional!$Q$2:$R$201,Additional!S9,2)</f>
        <v>BASIC</v>
      </c>
    </row>
    <row r="10" spans="1:13" ht="15.75" customHeight="1" x14ac:dyDescent="0.2">
      <c r="A10" s="2" t="s">
        <v>20</v>
      </c>
      <c r="B10" s="3">
        <v>44562</v>
      </c>
      <c r="C10" s="2">
        <v>2</v>
      </c>
      <c r="D10" s="2" t="str">
        <f>VLOOKUP(C10,Additional!$J$2:$K$3,2,FALSE)</f>
        <v>REGULAR</v>
      </c>
      <c r="E10" s="2">
        <v>53</v>
      </c>
      <c r="F10" s="2" t="str">
        <f>HLOOKUP(E10,Additional!$J$5:$O$7,2,FALSE)</f>
        <v>PAKAIAN</v>
      </c>
      <c r="G10" s="2">
        <v>15</v>
      </c>
      <c r="H10" s="2" t="str">
        <f>VLOOKUP(G10, Additional!A:B, 2, FALSE)</f>
        <v>JAKARTA-BANDUNG</v>
      </c>
      <c r="I10" s="2">
        <f>HLOOKUP(E10,Additional!$J$5:$O$7,3,FALSE)</f>
        <v>1</v>
      </c>
      <c r="J10" s="2">
        <f>VLOOKUP(G10, Additional!A:C, 3, FALSE)</f>
        <v>8000</v>
      </c>
      <c r="K10" s="2">
        <f t="shared" si="0"/>
        <v>8000</v>
      </c>
      <c r="L10" s="2" t="str">
        <f>IFERROR(VLOOKUP(A10,Additional!$F$1:$G$153,2,FALSE),"FREE")</f>
        <v>PREMIUM</v>
      </c>
      <c r="M10" t="str" cm="1">
        <f t="array" ref="M10">INDEX(Additional!$Q$2:$R$201,Additional!S10,2)</f>
        <v>PREMIUM</v>
      </c>
    </row>
    <row r="11" spans="1:13" ht="15.75" customHeight="1" x14ac:dyDescent="0.2">
      <c r="A11" s="2" t="s">
        <v>21</v>
      </c>
      <c r="B11" s="3">
        <v>44562</v>
      </c>
      <c r="C11" s="2">
        <v>2</v>
      </c>
      <c r="D11" s="2" t="str">
        <f>VLOOKUP(C11,Additional!$J$2:$K$3,2,FALSE)</f>
        <v>REGULAR</v>
      </c>
      <c r="E11" s="2">
        <v>57</v>
      </c>
      <c r="F11" s="2" t="str">
        <f>HLOOKUP(E11,Additional!$J$5:$O$7,2,FALSE)</f>
        <v>BARANG ELEKTRONIK</v>
      </c>
      <c r="G11" s="2">
        <v>21</v>
      </c>
      <c r="H11" s="2" t="str">
        <f>VLOOKUP(G11, Additional!A:B, 2, FALSE)</f>
        <v>JAKARTA-JOGJAKARTA</v>
      </c>
      <c r="I11" s="2">
        <f>HLOOKUP(E11,Additional!$J$5:$O$7,3,FALSE)</f>
        <v>3</v>
      </c>
      <c r="J11" s="2">
        <f>VLOOKUP(G11, Additional!A:C, 3, FALSE)</f>
        <v>9750</v>
      </c>
      <c r="K11" s="2">
        <f t="shared" si="0"/>
        <v>29250</v>
      </c>
      <c r="L11" s="2" t="str">
        <f>IFERROR(VLOOKUP(A11,Additional!$F$1:$G$153,2,FALSE),"FREE")</f>
        <v>BASIC</v>
      </c>
      <c r="M11" t="str" cm="1">
        <f t="array" ref="M11">INDEX(Additional!$Q$2:$R$201,Additional!S11,2)</f>
        <v>PREMIUM</v>
      </c>
    </row>
    <row r="12" spans="1:13" ht="15.75" customHeight="1" x14ac:dyDescent="0.2">
      <c r="A12" s="2" t="s">
        <v>22</v>
      </c>
      <c r="B12" s="3">
        <v>44562</v>
      </c>
      <c r="C12" s="2">
        <v>1</v>
      </c>
      <c r="D12" s="2" t="str">
        <f>VLOOKUP(C12,Additional!$J$2:$K$3,2,FALSE)</f>
        <v>EXPRESS</v>
      </c>
      <c r="E12" s="2">
        <v>56</v>
      </c>
      <c r="F12" s="2" t="str">
        <f>HLOOKUP(E12,Additional!$J$5:$O$7,2,FALSE)</f>
        <v>DOKUMEN</v>
      </c>
      <c r="G12" s="2">
        <v>21</v>
      </c>
      <c r="H12" s="2" t="str">
        <f>VLOOKUP(G12, Additional!A:B, 2, FALSE)</f>
        <v>JAKARTA-JOGJAKARTA</v>
      </c>
      <c r="I12" s="2">
        <f>HLOOKUP(E12,Additional!$J$5:$O$7,3,FALSE)</f>
        <v>1</v>
      </c>
      <c r="J12" s="2">
        <f>VLOOKUP(G12, Additional!A:C, 3, FALSE)</f>
        <v>9750</v>
      </c>
      <c r="K12" s="2">
        <f t="shared" si="0"/>
        <v>9750</v>
      </c>
      <c r="L12" s="2" t="str">
        <f>IFERROR(VLOOKUP(A12,Additional!$F$1:$G$153,2,FALSE),"FREE")</f>
        <v>FREE</v>
      </c>
      <c r="M12" t="str" cm="1">
        <f t="array" ref="M12">INDEX(Additional!$Q$2:$R$201,Additional!S12,2)</f>
        <v>BASIC</v>
      </c>
    </row>
    <row r="13" spans="1:13" ht="15.75" customHeight="1" x14ac:dyDescent="0.2">
      <c r="A13" s="2" t="s">
        <v>23</v>
      </c>
      <c r="B13" s="3">
        <v>44562</v>
      </c>
      <c r="C13" s="2">
        <v>1</v>
      </c>
      <c r="D13" s="2" t="str">
        <f>VLOOKUP(C13,Additional!$J$2:$K$3,2,FALSE)</f>
        <v>EXPRESS</v>
      </c>
      <c r="E13" s="2">
        <v>54</v>
      </c>
      <c r="F13" s="2" t="str">
        <f>HLOOKUP(E13,Additional!$J$5:$O$7,2,FALSE)</f>
        <v>TAS</v>
      </c>
      <c r="G13" s="2">
        <v>21</v>
      </c>
      <c r="H13" s="2" t="str">
        <f>VLOOKUP(G13, Additional!A:B, 2, FALSE)</f>
        <v>JAKARTA-JOGJAKARTA</v>
      </c>
      <c r="I13" s="2">
        <f>HLOOKUP(E13,Additional!$J$5:$O$7,3,FALSE)</f>
        <v>1.5</v>
      </c>
      <c r="J13" s="2">
        <f>VLOOKUP(G13, Additional!A:C, 3, FALSE)</f>
        <v>9750</v>
      </c>
      <c r="K13" s="2">
        <f t="shared" si="0"/>
        <v>14625</v>
      </c>
      <c r="L13" s="2" t="str">
        <f>IFERROR(VLOOKUP(A13,Additional!$F$1:$G$153,2,FALSE),"FREE")</f>
        <v>BASIC</v>
      </c>
      <c r="M13" t="str" cm="1">
        <f t="array" ref="M13">INDEX(Additional!$Q$2:$R$201,Additional!S13,2)</f>
        <v>BASIC</v>
      </c>
    </row>
    <row r="14" spans="1:13" ht="15.75" customHeight="1" x14ac:dyDescent="0.2">
      <c r="A14" s="2" t="s">
        <v>24</v>
      </c>
      <c r="B14" s="3">
        <v>44562</v>
      </c>
      <c r="C14" s="2">
        <v>1</v>
      </c>
      <c r="D14" s="2" t="str">
        <f>VLOOKUP(C14,Additional!$J$2:$K$3,2,FALSE)</f>
        <v>EXPRESS</v>
      </c>
      <c r="E14" s="2">
        <v>55</v>
      </c>
      <c r="F14" s="2" t="str">
        <f>HLOOKUP(E14,Additional!$J$5:$O$7,2,FALSE)</f>
        <v>SEPATU</v>
      </c>
      <c r="G14" s="2">
        <v>22</v>
      </c>
      <c r="H14" s="2" t="str">
        <f>VLOOKUP(G14, Additional!A:B, 2, FALSE)</f>
        <v>JAKARTA-MALANG</v>
      </c>
      <c r="I14" s="2">
        <f>HLOOKUP(E14,Additional!$J$5:$O$7,3,FALSE)</f>
        <v>1</v>
      </c>
      <c r="J14" s="2">
        <f>VLOOKUP(G14, Additional!A:C, 3, FALSE)</f>
        <v>11000</v>
      </c>
      <c r="K14" s="2">
        <f t="shared" si="0"/>
        <v>11000</v>
      </c>
      <c r="L14" s="2" t="str">
        <f>IFERROR(VLOOKUP(A14,Additional!$F$1:$G$153,2,FALSE),"FREE")</f>
        <v>PREMIUM</v>
      </c>
      <c r="M14" t="str" cm="1">
        <f t="array" ref="M14">INDEX(Additional!$Q$2:$R$201,Additional!S14,2)</f>
        <v>PREMIUM</v>
      </c>
    </row>
    <row r="15" spans="1:13" ht="15.75" customHeight="1" x14ac:dyDescent="0.2">
      <c r="A15" s="2" t="s">
        <v>25</v>
      </c>
      <c r="B15" s="3">
        <v>44562</v>
      </c>
      <c r="C15" s="2">
        <v>1</v>
      </c>
      <c r="D15" s="2" t="str">
        <f>VLOOKUP(C15,Additional!$J$2:$K$3,2,FALSE)</f>
        <v>EXPRESS</v>
      </c>
      <c r="E15" s="2">
        <v>54</v>
      </c>
      <c r="F15" s="2" t="str">
        <f>HLOOKUP(E15,Additional!$J$5:$O$7,2,FALSE)</f>
        <v>TAS</v>
      </c>
      <c r="G15" s="2">
        <v>25</v>
      </c>
      <c r="H15" s="2" t="str">
        <f>VLOOKUP(G15, Additional!A:B, 2, FALSE)</f>
        <v>JAKARTA-LAMPUNG</v>
      </c>
      <c r="I15" s="2">
        <f>HLOOKUP(E15,Additional!$J$5:$O$7,3,FALSE)</f>
        <v>1.5</v>
      </c>
      <c r="J15" s="2">
        <f>VLOOKUP(G15, Additional!A:C, 3, FALSE)</f>
        <v>15000</v>
      </c>
      <c r="K15" s="2">
        <f t="shared" si="0"/>
        <v>22500</v>
      </c>
      <c r="L15" s="2" t="str">
        <f>IFERROR(VLOOKUP(A15,Additional!$F$1:$G$153,2,FALSE),"FREE")</f>
        <v>FREE</v>
      </c>
      <c r="M15" t="str" cm="1">
        <f t="array" ref="M15">INDEX(Additional!$Q$2:$R$201,Additional!S15,2)</f>
        <v>BASIC</v>
      </c>
    </row>
    <row r="16" spans="1:13" ht="15.75" customHeight="1" x14ac:dyDescent="0.2">
      <c r="A16" s="2" t="s">
        <v>26</v>
      </c>
      <c r="B16" s="3">
        <v>44562</v>
      </c>
      <c r="C16" s="2">
        <v>1</v>
      </c>
      <c r="D16" s="2" t="str">
        <f>VLOOKUP(C16,Additional!$J$2:$K$3,2,FALSE)</f>
        <v>EXPRESS</v>
      </c>
      <c r="E16" s="2">
        <v>53</v>
      </c>
      <c r="F16" s="2" t="str">
        <f>HLOOKUP(E16,Additional!$J$5:$O$7,2,FALSE)</f>
        <v>PAKAIAN</v>
      </c>
      <c r="G16" s="2">
        <v>25</v>
      </c>
      <c r="H16" s="2" t="str">
        <f>VLOOKUP(G16, Additional!A:B, 2, FALSE)</f>
        <v>JAKARTA-LAMPUNG</v>
      </c>
      <c r="I16" s="2">
        <f>HLOOKUP(E16,Additional!$J$5:$O$7,3,FALSE)</f>
        <v>1</v>
      </c>
      <c r="J16" s="2">
        <f>VLOOKUP(G16, Additional!A:C, 3, FALSE)</f>
        <v>15000</v>
      </c>
      <c r="K16" s="2">
        <f t="shared" si="0"/>
        <v>15000</v>
      </c>
      <c r="L16" s="2" t="str">
        <f>IFERROR(VLOOKUP(A16,Additional!$F$1:$G$153,2,FALSE),"FREE")</f>
        <v>PREMIUM</v>
      </c>
      <c r="M16" t="str" cm="1">
        <f t="array" ref="M16">INDEX(Additional!$Q$2:$R$201,Additional!S16,2)</f>
        <v>BASIC</v>
      </c>
    </row>
    <row r="17" spans="1:13" ht="15.75" customHeight="1" x14ac:dyDescent="0.2">
      <c r="A17" s="2" t="s">
        <v>27</v>
      </c>
      <c r="B17" s="3">
        <v>44562</v>
      </c>
      <c r="C17" s="2">
        <v>2</v>
      </c>
      <c r="D17" s="2" t="str">
        <f>VLOOKUP(C17,Additional!$J$2:$K$3,2,FALSE)</f>
        <v>REGULAR</v>
      </c>
      <c r="E17" s="2">
        <v>56</v>
      </c>
      <c r="F17" s="2" t="str">
        <f>HLOOKUP(E17,Additional!$J$5:$O$7,2,FALSE)</f>
        <v>DOKUMEN</v>
      </c>
      <c r="G17" s="2">
        <v>20</v>
      </c>
      <c r="H17" s="2" t="str">
        <f>VLOOKUP(G17, Additional!A:B, 2, FALSE)</f>
        <v>JAKARTA-SOLO</v>
      </c>
      <c r="I17" s="2">
        <f>HLOOKUP(E17,Additional!$J$5:$O$7,3,FALSE)</f>
        <v>1</v>
      </c>
      <c r="J17" s="2">
        <f>VLOOKUP(G17, Additional!A:C, 3, FALSE)</f>
        <v>10000</v>
      </c>
      <c r="K17" s="2">
        <f t="shared" si="0"/>
        <v>10000</v>
      </c>
      <c r="L17" s="2" t="str">
        <f>IFERROR(VLOOKUP(A17,Additional!$F$1:$G$153,2,FALSE),"FREE")</f>
        <v>BASIC</v>
      </c>
      <c r="M17" t="str" cm="1">
        <f t="array" ref="M17">INDEX(Additional!$Q$2:$R$201,Additional!S17,2)</f>
        <v>BASIC</v>
      </c>
    </row>
    <row r="18" spans="1:13" ht="15.75" customHeight="1" x14ac:dyDescent="0.2">
      <c r="A18" s="2" t="s">
        <v>28</v>
      </c>
      <c r="B18" s="3">
        <v>44562</v>
      </c>
      <c r="C18" s="2">
        <v>2</v>
      </c>
      <c r="D18" s="2" t="str">
        <f>VLOOKUP(C18,Additional!$J$2:$K$3,2,FALSE)</f>
        <v>REGULAR</v>
      </c>
      <c r="E18" s="2">
        <v>53</v>
      </c>
      <c r="F18" s="2" t="str">
        <f>HLOOKUP(E18,Additional!$J$5:$O$7,2,FALSE)</f>
        <v>PAKAIAN</v>
      </c>
      <c r="G18" s="2">
        <v>19</v>
      </c>
      <c r="H18" s="2" t="str">
        <f>VLOOKUP(G18, Additional!A:B, 2, FALSE)</f>
        <v>JAKARTA-SALATIGA</v>
      </c>
      <c r="I18" s="2">
        <f>HLOOKUP(E18,Additional!$J$5:$O$7,3,FALSE)</f>
        <v>1</v>
      </c>
      <c r="J18" s="2">
        <f>VLOOKUP(G18, Additional!A:C, 3, FALSE)</f>
        <v>9500</v>
      </c>
      <c r="K18" s="2">
        <f t="shared" si="0"/>
        <v>9500</v>
      </c>
      <c r="L18" s="2" t="str">
        <f>IFERROR(VLOOKUP(A18,Additional!$F$1:$G$153,2,FALSE),"FREE")</f>
        <v>FREE</v>
      </c>
      <c r="M18" t="str" cm="1">
        <f t="array" ref="M18">INDEX(Additional!$Q$2:$R$201,Additional!S18,2)</f>
        <v>BASIC</v>
      </c>
    </row>
    <row r="19" spans="1:13" ht="15.75" customHeight="1" x14ac:dyDescent="0.2">
      <c r="A19" s="2" t="s">
        <v>29</v>
      </c>
      <c r="B19" s="3">
        <v>44562</v>
      </c>
      <c r="C19" s="2">
        <v>1</v>
      </c>
      <c r="D19" s="2" t="str">
        <f>VLOOKUP(C19,Additional!$J$2:$K$3,2,FALSE)</f>
        <v>EXPRESS</v>
      </c>
      <c r="E19" s="2">
        <v>53</v>
      </c>
      <c r="F19" s="2" t="str">
        <f>HLOOKUP(E19,Additional!$J$5:$O$7,2,FALSE)</f>
        <v>PAKAIAN</v>
      </c>
      <c r="G19" s="2">
        <v>19</v>
      </c>
      <c r="H19" s="2" t="str">
        <f>VLOOKUP(G19, Additional!A:B, 2, FALSE)</f>
        <v>JAKARTA-SALATIGA</v>
      </c>
      <c r="I19" s="2">
        <f>HLOOKUP(E19,Additional!$J$5:$O$7,3,FALSE)</f>
        <v>1</v>
      </c>
      <c r="J19" s="2">
        <f>VLOOKUP(G19, Additional!A:C, 3, FALSE)</f>
        <v>9500</v>
      </c>
      <c r="K19" s="2">
        <f t="shared" si="0"/>
        <v>9500</v>
      </c>
      <c r="L19" s="2" t="str">
        <f>IFERROR(VLOOKUP(A19,Additional!$F$1:$G$153,2,FALSE),"FREE")</f>
        <v>BASIC</v>
      </c>
      <c r="M19" t="str" cm="1">
        <f t="array" ref="M19">INDEX(Additional!$Q$2:$R$201,Additional!S19,2)</f>
        <v>BASIC</v>
      </c>
    </row>
    <row r="20" spans="1:13" ht="15.75" customHeight="1" x14ac:dyDescent="0.2">
      <c r="A20" s="2" t="s">
        <v>30</v>
      </c>
      <c r="B20" s="3">
        <v>44562</v>
      </c>
      <c r="C20" s="2">
        <v>2</v>
      </c>
      <c r="D20" s="2" t="str">
        <f>VLOOKUP(C20,Additional!$J$2:$K$3,2,FALSE)</f>
        <v>REGULAR</v>
      </c>
      <c r="E20" s="2">
        <v>54</v>
      </c>
      <c r="F20" s="2" t="str">
        <f>HLOOKUP(E20,Additional!$J$5:$O$7,2,FALSE)</f>
        <v>TAS</v>
      </c>
      <c r="G20" s="2">
        <v>23</v>
      </c>
      <c r="H20" s="2" t="str">
        <f>VLOOKUP(G20, Additional!A:B, 2, FALSE)</f>
        <v>JAKARTA-SURABAYA</v>
      </c>
      <c r="I20" s="2">
        <f>HLOOKUP(E20,Additional!$J$5:$O$7,3,FALSE)</f>
        <v>1.5</v>
      </c>
      <c r="J20" s="2">
        <f>VLOOKUP(G20, Additional!A:C, 3, FALSE)</f>
        <v>12000</v>
      </c>
      <c r="K20" s="2">
        <f t="shared" si="0"/>
        <v>18000</v>
      </c>
      <c r="L20" s="2" t="str">
        <f>IFERROR(VLOOKUP(A20,Additional!$F$1:$G$153,2,FALSE),"FREE")</f>
        <v>PREMIUM</v>
      </c>
      <c r="M20" t="str" cm="1">
        <f t="array" ref="M20">INDEX(Additional!$Q$2:$R$201,Additional!S20,2)</f>
        <v>BASIC</v>
      </c>
    </row>
    <row r="21" spans="1:13" ht="15.75" customHeight="1" x14ac:dyDescent="0.2">
      <c r="A21" s="2" t="s">
        <v>31</v>
      </c>
      <c r="B21" s="3">
        <v>44562</v>
      </c>
      <c r="C21" s="2">
        <v>1</v>
      </c>
      <c r="D21" s="2" t="str">
        <f>VLOOKUP(C21,Additional!$J$2:$K$3,2,FALSE)</f>
        <v>EXPRESS</v>
      </c>
      <c r="E21" s="2">
        <v>56</v>
      </c>
      <c r="F21" s="2" t="str">
        <f>HLOOKUP(E21,Additional!$J$5:$O$7,2,FALSE)</f>
        <v>DOKUMEN</v>
      </c>
      <c r="G21" s="2">
        <v>21</v>
      </c>
      <c r="H21" s="2" t="str">
        <f>VLOOKUP(G21, Additional!A:B, 2, FALSE)</f>
        <v>JAKARTA-JOGJAKARTA</v>
      </c>
      <c r="I21" s="2">
        <f>HLOOKUP(E21,Additional!$J$5:$O$7,3,FALSE)</f>
        <v>1</v>
      </c>
      <c r="J21" s="2">
        <f>VLOOKUP(G21, Additional!A:C, 3, FALSE)</f>
        <v>9750</v>
      </c>
      <c r="K21" s="2">
        <f t="shared" si="0"/>
        <v>9750</v>
      </c>
      <c r="L21" s="2" t="str">
        <f>IFERROR(VLOOKUP(A21,Additional!$F$1:$G$153,2,FALSE),"FREE")</f>
        <v>FREE</v>
      </c>
      <c r="M21" t="str" cm="1">
        <f t="array" ref="M21">INDEX(Additional!$Q$2:$R$201,Additional!S21,2)</f>
        <v>BASIC</v>
      </c>
    </row>
    <row r="22" spans="1:13" ht="15.75" customHeight="1" x14ac:dyDescent="0.2">
      <c r="A22" s="2" t="s">
        <v>32</v>
      </c>
      <c r="B22" s="3">
        <v>44562</v>
      </c>
      <c r="C22" s="2">
        <v>2</v>
      </c>
      <c r="D22" s="2" t="str">
        <f>VLOOKUP(C22,Additional!$J$2:$K$3,2,FALSE)</f>
        <v>REGULAR</v>
      </c>
      <c r="E22" s="2">
        <v>56</v>
      </c>
      <c r="F22" s="2" t="str">
        <f>HLOOKUP(E22,Additional!$J$5:$O$7,2,FALSE)</f>
        <v>DOKUMEN</v>
      </c>
      <c r="G22" s="2">
        <v>15</v>
      </c>
      <c r="H22" s="2" t="str">
        <f>VLOOKUP(G22, Additional!A:B, 2, FALSE)</f>
        <v>JAKARTA-BANDUNG</v>
      </c>
      <c r="I22" s="2">
        <f>HLOOKUP(E22,Additional!$J$5:$O$7,3,FALSE)</f>
        <v>1</v>
      </c>
      <c r="J22" s="2">
        <f>VLOOKUP(G22, Additional!A:C, 3, FALSE)</f>
        <v>8000</v>
      </c>
      <c r="K22" s="2">
        <f t="shared" si="0"/>
        <v>8000</v>
      </c>
      <c r="L22" s="2" t="str">
        <f>IFERROR(VLOOKUP(A22,Additional!$F$1:$G$153,2,FALSE),"FREE")</f>
        <v>BASIC</v>
      </c>
      <c r="M22" t="str" cm="1">
        <f t="array" ref="M22">INDEX(Additional!$Q$2:$R$201,Additional!S22,2)</f>
        <v>BASIC</v>
      </c>
    </row>
    <row r="23" spans="1:13" ht="15.75" customHeight="1" x14ac:dyDescent="0.2">
      <c r="A23" s="2" t="s">
        <v>33</v>
      </c>
      <c r="B23" s="3">
        <v>44562</v>
      </c>
      <c r="C23" s="2">
        <v>1</v>
      </c>
      <c r="D23" s="2" t="str">
        <f>VLOOKUP(C23,Additional!$J$2:$K$3,2,FALSE)</f>
        <v>EXPRESS</v>
      </c>
      <c r="E23" s="2">
        <v>53</v>
      </c>
      <c r="F23" s="2" t="str">
        <f>HLOOKUP(E23,Additional!$J$5:$O$7,2,FALSE)</f>
        <v>PAKAIAN</v>
      </c>
      <c r="G23" s="2">
        <v>13</v>
      </c>
      <c r="H23" s="2" t="str">
        <f>VLOOKUP(G23, Additional!A:B, 2, FALSE)</f>
        <v>JAKARTA-BOGOR</v>
      </c>
      <c r="I23" s="2">
        <f>HLOOKUP(E23,Additional!$J$5:$O$7,3,FALSE)</f>
        <v>1</v>
      </c>
      <c r="J23" s="2">
        <f>VLOOKUP(G23, Additional!A:C, 3, FALSE)</f>
        <v>7000</v>
      </c>
      <c r="K23" s="2">
        <f t="shared" si="0"/>
        <v>7000</v>
      </c>
      <c r="L23" s="2" t="str">
        <f>IFERROR(VLOOKUP(A23,Additional!$F$1:$G$153,2,FALSE),"FREE")</f>
        <v>BASIC</v>
      </c>
      <c r="M23" t="str" cm="1">
        <f t="array" ref="M23">INDEX(Additional!$Q$2:$R$201,Additional!S23,2)</f>
        <v>PREMIUM</v>
      </c>
    </row>
    <row r="24" spans="1:13" ht="15.75" customHeight="1" x14ac:dyDescent="0.2">
      <c r="A24" s="2" t="s">
        <v>34</v>
      </c>
      <c r="B24" s="3">
        <v>44562</v>
      </c>
      <c r="C24" s="2">
        <v>1</v>
      </c>
      <c r="D24" s="2" t="str">
        <f>VLOOKUP(C24,Additional!$J$2:$K$3,2,FALSE)</f>
        <v>EXPRESS</v>
      </c>
      <c r="E24" s="2">
        <v>54</v>
      </c>
      <c r="F24" s="2" t="str">
        <f>HLOOKUP(E24,Additional!$J$5:$O$7,2,FALSE)</f>
        <v>TAS</v>
      </c>
      <c r="G24" s="2">
        <v>13</v>
      </c>
      <c r="H24" s="2" t="str">
        <f>VLOOKUP(G24, Additional!A:B, 2, FALSE)</f>
        <v>JAKARTA-BOGOR</v>
      </c>
      <c r="I24" s="2">
        <f>HLOOKUP(E24,Additional!$J$5:$O$7,3,FALSE)</f>
        <v>1.5</v>
      </c>
      <c r="J24" s="2">
        <f>VLOOKUP(G24, Additional!A:C, 3, FALSE)</f>
        <v>7000</v>
      </c>
      <c r="K24" s="2">
        <f t="shared" si="0"/>
        <v>10500</v>
      </c>
      <c r="L24" s="2" t="str">
        <f>IFERROR(VLOOKUP(A24,Additional!$F$1:$G$153,2,FALSE),"FREE")</f>
        <v>BASIC</v>
      </c>
      <c r="M24" t="str" cm="1">
        <f t="array" ref="M24">INDEX(Additional!$Q$2:$R$201,Additional!S24,2)</f>
        <v>PREMIUM</v>
      </c>
    </row>
    <row r="25" spans="1:13" ht="15.75" customHeight="1" x14ac:dyDescent="0.2">
      <c r="A25" s="2" t="s">
        <v>35</v>
      </c>
      <c r="B25" s="3">
        <v>44562</v>
      </c>
      <c r="C25" s="2">
        <v>1</v>
      </c>
      <c r="D25" s="2" t="str">
        <f>VLOOKUP(C25,Additional!$J$2:$K$3,2,FALSE)</f>
        <v>EXPRESS</v>
      </c>
      <c r="E25" s="2">
        <v>54</v>
      </c>
      <c r="F25" s="2" t="str">
        <f>HLOOKUP(E25,Additional!$J$5:$O$7,2,FALSE)</f>
        <v>TAS</v>
      </c>
      <c r="G25" s="2">
        <v>26</v>
      </c>
      <c r="H25" s="2" t="str">
        <f>VLOOKUP(G25, Additional!A:B, 2, FALSE)</f>
        <v>JAKARTA-BALI</v>
      </c>
      <c r="I25" s="2">
        <f>HLOOKUP(E25,Additional!$J$5:$O$7,3,FALSE)</f>
        <v>1.5</v>
      </c>
      <c r="J25" s="2">
        <f>VLOOKUP(G25, Additional!A:C, 3, FALSE)</f>
        <v>15000</v>
      </c>
      <c r="K25" s="2">
        <f t="shared" si="0"/>
        <v>22500</v>
      </c>
      <c r="L25" s="2" t="str">
        <f>IFERROR(VLOOKUP(A25,Additional!$F$1:$G$153,2,FALSE),"FREE")</f>
        <v>BASIC</v>
      </c>
      <c r="M25" t="str" cm="1">
        <f t="array" ref="M25">INDEX(Additional!$Q$2:$R$201,Additional!S25,2)</f>
        <v>PREMIUM</v>
      </c>
    </row>
    <row r="26" spans="1:13" ht="15.75" customHeight="1" x14ac:dyDescent="0.2">
      <c r="A26" s="2" t="s">
        <v>36</v>
      </c>
      <c r="B26" s="3">
        <v>44562</v>
      </c>
      <c r="C26" s="2">
        <v>1</v>
      </c>
      <c r="D26" s="2" t="str">
        <f>VLOOKUP(C26,Additional!$J$2:$K$3,2,FALSE)</f>
        <v>EXPRESS</v>
      </c>
      <c r="E26" s="2">
        <v>53</v>
      </c>
      <c r="F26" s="2" t="str">
        <f>HLOOKUP(E26,Additional!$J$5:$O$7,2,FALSE)</f>
        <v>PAKAIAN</v>
      </c>
      <c r="G26" s="2">
        <v>25</v>
      </c>
      <c r="H26" s="2" t="str">
        <f>VLOOKUP(G26, Additional!A:B, 2, FALSE)</f>
        <v>JAKARTA-LAMPUNG</v>
      </c>
      <c r="I26" s="2">
        <f>HLOOKUP(E26,Additional!$J$5:$O$7,3,FALSE)</f>
        <v>1</v>
      </c>
      <c r="J26" s="2">
        <f>VLOOKUP(G26, Additional!A:C, 3, FALSE)</f>
        <v>15000</v>
      </c>
      <c r="K26" s="2">
        <f t="shared" si="0"/>
        <v>15000</v>
      </c>
      <c r="L26" s="2" t="str">
        <f>IFERROR(VLOOKUP(A26,Additional!$F$1:$G$153,2,FALSE),"FREE")</f>
        <v>BASIC</v>
      </c>
      <c r="M26" t="str" cm="1">
        <f t="array" ref="M26">INDEX(Additional!$Q$2:$R$201,Additional!S26,2)</f>
        <v>BASIC</v>
      </c>
    </row>
    <row r="27" spans="1:13" ht="15.75" customHeight="1" x14ac:dyDescent="0.2">
      <c r="A27" s="2" t="s">
        <v>37</v>
      </c>
      <c r="B27" s="3">
        <v>44562</v>
      </c>
      <c r="C27" s="2">
        <v>1</v>
      </c>
      <c r="D27" s="2" t="str">
        <f>VLOOKUP(C27,Additional!$J$2:$K$3,2,FALSE)</f>
        <v>EXPRESS</v>
      </c>
      <c r="E27" s="2">
        <v>55</v>
      </c>
      <c r="F27" s="2" t="str">
        <f>HLOOKUP(E27,Additional!$J$5:$O$7,2,FALSE)</f>
        <v>SEPATU</v>
      </c>
      <c r="G27" s="2">
        <v>24</v>
      </c>
      <c r="H27" s="2" t="str">
        <f>VLOOKUP(G27, Additional!A:B, 2, FALSE)</f>
        <v>JAKARTA-MADURA</v>
      </c>
      <c r="I27" s="2">
        <f>HLOOKUP(E27,Additional!$J$5:$O$7,3,FALSE)</f>
        <v>1</v>
      </c>
      <c r="J27" s="2">
        <f>VLOOKUP(G27, Additional!A:C, 3, FALSE)</f>
        <v>14000</v>
      </c>
      <c r="K27" s="2">
        <f t="shared" si="0"/>
        <v>14000</v>
      </c>
      <c r="L27" s="2" t="str">
        <f>IFERROR(VLOOKUP(A27,Additional!$F$1:$G$153,2,FALSE),"FREE")</f>
        <v>BASIC</v>
      </c>
      <c r="M27" t="str" cm="1">
        <f t="array" ref="M27">INDEX(Additional!$Q$2:$R$201,Additional!S27,2)</f>
        <v>BASIC</v>
      </c>
    </row>
    <row r="28" spans="1:13" ht="15.75" customHeight="1" x14ac:dyDescent="0.2">
      <c r="A28" s="2" t="s">
        <v>38</v>
      </c>
      <c r="B28" s="3">
        <v>44562</v>
      </c>
      <c r="C28" s="2">
        <v>1</v>
      </c>
      <c r="D28" s="2" t="str">
        <f>VLOOKUP(C28,Additional!$J$2:$K$3,2,FALSE)</f>
        <v>EXPRESS</v>
      </c>
      <c r="E28" s="2">
        <v>55</v>
      </c>
      <c r="F28" s="2" t="str">
        <f>HLOOKUP(E28,Additional!$J$5:$O$7,2,FALSE)</f>
        <v>SEPATU</v>
      </c>
      <c r="G28" s="2">
        <v>18</v>
      </c>
      <c r="H28" s="2" t="str">
        <f>VLOOKUP(G28, Additional!A:B, 2, FALSE)</f>
        <v>JAKARTA-JEPARA</v>
      </c>
      <c r="I28" s="2">
        <f>HLOOKUP(E28,Additional!$J$5:$O$7,3,FALSE)</f>
        <v>1</v>
      </c>
      <c r="J28" s="2">
        <f>VLOOKUP(G28, Additional!A:C, 3, FALSE)</f>
        <v>9000</v>
      </c>
      <c r="K28" s="2">
        <f t="shared" si="0"/>
        <v>9000</v>
      </c>
      <c r="L28" s="2" t="str">
        <f>IFERROR(VLOOKUP(A28,Additional!$F$1:$G$153,2,FALSE),"FREE")</f>
        <v>BASIC</v>
      </c>
      <c r="M28" t="str" cm="1">
        <f t="array" ref="M28">INDEX(Additional!$Q$2:$R$201,Additional!S28,2)</f>
        <v>BASIC</v>
      </c>
    </row>
    <row r="29" spans="1:13" ht="15.75" customHeight="1" x14ac:dyDescent="0.2">
      <c r="A29" s="2" t="s">
        <v>39</v>
      </c>
      <c r="B29" s="3">
        <v>44562</v>
      </c>
      <c r="C29" s="2">
        <v>1</v>
      </c>
      <c r="D29" s="2" t="str">
        <f>VLOOKUP(C29,Additional!$J$2:$K$3,2,FALSE)</f>
        <v>EXPRESS</v>
      </c>
      <c r="E29" s="2">
        <v>56</v>
      </c>
      <c r="F29" s="2" t="str">
        <f>HLOOKUP(E29,Additional!$J$5:$O$7,2,FALSE)</f>
        <v>DOKUMEN</v>
      </c>
      <c r="G29" s="2">
        <v>22</v>
      </c>
      <c r="H29" s="2" t="str">
        <f>VLOOKUP(G29, Additional!A:B, 2, FALSE)</f>
        <v>JAKARTA-MALANG</v>
      </c>
      <c r="I29" s="2">
        <f>HLOOKUP(E29,Additional!$J$5:$O$7,3,FALSE)</f>
        <v>1</v>
      </c>
      <c r="J29" s="2">
        <f>VLOOKUP(G29, Additional!A:C, 3, FALSE)</f>
        <v>11000</v>
      </c>
      <c r="K29" s="2">
        <f t="shared" si="0"/>
        <v>11000</v>
      </c>
      <c r="L29" s="2" t="str">
        <f>IFERROR(VLOOKUP(A29,Additional!$F$1:$G$153,2,FALSE),"FREE")</f>
        <v>BASIC</v>
      </c>
      <c r="M29" t="str" cm="1">
        <f t="array" ref="M29">INDEX(Additional!$Q$2:$R$201,Additional!S29,2)</f>
        <v>PREMIUM</v>
      </c>
    </row>
    <row r="30" spans="1:13" ht="15.75" customHeight="1" x14ac:dyDescent="0.2">
      <c r="A30" s="2" t="s">
        <v>40</v>
      </c>
      <c r="B30" s="3">
        <v>44562</v>
      </c>
      <c r="C30" s="2">
        <v>2</v>
      </c>
      <c r="D30" s="2" t="str">
        <f>VLOOKUP(C30,Additional!$J$2:$K$3,2,FALSE)</f>
        <v>REGULAR</v>
      </c>
      <c r="E30" s="2">
        <v>56</v>
      </c>
      <c r="F30" s="2" t="str">
        <f>HLOOKUP(E30,Additional!$J$5:$O$7,2,FALSE)</f>
        <v>DOKUMEN</v>
      </c>
      <c r="G30" s="2">
        <v>20</v>
      </c>
      <c r="H30" s="2" t="str">
        <f>VLOOKUP(G30, Additional!A:B, 2, FALSE)</f>
        <v>JAKARTA-SOLO</v>
      </c>
      <c r="I30" s="2">
        <f>HLOOKUP(E30,Additional!$J$5:$O$7,3,FALSE)</f>
        <v>1</v>
      </c>
      <c r="J30" s="2">
        <f>VLOOKUP(G30, Additional!A:C, 3, FALSE)</f>
        <v>10000</v>
      </c>
      <c r="K30" s="2">
        <f t="shared" si="0"/>
        <v>10000</v>
      </c>
      <c r="L30" s="2" t="str">
        <f>IFERROR(VLOOKUP(A30,Additional!$F$1:$G$153,2,FALSE),"FREE")</f>
        <v>PREMIUM</v>
      </c>
      <c r="M30" t="str" cm="1">
        <f t="array" ref="M30">INDEX(Additional!$Q$2:$R$201,Additional!S30,2)</f>
        <v>BASIC</v>
      </c>
    </row>
    <row r="31" spans="1:13" ht="15.75" customHeight="1" x14ac:dyDescent="0.2">
      <c r="A31" s="2" t="s">
        <v>41</v>
      </c>
      <c r="B31" s="3">
        <v>44562</v>
      </c>
      <c r="C31" s="2">
        <v>2</v>
      </c>
      <c r="D31" s="2" t="str">
        <f>VLOOKUP(C31,Additional!$J$2:$K$3,2,FALSE)</f>
        <v>REGULAR</v>
      </c>
      <c r="E31" s="2">
        <v>53</v>
      </c>
      <c r="F31" s="2" t="str">
        <f>HLOOKUP(E31,Additional!$J$5:$O$7,2,FALSE)</f>
        <v>PAKAIAN</v>
      </c>
      <c r="G31" s="2">
        <v>24</v>
      </c>
      <c r="H31" s="2" t="str">
        <f>VLOOKUP(G31, Additional!A:B, 2, FALSE)</f>
        <v>JAKARTA-MADURA</v>
      </c>
      <c r="I31" s="2">
        <f>HLOOKUP(E31,Additional!$J$5:$O$7,3,FALSE)</f>
        <v>1</v>
      </c>
      <c r="J31" s="2">
        <f>VLOOKUP(G31, Additional!A:C, 3, FALSE)</f>
        <v>14000</v>
      </c>
      <c r="K31" s="2">
        <f t="shared" si="0"/>
        <v>14000</v>
      </c>
      <c r="L31" s="2" t="str">
        <f>IFERROR(VLOOKUP(A31,Additional!$F$1:$G$153,2,FALSE),"FREE")</f>
        <v>PREMIUM</v>
      </c>
      <c r="M31" t="str" cm="1">
        <f t="array" ref="M31">INDEX(Additional!$Q$2:$R$201,Additional!S31,2)</f>
        <v>BASIC</v>
      </c>
    </row>
    <row r="32" spans="1:13" ht="15.75" customHeight="1" x14ac:dyDescent="0.2">
      <c r="A32" s="2" t="s">
        <v>42</v>
      </c>
      <c r="B32" s="3">
        <v>44562</v>
      </c>
      <c r="C32" s="2">
        <v>1</v>
      </c>
      <c r="D32" s="2" t="str">
        <f>VLOOKUP(C32,Additional!$J$2:$K$3,2,FALSE)</f>
        <v>EXPRESS</v>
      </c>
      <c r="E32" s="2">
        <v>57</v>
      </c>
      <c r="F32" s="2" t="str">
        <f>HLOOKUP(E32,Additional!$J$5:$O$7,2,FALSE)</f>
        <v>BARANG ELEKTRONIK</v>
      </c>
      <c r="G32" s="2">
        <v>24</v>
      </c>
      <c r="H32" s="2" t="str">
        <f>VLOOKUP(G32, Additional!A:B, 2, FALSE)</f>
        <v>JAKARTA-MADURA</v>
      </c>
      <c r="I32" s="2">
        <f>HLOOKUP(E32,Additional!$J$5:$O$7,3,FALSE)</f>
        <v>3</v>
      </c>
      <c r="J32" s="2">
        <f>VLOOKUP(G32, Additional!A:C, 3, FALSE)</f>
        <v>14000</v>
      </c>
      <c r="K32" s="2">
        <f t="shared" si="0"/>
        <v>42000</v>
      </c>
      <c r="L32" s="2" t="str">
        <f>IFERROR(VLOOKUP(A32,Additional!$F$1:$G$153,2,FALSE),"FREE")</f>
        <v>PREMIUM</v>
      </c>
      <c r="M32" t="str" cm="1">
        <f t="array" ref="M32">INDEX(Additional!$Q$2:$R$201,Additional!S32,2)</f>
        <v>BASIC</v>
      </c>
    </row>
    <row r="33" spans="1:13" ht="15.75" customHeight="1" x14ac:dyDescent="0.2">
      <c r="A33" s="2" t="s">
        <v>43</v>
      </c>
      <c r="B33" s="3">
        <v>44562</v>
      </c>
      <c r="C33" s="2">
        <v>1</v>
      </c>
      <c r="D33" s="2" t="str">
        <f>VLOOKUP(C33,Additional!$J$2:$K$3,2,FALSE)</f>
        <v>EXPRESS</v>
      </c>
      <c r="E33" s="2">
        <v>53</v>
      </c>
      <c r="F33" s="2" t="str">
        <f>HLOOKUP(E33,Additional!$J$5:$O$7,2,FALSE)</f>
        <v>PAKAIAN</v>
      </c>
      <c r="G33" s="2">
        <v>18</v>
      </c>
      <c r="H33" s="2" t="str">
        <f>VLOOKUP(G33, Additional!A:B, 2, FALSE)</f>
        <v>JAKARTA-JEPARA</v>
      </c>
      <c r="I33" s="2">
        <f>HLOOKUP(E33,Additional!$J$5:$O$7,3,FALSE)</f>
        <v>1</v>
      </c>
      <c r="J33" s="2">
        <f>VLOOKUP(G33, Additional!A:C, 3, FALSE)</f>
        <v>9000</v>
      </c>
      <c r="K33" s="2">
        <f t="shared" si="0"/>
        <v>9000</v>
      </c>
      <c r="L33" s="2" t="str">
        <f>IFERROR(VLOOKUP(A33,Additional!$F$1:$G$153,2,FALSE),"FREE")</f>
        <v>BASIC</v>
      </c>
      <c r="M33" t="str" cm="1">
        <f t="array" ref="M33">INDEX(Additional!$Q$2:$R$201,Additional!S33,2)</f>
        <v>PREMIUM</v>
      </c>
    </row>
    <row r="34" spans="1:13" ht="15.75" customHeight="1" x14ac:dyDescent="0.2">
      <c r="A34" s="2" t="s">
        <v>44</v>
      </c>
      <c r="B34" s="3">
        <v>44562</v>
      </c>
      <c r="C34" s="2">
        <v>1</v>
      </c>
      <c r="D34" s="2" t="str">
        <f>VLOOKUP(C34,Additional!$J$2:$K$3,2,FALSE)</f>
        <v>EXPRESS</v>
      </c>
      <c r="E34" s="2">
        <v>57</v>
      </c>
      <c r="F34" s="2" t="str">
        <f>HLOOKUP(E34,Additional!$J$5:$O$7,2,FALSE)</f>
        <v>BARANG ELEKTRONIK</v>
      </c>
      <c r="G34" s="2">
        <v>22</v>
      </c>
      <c r="H34" s="2" t="str">
        <f>VLOOKUP(G34, Additional!A:B, 2, FALSE)</f>
        <v>JAKARTA-MALANG</v>
      </c>
      <c r="I34" s="2">
        <f>HLOOKUP(E34,Additional!$J$5:$O$7,3,FALSE)</f>
        <v>3</v>
      </c>
      <c r="J34" s="2">
        <f>VLOOKUP(G34, Additional!A:C, 3, FALSE)</f>
        <v>11000</v>
      </c>
      <c r="K34" s="2">
        <f t="shared" si="0"/>
        <v>33000</v>
      </c>
      <c r="L34" s="2" t="str">
        <f>IFERROR(VLOOKUP(A34,Additional!$F$1:$G$153,2,FALSE),"FREE")</f>
        <v>BASIC</v>
      </c>
      <c r="M34" t="str" cm="1">
        <f t="array" ref="M34">INDEX(Additional!$Q$2:$R$201,Additional!S34,2)</f>
        <v>BASIC</v>
      </c>
    </row>
    <row r="35" spans="1:13" ht="15.75" customHeight="1" x14ac:dyDescent="0.2">
      <c r="A35" s="2" t="s">
        <v>45</v>
      </c>
      <c r="B35" s="3">
        <v>44562</v>
      </c>
      <c r="C35" s="2">
        <v>2</v>
      </c>
      <c r="D35" s="2" t="str">
        <f>VLOOKUP(C35,Additional!$J$2:$K$3,2,FALSE)</f>
        <v>REGULAR</v>
      </c>
      <c r="E35" s="2">
        <v>54</v>
      </c>
      <c r="F35" s="2" t="str">
        <f>HLOOKUP(E35,Additional!$J$5:$O$7,2,FALSE)</f>
        <v>TAS</v>
      </c>
      <c r="G35" s="2">
        <v>26</v>
      </c>
      <c r="H35" s="2" t="str">
        <f>VLOOKUP(G35, Additional!A:B, 2, FALSE)</f>
        <v>JAKARTA-BALI</v>
      </c>
      <c r="I35" s="2">
        <f>HLOOKUP(E35,Additional!$J$5:$O$7,3,FALSE)</f>
        <v>1.5</v>
      </c>
      <c r="J35" s="2">
        <f>VLOOKUP(G35, Additional!A:C, 3, FALSE)</f>
        <v>15000</v>
      </c>
      <c r="K35" s="2">
        <f t="shared" si="0"/>
        <v>22500</v>
      </c>
      <c r="L35" s="2" t="str">
        <f>IFERROR(VLOOKUP(A35,Additional!$F$1:$G$153,2,FALSE),"FREE")</f>
        <v>FREE</v>
      </c>
      <c r="M35" t="str" cm="1">
        <f t="array" ref="M35">INDEX(Additional!$Q$2:$R$201,Additional!S35,2)</f>
        <v>BASIC</v>
      </c>
    </row>
    <row r="36" spans="1:13" ht="15.75" customHeight="1" x14ac:dyDescent="0.2">
      <c r="A36" s="2" t="s">
        <v>46</v>
      </c>
      <c r="B36" s="3">
        <v>44562</v>
      </c>
      <c r="C36" s="2">
        <v>2</v>
      </c>
      <c r="D36" s="2" t="str">
        <f>VLOOKUP(C36,Additional!$J$2:$K$3,2,FALSE)</f>
        <v>REGULAR</v>
      </c>
      <c r="E36" s="2">
        <v>57</v>
      </c>
      <c r="F36" s="2" t="str">
        <f>HLOOKUP(E36,Additional!$J$5:$O$7,2,FALSE)</f>
        <v>BARANG ELEKTRONIK</v>
      </c>
      <c r="G36" s="2">
        <v>21</v>
      </c>
      <c r="H36" s="2" t="str">
        <f>VLOOKUP(G36, Additional!A:B, 2, FALSE)</f>
        <v>JAKARTA-JOGJAKARTA</v>
      </c>
      <c r="I36" s="2">
        <f>HLOOKUP(E36,Additional!$J$5:$O$7,3,FALSE)</f>
        <v>3</v>
      </c>
      <c r="J36" s="2">
        <f>VLOOKUP(G36, Additional!A:C, 3, FALSE)</f>
        <v>9750</v>
      </c>
      <c r="K36" s="2">
        <f t="shared" si="0"/>
        <v>29250</v>
      </c>
      <c r="L36" s="2" t="str">
        <f>IFERROR(VLOOKUP(A36,Additional!$F$1:$G$153,2,FALSE),"FREE")</f>
        <v>BASIC</v>
      </c>
      <c r="M36" t="str" cm="1">
        <f t="array" ref="M36">INDEX(Additional!$Q$2:$R$201,Additional!S36,2)</f>
        <v>BASIC</v>
      </c>
    </row>
    <row r="37" spans="1:13" ht="15.75" customHeight="1" x14ac:dyDescent="0.2">
      <c r="A37" s="2" t="s">
        <v>47</v>
      </c>
      <c r="B37" s="3">
        <v>44562</v>
      </c>
      <c r="C37" s="2">
        <v>2</v>
      </c>
      <c r="D37" s="2" t="str">
        <f>VLOOKUP(C37,Additional!$J$2:$K$3,2,FALSE)</f>
        <v>REGULAR</v>
      </c>
      <c r="E37" s="2">
        <v>57</v>
      </c>
      <c r="F37" s="2" t="str">
        <f>HLOOKUP(E37,Additional!$J$5:$O$7,2,FALSE)</f>
        <v>BARANG ELEKTRONIK</v>
      </c>
      <c r="G37" s="2">
        <v>16</v>
      </c>
      <c r="H37" s="2" t="str">
        <f>VLOOKUP(G37, Additional!A:B, 2, FALSE)</f>
        <v>JAKARTA-GARUT</v>
      </c>
      <c r="I37" s="2">
        <f>HLOOKUP(E37,Additional!$J$5:$O$7,3,FALSE)</f>
        <v>3</v>
      </c>
      <c r="J37" s="2">
        <f>VLOOKUP(G37, Additional!A:C, 3, FALSE)</f>
        <v>8500</v>
      </c>
      <c r="K37" s="2">
        <f t="shared" si="0"/>
        <v>25500</v>
      </c>
      <c r="L37" s="2" t="str">
        <f>IFERROR(VLOOKUP(A37,Additional!$F$1:$G$153,2,FALSE),"FREE")</f>
        <v>PREMIUM</v>
      </c>
      <c r="M37" t="str" cm="1">
        <f t="array" ref="M37">INDEX(Additional!$Q$2:$R$201,Additional!S37,2)</f>
        <v>BASIC</v>
      </c>
    </row>
    <row r="38" spans="1:13" ht="15.75" customHeight="1" x14ac:dyDescent="0.2">
      <c r="A38" s="2" t="s">
        <v>48</v>
      </c>
      <c r="B38" s="3">
        <v>44562</v>
      </c>
      <c r="C38" s="2">
        <v>1</v>
      </c>
      <c r="D38" s="2" t="str">
        <f>VLOOKUP(C38,Additional!$J$2:$K$3,2,FALSE)</f>
        <v>EXPRESS</v>
      </c>
      <c r="E38" s="2">
        <v>54</v>
      </c>
      <c r="F38" s="2" t="str">
        <f>HLOOKUP(E38,Additional!$J$5:$O$7,2,FALSE)</f>
        <v>TAS</v>
      </c>
      <c r="G38" s="2">
        <v>21</v>
      </c>
      <c r="H38" s="2" t="str">
        <f>VLOOKUP(G38, Additional!A:B, 2, FALSE)</f>
        <v>JAKARTA-JOGJAKARTA</v>
      </c>
      <c r="I38" s="2">
        <f>HLOOKUP(E38,Additional!$J$5:$O$7,3,FALSE)</f>
        <v>1.5</v>
      </c>
      <c r="J38" s="2">
        <f>VLOOKUP(G38, Additional!A:C, 3, FALSE)</f>
        <v>9750</v>
      </c>
      <c r="K38" s="2">
        <f t="shared" si="0"/>
        <v>14625</v>
      </c>
      <c r="L38" s="2" t="str">
        <f>IFERROR(VLOOKUP(A38,Additional!$F$1:$G$153,2,FALSE),"FREE")</f>
        <v>BASIC</v>
      </c>
      <c r="M38" t="str" cm="1">
        <f t="array" ref="M38">INDEX(Additional!$Q$2:$R$201,Additional!S38,2)</f>
        <v>BASIC</v>
      </c>
    </row>
    <row r="39" spans="1:13" ht="15.75" customHeight="1" x14ac:dyDescent="0.2">
      <c r="A39" s="2" t="s">
        <v>49</v>
      </c>
      <c r="B39" s="3">
        <v>44562</v>
      </c>
      <c r="C39" s="2">
        <v>2</v>
      </c>
      <c r="D39" s="2" t="str">
        <f>VLOOKUP(C39,Additional!$J$2:$K$3,2,FALSE)</f>
        <v>REGULAR</v>
      </c>
      <c r="E39" s="2">
        <v>56</v>
      </c>
      <c r="F39" s="2" t="str">
        <f>HLOOKUP(E39,Additional!$J$5:$O$7,2,FALSE)</f>
        <v>DOKUMEN</v>
      </c>
      <c r="G39" s="2">
        <v>19</v>
      </c>
      <c r="H39" s="2" t="str">
        <f>VLOOKUP(G39, Additional!A:B, 2, FALSE)</f>
        <v>JAKARTA-SALATIGA</v>
      </c>
      <c r="I39" s="2">
        <f>HLOOKUP(E39,Additional!$J$5:$O$7,3,FALSE)</f>
        <v>1</v>
      </c>
      <c r="J39" s="2">
        <f>VLOOKUP(G39, Additional!A:C, 3, FALSE)</f>
        <v>9500</v>
      </c>
      <c r="K39" s="2">
        <f t="shared" si="0"/>
        <v>9500</v>
      </c>
      <c r="L39" s="2" t="str">
        <f>IFERROR(VLOOKUP(A39,Additional!$F$1:$G$153,2,FALSE),"FREE")</f>
        <v>BASIC</v>
      </c>
      <c r="M39" t="str" cm="1">
        <f t="array" ref="M39">INDEX(Additional!$Q$2:$R$201,Additional!S39,2)</f>
        <v>PREMIUM</v>
      </c>
    </row>
    <row r="40" spans="1:13" ht="15.75" customHeight="1" x14ac:dyDescent="0.2">
      <c r="A40" s="2" t="s">
        <v>50</v>
      </c>
      <c r="B40" s="3">
        <v>44562</v>
      </c>
      <c r="C40" s="2">
        <v>2</v>
      </c>
      <c r="D40" s="2" t="str">
        <f>VLOOKUP(C40,Additional!$J$2:$K$3,2,FALSE)</f>
        <v>REGULAR</v>
      </c>
      <c r="E40" s="2">
        <v>55</v>
      </c>
      <c r="F40" s="2" t="str">
        <f>HLOOKUP(E40,Additional!$J$5:$O$7,2,FALSE)</f>
        <v>SEPATU</v>
      </c>
      <c r="G40" s="2">
        <v>18</v>
      </c>
      <c r="H40" s="2" t="str">
        <f>VLOOKUP(G40, Additional!A:B, 2, FALSE)</f>
        <v>JAKARTA-JEPARA</v>
      </c>
      <c r="I40" s="2">
        <f>HLOOKUP(E40,Additional!$J$5:$O$7,3,FALSE)</f>
        <v>1</v>
      </c>
      <c r="J40" s="2">
        <f>VLOOKUP(G40, Additional!A:C, 3, FALSE)</f>
        <v>9000</v>
      </c>
      <c r="K40" s="2">
        <f t="shared" si="0"/>
        <v>9000</v>
      </c>
      <c r="L40" s="2" t="str">
        <f>IFERROR(VLOOKUP(A40,Additional!$F$1:$G$153,2,FALSE),"FREE")</f>
        <v>BASIC</v>
      </c>
      <c r="M40" t="str" cm="1">
        <f t="array" ref="M40">INDEX(Additional!$Q$2:$R$201,Additional!S40,2)</f>
        <v>BASIC</v>
      </c>
    </row>
    <row r="41" spans="1:13" ht="15.75" customHeight="1" x14ac:dyDescent="0.2">
      <c r="A41" s="2" t="s">
        <v>51</v>
      </c>
      <c r="B41" s="3">
        <v>44562</v>
      </c>
      <c r="C41" s="2">
        <v>1</v>
      </c>
      <c r="D41" s="2" t="str">
        <f>VLOOKUP(C41,Additional!$J$2:$K$3,2,FALSE)</f>
        <v>EXPRESS</v>
      </c>
      <c r="E41" s="2">
        <v>53</v>
      </c>
      <c r="F41" s="2" t="str">
        <f>HLOOKUP(E41,Additional!$J$5:$O$7,2,FALSE)</f>
        <v>PAKAIAN</v>
      </c>
      <c r="G41" s="2">
        <v>11</v>
      </c>
      <c r="H41" s="2" t="str">
        <f>VLOOKUP(G41, Additional!A:B, 2, FALSE)</f>
        <v>JAKARTA-JAKARTA</v>
      </c>
      <c r="I41" s="2">
        <f>HLOOKUP(E41,Additional!$J$5:$O$7,3,FALSE)</f>
        <v>1</v>
      </c>
      <c r="J41" s="2">
        <f>VLOOKUP(G41, Additional!A:C, 3, FALSE)</f>
        <v>7000</v>
      </c>
      <c r="K41" s="2">
        <f t="shared" si="0"/>
        <v>7000</v>
      </c>
      <c r="L41" s="2" t="str">
        <f>IFERROR(VLOOKUP(A41,Additional!$F$1:$G$153,2,FALSE),"FREE")</f>
        <v>PREMIUM</v>
      </c>
      <c r="M41" t="str" cm="1">
        <f t="array" ref="M41">INDEX(Additional!$Q$2:$R$201,Additional!S41,2)</f>
        <v>BASIC</v>
      </c>
    </row>
    <row r="42" spans="1:13" ht="15.75" customHeight="1" x14ac:dyDescent="0.2">
      <c r="A42" s="2" t="s">
        <v>52</v>
      </c>
      <c r="B42" s="3">
        <v>44562</v>
      </c>
      <c r="C42" s="2">
        <v>2</v>
      </c>
      <c r="D42" s="2" t="str">
        <f>VLOOKUP(C42,Additional!$J$2:$K$3,2,FALSE)</f>
        <v>REGULAR</v>
      </c>
      <c r="E42" s="2">
        <v>55</v>
      </c>
      <c r="F42" s="2" t="str">
        <f>HLOOKUP(E42,Additional!$J$5:$O$7,2,FALSE)</f>
        <v>SEPATU</v>
      </c>
      <c r="G42" s="2">
        <v>14</v>
      </c>
      <c r="H42" s="2" t="str">
        <f>VLOOKUP(G42, Additional!A:B, 2, FALSE)</f>
        <v>JAKARTA-DEPOK</v>
      </c>
      <c r="I42" s="2">
        <f>HLOOKUP(E42,Additional!$J$5:$O$7,3,FALSE)</f>
        <v>1</v>
      </c>
      <c r="J42" s="2">
        <f>VLOOKUP(G42, Additional!A:C, 3, FALSE)</f>
        <v>7000</v>
      </c>
      <c r="K42" s="2">
        <f t="shared" si="0"/>
        <v>7000</v>
      </c>
      <c r="L42" s="2" t="str">
        <f>IFERROR(VLOOKUP(A42,Additional!$F$1:$G$153,2,FALSE),"FREE")</f>
        <v>BASIC</v>
      </c>
      <c r="M42" t="str" cm="1">
        <f t="array" ref="M42">INDEX(Additional!$Q$2:$R$201,Additional!S42,2)</f>
        <v>PREMIUM</v>
      </c>
    </row>
    <row r="43" spans="1:13" ht="15.75" customHeight="1" x14ac:dyDescent="0.2">
      <c r="A43" s="2" t="s">
        <v>53</v>
      </c>
      <c r="B43" s="3">
        <v>44562</v>
      </c>
      <c r="C43" s="2">
        <v>1</v>
      </c>
      <c r="D43" s="2" t="str">
        <f>VLOOKUP(C43,Additional!$J$2:$K$3,2,FALSE)</f>
        <v>EXPRESS</v>
      </c>
      <c r="E43" s="2">
        <v>57</v>
      </c>
      <c r="F43" s="2" t="str">
        <f>HLOOKUP(E43,Additional!$J$5:$O$7,2,FALSE)</f>
        <v>BARANG ELEKTRONIK</v>
      </c>
      <c r="G43" s="2">
        <v>15</v>
      </c>
      <c r="H43" s="2" t="str">
        <f>VLOOKUP(G43, Additional!A:B, 2, FALSE)</f>
        <v>JAKARTA-BANDUNG</v>
      </c>
      <c r="I43" s="2">
        <f>HLOOKUP(E43,Additional!$J$5:$O$7,3,FALSE)</f>
        <v>3</v>
      </c>
      <c r="J43" s="2">
        <f>VLOOKUP(G43, Additional!A:C, 3, FALSE)</f>
        <v>8000</v>
      </c>
      <c r="K43" s="2">
        <f t="shared" si="0"/>
        <v>24000</v>
      </c>
      <c r="L43" s="2" t="str">
        <f>IFERROR(VLOOKUP(A43,Additional!$F$1:$G$153,2,FALSE),"FREE")</f>
        <v>BASIC</v>
      </c>
      <c r="M43" t="str" cm="1">
        <f t="array" ref="M43">INDEX(Additional!$Q$2:$R$201,Additional!S43,2)</f>
        <v>BASIC</v>
      </c>
    </row>
    <row r="44" spans="1:13" ht="15.75" customHeight="1" x14ac:dyDescent="0.2">
      <c r="A44" s="2" t="s">
        <v>54</v>
      </c>
      <c r="B44" s="3">
        <v>44562</v>
      </c>
      <c r="C44" s="2">
        <v>2</v>
      </c>
      <c r="D44" s="2" t="str">
        <f>VLOOKUP(C44,Additional!$J$2:$K$3,2,FALSE)</f>
        <v>REGULAR</v>
      </c>
      <c r="E44" s="2">
        <v>55</v>
      </c>
      <c r="F44" s="2" t="str">
        <f>HLOOKUP(E44,Additional!$J$5:$O$7,2,FALSE)</f>
        <v>SEPATU</v>
      </c>
      <c r="G44" s="2">
        <v>11</v>
      </c>
      <c r="H44" s="2" t="str">
        <f>VLOOKUP(G44, Additional!A:B, 2, FALSE)</f>
        <v>JAKARTA-JAKARTA</v>
      </c>
      <c r="I44" s="2">
        <f>HLOOKUP(E44,Additional!$J$5:$O$7,3,FALSE)</f>
        <v>1</v>
      </c>
      <c r="J44" s="2">
        <f>VLOOKUP(G44, Additional!A:C, 3, FALSE)</f>
        <v>7000</v>
      </c>
      <c r="K44" s="2">
        <f t="shared" si="0"/>
        <v>7000</v>
      </c>
      <c r="L44" s="2" t="str">
        <f>IFERROR(VLOOKUP(A44,Additional!$F$1:$G$153,2,FALSE),"FREE")</f>
        <v>FREE</v>
      </c>
      <c r="M44" t="str" cm="1">
        <f t="array" ref="M44">INDEX(Additional!$Q$2:$R$201,Additional!S44,2)</f>
        <v>BASIC</v>
      </c>
    </row>
    <row r="45" spans="1:13" ht="15.75" customHeight="1" x14ac:dyDescent="0.2">
      <c r="A45" s="2" t="s">
        <v>55</v>
      </c>
      <c r="B45" s="3">
        <v>44562</v>
      </c>
      <c r="C45" s="2">
        <v>1</v>
      </c>
      <c r="D45" s="2" t="str">
        <f>VLOOKUP(C45,Additional!$J$2:$K$3,2,FALSE)</f>
        <v>EXPRESS</v>
      </c>
      <c r="E45" s="2">
        <v>55</v>
      </c>
      <c r="F45" s="2" t="str">
        <f>HLOOKUP(E45,Additional!$J$5:$O$7,2,FALSE)</f>
        <v>SEPATU</v>
      </c>
      <c r="G45" s="2">
        <v>21</v>
      </c>
      <c r="H45" s="2" t="str">
        <f>VLOOKUP(G45, Additional!A:B, 2, FALSE)</f>
        <v>JAKARTA-JOGJAKARTA</v>
      </c>
      <c r="I45" s="2">
        <f>HLOOKUP(E45,Additional!$J$5:$O$7,3,FALSE)</f>
        <v>1</v>
      </c>
      <c r="J45" s="2">
        <f>VLOOKUP(G45, Additional!A:C, 3, FALSE)</f>
        <v>9750</v>
      </c>
      <c r="K45" s="2">
        <f t="shared" si="0"/>
        <v>9750</v>
      </c>
      <c r="L45" s="2" t="str">
        <f>IFERROR(VLOOKUP(A45,Additional!$F$1:$G$153,2,FALSE),"FREE")</f>
        <v>BASIC</v>
      </c>
      <c r="M45" t="str" cm="1">
        <f t="array" ref="M45">INDEX(Additional!$Q$2:$R$201,Additional!S45,2)</f>
        <v>BASIC</v>
      </c>
    </row>
    <row r="46" spans="1:13" ht="15.75" customHeight="1" x14ac:dyDescent="0.2">
      <c r="A46" s="2" t="s">
        <v>56</v>
      </c>
      <c r="B46" s="3">
        <v>44562</v>
      </c>
      <c r="C46" s="2">
        <v>1</v>
      </c>
      <c r="D46" s="2" t="str">
        <f>VLOOKUP(C46,Additional!$J$2:$K$3,2,FALSE)</f>
        <v>EXPRESS</v>
      </c>
      <c r="E46" s="2">
        <v>55</v>
      </c>
      <c r="F46" s="2" t="str">
        <f>HLOOKUP(E46,Additional!$J$5:$O$7,2,FALSE)</f>
        <v>SEPATU</v>
      </c>
      <c r="G46" s="2">
        <v>14</v>
      </c>
      <c r="H46" s="2" t="str">
        <f>VLOOKUP(G46, Additional!A:B, 2, FALSE)</f>
        <v>JAKARTA-DEPOK</v>
      </c>
      <c r="I46" s="2">
        <f>HLOOKUP(E46,Additional!$J$5:$O$7,3,FALSE)</f>
        <v>1</v>
      </c>
      <c r="J46" s="2">
        <f>VLOOKUP(G46, Additional!A:C, 3, FALSE)</f>
        <v>7000</v>
      </c>
      <c r="K46" s="2">
        <f t="shared" si="0"/>
        <v>7000</v>
      </c>
      <c r="L46" s="2" t="str">
        <f>IFERROR(VLOOKUP(A46,Additional!$F$1:$G$153,2,FALSE),"FREE")</f>
        <v>BASIC</v>
      </c>
      <c r="M46" t="str" cm="1">
        <f t="array" ref="M46">INDEX(Additional!$Q$2:$R$201,Additional!S46,2)</f>
        <v>BASIC</v>
      </c>
    </row>
    <row r="47" spans="1:13" ht="15.75" customHeight="1" x14ac:dyDescent="0.2">
      <c r="A47" s="2" t="s">
        <v>57</v>
      </c>
      <c r="B47" s="3">
        <v>44562</v>
      </c>
      <c r="C47" s="2">
        <v>2</v>
      </c>
      <c r="D47" s="2" t="str">
        <f>VLOOKUP(C47,Additional!$J$2:$K$3,2,FALSE)</f>
        <v>REGULAR</v>
      </c>
      <c r="E47" s="2">
        <v>57</v>
      </c>
      <c r="F47" s="2" t="str">
        <f>HLOOKUP(E47,Additional!$J$5:$O$7,2,FALSE)</f>
        <v>BARANG ELEKTRONIK</v>
      </c>
      <c r="G47" s="2">
        <v>20</v>
      </c>
      <c r="H47" s="2" t="str">
        <f>VLOOKUP(G47, Additional!A:B, 2, FALSE)</f>
        <v>JAKARTA-SOLO</v>
      </c>
      <c r="I47" s="2">
        <f>HLOOKUP(E47,Additional!$J$5:$O$7,3,FALSE)</f>
        <v>3</v>
      </c>
      <c r="J47" s="2">
        <f>VLOOKUP(G47, Additional!A:C, 3, FALSE)</f>
        <v>10000</v>
      </c>
      <c r="K47" s="2">
        <f t="shared" si="0"/>
        <v>30000</v>
      </c>
      <c r="L47" s="2" t="str">
        <f>IFERROR(VLOOKUP(A47,Additional!$F$1:$G$153,2,FALSE),"FREE")</f>
        <v>BASIC</v>
      </c>
      <c r="M47" t="str" cm="1">
        <f t="array" ref="M47">INDEX(Additional!$Q$2:$R$201,Additional!S47,2)</f>
        <v>PREMIUM</v>
      </c>
    </row>
    <row r="48" spans="1:13" ht="15.75" customHeight="1" x14ac:dyDescent="0.2">
      <c r="A48" s="2" t="s">
        <v>58</v>
      </c>
      <c r="B48" s="3">
        <v>44562</v>
      </c>
      <c r="C48" s="2">
        <v>1</v>
      </c>
      <c r="D48" s="2" t="str">
        <f>VLOOKUP(C48,Additional!$J$2:$K$3,2,FALSE)</f>
        <v>EXPRESS</v>
      </c>
      <c r="E48" s="2">
        <v>53</v>
      </c>
      <c r="F48" s="2" t="str">
        <f>HLOOKUP(E48,Additional!$J$5:$O$7,2,FALSE)</f>
        <v>PAKAIAN</v>
      </c>
      <c r="G48" s="2">
        <v>18</v>
      </c>
      <c r="H48" s="2" t="str">
        <f>VLOOKUP(G48, Additional!A:B, 2, FALSE)</f>
        <v>JAKARTA-JEPARA</v>
      </c>
      <c r="I48" s="2">
        <f>HLOOKUP(E48,Additional!$J$5:$O$7,3,FALSE)</f>
        <v>1</v>
      </c>
      <c r="J48" s="2">
        <f>VLOOKUP(G48, Additional!A:C, 3, FALSE)</f>
        <v>9000</v>
      </c>
      <c r="K48" s="2">
        <f t="shared" si="0"/>
        <v>9000</v>
      </c>
      <c r="L48" s="2" t="str">
        <f>IFERROR(VLOOKUP(A48,Additional!$F$1:$G$153,2,FALSE),"FREE")</f>
        <v>PREMIUM</v>
      </c>
      <c r="M48" t="str" cm="1">
        <f t="array" ref="M48">INDEX(Additional!$Q$2:$R$201,Additional!S48,2)</f>
        <v>BASIC</v>
      </c>
    </row>
    <row r="49" spans="1:13" ht="15.75" customHeight="1" x14ac:dyDescent="0.2">
      <c r="A49" s="2" t="s">
        <v>59</v>
      </c>
      <c r="B49" s="3">
        <v>44562</v>
      </c>
      <c r="C49" s="2">
        <v>2</v>
      </c>
      <c r="D49" s="2" t="str">
        <f>VLOOKUP(C49,Additional!$J$2:$K$3,2,FALSE)</f>
        <v>REGULAR</v>
      </c>
      <c r="E49" s="2">
        <v>53</v>
      </c>
      <c r="F49" s="2" t="str">
        <f>HLOOKUP(E49,Additional!$J$5:$O$7,2,FALSE)</f>
        <v>PAKAIAN</v>
      </c>
      <c r="G49" s="2">
        <v>13</v>
      </c>
      <c r="H49" s="2" t="str">
        <f>VLOOKUP(G49, Additional!A:B, 2, FALSE)</f>
        <v>JAKARTA-BOGOR</v>
      </c>
      <c r="I49" s="2">
        <f>HLOOKUP(E49,Additional!$J$5:$O$7,3,FALSE)</f>
        <v>1</v>
      </c>
      <c r="J49" s="2">
        <f>VLOOKUP(G49, Additional!A:C, 3, FALSE)</f>
        <v>7000</v>
      </c>
      <c r="K49" s="2">
        <f t="shared" si="0"/>
        <v>7000</v>
      </c>
      <c r="L49" s="2" t="str">
        <f>IFERROR(VLOOKUP(A49,Additional!$F$1:$G$153,2,FALSE),"FREE")</f>
        <v>BASIC</v>
      </c>
      <c r="M49" t="str" cm="1">
        <f t="array" ref="M49">INDEX(Additional!$Q$2:$R$201,Additional!S49,2)</f>
        <v>BASIC</v>
      </c>
    </row>
    <row r="50" spans="1:13" ht="15.75" customHeight="1" x14ac:dyDescent="0.2">
      <c r="A50" s="2" t="s">
        <v>60</v>
      </c>
      <c r="B50" s="3">
        <v>44562</v>
      </c>
      <c r="C50" s="2">
        <v>2</v>
      </c>
      <c r="D50" s="2" t="str">
        <f>VLOOKUP(C50,Additional!$J$2:$K$3,2,FALSE)</f>
        <v>REGULAR</v>
      </c>
      <c r="E50" s="2">
        <v>57</v>
      </c>
      <c r="F50" s="2" t="str">
        <f>HLOOKUP(E50,Additional!$J$5:$O$7,2,FALSE)</f>
        <v>BARANG ELEKTRONIK</v>
      </c>
      <c r="G50" s="2">
        <v>21</v>
      </c>
      <c r="H50" s="2" t="str">
        <f>VLOOKUP(G50, Additional!A:B, 2, FALSE)</f>
        <v>JAKARTA-JOGJAKARTA</v>
      </c>
      <c r="I50" s="2">
        <f>HLOOKUP(E50,Additional!$J$5:$O$7,3,FALSE)</f>
        <v>3</v>
      </c>
      <c r="J50" s="2">
        <f>VLOOKUP(G50, Additional!A:C, 3, FALSE)</f>
        <v>9750</v>
      </c>
      <c r="K50" s="2">
        <f t="shared" si="0"/>
        <v>29250</v>
      </c>
      <c r="L50" s="2" t="str">
        <f>IFERROR(VLOOKUP(A50,Additional!$F$1:$G$153,2,FALSE),"FREE")</f>
        <v>BASIC</v>
      </c>
      <c r="M50" t="str" cm="1">
        <f t="array" ref="M50">INDEX(Additional!$Q$2:$R$201,Additional!S50,2)</f>
        <v>BASIC</v>
      </c>
    </row>
    <row r="51" spans="1:13" ht="15.75" customHeight="1" x14ac:dyDescent="0.2">
      <c r="A51" s="2" t="s">
        <v>61</v>
      </c>
      <c r="B51" s="3">
        <v>44562</v>
      </c>
      <c r="C51" s="2">
        <v>2</v>
      </c>
      <c r="D51" s="2" t="str">
        <f>VLOOKUP(C51,Additional!$J$2:$K$3,2,FALSE)</f>
        <v>REGULAR</v>
      </c>
      <c r="E51" s="2">
        <v>53</v>
      </c>
      <c r="F51" s="2" t="str">
        <f>HLOOKUP(E51,Additional!$J$5:$O$7,2,FALSE)</f>
        <v>PAKAIAN</v>
      </c>
      <c r="G51" s="2">
        <v>19</v>
      </c>
      <c r="H51" s="2" t="str">
        <f>VLOOKUP(G51, Additional!A:B, 2, FALSE)</f>
        <v>JAKARTA-SALATIGA</v>
      </c>
      <c r="I51" s="2">
        <f>HLOOKUP(E51,Additional!$J$5:$O$7,3,FALSE)</f>
        <v>1</v>
      </c>
      <c r="J51" s="2">
        <f>VLOOKUP(G51, Additional!A:C, 3, FALSE)</f>
        <v>9500</v>
      </c>
      <c r="K51" s="2">
        <f t="shared" si="0"/>
        <v>9500</v>
      </c>
      <c r="L51" s="2" t="str">
        <f>IFERROR(VLOOKUP(A51,Additional!$F$1:$G$153,2,FALSE),"FREE")</f>
        <v>PREMIUM</v>
      </c>
      <c r="M51" t="str" cm="1">
        <f t="array" ref="M51">INDEX(Additional!$Q$2:$R$201,Additional!S51,2)</f>
        <v>BASIC</v>
      </c>
    </row>
    <row r="52" spans="1:13" ht="15.75" customHeight="1" x14ac:dyDescent="0.2">
      <c r="A52" s="2" t="s">
        <v>62</v>
      </c>
      <c r="B52" s="3">
        <v>44562</v>
      </c>
      <c r="C52" s="2">
        <v>2</v>
      </c>
      <c r="D52" s="2" t="str">
        <f>VLOOKUP(C52,Additional!$J$2:$K$3,2,FALSE)</f>
        <v>REGULAR</v>
      </c>
      <c r="E52" s="2">
        <v>57</v>
      </c>
      <c r="F52" s="2" t="str">
        <f>HLOOKUP(E52,Additional!$J$5:$O$7,2,FALSE)</f>
        <v>BARANG ELEKTRONIK</v>
      </c>
      <c r="G52" s="2">
        <v>21</v>
      </c>
      <c r="H52" s="2" t="str">
        <f>VLOOKUP(G52, Additional!A:B, 2, FALSE)</f>
        <v>JAKARTA-JOGJAKARTA</v>
      </c>
      <c r="I52" s="2">
        <f>HLOOKUP(E52,Additional!$J$5:$O$7,3,FALSE)</f>
        <v>3</v>
      </c>
      <c r="J52" s="2">
        <f>VLOOKUP(G52, Additional!A:C, 3, FALSE)</f>
        <v>9750</v>
      </c>
      <c r="K52" s="2">
        <f t="shared" si="0"/>
        <v>29250</v>
      </c>
      <c r="L52" s="2" t="str">
        <f>IFERROR(VLOOKUP(A52,Additional!$F$1:$G$153,2,FALSE),"FREE")</f>
        <v>BASIC</v>
      </c>
      <c r="M52" t="str" cm="1">
        <f t="array" ref="M52">INDEX(Additional!$Q$2:$R$201,Additional!S52,2)</f>
        <v>BASIC</v>
      </c>
    </row>
    <row r="53" spans="1:13" ht="15.75" customHeight="1" x14ac:dyDescent="0.2">
      <c r="A53" s="2" t="s">
        <v>63</v>
      </c>
      <c r="B53" s="3">
        <v>44562</v>
      </c>
      <c r="C53" s="2">
        <v>2</v>
      </c>
      <c r="D53" s="2" t="str">
        <f>VLOOKUP(C53,Additional!$J$2:$K$3,2,FALSE)</f>
        <v>REGULAR</v>
      </c>
      <c r="E53" s="2">
        <v>57</v>
      </c>
      <c r="F53" s="2" t="str">
        <f>HLOOKUP(E53,Additional!$J$5:$O$7,2,FALSE)</f>
        <v>BARANG ELEKTRONIK</v>
      </c>
      <c r="G53" s="2">
        <v>15</v>
      </c>
      <c r="H53" s="2" t="str">
        <f>VLOOKUP(G53, Additional!A:B, 2, FALSE)</f>
        <v>JAKARTA-BANDUNG</v>
      </c>
      <c r="I53" s="2">
        <f>HLOOKUP(E53,Additional!$J$5:$O$7,3,FALSE)</f>
        <v>3</v>
      </c>
      <c r="J53" s="2">
        <f>VLOOKUP(G53, Additional!A:C, 3, FALSE)</f>
        <v>8000</v>
      </c>
      <c r="K53" s="2">
        <f t="shared" si="0"/>
        <v>24000</v>
      </c>
      <c r="L53" s="2" t="str">
        <f>IFERROR(VLOOKUP(A53,Additional!$F$1:$G$153,2,FALSE),"FREE")</f>
        <v>BASIC</v>
      </c>
      <c r="M53" t="str" cm="1">
        <f t="array" ref="M53">INDEX(Additional!$Q$2:$R$201,Additional!S53,2)</f>
        <v>PREMIUM</v>
      </c>
    </row>
    <row r="54" spans="1:13" ht="15.75" customHeight="1" x14ac:dyDescent="0.2">
      <c r="A54" s="2" t="s">
        <v>64</v>
      </c>
      <c r="B54" s="3">
        <v>44562</v>
      </c>
      <c r="C54" s="2">
        <v>2</v>
      </c>
      <c r="D54" s="2" t="str">
        <f>VLOOKUP(C54,Additional!$J$2:$K$3,2,FALSE)</f>
        <v>REGULAR</v>
      </c>
      <c r="E54" s="2">
        <v>57</v>
      </c>
      <c r="F54" s="2" t="str">
        <f>HLOOKUP(E54,Additional!$J$5:$O$7,2,FALSE)</f>
        <v>BARANG ELEKTRONIK</v>
      </c>
      <c r="G54" s="2">
        <v>17</v>
      </c>
      <c r="H54" s="2" t="str">
        <f>VLOOKUP(G54, Additional!A:B, 2, FALSE)</f>
        <v>JAKARTA-SEMARANG</v>
      </c>
      <c r="I54" s="2">
        <f>HLOOKUP(E54,Additional!$J$5:$O$7,3,FALSE)</f>
        <v>3</v>
      </c>
      <c r="J54" s="2">
        <f>VLOOKUP(G54, Additional!A:C, 3, FALSE)</f>
        <v>9000</v>
      </c>
      <c r="K54" s="2">
        <f t="shared" si="0"/>
        <v>27000</v>
      </c>
      <c r="L54" s="2" t="str">
        <f>IFERROR(VLOOKUP(A54,Additional!$F$1:$G$153,2,FALSE),"FREE")</f>
        <v>BASIC</v>
      </c>
      <c r="M54" t="str" cm="1">
        <f t="array" ref="M54">INDEX(Additional!$Q$2:$R$201,Additional!S54,2)</f>
        <v>BASIC</v>
      </c>
    </row>
    <row r="55" spans="1:13" ht="15.75" customHeight="1" x14ac:dyDescent="0.2">
      <c r="A55" s="2" t="s">
        <v>65</v>
      </c>
      <c r="B55" s="3">
        <v>44562</v>
      </c>
      <c r="C55" s="2">
        <v>2</v>
      </c>
      <c r="D55" s="2" t="str">
        <f>VLOOKUP(C55,Additional!$J$2:$K$3,2,FALSE)</f>
        <v>REGULAR</v>
      </c>
      <c r="E55" s="2">
        <v>56</v>
      </c>
      <c r="F55" s="2" t="str">
        <f>HLOOKUP(E55,Additional!$J$5:$O$7,2,FALSE)</f>
        <v>DOKUMEN</v>
      </c>
      <c r="G55" s="2">
        <v>26</v>
      </c>
      <c r="H55" s="2" t="str">
        <f>VLOOKUP(G55, Additional!A:B, 2, FALSE)</f>
        <v>JAKARTA-BALI</v>
      </c>
      <c r="I55" s="2">
        <f>HLOOKUP(E55,Additional!$J$5:$O$7,3,FALSE)</f>
        <v>1</v>
      </c>
      <c r="J55" s="2">
        <f>VLOOKUP(G55, Additional!A:C, 3, FALSE)</f>
        <v>15000</v>
      </c>
      <c r="K55" s="2">
        <f t="shared" si="0"/>
        <v>15000</v>
      </c>
      <c r="L55" s="2" t="str">
        <f>IFERROR(VLOOKUP(A55,Additional!$F$1:$G$153,2,FALSE),"FREE")</f>
        <v>BASIC</v>
      </c>
      <c r="M55" t="str" cm="1">
        <f t="array" ref="M55">INDEX(Additional!$Q$2:$R$201,Additional!S55,2)</f>
        <v>BASIC</v>
      </c>
    </row>
    <row r="56" spans="1:13" ht="15.75" customHeight="1" x14ac:dyDescent="0.2">
      <c r="A56" s="2" t="s">
        <v>66</v>
      </c>
      <c r="B56" s="3">
        <v>44562</v>
      </c>
      <c r="C56" s="2">
        <v>2</v>
      </c>
      <c r="D56" s="2" t="str">
        <f>VLOOKUP(C56,Additional!$J$2:$K$3,2,FALSE)</f>
        <v>REGULAR</v>
      </c>
      <c r="E56" s="2">
        <v>57</v>
      </c>
      <c r="F56" s="2" t="str">
        <f>HLOOKUP(E56,Additional!$J$5:$O$7,2,FALSE)</f>
        <v>BARANG ELEKTRONIK</v>
      </c>
      <c r="G56" s="2">
        <v>23</v>
      </c>
      <c r="H56" s="2" t="str">
        <f>VLOOKUP(G56, Additional!A:B, 2, FALSE)</f>
        <v>JAKARTA-SURABAYA</v>
      </c>
      <c r="I56" s="2">
        <f>HLOOKUP(E56,Additional!$J$5:$O$7,3,FALSE)</f>
        <v>3</v>
      </c>
      <c r="J56" s="2">
        <f>VLOOKUP(G56, Additional!A:C, 3, FALSE)</f>
        <v>12000</v>
      </c>
      <c r="K56" s="2">
        <f t="shared" si="0"/>
        <v>36000</v>
      </c>
      <c r="L56" s="2" t="str">
        <f>IFERROR(VLOOKUP(A56,Additional!$F$1:$G$153,2,FALSE),"FREE")</f>
        <v>FREE</v>
      </c>
      <c r="M56" t="str" cm="1">
        <f t="array" ref="M56">INDEX(Additional!$Q$2:$R$201,Additional!S56,2)</f>
        <v>BASIC</v>
      </c>
    </row>
    <row r="57" spans="1:13" ht="15.75" customHeight="1" x14ac:dyDescent="0.2">
      <c r="A57" s="2" t="s">
        <v>67</v>
      </c>
      <c r="B57" s="3">
        <v>44562</v>
      </c>
      <c r="C57" s="2">
        <v>1</v>
      </c>
      <c r="D57" s="2" t="str">
        <f>VLOOKUP(C57,Additional!$J$2:$K$3,2,FALSE)</f>
        <v>EXPRESS</v>
      </c>
      <c r="E57" s="2">
        <v>55</v>
      </c>
      <c r="F57" s="2" t="str">
        <f>HLOOKUP(E57,Additional!$J$5:$O$7,2,FALSE)</f>
        <v>SEPATU</v>
      </c>
      <c r="G57" s="2">
        <v>18</v>
      </c>
      <c r="H57" s="2" t="str">
        <f>VLOOKUP(G57, Additional!A:B, 2, FALSE)</f>
        <v>JAKARTA-JEPARA</v>
      </c>
      <c r="I57" s="2">
        <f>HLOOKUP(E57,Additional!$J$5:$O$7,3,FALSE)</f>
        <v>1</v>
      </c>
      <c r="J57" s="2">
        <f>VLOOKUP(G57, Additional!A:C, 3, FALSE)</f>
        <v>9000</v>
      </c>
      <c r="K57" s="2">
        <f t="shared" si="0"/>
        <v>9000</v>
      </c>
      <c r="L57" s="2" t="str">
        <f>IFERROR(VLOOKUP(A57,Additional!$F$1:$G$153,2,FALSE),"FREE")</f>
        <v>PREMIUM</v>
      </c>
      <c r="M57" t="str" cm="1">
        <f t="array" ref="M57">INDEX(Additional!$Q$2:$R$201,Additional!S57,2)</f>
        <v>BASIC</v>
      </c>
    </row>
    <row r="58" spans="1:13" ht="15.75" customHeight="1" x14ac:dyDescent="0.2">
      <c r="A58" s="2" t="s">
        <v>68</v>
      </c>
      <c r="B58" s="3">
        <v>44562</v>
      </c>
      <c r="C58" s="2">
        <v>1</v>
      </c>
      <c r="D58" s="2" t="str">
        <f>VLOOKUP(C58,Additional!$J$2:$K$3,2,FALSE)</f>
        <v>EXPRESS</v>
      </c>
      <c r="E58" s="2">
        <v>56</v>
      </c>
      <c r="F58" s="2" t="str">
        <f>HLOOKUP(E58,Additional!$J$5:$O$7,2,FALSE)</f>
        <v>DOKUMEN</v>
      </c>
      <c r="G58" s="2">
        <v>26</v>
      </c>
      <c r="H58" s="2" t="str">
        <f>VLOOKUP(G58, Additional!A:B, 2, FALSE)</f>
        <v>JAKARTA-BALI</v>
      </c>
      <c r="I58" s="2">
        <f>HLOOKUP(E58,Additional!$J$5:$O$7,3,FALSE)</f>
        <v>1</v>
      </c>
      <c r="J58" s="2">
        <f>VLOOKUP(G58, Additional!A:C, 3, FALSE)</f>
        <v>15000</v>
      </c>
      <c r="K58" s="2">
        <f t="shared" si="0"/>
        <v>15000</v>
      </c>
      <c r="L58" s="2" t="str">
        <f>IFERROR(VLOOKUP(A58,Additional!$F$1:$G$153,2,FALSE),"FREE")</f>
        <v>BASIC</v>
      </c>
      <c r="M58" t="str" cm="1">
        <f t="array" ref="M58">INDEX(Additional!$Q$2:$R$201,Additional!S58,2)</f>
        <v>PREMIUM</v>
      </c>
    </row>
    <row r="59" spans="1:13" ht="15.75" customHeight="1" x14ac:dyDescent="0.2">
      <c r="A59" s="2" t="s">
        <v>69</v>
      </c>
      <c r="B59" s="3">
        <v>44562</v>
      </c>
      <c r="C59" s="2">
        <v>2</v>
      </c>
      <c r="D59" s="2" t="str">
        <f>VLOOKUP(C59,Additional!$J$2:$K$3,2,FALSE)</f>
        <v>REGULAR</v>
      </c>
      <c r="E59" s="2">
        <v>54</v>
      </c>
      <c r="F59" s="2" t="str">
        <f>HLOOKUP(E59,Additional!$J$5:$O$7,2,FALSE)</f>
        <v>TAS</v>
      </c>
      <c r="G59" s="2">
        <v>19</v>
      </c>
      <c r="H59" s="2" t="str">
        <f>VLOOKUP(G59, Additional!A:B, 2, FALSE)</f>
        <v>JAKARTA-SALATIGA</v>
      </c>
      <c r="I59" s="2">
        <f>HLOOKUP(E59,Additional!$J$5:$O$7,3,FALSE)</f>
        <v>1.5</v>
      </c>
      <c r="J59" s="2">
        <f>VLOOKUP(G59, Additional!A:C, 3, FALSE)</f>
        <v>9500</v>
      </c>
      <c r="K59" s="2">
        <f t="shared" si="0"/>
        <v>14250</v>
      </c>
      <c r="L59" s="2" t="str">
        <f>IFERROR(VLOOKUP(A59,Additional!$F$1:$G$153,2,FALSE),"FREE")</f>
        <v>BASIC</v>
      </c>
      <c r="M59" t="str" cm="1">
        <f t="array" ref="M59">INDEX(Additional!$Q$2:$R$201,Additional!S59,2)</f>
        <v>BASIC</v>
      </c>
    </row>
    <row r="60" spans="1:13" ht="15.75" customHeight="1" x14ac:dyDescent="0.2">
      <c r="A60" s="2" t="s">
        <v>70</v>
      </c>
      <c r="B60" s="3">
        <v>44562</v>
      </c>
      <c r="C60" s="2">
        <v>2</v>
      </c>
      <c r="D60" s="2" t="str">
        <f>VLOOKUP(C60,Additional!$J$2:$K$3,2,FALSE)</f>
        <v>REGULAR</v>
      </c>
      <c r="E60" s="2">
        <v>54</v>
      </c>
      <c r="F60" s="2" t="str">
        <f>HLOOKUP(E60,Additional!$J$5:$O$7,2,FALSE)</f>
        <v>TAS</v>
      </c>
      <c r="G60" s="2">
        <v>23</v>
      </c>
      <c r="H60" s="2" t="str">
        <f>VLOOKUP(G60, Additional!A:B, 2, FALSE)</f>
        <v>JAKARTA-SURABAYA</v>
      </c>
      <c r="I60" s="2">
        <f>HLOOKUP(E60,Additional!$J$5:$O$7,3,FALSE)</f>
        <v>1.5</v>
      </c>
      <c r="J60" s="2">
        <f>VLOOKUP(G60, Additional!A:C, 3, FALSE)</f>
        <v>12000</v>
      </c>
      <c r="K60" s="2">
        <f t="shared" si="0"/>
        <v>18000</v>
      </c>
      <c r="L60" s="2" t="str">
        <f>IFERROR(VLOOKUP(A60,Additional!$F$1:$G$153,2,FALSE),"FREE")</f>
        <v>BASIC</v>
      </c>
      <c r="M60" t="str" cm="1">
        <f t="array" ref="M60">INDEX(Additional!$Q$2:$R$201,Additional!S60,2)</f>
        <v>BASIC</v>
      </c>
    </row>
    <row r="61" spans="1:13" ht="15.75" customHeight="1" x14ac:dyDescent="0.2">
      <c r="A61" s="2" t="s">
        <v>71</v>
      </c>
      <c r="B61" s="3">
        <v>44562</v>
      </c>
      <c r="C61" s="2">
        <v>2</v>
      </c>
      <c r="D61" s="2" t="str">
        <f>VLOOKUP(C61,Additional!$J$2:$K$3,2,FALSE)</f>
        <v>REGULAR</v>
      </c>
      <c r="E61" s="2">
        <v>53</v>
      </c>
      <c r="F61" s="2" t="str">
        <f>HLOOKUP(E61,Additional!$J$5:$O$7,2,FALSE)</f>
        <v>PAKAIAN</v>
      </c>
      <c r="G61" s="2">
        <v>18</v>
      </c>
      <c r="H61" s="2" t="str">
        <f>VLOOKUP(G61, Additional!A:B, 2, FALSE)</f>
        <v>JAKARTA-JEPARA</v>
      </c>
      <c r="I61" s="2">
        <f>HLOOKUP(E61,Additional!$J$5:$O$7,3,FALSE)</f>
        <v>1</v>
      </c>
      <c r="J61" s="2">
        <f>VLOOKUP(G61, Additional!A:C, 3, FALSE)</f>
        <v>9000</v>
      </c>
      <c r="K61" s="2">
        <f t="shared" si="0"/>
        <v>9000</v>
      </c>
      <c r="L61" s="2" t="str">
        <f>IFERROR(VLOOKUP(A61,Additional!$F$1:$G$153,2,FALSE),"FREE")</f>
        <v>BASIC</v>
      </c>
      <c r="M61" t="str" cm="1">
        <f t="array" ref="M61">INDEX(Additional!$Q$2:$R$201,Additional!S61,2)</f>
        <v>BASIC</v>
      </c>
    </row>
    <row r="62" spans="1:13" ht="15.75" customHeight="1" x14ac:dyDescent="0.2">
      <c r="A62" s="2" t="s">
        <v>72</v>
      </c>
      <c r="B62" s="3">
        <v>44562</v>
      </c>
      <c r="C62" s="2">
        <v>1</v>
      </c>
      <c r="D62" s="2" t="str">
        <f>VLOOKUP(C62,Additional!$J$2:$K$3,2,FALSE)</f>
        <v>EXPRESS</v>
      </c>
      <c r="E62" s="2">
        <v>56</v>
      </c>
      <c r="F62" s="2" t="str">
        <f>HLOOKUP(E62,Additional!$J$5:$O$7,2,FALSE)</f>
        <v>DOKUMEN</v>
      </c>
      <c r="G62" s="2">
        <v>13</v>
      </c>
      <c r="H62" s="2" t="str">
        <f>VLOOKUP(G62, Additional!A:B, 2, FALSE)</f>
        <v>JAKARTA-BOGOR</v>
      </c>
      <c r="I62" s="2">
        <f>HLOOKUP(E62,Additional!$J$5:$O$7,3,FALSE)</f>
        <v>1</v>
      </c>
      <c r="J62" s="2">
        <f>VLOOKUP(G62, Additional!A:C, 3, FALSE)</f>
        <v>7000</v>
      </c>
      <c r="K62" s="2">
        <f t="shared" si="0"/>
        <v>7000</v>
      </c>
      <c r="L62" s="2" t="str">
        <f>IFERROR(VLOOKUP(A62,Additional!$F$1:$G$153,2,FALSE),"FREE")</f>
        <v>BASIC</v>
      </c>
      <c r="M62" t="str" cm="1">
        <f t="array" ref="M62">INDEX(Additional!$Q$2:$R$201,Additional!S62,2)</f>
        <v>BASIC</v>
      </c>
    </row>
    <row r="63" spans="1:13" ht="15.75" customHeight="1" x14ac:dyDescent="0.2">
      <c r="A63" s="2" t="s">
        <v>73</v>
      </c>
      <c r="B63" s="3">
        <v>44562</v>
      </c>
      <c r="C63" s="2">
        <v>2</v>
      </c>
      <c r="D63" s="2" t="str">
        <f>VLOOKUP(C63,Additional!$J$2:$K$3,2,FALSE)</f>
        <v>REGULAR</v>
      </c>
      <c r="E63" s="2">
        <v>55</v>
      </c>
      <c r="F63" s="2" t="str">
        <f>HLOOKUP(E63,Additional!$J$5:$O$7,2,FALSE)</f>
        <v>SEPATU</v>
      </c>
      <c r="G63" s="2">
        <v>18</v>
      </c>
      <c r="H63" s="2" t="str">
        <f>VLOOKUP(G63, Additional!A:B, 2, FALSE)</f>
        <v>JAKARTA-JEPARA</v>
      </c>
      <c r="I63" s="2">
        <f>HLOOKUP(E63,Additional!$J$5:$O$7,3,FALSE)</f>
        <v>1</v>
      </c>
      <c r="J63" s="2">
        <f>VLOOKUP(G63, Additional!A:C, 3, FALSE)</f>
        <v>9000</v>
      </c>
      <c r="K63" s="2">
        <f t="shared" si="0"/>
        <v>9000</v>
      </c>
      <c r="L63" s="2" t="str">
        <f>IFERROR(VLOOKUP(A63,Additional!$F$1:$G$153,2,FALSE),"FREE")</f>
        <v>PREMIUM</v>
      </c>
      <c r="M63" t="str" cm="1">
        <f t="array" ref="M63">INDEX(Additional!$Q$2:$R$201,Additional!S63,2)</f>
        <v>BASIC</v>
      </c>
    </row>
    <row r="64" spans="1:13" ht="15.75" customHeight="1" x14ac:dyDescent="0.2">
      <c r="A64" s="2" t="s">
        <v>74</v>
      </c>
      <c r="B64" s="3">
        <v>44562</v>
      </c>
      <c r="C64" s="2">
        <v>2</v>
      </c>
      <c r="D64" s="2" t="str">
        <f>VLOOKUP(C64,Additional!$J$2:$K$3,2,FALSE)</f>
        <v>REGULAR</v>
      </c>
      <c r="E64" s="2">
        <v>57</v>
      </c>
      <c r="F64" s="2" t="str">
        <f>HLOOKUP(E64,Additional!$J$5:$O$7,2,FALSE)</f>
        <v>BARANG ELEKTRONIK</v>
      </c>
      <c r="G64" s="2">
        <v>21</v>
      </c>
      <c r="H64" s="2" t="str">
        <f>VLOOKUP(G64, Additional!A:B, 2, FALSE)</f>
        <v>JAKARTA-JOGJAKARTA</v>
      </c>
      <c r="I64" s="2">
        <f>HLOOKUP(E64,Additional!$J$5:$O$7,3,FALSE)</f>
        <v>3</v>
      </c>
      <c r="J64" s="2">
        <f>VLOOKUP(G64, Additional!A:C, 3, FALSE)</f>
        <v>9750</v>
      </c>
      <c r="K64" s="2">
        <f t="shared" si="0"/>
        <v>29250</v>
      </c>
      <c r="L64" s="2" t="str">
        <f>IFERROR(VLOOKUP(A64,Additional!$F$1:$G$153,2,FALSE),"FREE")</f>
        <v>BASIC</v>
      </c>
      <c r="M64" t="str" cm="1">
        <f t="array" ref="M64">INDEX(Additional!$Q$2:$R$201,Additional!S64,2)</f>
        <v>BASIC</v>
      </c>
    </row>
    <row r="65" spans="1:13" ht="15.75" customHeight="1" x14ac:dyDescent="0.2">
      <c r="A65" s="2" t="s">
        <v>75</v>
      </c>
      <c r="B65" s="3">
        <v>44562</v>
      </c>
      <c r="C65" s="2">
        <v>1</v>
      </c>
      <c r="D65" s="2" t="str">
        <f>VLOOKUP(C65,Additional!$J$2:$K$3,2,FALSE)</f>
        <v>EXPRESS</v>
      </c>
      <c r="E65" s="2">
        <v>53</v>
      </c>
      <c r="F65" s="2" t="str">
        <f>HLOOKUP(E65,Additional!$J$5:$O$7,2,FALSE)</f>
        <v>PAKAIAN</v>
      </c>
      <c r="G65" s="2">
        <v>19</v>
      </c>
      <c r="H65" s="2" t="str">
        <f>VLOOKUP(G65, Additional!A:B, 2, FALSE)</f>
        <v>JAKARTA-SALATIGA</v>
      </c>
      <c r="I65" s="2">
        <f>HLOOKUP(E65,Additional!$J$5:$O$7,3,FALSE)</f>
        <v>1</v>
      </c>
      <c r="J65" s="2">
        <f>VLOOKUP(G65, Additional!A:C, 3, FALSE)</f>
        <v>9500</v>
      </c>
      <c r="K65" s="2">
        <f t="shared" si="0"/>
        <v>9500</v>
      </c>
      <c r="L65" s="2" t="str">
        <f>IFERROR(VLOOKUP(A65,Additional!$F$1:$G$153,2,FALSE),"FREE")</f>
        <v>BASIC</v>
      </c>
      <c r="M65" t="str" cm="1">
        <f t="array" ref="M65">INDEX(Additional!$Q$2:$R$201,Additional!S65,2)</f>
        <v>PREMIUM</v>
      </c>
    </row>
    <row r="66" spans="1:13" ht="15.75" customHeight="1" x14ac:dyDescent="0.2">
      <c r="A66" s="2" t="s">
        <v>76</v>
      </c>
      <c r="B66" s="3">
        <v>44562</v>
      </c>
      <c r="C66" s="2">
        <v>2</v>
      </c>
      <c r="D66" s="2" t="str">
        <f>VLOOKUP(C66,Additional!$J$2:$K$3,2,FALSE)</f>
        <v>REGULAR</v>
      </c>
      <c r="E66" s="2">
        <v>53</v>
      </c>
      <c r="F66" s="2" t="str">
        <f>HLOOKUP(E66,Additional!$J$5:$O$7,2,FALSE)</f>
        <v>PAKAIAN</v>
      </c>
      <c r="G66" s="2">
        <v>13</v>
      </c>
      <c r="H66" s="2" t="str">
        <f>VLOOKUP(G66, Additional!A:B, 2, FALSE)</f>
        <v>JAKARTA-BOGOR</v>
      </c>
      <c r="I66" s="2">
        <f>HLOOKUP(E66,Additional!$J$5:$O$7,3,FALSE)</f>
        <v>1</v>
      </c>
      <c r="J66" s="2">
        <f>VLOOKUP(G66, Additional!A:C, 3, FALSE)</f>
        <v>7000</v>
      </c>
      <c r="K66" s="2">
        <f t="shared" si="0"/>
        <v>7000</v>
      </c>
      <c r="L66" s="2" t="str">
        <f>IFERROR(VLOOKUP(A66,Additional!$F$1:$G$153,2,FALSE),"FREE")</f>
        <v>BASIC</v>
      </c>
      <c r="M66" t="str" cm="1">
        <f t="array" ref="M66">INDEX(Additional!$Q$2:$R$201,Additional!S66,2)</f>
        <v>BASIC</v>
      </c>
    </row>
    <row r="67" spans="1:13" ht="15.75" customHeight="1" x14ac:dyDescent="0.2">
      <c r="A67" s="2" t="s">
        <v>77</v>
      </c>
      <c r="B67" s="3">
        <v>44562</v>
      </c>
      <c r="C67" s="2">
        <v>1</v>
      </c>
      <c r="D67" s="2" t="str">
        <f>VLOOKUP(C67,Additional!$J$2:$K$3,2,FALSE)</f>
        <v>EXPRESS</v>
      </c>
      <c r="E67" s="2">
        <v>56</v>
      </c>
      <c r="F67" s="2" t="str">
        <f>HLOOKUP(E67,Additional!$J$5:$O$7,2,FALSE)</f>
        <v>DOKUMEN</v>
      </c>
      <c r="G67" s="2">
        <v>16</v>
      </c>
      <c r="H67" s="2" t="str">
        <f>VLOOKUP(G67, Additional!A:B, 2, FALSE)</f>
        <v>JAKARTA-GARUT</v>
      </c>
      <c r="I67" s="2">
        <f>HLOOKUP(E67,Additional!$J$5:$O$7,3,FALSE)</f>
        <v>1</v>
      </c>
      <c r="J67" s="2">
        <f>VLOOKUP(G67, Additional!A:C, 3, FALSE)</f>
        <v>8500</v>
      </c>
      <c r="K67" s="2">
        <f t="shared" ref="K67:K130" si="1">I67 * J67</f>
        <v>8500</v>
      </c>
      <c r="L67" s="2" t="str">
        <f>IFERROR(VLOOKUP(A67,Additional!$F$1:$G$153,2,FALSE),"FREE")</f>
        <v>BASIC</v>
      </c>
      <c r="M67" t="str" cm="1">
        <f t="array" ref="M67">INDEX(Additional!$Q$2:$R$201,Additional!S67,2)</f>
        <v>BASIC</v>
      </c>
    </row>
    <row r="68" spans="1:13" ht="15.75" customHeight="1" x14ac:dyDescent="0.2">
      <c r="A68" s="2" t="s">
        <v>78</v>
      </c>
      <c r="B68" s="3">
        <v>44562</v>
      </c>
      <c r="C68" s="2">
        <v>2</v>
      </c>
      <c r="D68" s="2" t="str">
        <f>VLOOKUP(C68,Additional!$J$2:$K$3,2,FALSE)</f>
        <v>REGULAR</v>
      </c>
      <c r="E68" s="2">
        <v>53</v>
      </c>
      <c r="F68" s="2" t="str">
        <f>HLOOKUP(E68,Additional!$J$5:$O$7,2,FALSE)</f>
        <v>PAKAIAN</v>
      </c>
      <c r="G68" s="2">
        <v>16</v>
      </c>
      <c r="H68" s="2" t="str">
        <f>VLOOKUP(G68, Additional!A:B, 2, FALSE)</f>
        <v>JAKARTA-GARUT</v>
      </c>
      <c r="I68" s="2">
        <f>HLOOKUP(E68,Additional!$J$5:$O$7,3,FALSE)</f>
        <v>1</v>
      </c>
      <c r="J68" s="2">
        <f>VLOOKUP(G68, Additional!A:C, 3, FALSE)</f>
        <v>8500</v>
      </c>
      <c r="K68" s="2">
        <f t="shared" si="1"/>
        <v>8500</v>
      </c>
      <c r="L68" s="2" t="str">
        <f>IFERROR(VLOOKUP(A68,Additional!$F$1:$G$153,2,FALSE),"FREE")</f>
        <v>PREMIUM</v>
      </c>
      <c r="M68" t="str" cm="1">
        <f t="array" ref="M68">INDEX(Additional!$Q$2:$R$201,Additional!S68,2)</f>
        <v>BASIC</v>
      </c>
    </row>
    <row r="69" spans="1:13" ht="15.75" customHeight="1" x14ac:dyDescent="0.2">
      <c r="A69" s="2" t="s">
        <v>79</v>
      </c>
      <c r="B69" s="3">
        <v>44562</v>
      </c>
      <c r="C69" s="2">
        <v>2</v>
      </c>
      <c r="D69" s="2" t="str">
        <f>VLOOKUP(C69,Additional!$J$2:$K$3,2,FALSE)</f>
        <v>REGULAR</v>
      </c>
      <c r="E69" s="2">
        <v>54</v>
      </c>
      <c r="F69" s="2" t="str">
        <f>HLOOKUP(E69,Additional!$J$5:$O$7,2,FALSE)</f>
        <v>TAS</v>
      </c>
      <c r="G69" s="2">
        <v>20</v>
      </c>
      <c r="H69" s="2" t="str">
        <f>VLOOKUP(G69, Additional!A:B, 2, FALSE)</f>
        <v>JAKARTA-SOLO</v>
      </c>
      <c r="I69" s="2">
        <f>HLOOKUP(E69,Additional!$J$5:$O$7,3,FALSE)</f>
        <v>1.5</v>
      </c>
      <c r="J69" s="2">
        <f>VLOOKUP(G69, Additional!A:C, 3, FALSE)</f>
        <v>10000</v>
      </c>
      <c r="K69" s="2">
        <f t="shared" si="1"/>
        <v>15000</v>
      </c>
      <c r="L69" s="2" t="str">
        <f>IFERROR(VLOOKUP(A69,Additional!$F$1:$G$153,2,FALSE),"FREE")</f>
        <v>BASIC</v>
      </c>
      <c r="M69" t="str" cm="1">
        <f t="array" ref="M69">INDEX(Additional!$Q$2:$R$201,Additional!S69,2)</f>
        <v>BASIC</v>
      </c>
    </row>
    <row r="70" spans="1:13" ht="15.75" customHeight="1" x14ac:dyDescent="0.2">
      <c r="A70" s="2" t="s">
        <v>80</v>
      </c>
      <c r="B70" s="3">
        <v>44562</v>
      </c>
      <c r="C70" s="2">
        <v>1</v>
      </c>
      <c r="D70" s="2" t="str">
        <f>VLOOKUP(C70,Additional!$J$2:$K$3,2,FALSE)</f>
        <v>EXPRESS</v>
      </c>
      <c r="E70" s="2">
        <v>57</v>
      </c>
      <c r="F70" s="2" t="str">
        <f>HLOOKUP(E70,Additional!$J$5:$O$7,2,FALSE)</f>
        <v>BARANG ELEKTRONIK</v>
      </c>
      <c r="G70" s="2">
        <v>14</v>
      </c>
      <c r="H70" s="2" t="str">
        <f>VLOOKUP(G70, Additional!A:B, 2, FALSE)</f>
        <v>JAKARTA-DEPOK</v>
      </c>
      <c r="I70" s="2">
        <f>HLOOKUP(E70,Additional!$J$5:$O$7,3,FALSE)</f>
        <v>3</v>
      </c>
      <c r="J70" s="2">
        <f>VLOOKUP(G70, Additional!A:C, 3, FALSE)</f>
        <v>7000</v>
      </c>
      <c r="K70" s="2">
        <f t="shared" si="1"/>
        <v>21000</v>
      </c>
      <c r="L70" s="2" t="str">
        <f>IFERROR(VLOOKUP(A70,Additional!$F$1:$G$153,2,FALSE),"FREE")</f>
        <v>BASIC</v>
      </c>
      <c r="M70" t="str" cm="1">
        <f t="array" ref="M70">INDEX(Additional!$Q$2:$R$201,Additional!S70,2)</f>
        <v>BASIC</v>
      </c>
    </row>
    <row r="71" spans="1:13" ht="15.75" customHeight="1" x14ac:dyDescent="0.2">
      <c r="A71" s="2" t="s">
        <v>81</v>
      </c>
      <c r="B71" s="3">
        <v>44562</v>
      </c>
      <c r="C71" s="2">
        <v>1</v>
      </c>
      <c r="D71" s="2" t="str">
        <f>VLOOKUP(C71,Additional!$J$2:$K$3,2,FALSE)</f>
        <v>EXPRESS</v>
      </c>
      <c r="E71" s="2">
        <v>57</v>
      </c>
      <c r="F71" s="2" t="str">
        <f>HLOOKUP(E71,Additional!$J$5:$O$7,2,FALSE)</f>
        <v>BARANG ELEKTRONIK</v>
      </c>
      <c r="G71" s="2">
        <v>26</v>
      </c>
      <c r="H71" s="2" t="str">
        <f>VLOOKUP(G71, Additional!A:B, 2, FALSE)</f>
        <v>JAKARTA-BALI</v>
      </c>
      <c r="I71" s="2">
        <f>HLOOKUP(E71,Additional!$J$5:$O$7,3,FALSE)</f>
        <v>3</v>
      </c>
      <c r="J71" s="2">
        <f>VLOOKUP(G71, Additional!A:C, 3, FALSE)</f>
        <v>15000</v>
      </c>
      <c r="K71" s="2">
        <f t="shared" si="1"/>
        <v>45000</v>
      </c>
      <c r="L71" s="2" t="str">
        <f>IFERROR(VLOOKUP(A71,Additional!$F$1:$G$153,2,FALSE),"FREE")</f>
        <v>FREE</v>
      </c>
      <c r="M71" t="str" cm="1">
        <f t="array" ref="M71">INDEX(Additional!$Q$2:$R$201,Additional!S71,2)</f>
        <v>BASIC</v>
      </c>
    </row>
    <row r="72" spans="1:13" ht="15.75" customHeight="1" x14ac:dyDescent="0.2">
      <c r="A72" s="2" t="s">
        <v>82</v>
      </c>
      <c r="B72" s="3">
        <v>44562</v>
      </c>
      <c r="C72" s="2">
        <v>2</v>
      </c>
      <c r="D72" s="2" t="str">
        <f>VLOOKUP(C72,Additional!$J$2:$K$3,2,FALSE)</f>
        <v>REGULAR</v>
      </c>
      <c r="E72" s="2">
        <v>54</v>
      </c>
      <c r="F72" s="2" t="str">
        <f>HLOOKUP(E72,Additional!$J$5:$O$7,2,FALSE)</f>
        <v>TAS</v>
      </c>
      <c r="G72" s="2">
        <v>22</v>
      </c>
      <c r="H72" s="2" t="str">
        <f>VLOOKUP(G72, Additional!A:B, 2, FALSE)</f>
        <v>JAKARTA-MALANG</v>
      </c>
      <c r="I72" s="2">
        <f>HLOOKUP(E72,Additional!$J$5:$O$7,3,FALSE)</f>
        <v>1.5</v>
      </c>
      <c r="J72" s="2">
        <f>VLOOKUP(G72, Additional!A:C, 3, FALSE)</f>
        <v>11000</v>
      </c>
      <c r="K72" s="2">
        <f t="shared" si="1"/>
        <v>16500</v>
      </c>
      <c r="L72" s="2" t="str">
        <f>IFERROR(VLOOKUP(A72,Additional!$F$1:$G$153,2,FALSE),"FREE")</f>
        <v>BASIC</v>
      </c>
      <c r="M72" t="str" cm="1">
        <f t="array" ref="M72">INDEX(Additional!$Q$2:$R$201,Additional!S72,2)</f>
        <v>BASIC</v>
      </c>
    </row>
    <row r="73" spans="1:13" ht="15.75" customHeight="1" x14ac:dyDescent="0.2">
      <c r="A73" s="2" t="s">
        <v>83</v>
      </c>
      <c r="B73" s="3">
        <v>44562</v>
      </c>
      <c r="C73" s="2">
        <v>1</v>
      </c>
      <c r="D73" s="2" t="str">
        <f>VLOOKUP(C73,Additional!$J$2:$K$3,2,FALSE)</f>
        <v>EXPRESS</v>
      </c>
      <c r="E73" s="2">
        <v>57</v>
      </c>
      <c r="F73" s="2" t="str">
        <f>HLOOKUP(E73,Additional!$J$5:$O$7,2,FALSE)</f>
        <v>BARANG ELEKTRONIK</v>
      </c>
      <c r="G73" s="2">
        <v>23</v>
      </c>
      <c r="H73" s="2" t="str">
        <f>VLOOKUP(G73, Additional!A:B, 2, FALSE)</f>
        <v>JAKARTA-SURABAYA</v>
      </c>
      <c r="I73" s="2">
        <f>HLOOKUP(E73,Additional!$J$5:$O$7,3,FALSE)</f>
        <v>3</v>
      </c>
      <c r="J73" s="2">
        <f>VLOOKUP(G73, Additional!A:C, 3, FALSE)</f>
        <v>12000</v>
      </c>
      <c r="K73" s="2">
        <f t="shared" si="1"/>
        <v>36000</v>
      </c>
      <c r="L73" s="2" t="str">
        <f>IFERROR(VLOOKUP(A73,Additional!$F$1:$G$153,2,FALSE),"FREE")</f>
        <v>BASIC</v>
      </c>
      <c r="M73" t="str" cm="1">
        <f t="array" ref="M73">INDEX(Additional!$Q$2:$R$201,Additional!S73,2)</f>
        <v>PREMIUM</v>
      </c>
    </row>
    <row r="74" spans="1:13" ht="15.75" customHeight="1" x14ac:dyDescent="0.2">
      <c r="A74" s="2" t="s">
        <v>84</v>
      </c>
      <c r="B74" s="3">
        <v>44562</v>
      </c>
      <c r="C74" s="2">
        <v>2</v>
      </c>
      <c r="D74" s="2" t="str">
        <f>VLOOKUP(C74,Additional!$J$2:$K$3,2,FALSE)</f>
        <v>REGULAR</v>
      </c>
      <c r="E74" s="2">
        <v>54</v>
      </c>
      <c r="F74" s="2" t="str">
        <f>HLOOKUP(E74,Additional!$J$5:$O$7,2,FALSE)</f>
        <v>TAS</v>
      </c>
      <c r="G74" s="2">
        <v>18</v>
      </c>
      <c r="H74" s="2" t="str">
        <f>VLOOKUP(G74, Additional!A:B, 2, FALSE)</f>
        <v>JAKARTA-JEPARA</v>
      </c>
      <c r="I74" s="2">
        <f>HLOOKUP(E74,Additional!$J$5:$O$7,3,FALSE)</f>
        <v>1.5</v>
      </c>
      <c r="J74" s="2">
        <f>VLOOKUP(G74, Additional!A:C, 3, FALSE)</f>
        <v>9000</v>
      </c>
      <c r="K74" s="2">
        <f t="shared" si="1"/>
        <v>13500</v>
      </c>
      <c r="L74" s="2" t="str">
        <f>IFERROR(VLOOKUP(A74,Additional!$F$1:$G$153,2,FALSE),"FREE")</f>
        <v>BASIC</v>
      </c>
      <c r="M74" t="str" cm="1">
        <f t="array" ref="M74">INDEX(Additional!$Q$2:$R$201,Additional!S74,2)</f>
        <v>BASIC</v>
      </c>
    </row>
    <row r="75" spans="1:13" ht="15.75" customHeight="1" x14ac:dyDescent="0.2">
      <c r="A75" s="2" t="s">
        <v>85</v>
      </c>
      <c r="B75" s="3">
        <v>44562</v>
      </c>
      <c r="C75" s="2">
        <v>1</v>
      </c>
      <c r="D75" s="2" t="str">
        <f>VLOOKUP(C75,Additional!$J$2:$K$3,2,FALSE)</f>
        <v>EXPRESS</v>
      </c>
      <c r="E75" s="2">
        <v>54</v>
      </c>
      <c r="F75" s="2" t="str">
        <f>HLOOKUP(E75,Additional!$J$5:$O$7,2,FALSE)</f>
        <v>TAS</v>
      </c>
      <c r="G75" s="2">
        <v>21</v>
      </c>
      <c r="H75" s="2" t="str">
        <f>VLOOKUP(G75, Additional!A:B, 2, FALSE)</f>
        <v>JAKARTA-JOGJAKARTA</v>
      </c>
      <c r="I75" s="2">
        <f>HLOOKUP(E75,Additional!$J$5:$O$7,3,FALSE)</f>
        <v>1.5</v>
      </c>
      <c r="J75" s="2">
        <f>VLOOKUP(G75, Additional!A:C, 3, FALSE)</f>
        <v>9750</v>
      </c>
      <c r="K75" s="2">
        <f t="shared" si="1"/>
        <v>14625</v>
      </c>
      <c r="L75" s="2" t="str">
        <f>IFERROR(VLOOKUP(A75,Additional!$F$1:$G$153,2,FALSE),"FREE")</f>
        <v>FREE</v>
      </c>
      <c r="M75" t="str" cm="1">
        <f t="array" ref="M75">INDEX(Additional!$Q$2:$R$201,Additional!S75,2)</f>
        <v>BASIC</v>
      </c>
    </row>
    <row r="76" spans="1:13" ht="15.75" customHeight="1" x14ac:dyDescent="0.2">
      <c r="A76" s="2" t="s">
        <v>86</v>
      </c>
      <c r="B76" s="3">
        <v>44562</v>
      </c>
      <c r="C76" s="2">
        <v>2</v>
      </c>
      <c r="D76" s="2" t="str">
        <f>VLOOKUP(C76,Additional!$J$2:$K$3,2,FALSE)</f>
        <v>REGULAR</v>
      </c>
      <c r="E76" s="2">
        <v>53</v>
      </c>
      <c r="F76" s="2" t="str">
        <f>HLOOKUP(E76,Additional!$J$5:$O$7,2,FALSE)</f>
        <v>PAKAIAN</v>
      </c>
      <c r="G76" s="2">
        <v>11</v>
      </c>
      <c r="H76" s="2" t="str">
        <f>VLOOKUP(G76, Additional!A:B, 2, FALSE)</f>
        <v>JAKARTA-JAKARTA</v>
      </c>
      <c r="I76" s="2">
        <f>HLOOKUP(E76,Additional!$J$5:$O$7,3,FALSE)</f>
        <v>1</v>
      </c>
      <c r="J76" s="2">
        <f>VLOOKUP(G76, Additional!A:C, 3, FALSE)</f>
        <v>7000</v>
      </c>
      <c r="K76" s="2">
        <f t="shared" si="1"/>
        <v>7000</v>
      </c>
      <c r="L76" s="2" t="str">
        <f>IFERROR(VLOOKUP(A76,Additional!$F$1:$G$153,2,FALSE),"FREE")</f>
        <v>BASIC</v>
      </c>
      <c r="M76" t="str" cm="1">
        <f t="array" ref="M76">INDEX(Additional!$Q$2:$R$201,Additional!S76,2)</f>
        <v>BASIC</v>
      </c>
    </row>
    <row r="77" spans="1:13" ht="15.75" customHeight="1" x14ac:dyDescent="0.2">
      <c r="A77" s="2" t="s">
        <v>87</v>
      </c>
      <c r="B77" s="3">
        <v>44562</v>
      </c>
      <c r="C77" s="2">
        <v>2</v>
      </c>
      <c r="D77" s="2" t="str">
        <f>VLOOKUP(C77,Additional!$J$2:$K$3,2,FALSE)</f>
        <v>REGULAR</v>
      </c>
      <c r="E77" s="2">
        <v>55</v>
      </c>
      <c r="F77" s="2" t="str">
        <f>HLOOKUP(E77,Additional!$J$5:$O$7,2,FALSE)</f>
        <v>SEPATU</v>
      </c>
      <c r="G77" s="2">
        <v>26</v>
      </c>
      <c r="H77" s="2" t="str">
        <f>VLOOKUP(G77, Additional!A:B, 2, FALSE)</f>
        <v>JAKARTA-BALI</v>
      </c>
      <c r="I77" s="2">
        <f>HLOOKUP(E77,Additional!$J$5:$O$7,3,FALSE)</f>
        <v>1</v>
      </c>
      <c r="J77" s="2">
        <f>VLOOKUP(G77, Additional!A:C, 3, FALSE)</f>
        <v>15000</v>
      </c>
      <c r="K77" s="2">
        <f t="shared" si="1"/>
        <v>15000</v>
      </c>
      <c r="L77" s="2" t="str">
        <f>IFERROR(VLOOKUP(A77,Additional!$F$1:$G$153,2,FALSE),"FREE")</f>
        <v>PREMIUM</v>
      </c>
      <c r="M77" t="str" cm="1">
        <f t="array" ref="M77">INDEX(Additional!$Q$2:$R$201,Additional!S77,2)</f>
        <v>PREMIUM</v>
      </c>
    </row>
    <row r="78" spans="1:13" ht="15.75" customHeight="1" x14ac:dyDescent="0.2">
      <c r="A78" s="2" t="s">
        <v>88</v>
      </c>
      <c r="B78" s="3">
        <v>44562</v>
      </c>
      <c r="C78" s="2">
        <v>1</v>
      </c>
      <c r="D78" s="2" t="str">
        <f>VLOOKUP(C78,Additional!$J$2:$K$3,2,FALSE)</f>
        <v>EXPRESS</v>
      </c>
      <c r="E78" s="2">
        <v>57</v>
      </c>
      <c r="F78" s="2" t="str">
        <f>HLOOKUP(E78,Additional!$J$5:$O$7,2,FALSE)</f>
        <v>BARANG ELEKTRONIK</v>
      </c>
      <c r="G78" s="2">
        <v>23</v>
      </c>
      <c r="H78" s="2" t="str">
        <f>VLOOKUP(G78, Additional!A:B, 2, FALSE)</f>
        <v>JAKARTA-SURABAYA</v>
      </c>
      <c r="I78" s="2">
        <f>HLOOKUP(E78,Additional!$J$5:$O$7,3,FALSE)</f>
        <v>3</v>
      </c>
      <c r="J78" s="2">
        <f>VLOOKUP(G78, Additional!A:C, 3, FALSE)</f>
        <v>12000</v>
      </c>
      <c r="K78" s="2">
        <f t="shared" si="1"/>
        <v>36000</v>
      </c>
      <c r="L78" s="2" t="str">
        <f>IFERROR(VLOOKUP(A78,Additional!$F$1:$G$153,2,FALSE),"FREE")</f>
        <v>BASIC</v>
      </c>
      <c r="M78" t="str" cm="1">
        <f t="array" ref="M78">INDEX(Additional!$Q$2:$R$201,Additional!S78,2)</f>
        <v>BASIC</v>
      </c>
    </row>
    <row r="79" spans="1:13" ht="15.75" customHeight="1" x14ac:dyDescent="0.2">
      <c r="A79" s="2" t="s">
        <v>89</v>
      </c>
      <c r="B79" s="3">
        <v>44562</v>
      </c>
      <c r="C79" s="2">
        <v>1</v>
      </c>
      <c r="D79" s="2" t="str">
        <f>VLOOKUP(C79,Additional!$J$2:$K$3,2,FALSE)</f>
        <v>EXPRESS</v>
      </c>
      <c r="E79" s="2">
        <v>54</v>
      </c>
      <c r="F79" s="2" t="str">
        <f>HLOOKUP(E79,Additional!$J$5:$O$7,2,FALSE)</f>
        <v>TAS</v>
      </c>
      <c r="G79" s="2">
        <v>18</v>
      </c>
      <c r="H79" s="2" t="str">
        <f>VLOOKUP(G79, Additional!A:B, 2, FALSE)</f>
        <v>JAKARTA-JEPARA</v>
      </c>
      <c r="I79" s="2">
        <f>HLOOKUP(E79,Additional!$J$5:$O$7,3,FALSE)</f>
        <v>1.5</v>
      </c>
      <c r="J79" s="2">
        <f>VLOOKUP(G79, Additional!A:C, 3, FALSE)</f>
        <v>9000</v>
      </c>
      <c r="K79" s="2">
        <f t="shared" si="1"/>
        <v>13500</v>
      </c>
      <c r="L79" s="2" t="str">
        <f>IFERROR(VLOOKUP(A79,Additional!$F$1:$G$153,2,FALSE),"FREE")</f>
        <v>FREE</v>
      </c>
      <c r="M79" t="str" cm="1">
        <f t="array" ref="M79">INDEX(Additional!$Q$2:$R$201,Additional!S79,2)</f>
        <v>BASIC</v>
      </c>
    </row>
    <row r="80" spans="1:13" ht="15.75" customHeight="1" x14ac:dyDescent="0.2">
      <c r="A80" s="2" t="s">
        <v>90</v>
      </c>
      <c r="B80" s="3">
        <v>44562</v>
      </c>
      <c r="C80" s="2">
        <v>2</v>
      </c>
      <c r="D80" s="2" t="str">
        <f>VLOOKUP(C80,Additional!$J$2:$K$3,2,FALSE)</f>
        <v>REGULAR</v>
      </c>
      <c r="E80" s="2">
        <v>56</v>
      </c>
      <c r="F80" s="2" t="str">
        <f>HLOOKUP(E80,Additional!$J$5:$O$7,2,FALSE)</f>
        <v>DOKUMEN</v>
      </c>
      <c r="G80" s="2">
        <v>20</v>
      </c>
      <c r="H80" s="2" t="str">
        <f>VLOOKUP(G80, Additional!A:B, 2, FALSE)</f>
        <v>JAKARTA-SOLO</v>
      </c>
      <c r="I80" s="2">
        <f>HLOOKUP(E80,Additional!$J$5:$O$7,3,FALSE)</f>
        <v>1</v>
      </c>
      <c r="J80" s="2">
        <f>VLOOKUP(G80, Additional!A:C, 3, FALSE)</f>
        <v>10000</v>
      </c>
      <c r="K80" s="2">
        <f t="shared" si="1"/>
        <v>10000</v>
      </c>
      <c r="L80" s="2" t="str">
        <f>IFERROR(VLOOKUP(A80,Additional!$F$1:$G$153,2,FALSE),"FREE")</f>
        <v>BASIC</v>
      </c>
      <c r="M80" t="str" cm="1">
        <f t="array" ref="M80">INDEX(Additional!$Q$2:$R$201,Additional!S80,2)</f>
        <v>BASIC</v>
      </c>
    </row>
    <row r="81" spans="1:13" ht="15.75" customHeight="1" x14ac:dyDescent="0.2">
      <c r="A81" s="2" t="s">
        <v>91</v>
      </c>
      <c r="B81" s="3">
        <v>44562</v>
      </c>
      <c r="C81" s="2">
        <v>1</v>
      </c>
      <c r="D81" s="2" t="str">
        <f>VLOOKUP(C81,Additional!$J$2:$K$3,2,FALSE)</f>
        <v>EXPRESS</v>
      </c>
      <c r="E81" s="2">
        <v>54</v>
      </c>
      <c r="F81" s="2" t="str">
        <f>HLOOKUP(E81,Additional!$J$5:$O$7,2,FALSE)</f>
        <v>TAS</v>
      </c>
      <c r="G81" s="2">
        <v>23</v>
      </c>
      <c r="H81" s="2" t="str">
        <f>VLOOKUP(G81, Additional!A:B, 2, FALSE)</f>
        <v>JAKARTA-SURABAYA</v>
      </c>
      <c r="I81" s="2">
        <f>HLOOKUP(E81,Additional!$J$5:$O$7,3,FALSE)</f>
        <v>1.5</v>
      </c>
      <c r="J81" s="2">
        <f>VLOOKUP(G81, Additional!A:C, 3, FALSE)</f>
        <v>12000</v>
      </c>
      <c r="K81" s="2">
        <f t="shared" si="1"/>
        <v>18000</v>
      </c>
      <c r="L81" s="2" t="str">
        <f>IFERROR(VLOOKUP(A81,Additional!$F$1:$G$153,2,FALSE),"FREE")</f>
        <v>BASIC</v>
      </c>
      <c r="M81" t="str" cm="1">
        <f t="array" ref="M81">INDEX(Additional!$Q$2:$R$201,Additional!S81,2)</f>
        <v>BASIC</v>
      </c>
    </row>
    <row r="82" spans="1:13" ht="15.75" customHeight="1" x14ac:dyDescent="0.2">
      <c r="A82" s="2" t="s">
        <v>92</v>
      </c>
      <c r="B82" s="3">
        <v>44562</v>
      </c>
      <c r="C82" s="2">
        <v>2</v>
      </c>
      <c r="D82" s="2" t="str">
        <f>VLOOKUP(C82,Additional!$J$2:$K$3,2,FALSE)</f>
        <v>REGULAR</v>
      </c>
      <c r="E82" s="2">
        <v>53</v>
      </c>
      <c r="F82" s="2" t="str">
        <f>HLOOKUP(E82,Additional!$J$5:$O$7,2,FALSE)</f>
        <v>PAKAIAN</v>
      </c>
      <c r="G82" s="2">
        <v>23</v>
      </c>
      <c r="H82" s="2" t="str">
        <f>VLOOKUP(G82, Additional!A:B, 2, FALSE)</f>
        <v>JAKARTA-SURABAYA</v>
      </c>
      <c r="I82" s="2">
        <f>HLOOKUP(E82,Additional!$J$5:$O$7,3,FALSE)</f>
        <v>1</v>
      </c>
      <c r="J82" s="2">
        <f>VLOOKUP(G82, Additional!A:C, 3, FALSE)</f>
        <v>12000</v>
      </c>
      <c r="K82" s="2">
        <f t="shared" si="1"/>
        <v>12000</v>
      </c>
      <c r="L82" s="2" t="str">
        <f>IFERROR(VLOOKUP(A82,Additional!$F$1:$G$153,2,FALSE),"FREE")</f>
        <v>BASIC</v>
      </c>
      <c r="M82" t="str" cm="1">
        <f t="array" ref="M82">INDEX(Additional!$Q$2:$R$201,Additional!S82,2)</f>
        <v>PREMIUM</v>
      </c>
    </row>
    <row r="83" spans="1:13" ht="15.75" customHeight="1" x14ac:dyDescent="0.2">
      <c r="A83" s="2" t="s">
        <v>93</v>
      </c>
      <c r="B83" s="3">
        <v>44562</v>
      </c>
      <c r="C83" s="2">
        <v>2</v>
      </c>
      <c r="D83" s="2" t="str">
        <f>VLOOKUP(C83,Additional!$J$2:$K$3,2,FALSE)</f>
        <v>REGULAR</v>
      </c>
      <c r="E83" s="2">
        <v>53</v>
      </c>
      <c r="F83" s="2" t="str">
        <f>HLOOKUP(E83,Additional!$J$5:$O$7,2,FALSE)</f>
        <v>PAKAIAN</v>
      </c>
      <c r="G83" s="2">
        <v>19</v>
      </c>
      <c r="H83" s="2" t="str">
        <f>VLOOKUP(G83, Additional!A:B, 2, FALSE)</f>
        <v>JAKARTA-SALATIGA</v>
      </c>
      <c r="I83" s="2">
        <f>HLOOKUP(E83,Additional!$J$5:$O$7,3,FALSE)</f>
        <v>1</v>
      </c>
      <c r="J83" s="2">
        <f>VLOOKUP(G83, Additional!A:C, 3, FALSE)</f>
        <v>9500</v>
      </c>
      <c r="K83" s="2">
        <f t="shared" si="1"/>
        <v>9500</v>
      </c>
      <c r="L83" s="2" t="str">
        <f>IFERROR(VLOOKUP(A83,Additional!$F$1:$G$153,2,FALSE),"FREE")</f>
        <v>FREE</v>
      </c>
      <c r="M83" t="str" cm="1">
        <f t="array" ref="M83">INDEX(Additional!$Q$2:$R$201,Additional!S83,2)</f>
        <v>BASIC</v>
      </c>
    </row>
    <row r="84" spans="1:13" ht="15.75" customHeight="1" x14ac:dyDescent="0.2">
      <c r="A84" s="2" t="s">
        <v>94</v>
      </c>
      <c r="B84" s="3">
        <v>44562</v>
      </c>
      <c r="C84" s="2">
        <v>1</v>
      </c>
      <c r="D84" s="2" t="str">
        <f>VLOOKUP(C84,Additional!$J$2:$K$3,2,FALSE)</f>
        <v>EXPRESS</v>
      </c>
      <c r="E84" s="2">
        <v>54</v>
      </c>
      <c r="F84" s="2" t="str">
        <f>HLOOKUP(E84,Additional!$J$5:$O$7,2,FALSE)</f>
        <v>TAS</v>
      </c>
      <c r="G84" s="2">
        <v>23</v>
      </c>
      <c r="H84" s="2" t="str">
        <f>VLOOKUP(G84, Additional!A:B, 2, FALSE)</f>
        <v>JAKARTA-SURABAYA</v>
      </c>
      <c r="I84" s="2">
        <f>HLOOKUP(E84,Additional!$J$5:$O$7,3,FALSE)</f>
        <v>1.5</v>
      </c>
      <c r="J84" s="2">
        <f>VLOOKUP(G84, Additional!A:C, 3, FALSE)</f>
        <v>12000</v>
      </c>
      <c r="K84" s="2">
        <f t="shared" si="1"/>
        <v>18000</v>
      </c>
      <c r="L84" s="2" t="str">
        <f>IFERROR(VLOOKUP(A84,Additional!$F$1:$G$153,2,FALSE),"FREE")</f>
        <v>BASIC</v>
      </c>
      <c r="M84" t="str" cm="1">
        <f t="array" ref="M84">INDEX(Additional!$Q$2:$R$201,Additional!S84,2)</f>
        <v>BASIC</v>
      </c>
    </row>
    <row r="85" spans="1:13" ht="15.75" customHeight="1" x14ac:dyDescent="0.2">
      <c r="A85" s="2" t="s">
        <v>95</v>
      </c>
      <c r="B85" s="3">
        <v>44562</v>
      </c>
      <c r="C85" s="2">
        <v>1</v>
      </c>
      <c r="D85" s="2" t="str">
        <f>VLOOKUP(C85,Additional!$J$2:$K$3,2,FALSE)</f>
        <v>EXPRESS</v>
      </c>
      <c r="E85" s="2">
        <v>54</v>
      </c>
      <c r="F85" s="2" t="str">
        <f>HLOOKUP(E85,Additional!$J$5:$O$7,2,FALSE)</f>
        <v>TAS</v>
      </c>
      <c r="G85" s="2">
        <v>25</v>
      </c>
      <c r="H85" s="2" t="str">
        <f>VLOOKUP(G85, Additional!A:B, 2, FALSE)</f>
        <v>JAKARTA-LAMPUNG</v>
      </c>
      <c r="I85" s="2">
        <f>HLOOKUP(E85,Additional!$J$5:$O$7,3,FALSE)</f>
        <v>1.5</v>
      </c>
      <c r="J85" s="2">
        <f>VLOOKUP(G85, Additional!A:C, 3, FALSE)</f>
        <v>15000</v>
      </c>
      <c r="K85" s="2">
        <f t="shared" si="1"/>
        <v>22500</v>
      </c>
      <c r="L85" s="2" t="str">
        <f>IFERROR(VLOOKUP(A85,Additional!$F$1:$G$153,2,FALSE),"FREE")</f>
        <v>BASIC</v>
      </c>
      <c r="M85" t="str" cm="1">
        <f t="array" ref="M85">INDEX(Additional!$Q$2:$R$201,Additional!S85,2)</f>
        <v>BASIC</v>
      </c>
    </row>
    <row r="86" spans="1:13" ht="15.75" customHeight="1" x14ac:dyDescent="0.2">
      <c r="A86" s="2" t="s">
        <v>96</v>
      </c>
      <c r="B86" s="3">
        <v>44562</v>
      </c>
      <c r="C86" s="2">
        <v>1</v>
      </c>
      <c r="D86" s="2" t="str">
        <f>VLOOKUP(C86,Additional!$J$2:$K$3,2,FALSE)</f>
        <v>EXPRESS</v>
      </c>
      <c r="E86" s="2">
        <v>56</v>
      </c>
      <c r="F86" s="2" t="str">
        <f>HLOOKUP(E86,Additional!$J$5:$O$7,2,FALSE)</f>
        <v>DOKUMEN</v>
      </c>
      <c r="G86" s="2">
        <v>15</v>
      </c>
      <c r="H86" s="2" t="str">
        <f>VLOOKUP(G86, Additional!A:B, 2, FALSE)</f>
        <v>JAKARTA-BANDUNG</v>
      </c>
      <c r="I86" s="2">
        <f>HLOOKUP(E86,Additional!$J$5:$O$7,3,FALSE)</f>
        <v>1</v>
      </c>
      <c r="J86" s="2">
        <f>VLOOKUP(G86, Additional!A:C, 3, FALSE)</f>
        <v>8000</v>
      </c>
      <c r="K86" s="2">
        <f t="shared" si="1"/>
        <v>8000</v>
      </c>
      <c r="L86" s="2" t="str">
        <f>IFERROR(VLOOKUP(A86,Additional!$F$1:$G$153,2,FALSE),"FREE")</f>
        <v>FREE</v>
      </c>
      <c r="M86" t="str" cm="1">
        <f t="array" ref="M86">INDEX(Additional!$Q$2:$R$201,Additional!S86,2)</f>
        <v>BASIC</v>
      </c>
    </row>
    <row r="87" spans="1:13" ht="15.75" customHeight="1" x14ac:dyDescent="0.2">
      <c r="A87" s="2" t="s">
        <v>97</v>
      </c>
      <c r="B87" s="3">
        <v>44562</v>
      </c>
      <c r="C87" s="2">
        <v>2</v>
      </c>
      <c r="D87" s="2" t="str">
        <f>VLOOKUP(C87,Additional!$J$2:$K$3,2,FALSE)</f>
        <v>REGULAR</v>
      </c>
      <c r="E87" s="2">
        <v>54</v>
      </c>
      <c r="F87" s="2" t="str">
        <f>HLOOKUP(E87,Additional!$J$5:$O$7,2,FALSE)</f>
        <v>TAS</v>
      </c>
      <c r="G87" s="2">
        <v>18</v>
      </c>
      <c r="H87" s="2" t="str">
        <f>VLOOKUP(G87, Additional!A:B, 2, FALSE)</f>
        <v>JAKARTA-JEPARA</v>
      </c>
      <c r="I87" s="2">
        <f>HLOOKUP(E87,Additional!$J$5:$O$7,3,FALSE)</f>
        <v>1.5</v>
      </c>
      <c r="J87" s="2">
        <f>VLOOKUP(G87, Additional!A:C, 3, FALSE)</f>
        <v>9000</v>
      </c>
      <c r="K87" s="2">
        <f t="shared" si="1"/>
        <v>13500</v>
      </c>
      <c r="L87" s="2" t="str">
        <f>IFERROR(VLOOKUP(A87,Additional!$F$1:$G$153,2,FALSE),"FREE")</f>
        <v>BASIC</v>
      </c>
      <c r="M87" t="str" cm="1">
        <f t="array" ref="M87">INDEX(Additional!$Q$2:$R$201,Additional!S87,2)</f>
        <v>PREMIUM</v>
      </c>
    </row>
    <row r="88" spans="1:13" ht="15.75" customHeight="1" x14ac:dyDescent="0.2">
      <c r="A88" s="2" t="s">
        <v>98</v>
      </c>
      <c r="B88" s="3">
        <v>44562</v>
      </c>
      <c r="C88" s="2">
        <v>1</v>
      </c>
      <c r="D88" s="2" t="str">
        <f>VLOOKUP(C88,Additional!$J$2:$K$3,2,FALSE)</f>
        <v>EXPRESS</v>
      </c>
      <c r="E88" s="2">
        <v>57</v>
      </c>
      <c r="F88" s="2" t="str">
        <f>HLOOKUP(E88,Additional!$J$5:$O$7,2,FALSE)</f>
        <v>BARANG ELEKTRONIK</v>
      </c>
      <c r="G88" s="2">
        <v>15</v>
      </c>
      <c r="H88" s="2" t="str">
        <f>VLOOKUP(G88, Additional!A:B, 2, FALSE)</f>
        <v>JAKARTA-BANDUNG</v>
      </c>
      <c r="I88" s="2">
        <f>HLOOKUP(E88,Additional!$J$5:$O$7,3,FALSE)</f>
        <v>3</v>
      </c>
      <c r="J88" s="2">
        <f>VLOOKUP(G88, Additional!A:C, 3, FALSE)</f>
        <v>8000</v>
      </c>
      <c r="K88" s="2">
        <f t="shared" si="1"/>
        <v>24000</v>
      </c>
      <c r="L88" s="2" t="str">
        <f>IFERROR(VLOOKUP(A88,Additional!$F$1:$G$153,2,FALSE),"FREE")</f>
        <v>PREMIUM</v>
      </c>
      <c r="M88" t="str" cm="1">
        <f t="array" ref="M88">INDEX(Additional!$Q$2:$R$201,Additional!S88,2)</f>
        <v>BASIC</v>
      </c>
    </row>
    <row r="89" spans="1:13" ht="15.75" customHeight="1" x14ac:dyDescent="0.2">
      <c r="A89" s="2" t="s">
        <v>99</v>
      </c>
      <c r="B89" s="3">
        <v>44562</v>
      </c>
      <c r="C89" s="2">
        <v>2</v>
      </c>
      <c r="D89" s="2" t="str">
        <f>VLOOKUP(C89,Additional!$J$2:$K$3,2,FALSE)</f>
        <v>REGULAR</v>
      </c>
      <c r="E89" s="2">
        <v>56</v>
      </c>
      <c r="F89" s="2" t="str">
        <f>HLOOKUP(E89,Additional!$J$5:$O$7,2,FALSE)</f>
        <v>DOKUMEN</v>
      </c>
      <c r="G89" s="2">
        <v>13</v>
      </c>
      <c r="H89" s="2" t="str">
        <f>VLOOKUP(G89, Additional!A:B, 2, FALSE)</f>
        <v>JAKARTA-BOGOR</v>
      </c>
      <c r="I89" s="2">
        <f>HLOOKUP(E89,Additional!$J$5:$O$7,3,FALSE)</f>
        <v>1</v>
      </c>
      <c r="J89" s="2">
        <f>VLOOKUP(G89, Additional!A:C, 3, FALSE)</f>
        <v>7000</v>
      </c>
      <c r="K89" s="2">
        <f t="shared" si="1"/>
        <v>7000</v>
      </c>
      <c r="L89" s="2" t="str">
        <f>IFERROR(VLOOKUP(A89,Additional!$F$1:$G$153,2,FALSE),"FREE")</f>
        <v>FREE</v>
      </c>
      <c r="M89" t="str" cm="1">
        <f t="array" ref="M89">INDEX(Additional!$Q$2:$R$201,Additional!S89,2)</f>
        <v>BASIC</v>
      </c>
    </row>
    <row r="90" spans="1:13" ht="15.75" customHeight="1" x14ac:dyDescent="0.2">
      <c r="A90" s="2" t="s">
        <v>100</v>
      </c>
      <c r="B90" s="3">
        <v>44562</v>
      </c>
      <c r="C90" s="2">
        <v>2</v>
      </c>
      <c r="D90" s="2" t="str">
        <f>VLOOKUP(C90,Additional!$J$2:$K$3,2,FALSE)</f>
        <v>REGULAR</v>
      </c>
      <c r="E90" s="2">
        <v>56</v>
      </c>
      <c r="F90" s="2" t="str">
        <f>HLOOKUP(E90,Additional!$J$5:$O$7,2,FALSE)</f>
        <v>DOKUMEN</v>
      </c>
      <c r="G90" s="2">
        <v>23</v>
      </c>
      <c r="H90" s="2" t="str">
        <f>VLOOKUP(G90, Additional!A:B, 2, FALSE)</f>
        <v>JAKARTA-SURABAYA</v>
      </c>
      <c r="I90" s="2">
        <f>HLOOKUP(E90,Additional!$J$5:$O$7,3,FALSE)</f>
        <v>1</v>
      </c>
      <c r="J90" s="2">
        <f>VLOOKUP(G90, Additional!A:C, 3, FALSE)</f>
        <v>12000</v>
      </c>
      <c r="K90" s="2">
        <f t="shared" si="1"/>
        <v>12000</v>
      </c>
      <c r="L90" s="2" t="str">
        <f>IFERROR(VLOOKUP(A90,Additional!$F$1:$G$153,2,FALSE),"FREE")</f>
        <v>BASIC</v>
      </c>
      <c r="M90" t="str" cm="1">
        <f t="array" ref="M90">INDEX(Additional!$Q$2:$R$201,Additional!S90,2)</f>
        <v>BASIC</v>
      </c>
    </row>
    <row r="91" spans="1:13" ht="15.75" customHeight="1" x14ac:dyDescent="0.2">
      <c r="A91" s="2" t="s">
        <v>101</v>
      </c>
      <c r="B91" s="3">
        <v>44562</v>
      </c>
      <c r="C91" s="2">
        <v>2</v>
      </c>
      <c r="D91" s="2" t="str">
        <f>VLOOKUP(C91,Additional!$J$2:$K$3,2,FALSE)</f>
        <v>REGULAR</v>
      </c>
      <c r="E91" s="2">
        <v>53</v>
      </c>
      <c r="F91" s="2" t="str">
        <f>HLOOKUP(E91,Additional!$J$5:$O$7,2,FALSE)</f>
        <v>PAKAIAN</v>
      </c>
      <c r="G91" s="2">
        <v>19</v>
      </c>
      <c r="H91" s="2" t="str">
        <f>VLOOKUP(G91, Additional!A:B, 2, FALSE)</f>
        <v>JAKARTA-SALATIGA</v>
      </c>
      <c r="I91" s="2">
        <f>HLOOKUP(E91,Additional!$J$5:$O$7,3,FALSE)</f>
        <v>1</v>
      </c>
      <c r="J91" s="2">
        <f>VLOOKUP(G91, Additional!A:C, 3, FALSE)</f>
        <v>9500</v>
      </c>
      <c r="K91" s="2">
        <f t="shared" si="1"/>
        <v>9500</v>
      </c>
      <c r="L91" s="2" t="str">
        <f>IFERROR(VLOOKUP(A91,Additional!$F$1:$G$153,2,FALSE),"FREE")</f>
        <v>BASIC</v>
      </c>
      <c r="M91" t="str" cm="1">
        <f t="array" ref="M91">INDEX(Additional!$Q$2:$R$201,Additional!S91,2)</f>
        <v>BASIC</v>
      </c>
    </row>
    <row r="92" spans="1:13" ht="15.75" customHeight="1" x14ac:dyDescent="0.2">
      <c r="A92" s="2" t="s">
        <v>102</v>
      </c>
      <c r="B92" s="3">
        <v>44562</v>
      </c>
      <c r="C92" s="2">
        <v>2</v>
      </c>
      <c r="D92" s="2" t="str">
        <f>VLOOKUP(C92,Additional!$J$2:$K$3,2,FALSE)</f>
        <v>REGULAR</v>
      </c>
      <c r="E92" s="2">
        <v>57</v>
      </c>
      <c r="F92" s="2" t="str">
        <f>HLOOKUP(E92,Additional!$J$5:$O$7,2,FALSE)</f>
        <v>BARANG ELEKTRONIK</v>
      </c>
      <c r="G92" s="2">
        <v>20</v>
      </c>
      <c r="H92" s="2" t="str">
        <f>VLOOKUP(G92, Additional!A:B, 2, FALSE)</f>
        <v>JAKARTA-SOLO</v>
      </c>
      <c r="I92" s="2">
        <f>HLOOKUP(E92,Additional!$J$5:$O$7,3,FALSE)</f>
        <v>3</v>
      </c>
      <c r="J92" s="2">
        <f>VLOOKUP(G92, Additional!A:C, 3, FALSE)</f>
        <v>10000</v>
      </c>
      <c r="K92" s="2">
        <f t="shared" si="1"/>
        <v>30000</v>
      </c>
      <c r="L92" s="2" t="str">
        <f>IFERROR(VLOOKUP(A92,Additional!$F$1:$G$153,2,FALSE),"FREE")</f>
        <v>BASIC</v>
      </c>
      <c r="M92" t="str" cm="1">
        <f t="array" ref="M92">INDEX(Additional!$Q$2:$R$201,Additional!S92,2)</f>
        <v>PREMIUM</v>
      </c>
    </row>
    <row r="93" spans="1:13" ht="15.75" customHeight="1" x14ac:dyDescent="0.2">
      <c r="A93" s="2" t="s">
        <v>103</v>
      </c>
      <c r="B93" s="3">
        <v>44562</v>
      </c>
      <c r="C93" s="2">
        <v>1</v>
      </c>
      <c r="D93" s="2" t="str">
        <f>VLOOKUP(C93,Additional!$J$2:$K$3,2,FALSE)</f>
        <v>EXPRESS</v>
      </c>
      <c r="E93" s="2">
        <v>57</v>
      </c>
      <c r="F93" s="2" t="str">
        <f>HLOOKUP(E93,Additional!$J$5:$O$7,2,FALSE)</f>
        <v>BARANG ELEKTRONIK</v>
      </c>
      <c r="G93" s="2">
        <v>13</v>
      </c>
      <c r="H93" s="2" t="str">
        <f>VLOOKUP(G93, Additional!A:B, 2, FALSE)</f>
        <v>JAKARTA-BOGOR</v>
      </c>
      <c r="I93" s="2">
        <f>HLOOKUP(E93,Additional!$J$5:$O$7,3,FALSE)</f>
        <v>3</v>
      </c>
      <c r="J93" s="2">
        <f>VLOOKUP(G93, Additional!A:C, 3, FALSE)</f>
        <v>7000</v>
      </c>
      <c r="K93" s="2">
        <f t="shared" si="1"/>
        <v>21000</v>
      </c>
      <c r="L93" s="2" t="str">
        <f>IFERROR(VLOOKUP(A93,Additional!$F$1:$G$153,2,FALSE),"FREE")</f>
        <v>PREMIUM</v>
      </c>
      <c r="M93" t="str" cm="1">
        <f t="array" ref="M93">INDEX(Additional!$Q$2:$R$201,Additional!S93,2)</f>
        <v>BASIC</v>
      </c>
    </row>
    <row r="94" spans="1:13" ht="15.75" customHeight="1" x14ac:dyDescent="0.2">
      <c r="A94" s="2" t="s">
        <v>104</v>
      </c>
      <c r="B94" s="3">
        <v>44562</v>
      </c>
      <c r="C94" s="2">
        <v>2</v>
      </c>
      <c r="D94" s="2" t="str">
        <f>VLOOKUP(C94,Additional!$J$2:$K$3,2,FALSE)</f>
        <v>REGULAR</v>
      </c>
      <c r="E94" s="2">
        <v>53</v>
      </c>
      <c r="F94" s="2" t="str">
        <f>HLOOKUP(E94,Additional!$J$5:$O$7,2,FALSE)</f>
        <v>PAKAIAN</v>
      </c>
      <c r="G94" s="2">
        <v>25</v>
      </c>
      <c r="H94" s="2" t="str">
        <f>VLOOKUP(G94, Additional!A:B, 2, FALSE)</f>
        <v>JAKARTA-LAMPUNG</v>
      </c>
      <c r="I94" s="2">
        <f>HLOOKUP(E94,Additional!$J$5:$O$7,3,FALSE)</f>
        <v>1</v>
      </c>
      <c r="J94" s="2">
        <f>VLOOKUP(G94, Additional!A:C, 3, FALSE)</f>
        <v>15000</v>
      </c>
      <c r="K94" s="2">
        <f t="shared" si="1"/>
        <v>15000</v>
      </c>
      <c r="L94" s="2" t="str">
        <f>IFERROR(VLOOKUP(A94,Additional!$F$1:$G$153,2,FALSE),"FREE")</f>
        <v>BASIC</v>
      </c>
      <c r="M94" t="str" cm="1">
        <f t="array" ref="M94">INDEX(Additional!$Q$2:$R$201,Additional!S94,2)</f>
        <v>BASIC</v>
      </c>
    </row>
    <row r="95" spans="1:13" ht="15.75" customHeight="1" x14ac:dyDescent="0.2">
      <c r="A95" s="2" t="s">
        <v>105</v>
      </c>
      <c r="B95" s="3">
        <v>44562</v>
      </c>
      <c r="C95" s="2">
        <v>1</v>
      </c>
      <c r="D95" s="2" t="str">
        <f>VLOOKUP(C95,Additional!$J$2:$K$3,2,FALSE)</f>
        <v>EXPRESS</v>
      </c>
      <c r="E95" s="2">
        <v>53</v>
      </c>
      <c r="F95" s="2" t="str">
        <f>HLOOKUP(E95,Additional!$J$5:$O$7,2,FALSE)</f>
        <v>PAKAIAN</v>
      </c>
      <c r="G95" s="2">
        <v>25</v>
      </c>
      <c r="H95" s="2" t="str">
        <f>VLOOKUP(G95, Additional!A:B, 2, FALSE)</f>
        <v>JAKARTA-LAMPUNG</v>
      </c>
      <c r="I95" s="2">
        <f>HLOOKUP(E95,Additional!$J$5:$O$7,3,FALSE)</f>
        <v>1</v>
      </c>
      <c r="J95" s="2">
        <f>VLOOKUP(G95, Additional!A:C, 3, FALSE)</f>
        <v>15000</v>
      </c>
      <c r="K95" s="2">
        <f t="shared" si="1"/>
        <v>15000</v>
      </c>
      <c r="L95" s="2" t="str">
        <f>IFERROR(VLOOKUP(A95,Additional!$F$1:$G$153,2,FALSE),"FREE")</f>
        <v>FREE</v>
      </c>
      <c r="M95" t="str" cm="1">
        <f t="array" ref="M95">INDEX(Additional!$Q$2:$R$201,Additional!S95,2)</f>
        <v>BASIC</v>
      </c>
    </row>
    <row r="96" spans="1:13" ht="15.75" customHeight="1" x14ac:dyDescent="0.2">
      <c r="A96" s="2" t="s">
        <v>106</v>
      </c>
      <c r="B96" s="3">
        <v>44562</v>
      </c>
      <c r="C96" s="2">
        <v>2</v>
      </c>
      <c r="D96" s="2" t="str">
        <f>VLOOKUP(C96,Additional!$J$2:$K$3,2,FALSE)</f>
        <v>REGULAR</v>
      </c>
      <c r="E96" s="2">
        <v>57</v>
      </c>
      <c r="F96" s="2" t="str">
        <f>HLOOKUP(E96,Additional!$J$5:$O$7,2,FALSE)</f>
        <v>BARANG ELEKTRONIK</v>
      </c>
      <c r="G96" s="2">
        <v>19</v>
      </c>
      <c r="H96" s="2" t="str">
        <f>VLOOKUP(G96, Additional!A:B, 2, FALSE)</f>
        <v>JAKARTA-SALATIGA</v>
      </c>
      <c r="I96" s="2">
        <f>HLOOKUP(E96,Additional!$J$5:$O$7,3,FALSE)</f>
        <v>3</v>
      </c>
      <c r="J96" s="2">
        <f>VLOOKUP(G96, Additional!A:C, 3, FALSE)</f>
        <v>9500</v>
      </c>
      <c r="K96" s="2">
        <f t="shared" si="1"/>
        <v>28500</v>
      </c>
      <c r="L96" s="2" t="str">
        <f>IFERROR(VLOOKUP(A96,Additional!$F$1:$G$153,2,FALSE),"FREE")</f>
        <v>BASIC</v>
      </c>
      <c r="M96" t="str" cm="1">
        <f t="array" ref="M96">INDEX(Additional!$Q$2:$R$201,Additional!S96,2)</f>
        <v>BASIC</v>
      </c>
    </row>
    <row r="97" spans="1:13" ht="15.75" customHeight="1" x14ac:dyDescent="0.2">
      <c r="A97" s="2" t="s">
        <v>107</v>
      </c>
      <c r="B97" s="3">
        <v>44562</v>
      </c>
      <c r="C97" s="2">
        <v>2</v>
      </c>
      <c r="D97" s="2" t="str">
        <f>VLOOKUP(C97,Additional!$J$2:$K$3,2,FALSE)</f>
        <v>REGULAR</v>
      </c>
      <c r="E97" s="2">
        <v>57</v>
      </c>
      <c r="F97" s="2" t="str">
        <f>HLOOKUP(E97,Additional!$J$5:$O$7,2,FALSE)</f>
        <v>BARANG ELEKTRONIK</v>
      </c>
      <c r="G97" s="2">
        <v>14</v>
      </c>
      <c r="H97" s="2" t="str">
        <f>VLOOKUP(G97, Additional!A:B, 2, FALSE)</f>
        <v>JAKARTA-DEPOK</v>
      </c>
      <c r="I97" s="2">
        <f>HLOOKUP(E97,Additional!$J$5:$O$7,3,FALSE)</f>
        <v>3</v>
      </c>
      <c r="J97" s="2">
        <f>VLOOKUP(G97, Additional!A:C, 3, FALSE)</f>
        <v>7000</v>
      </c>
      <c r="K97" s="2">
        <f t="shared" si="1"/>
        <v>21000</v>
      </c>
      <c r="L97" s="2" t="str">
        <f>IFERROR(VLOOKUP(A97,Additional!$F$1:$G$153,2,FALSE),"FREE")</f>
        <v>BASIC</v>
      </c>
      <c r="M97" t="str" cm="1">
        <f t="array" ref="M97">INDEX(Additional!$Q$2:$R$201,Additional!S97,2)</f>
        <v>BASIC</v>
      </c>
    </row>
    <row r="98" spans="1:13" ht="15.75" customHeight="1" x14ac:dyDescent="0.2">
      <c r="A98" s="2" t="s">
        <v>108</v>
      </c>
      <c r="B98" s="3">
        <v>44562</v>
      </c>
      <c r="C98" s="2">
        <v>2</v>
      </c>
      <c r="D98" s="2" t="str">
        <f>VLOOKUP(C98,Additional!$J$2:$K$3,2,FALSE)</f>
        <v>REGULAR</v>
      </c>
      <c r="E98" s="2">
        <v>57</v>
      </c>
      <c r="F98" s="2" t="str">
        <f>HLOOKUP(E98,Additional!$J$5:$O$7,2,FALSE)</f>
        <v>BARANG ELEKTRONIK</v>
      </c>
      <c r="G98" s="2">
        <v>16</v>
      </c>
      <c r="H98" s="2" t="str">
        <f>VLOOKUP(G98, Additional!A:B, 2, FALSE)</f>
        <v>JAKARTA-GARUT</v>
      </c>
      <c r="I98" s="2">
        <f>HLOOKUP(E98,Additional!$J$5:$O$7,3,FALSE)</f>
        <v>3</v>
      </c>
      <c r="J98" s="2">
        <f>VLOOKUP(G98, Additional!A:C, 3, FALSE)</f>
        <v>8500</v>
      </c>
      <c r="K98" s="2">
        <f t="shared" si="1"/>
        <v>25500</v>
      </c>
      <c r="L98" s="2" t="str">
        <f>IFERROR(VLOOKUP(A98,Additional!$F$1:$G$153,2,FALSE),"FREE")</f>
        <v>BASIC</v>
      </c>
      <c r="M98" t="str" cm="1">
        <f t="array" ref="M98">INDEX(Additional!$Q$2:$R$201,Additional!S98,2)</f>
        <v>PREMIUM</v>
      </c>
    </row>
    <row r="99" spans="1:13" ht="15.75" customHeight="1" x14ac:dyDescent="0.2">
      <c r="A99" s="2" t="s">
        <v>109</v>
      </c>
      <c r="B99" s="3">
        <v>44562</v>
      </c>
      <c r="C99" s="2">
        <v>2</v>
      </c>
      <c r="D99" s="2" t="str">
        <f>VLOOKUP(C99,Additional!$J$2:$K$3,2,FALSE)</f>
        <v>REGULAR</v>
      </c>
      <c r="E99" s="2">
        <v>54</v>
      </c>
      <c r="F99" s="2" t="str">
        <f>HLOOKUP(E99,Additional!$J$5:$O$7,2,FALSE)</f>
        <v>TAS</v>
      </c>
      <c r="G99" s="2">
        <v>12</v>
      </c>
      <c r="H99" s="2" t="str">
        <f>VLOOKUP(G99, Additional!A:B, 2, FALSE)</f>
        <v>JAKARTA-TANGERANG</v>
      </c>
      <c r="I99" s="2">
        <f>HLOOKUP(E99,Additional!$J$5:$O$7,3,FALSE)</f>
        <v>1.5</v>
      </c>
      <c r="J99" s="2">
        <f>VLOOKUP(G99, Additional!A:C, 3, FALSE)</f>
        <v>7000</v>
      </c>
      <c r="K99" s="2">
        <f t="shared" si="1"/>
        <v>10500</v>
      </c>
      <c r="L99" s="2" t="str">
        <f>IFERROR(VLOOKUP(A99,Additional!$F$1:$G$153,2,FALSE),"FREE")</f>
        <v>PREMIUM</v>
      </c>
      <c r="M99" t="str" cm="1">
        <f t="array" ref="M99">INDEX(Additional!$Q$2:$R$201,Additional!S99,2)</f>
        <v>BASIC</v>
      </c>
    </row>
    <row r="100" spans="1:13" ht="15.75" customHeight="1" x14ac:dyDescent="0.2">
      <c r="A100" s="2" t="s">
        <v>110</v>
      </c>
      <c r="B100" s="3">
        <v>44562</v>
      </c>
      <c r="C100" s="2">
        <v>2</v>
      </c>
      <c r="D100" s="2" t="str">
        <f>VLOOKUP(C100,Additional!$J$2:$K$3,2,FALSE)</f>
        <v>REGULAR</v>
      </c>
      <c r="E100" s="2">
        <v>54</v>
      </c>
      <c r="F100" s="2" t="str">
        <f>HLOOKUP(E100,Additional!$J$5:$O$7,2,FALSE)</f>
        <v>TAS</v>
      </c>
      <c r="G100" s="2">
        <v>16</v>
      </c>
      <c r="H100" s="2" t="str">
        <f>VLOOKUP(G100, Additional!A:B, 2, FALSE)</f>
        <v>JAKARTA-GARUT</v>
      </c>
      <c r="I100" s="2">
        <f>HLOOKUP(E100,Additional!$J$5:$O$7,3,FALSE)</f>
        <v>1.5</v>
      </c>
      <c r="J100" s="2">
        <f>VLOOKUP(G100, Additional!A:C, 3, FALSE)</f>
        <v>8500</v>
      </c>
      <c r="K100" s="2">
        <f t="shared" si="1"/>
        <v>12750</v>
      </c>
      <c r="L100" s="2" t="str">
        <f>IFERROR(VLOOKUP(A100,Additional!$F$1:$G$153,2,FALSE),"FREE")</f>
        <v>FREE</v>
      </c>
      <c r="M100" t="str" cm="1">
        <f t="array" ref="M100">INDEX(Additional!$Q$2:$R$201,Additional!S100,2)</f>
        <v>BASIC</v>
      </c>
    </row>
    <row r="101" spans="1:13" ht="15.75" customHeight="1" x14ac:dyDescent="0.2">
      <c r="A101" s="2" t="s">
        <v>111</v>
      </c>
      <c r="B101" s="3">
        <v>44562</v>
      </c>
      <c r="C101" s="2">
        <v>1</v>
      </c>
      <c r="D101" s="2" t="str">
        <f>VLOOKUP(C101,Additional!$J$2:$K$3,2,FALSE)</f>
        <v>EXPRESS</v>
      </c>
      <c r="E101" s="2">
        <v>53</v>
      </c>
      <c r="F101" s="2" t="str">
        <f>HLOOKUP(E101,Additional!$J$5:$O$7,2,FALSE)</f>
        <v>PAKAIAN</v>
      </c>
      <c r="G101" s="2">
        <v>13</v>
      </c>
      <c r="H101" s="2" t="str">
        <f>VLOOKUP(G101, Additional!A:B, 2, FALSE)</f>
        <v>JAKARTA-BOGOR</v>
      </c>
      <c r="I101" s="2">
        <f>HLOOKUP(E101,Additional!$J$5:$O$7,3,FALSE)</f>
        <v>1</v>
      </c>
      <c r="J101" s="2">
        <f>VLOOKUP(G101, Additional!A:C, 3, FALSE)</f>
        <v>7000</v>
      </c>
      <c r="K101" s="2">
        <f t="shared" si="1"/>
        <v>7000</v>
      </c>
      <c r="L101" s="2" t="str">
        <f>IFERROR(VLOOKUP(A101,Additional!$F$1:$G$153,2,FALSE),"FREE")</f>
        <v>BASIC</v>
      </c>
      <c r="M101" t="str" cm="1">
        <f t="array" ref="M101">INDEX(Additional!$Q$2:$R$201,Additional!S101,2)</f>
        <v>PREMIUM</v>
      </c>
    </row>
    <row r="102" spans="1:13" ht="15.75" customHeight="1" x14ac:dyDescent="0.2">
      <c r="A102" s="2" t="s">
        <v>112</v>
      </c>
      <c r="B102" s="3">
        <v>44562</v>
      </c>
      <c r="C102" s="2">
        <v>2</v>
      </c>
      <c r="D102" s="2" t="str">
        <f>VLOOKUP(C102,Additional!$J$2:$K$3,2,FALSE)</f>
        <v>REGULAR</v>
      </c>
      <c r="E102" s="2">
        <v>56</v>
      </c>
      <c r="F102" s="2" t="str">
        <f>HLOOKUP(E102,Additional!$J$5:$O$7,2,FALSE)</f>
        <v>DOKUMEN</v>
      </c>
      <c r="G102" s="2">
        <v>18</v>
      </c>
      <c r="H102" s="2" t="str">
        <f>VLOOKUP(G102, Additional!A:B, 2, FALSE)</f>
        <v>JAKARTA-JEPARA</v>
      </c>
      <c r="I102" s="2">
        <f>HLOOKUP(E102,Additional!$J$5:$O$7,3,FALSE)</f>
        <v>1</v>
      </c>
      <c r="J102" s="2">
        <f>VLOOKUP(G102, Additional!A:C, 3, FALSE)</f>
        <v>9000</v>
      </c>
      <c r="K102" s="2">
        <f t="shared" si="1"/>
        <v>9000</v>
      </c>
      <c r="L102" s="2" t="str">
        <f>IFERROR(VLOOKUP(A102,Additional!$F$1:$G$153,2,FALSE),"FREE")</f>
        <v>BASIC</v>
      </c>
      <c r="M102" t="str" cm="1">
        <f t="array" ref="M102">INDEX(Additional!$Q$2:$R$201,Additional!S102,2)</f>
        <v>BASIC</v>
      </c>
    </row>
    <row r="103" spans="1:13" ht="15.75" customHeight="1" x14ac:dyDescent="0.2">
      <c r="A103" s="2" t="s">
        <v>113</v>
      </c>
      <c r="B103" s="3">
        <v>44562</v>
      </c>
      <c r="C103" s="2">
        <v>2</v>
      </c>
      <c r="D103" s="2" t="str">
        <f>VLOOKUP(C103,Additional!$J$2:$K$3,2,FALSE)</f>
        <v>REGULAR</v>
      </c>
      <c r="E103" s="2">
        <v>56</v>
      </c>
      <c r="F103" s="2" t="str">
        <f>HLOOKUP(E103,Additional!$J$5:$O$7,2,FALSE)</f>
        <v>DOKUMEN</v>
      </c>
      <c r="G103" s="2">
        <v>25</v>
      </c>
      <c r="H103" s="2" t="str">
        <f>VLOOKUP(G103, Additional!A:B, 2, FALSE)</f>
        <v>JAKARTA-LAMPUNG</v>
      </c>
      <c r="I103" s="2">
        <f>HLOOKUP(E103,Additional!$J$5:$O$7,3,FALSE)</f>
        <v>1</v>
      </c>
      <c r="J103" s="2">
        <f>VLOOKUP(G103, Additional!A:C, 3, FALSE)</f>
        <v>15000</v>
      </c>
      <c r="K103" s="2">
        <f t="shared" si="1"/>
        <v>15000</v>
      </c>
      <c r="L103" s="2" t="str">
        <f>IFERROR(VLOOKUP(A103,Additional!$F$1:$G$153,2,FALSE),"FREE")</f>
        <v>BASIC</v>
      </c>
      <c r="M103" t="str" cm="1">
        <f t="array" ref="M103">INDEX(Additional!$Q$2:$R$201,Additional!S103,2)</f>
        <v>BASIC</v>
      </c>
    </row>
    <row r="104" spans="1:13" ht="15.75" customHeight="1" x14ac:dyDescent="0.2">
      <c r="A104" s="2" t="s">
        <v>114</v>
      </c>
      <c r="B104" s="3">
        <v>44562</v>
      </c>
      <c r="C104" s="2">
        <v>2</v>
      </c>
      <c r="D104" s="2" t="str">
        <f>VLOOKUP(C104,Additional!$J$2:$K$3,2,FALSE)</f>
        <v>REGULAR</v>
      </c>
      <c r="E104" s="2">
        <v>55</v>
      </c>
      <c r="F104" s="2" t="str">
        <f>HLOOKUP(E104,Additional!$J$5:$O$7,2,FALSE)</f>
        <v>SEPATU</v>
      </c>
      <c r="G104" s="2">
        <v>14</v>
      </c>
      <c r="H104" s="2" t="str">
        <f>VLOOKUP(G104, Additional!A:B, 2, FALSE)</f>
        <v>JAKARTA-DEPOK</v>
      </c>
      <c r="I104" s="2">
        <f>HLOOKUP(E104,Additional!$J$5:$O$7,3,FALSE)</f>
        <v>1</v>
      </c>
      <c r="J104" s="2">
        <f>VLOOKUP(G104, Additional!A:C, 3, FALSE)</f>
        <v>7000</v>
      </c>
      <c r="K104" s="2">
        <f t="shared" si="1"/>
        <v>7000</v>
      </c>
      <c r="L104" s="2" t="str">
        <f>IFERROR(VLOOKUP(A104,Additional!$F$1:$G$153,2,FALSE),"FREE")</f>
        <v>FREE</v>
      </c>
      <c r="M104" t="str" cm="1">
        <f t="array" ref="M104">INDEX(Additional!$Q$2:$R$201,Additional!S104,2)</f>
        <v>BASIC</v>
      </c>
    </row>
    <row r="105" spans="1:13" ht="15.75" customHeight="1" x14ac:dyDescent="0.2">
      <c r="A105" s="2" t="s">
        <v>115</v>
      </c>
      <c r="B105" s="3">
        <v>44562</v>
      </c>
      <c r="C105" s="2">
        <v>2</v>
      </c>
      <c r="D105" s="2" t="str">
        <f>VLOOKUP(C105,Additional!$J$2:$K$3,2,FALSE)</f>
        <v>REGULAR</v>
      </c>
      <c r="E105" s="2">
        <v>53</v>
      </c>
      <c r="F105" s="2" t="str">
        <f>HLOOKUP(E105,Additional!$J$5:$O$7,2,FALSE)</f>
        <v>PAKAIAN</v>
      </c>
      <c r="G105" s="2">
        <v>25</v>
      </c>
      <c r="H105" s="2" t="str">
        <f>VLOOKUP(G105, Additional!A:B, 2, FALSE)</f>
        <v>JAKARTA-LAMPUNG</v>
      </c>
      <c r="I105" s="2">
        <f>HLOOKUP(E105,Additional!$J$5:$O$7,3,FALSE)</f>
        <v>1</v>
      </c>
      <c r="J105" s="2">
        <f>VLOOKUP(G105, Additional!A:C, 3, FALSE)</f>
        <v>15000</v>
      </c>
      <c r="K105" s="2">
        <f t="shared" si="1"/>
        <v>15000</v>
      </c>
      <c r="L105" s="2" t="str">
        <f>IFERROR(VLOOKUP(A105,Additional!$F$1:$G$153,2,FALSE),"FREE")</f>
        <v>BASIC</v>
      </c>
      <c r="M105" t="str" cm="1">
        <f t="array" ref="M105">INDEX(Additional!$Q$2:$R$201,Additional!S105,2)</f>
        <v>BASIC</v>
      </c>
    </row>
    <row r="106" spans="1:13" ht="15.75" customHeight="1" x14ac:dyDescent="0.2">
      <c r="A106" s="2" t="s">
        <v>116</v>
      </c>
      <c r="B106" s="3">
        <v>44562</v>
      </c>
      <c r="C106" s="2">
        <v>1</v>
      </c>
      <c r="D106" s="2" t="str">
        <f>VLOOKUP(C106,Additional!$J$2:$K$3,2,FALSE)</f>
        <v>EXPRESS</v>
      </c>
      <c r="E106" s="2">
        <v>54</v>
      </c>
      <c r="F106" s="2" t="str">
        <f>HLOOKUP(E106,Additional!$J$5:$O$7,2,FALSE)</f>
        <v>TAS</v>
      </c>
      <c r="G106" s="2">
        <v>17</v>
      </c>
      <c r="H106" s="2" t="str">
        <f>VLOOKUP(G106, Additional!A:B, 2, FALSE)</f>
        <v>JAKARTA-SEMARANG</v>
      </c>
      <c r="I106" s="2">
        <f>HLOOKUP(E106,Additional!$J$5:$O$7,3,FALSE)</f>
        <v>1.5</v>
      </c>
      <c r="J106" s="2">
        <f>VLOOKUP(G106, Additional!A:C, 3, FALSE)</f>
        <v>9000</v>
      </c>
      <c r="K106" s="2">
        <f t="shared" si="1"/>
        <v>13500</v>
      </c>
      <c r="L106" s="2" t="str">
        <f>IFERROR(VLOOKUP(A106,Additional!$F$1:$G$153,2,FALSE),"FREE")</f>
        <v>PREMIUM</v>
      </c>
      <c r="M106" t="str" cm="1">
        <f t="array" ref="M106">INDEX(Additional!$Q$2:$R$201,Additional!S106,2)</f>
        <v>PREMIUM</v>
      </c>
    </row>
    <row r="107" spans="1:13" ht="15.75" customHeight="1" x14ac:dyDescent="0.2">
      <c r="A107" s="2" t="s">
        <v>117</v>
      </c>
      <c r="B107" s="3">
        <v>44562</v>
      </c>
      <c r="C107" s="2">
        <v>1</v>
      </c>
      <c r="D107" s="2" t="str">
        <f>VLOOKUP(C107,Additional!$J$2:$K$3,2,FALSE)</f>
        <v>EXPRESS</v>
      </c>
      <c r="E107" s="2">
        <v>57</v>
      </c>
      <c r="F107" s="2" t="str">
        <f>HLOOKUP(E107,Additional!$J$5:$O$7,2,FALSE)</f>
        <v>BARANG ELEKTRONIK</v>
      </c>
      <c r="G107" s="2">
        <v>22</v>
      </c>
      <c r="H107" s="2" t="str">
        <f>VLOOKUP(G107, Additional!A:B, 2, FALSE)</f>
        <v>JAKARTA-MALANG</v>
      </c>
      <c r="I107" s="2">
        <f>HLOOKUP(E107,Additional!$J$5:$O$7,3,FALSE)</f>
        <v>3</v>
      </c>
      <c r="J107" s="2">
        <f>VLOOKUP(G107, Additional!A:C, 3, FALSE)</f>
        <v>11000</v>
      </c>
      <c r="K107" s="2">
        <f t="shared" si="1"/>
        <v>33000</v>
      </c>
      <c r="L107" s="2" t="str">
        <f>IFERROR(VLOOKUP(A107,Additional!$F$1:$G$153,2,FALSE),"FREE")</f>
        <v>BASIC</v>
      </c>
      <c r="M107" t="str" cm="1">
        <f t="array" ref="M107">INDEX(Additional!$Q$2:$R$201,Additional!S107,2)</f>
        <v>BASIC</v>
      </c>
    </row>
    <row r="108" spans="1:13" ht="15.75" customHeight="1" x14ac:dyDescent="0.2">
      <c r="A108" s="2" t="s">
        <v>118</v>
      </c>
      <c r="B108" s="3">
        <v>44562</v>
      </c>
      <c r="C108" s="2">
        <v>2</v>
      </c>
      <c r="D108" s="2" t="str">
        <f>VLOOKUP(C108,Additional!$J$2:$K$3,2,FALSE)</f>
        <v>REGULAR</v>
      </c>
      <c r="E108" s="2">
        <v>53</v>
      </c>
      <c r="F108" s="2" t="str">
        <f>HLOOKUP(E108,Additional!$J$5:$O$7,2,FALSE)</f>
        <v>PAKAIAN</v>
      </c>
      <c r="G108" s="2">
        <v>26</v>
      </c>
      <c r="H108" s="2" t="str">
        <f>VLOOKUP(G108, Additional!A:B, 2, FALSE)</f>
        <v>JAKARTA-BALI</v>
      </c>
      <c r="I108" s="2">
        <f>HLOOKUP(E108,Additional!$J$5:$O$7,3,FALSE)</f>
        <v>1</v>
      </c>
      <c r="J108" s="2">
        <f>VLOOKUP(G108, Additional!A:C, 3, FALSE)</f>
        <v>15000</v>
      </c>
      <c r="K108" s="2">
        <f t="shared" si="1"/>
        <v>15000</v>
      </c>
      <c r="L108" s="2" t="str">
        <f>IFERROR(VLOOKUP(A108,Additional!$F$1:$G$153,2,FALSE),"FREE")</f>
        <v>BASIC</v>
      </c>
      <c r="M108" t="str" cm="1">
        <f t="array" ref="M108">INDEX(Additional!$Q$2:$R$201,Additional!S108,2)</f>
        <v>BASIC</v>
      </c>
    </row>
    <row r="109" spans="1:13" ht="15.75" customHeight="1" x14ac:dyDescent="0.2">
      <c r="A109" s="2" t="s">
        <v>119</v>
      </c>
      <c r="B109" s="3">
        <v>44562</v>
      </c>
      <c r="C109" s="2">
        <v>1</v>
      </c>
      <c r="D109" s="2" t="str">
        <f>VLOOKUP(C109,Additional!$J$2:$K$3,2,FALSE)</f>
        <v>EXPRESS</v>
      </c>
      <c r="E109" s="2">
        <v>54</v>
      </c>
      <c r="F109" s="2" t="str">
        <f>HLOOKUP(E109,Additional!$J$5:$O$7,2,FALSE)</f>
        <v>TAS</v>
      </c>
      <c r="G109" s="2">
        <v>21</v>
      </c>
      <c r="H109" s="2" t="str">
        <f>VLOOKUP(G109, Additional!A:B, 2, FALSE)</f>
        <v>JAKARTA-JOGJAKARTA</v>
      </c>
      <c r="I109" s="2">
        <f>HLOOKUP(E109,Additional!$J$5:$O$7,3,FALSE)</f>
        <v>1.5</v>
      </c>
      <c r="J109" s="2">
        <f>VLOOKUP(G109, Additional!A:C, 3, FALSE)</f>
        <v>9750</v>
      </c>
      <c r="K109" s="2">
        <f t="shared" si="1"/>
        <v>14625</v>
      </c>
      <c r="L109" s="2" t="str">
        <f>IFERROR(VLOOKUP(A109,Additional!$F$1:$G$153,2,FALSE),"FREE")</f>
        <v>BASIC</v>
      </c>
      <c r="M109" t="str" cm="1">
        <f t="array" ref="M109">INDEX(Additional!$Q$2:$R$201,Additional!S109,2)</f>
        <v>BASIC</v>
      </c>
    </row>
    <row r="110" spans="1:13" ht="15.75" customHeight="1" x14ac:dyDescent="0.2">
      <c r="A110" s="2" t="s">
        <v>120</v>
      </c>
      <c r="B110" s="3">
        <v>44562</v>
      </c>
      <c r="C110" s="2">
        <v>2</v>
      </c>
      <c r="D110" s="2" t="str">
        <f>VLOOKUP(C110,Additional!$J$2:$K$3,2,FALSE)</f>
        <v>REGULAR</v>
      </c>
      <c r="E110" s="2">
        <v>53</v>
      </c>
      <c r="F110" s="2" t="str">
        <f>HLOOKUP(E110,Additional!$J$5:$O$7,2,FALSE)</f>
        <v>PAKAIAN</v>
      </c>
      <c r="G110" s="2">
        <v>19</v>
      </c>
      <c r="H110" s="2" t="str">
        <f>VLOOKUP(G110, Additional!A:B, 2, FALSE)</f>
        <v>JAKARTA-SALATIGA</v>
      </c>
      <c r="I110" s="2">
        <f>HLOOKUP(E110,Additional!$J$5:$O$7,3,FALSE)</f>
        <v>1</v>
      </c>
      <c r="J110" s="2">
        <f>VLOOKUP(G110, Additional!A:C, 3, FALSE)</f>
        <v>9500</v>
      </c>
      <c r="K110" s="2">
        <f t="shared" si="1"/>
        <v>9500</v>
      </c>
      <c r="L110" s="2" t="str">
        <f>IFERROR(VLOOKUP(A110,Additional!$F$1:$G$153,2,FALSE),"FREE")</f>
        <v>BASIC</v>
      </c>
      <c r="M110" t="str" cm="1">
        <f t="array" ref="M110">INDEX(Additional!$Q$2:$R$201,Additional!S110,2)</f>
        <v>BASIC</v>
      </c>
    </row>
    <row r="111" spans="1:13" ht="15.75" customHeight="1" x14ac:dyDescent="0.2">
      <c r="A111" s="2" t="s">
        <v>121</v>
      </c>
      <c r="B111" s="3">
        <v>44562</v>
      </c>
      <c r="C111" s="2">
        <v>1</v>
      </c>
      <c r="D111" s="2" t="str">
        <f>VLOOKUP(C111,Additional!$J$2:$K$3,2,FALSE)</f>
        <v>EXPRESS</v>
      </c>
      <c r="E111" s="2">
        <v>56</v>
      </c>
      <c r="F111" s="2" t="str">
        <f>HLOOKUP(E111,Additional!$J$5:$O$7,2,FALSE)</f>
        <v>DOKUMEN</v>
      </c>
      <c r="G111" s="2">
        <v>20</v>
      </c>
      <c r="H111" s="2" t="str">
        <f>VLOOKUP(G111, Additional!A:B, 2, FALSE)</f>
        <v>JAKARTA-SOLO</v>
      </c>
      <c r="I111" s="2">
        <f>HLOOKUP(E111,Additional!$J$5:$O$7,3,FALSE)</f>
        <v>1</v>
      </c>
      <c r="J111" s="2">
        <f>VLOOKUP(G111, Additional!A:C, 3, FALSE)</f>
        <v>10000</v>
      </c>
      <c r="K111" s="2">
        <f t="shared" si="1"/>
        <v>10000</v>
      </c>
      <c r="L111" s="2" t="str">
        <f>IFERROR(VLOOKUP(A111,Additional!$F$1:$G$153,2,FALSE),"FREE")</f>
        <v>FREE</v>
      </c>
      <c r="M111" t="str" cm="1">
        <f t="array" ref="M111">INDEX(Additional!$Q$2:$R$201,Additional!S111,2)</f>
        <v>BASIC</v>
      </c>
    </row>
    <row r="112" spans="1:13" ht="15.75" customHeight="1" x14ac:dyDescent="0.2">
      <c r="A112" s="2" t="s">
        <v>122</v>
      </c>
      <c r="B112" s="3">
        <v>44562</v>
      </c>
      <c r="C112" s="2">
        <v>1</v>
      </c>
      <c r="D112" s="2" t="str">
        <f>VLOOKUP(C112,Additional!$J$2:$K$3,2,FALSE)</f>
        <v>EXPRESS</v>
      </c>
      <c r="E112" s="2">
        <v>56</v>
      </c>
      <c r="F112" s="2" t="str">
        <f>HLOOKUP(E112,Additional!$J$5:$O$7,2,FALSE)</f>
        <v>DOKUMEN</v>
      </c>
      <c r="G112" s="2">
        <v>16</v>
      </c>
      <c r="H112" s="2" t="str">
        <f>VLOOKUP(G112, Additional!A:B, 2, FALSE)</f>
        <v>JAKARTA-GARUT</v>
      </c>
      <c r="I112" s="2">
        <f>HLOOKUP(E112,Additional!$J$5:$O$7,3,FALSE)</f>
        <v>1</v>
      </c>
      <c r="J112" s="2">
        <f>VLOOKUP(G112, Additional!A:C, 3, FALSE)</f>
        <v>8500</v>
      </c>
      <c r="K112" s="2">
        <f t="shared" si="1"/>
        <v>8500</v>
      </c>
      <c r="L112" s="2" t="str">
        <f>IFERROR(VLOOKUP(A112,Additional!$F$1:$G$153,2,FALSE),"FREE")</f>
        <v>PREMIUM</v>
      </c>
      <c r="M112" t="str" cm="1">
        <f t="array" ref="M112">INDEX(Additional!$Q$2:$R$201,Additional!S112,2)</f>
        <v>BASIC</v>
      </c>
    </row>
    <row r="113" spans="1:13" ht="15.75" customHeight="1" x14ac:dyDescent="0.2">
      <c r="A113" s="2" t="s">
        <v>123</v>
      </c>
      <c r="B113" s="3">
        <v>44562</v>
      </c>
      <c r="C113" s="2">
        <v>1</v>
      </c>
      <c r="D113" s="2" t="str">
        <f>VLOOKUP(C113,Additional!$J$2:$K$3,2,FALSE)</f>
        <v>EXPRESS</v>
      </c>
      <c r="E113" s="2">
        <v>55</v>
      </c>
      <c r="F113" s="2" t="str">
        <f>HLOOKUP(E113,Additional!$J$5:$O$7,2,FALSE)</f>
        <v>SEPATU</v>
      </c>
      <c r="G113" s="2">
        <v>12</v>
      </c>
      <c r="H113" s="2" t="str">
        <f>VLOOKUP(G113, Additional!A:B, 2, FALSE)</f>
        <v>JAKARTA-TANGERANG</v>
      </c>
      <c r="I113" s="2">
        <f>HLOOKUP(E113,Additional!$J$5:$O$7,3,FALSE)</f>
        <v>1</v>
      </c>
      <c r="J113" s="2">
        <f>VLOOKUP(G113, Additional!A:C, 3, FALSE)</f>
        <v>7000</v>
      </c>
      <c r="K113" s="2">
        <f t="shared" si="1"/>
        <v>7000</v>
      </c>
      <c r="L113" s="2" t="str">
        <f>IFERROR(VLOOKUP(A113,Additional!$F$1:$G$153,2,FALSE),"FREE")</f>
        <v>BASIC</v>
      </c>
      <c r="M113" t="str" cm="1">
        <f t="array" ref="M113">INDEX(Additional!$Q$2:$R$201,Additional!S113,2)</f>
        <v>BASIC</v>
      </c>
    </row>
    <row r="114" spans="1:13" ht="15.75" customHeight="1" x14ac:dyDescent="0.2">
      <c r="A114" s="2" t="s">
        <v>124</v>
      </c>
      <c r="B114" s="3">
        <v>44562</v>
      </c>
      <c r="C114" s="2">
        <v>1</v>
      </c>
      <c r="D114" s="2" t="str">
        <f>VLOOKUP(C114,Additional!$J$2:$K$3,2,FALSE)</f>
        <v>EXPRESS</v>
      </c>
      <c r="E114" s="2">
        <v>54</v>
      </c>
      <c r="F114" s="2" t="str">
        <f>HLOOKUP(E114,Additional!$J$5:$O$7,2,FALSE)</f>
        <v>TAS</v>
      </c>
      <c r="G114" s="2">
        <v>24</v>
      </c>
      <c r="H114" s="2" t="str">
        <f>VLOOKUP(G114, Additional!A:B, 2, FALSE)</f>
        <v>JAKARTA-MADURA</v>
      </c>
      <c r="I114" s="2">
        <f>HLOOKUP(E114,Additional!$J$5:$O$7,3,FALSE)</f>
        <v>1.5</v>
      </c>
      <c r="J114" s="2">
        <f>VLOOKUP(G114, Additional!A:C, 3, FALSE)</f>
        <v>14000</v>
      </c>
      <c r="K114" s="2">
        <f t="shared" si="1"/>
        <v>21000</v>
      </c>
      <c r="L114" s="2" t="str">
        <f>IFERROR(VLOOKUP(A114,Additional!$F$1:$G$153,2,FALSE),"FREE")</f>
        <v>BASIC</v>
      </c>
      <c r="M114" t="str" cm="1">
        <f t="array" ref="M114">INDEX(Additional!$Q$2:$R$201,Additional!S114,2)</f>
        <v>BASIC</v>
      </c>
    </row>
    <row r="115" spans="1:13" ht="15.75" customHeight="1" x14ac:dyDescent="0.2">
      <c r="A115" s="2" t="s">
        <v>125</v>
      </c>
      <c r="B115" s="3">
        <v>44562</v>
      </c>
      <c r="C115" s="2">
        <v>2</v>
      </c>
      <c r="D115" s="2" t="str">
        <f>VLOOKUP(C115,Additional!$J$2:$K$3,2,FALSE)</f>
        <v>REGULAR</v>
      </c>
      <c r="E115" s="2">
        <v>53</v>
      </c>
      <c r="F115" s="2" t="str">
        <f>HLOOKUP(E115,Additional!$J$5:$O$7,2,FALSE)</f>
        <v>PAKAIAN</v>
      </c>
      <c r="G115" s="2">
        <v>15</v>
      </c>
      <c r="H115" s="2" t="str">
        <f>VLOOKUP(G115, Additional!A:B, 2, FALSE)</f>
        <v>JAKARTA-BANDUNG</v>
      </c>
      <c r="I115" s="2">
        <f>HLOOKUP(E115,Additional!$J$5:$O$7,3,FALSE)</f>
        <v>1</v>
      </c>
      <c r="J115" s="2">
        <f>VLOOKUP(G115, Additional!A:C, 3, FALSE)</f>
        <v>8000</v>
      </c>
      <c r="K115" s="2">
        <f t="shared" si="1"/>
        <v>8000</v>
      </c>
      <c r="L115" s="2" t="str">
        <f>IFERROR(VLOOKUP(A115,Additional!$F$1:$G$153,2,FALSE),"FREE")</f>
        <v>FREE</v>
      </c>
      <c r="M115" t="str" cm="1">
        <f t="array" ref="M115">INDEX(Additional!$Q$2:$R$201,Additional!S115,2)</f>
        <v>BASIC</v>
      </c>
    </row>
    <row r="116" spans="1:13" ht="15.75" customHeight="1" x14ac:dyDescent="0.2">
      <c r="A116" s="2" t="s">
        <v>126</v>
      </c>
      <c r="B116" s="3">
        <v>44562</v>
      </c>
      <c r="C116" s="2">
        <v>2</v>
      </c>
      <c r="D116" s="2" t="str">
        <f>VLOOKUP(C116,Additional!$J$2:$K$3,2,FALSE)</f>
        <v>REGULAR</v>
      </c>
      <c r="E116" s="2">
        <v>53</v>
      </c>
      <c r="F116" s="2" t="str">
        <f>HLOOKUP(E116,Additional!$J$5:$O$7,2,FALSE)</f>
        <v>PAKAIAN</v>
      </c>
      <c r="G116" s="2">
        <v>25</v>
      </c>
      <c r="H116" s="2" t="str">
        <f>VLOOKUP(G116, Additional!A:B, 2, FALSE)</f>
        <v>JAKARTA-LAMPUNG</v>
      </c>
      <c r="I116" s="2">
        <f>HLOOKUP(E116,Additional!$J$5:$O$7,3,FALSE)</f>
        <v>1</v>
      </c>
      <c r="J116" s="2">
        <f>VLOOKUP(G116, Additional!A:C, 3, FALSE)</f>
        <v>15000</v>
      </c>
      <c r="K116" s="2">
        <f t="shared" si="1"/>
        <v>15000</v>
      </c>
      <c r="L116" s="2" t="str">
        <f>IFERROR(VLOOKUP(A116,Additional!$F$1:$G$153,2,FALSE),"FREE")</f>
        <v>BASIC</v>
      </c>
      <c r="M116" t="str" cm="1">
        <f t="array" ref="M116">INDEX(Additional!$Q$2:$R$201,Additional!S116,2)</f>
        <v>BASIC</v>
      </c>
    </row>
    <row r="117" spans="1:13" ht="15.75" customHeight="1" x14ac:dyDescent="0.2">
      <c r="A117" s="2" t="s">
        <v>127</v>
      </c>
      <c r="B117" s="3">
        <v>44562</v>
      </c>
      <c r="C117" s="2">
        <v>2</v>
      </c>
      <c r="D117" s="2" t="str">
        <f>VLOOKUP(C117,Additional!$J$2:$K$3,2,FALSE)</f>
        <v>REGULAR</v>
      </c>
      <c r="E117" s="2">
        <v>56</v>
      </c>
      <c r="F117" s="2" t="str">
        <f>HLOOKUP(E117,Additional!$J$5:$O$7,2,FALSE)</f>
        <v>DOKUMEN</v>
      </c>
      <c r="G117" s="2">
        <v>13</v>
      </c>
      <c r="H117" s="2" t="str">
        <f>VLOOKUP(G117, Additional!A:B, 2, FALSE)</f>
        <v>JAKARTA-BOGOR</v>
      </c>
      <c r="I117" s="2">
        <f>HLOOKUP(E117,Additional!$J$5:$O$7,3,FALSE)</f>
        <v>1</v>
      </c>
      <c r="J117" s="2">
        <f>VLOOKUP(G117, Additional!A:C, 3, FALSE)</f>
        <v>7000</v>
      </c>
      <c r="K117" s="2">
        <f t="shared" si="1"/>
        <v>7000</v>
      </c>
      <c r="L117" s="2" t="str">
        <f>IFERROR(VLOOKUP(A117,Additional!$F$1:$G$153,2,FALSE),"FREE")</f>
        <v>BASIC</v>
      </c>
      <c r="M117" t="str" cm="1">
        <f t="array" ref="M117">INDEX(Additional!$Q$2:$R$201,Additional!S117,2)</f>
        <v>PREMIUM</v>
      </c>
    </row>
    <row r="118" spans="1:13" ht="15.75" customHeight="1" x14ac:dyDescent="0.2">
      <c r="A118" s="2" t="s">
        <v>128</v>
      </c>
      <c r="B118" s="3">
        <v>44562</v>
      </c>
      <c r="C118" s="2">
        <v>1</v>
      </c>
      <c r="D118" s="2" t="str">
        <f>VLOOKUP(C118,Additional!$J$2:$K$3,2,FALSE)</f>
        <v>EXPRESS</v>
      </c>
      <c r="E118" s="2">
        <v>57</v>
      </c>
      <c r="F118" s="2" t="str">
        <f>HLOOKUP(E118,Additional!$J$5:$O$7,2,FALSE)</f>
        <v>BARANG ELEKTRONIK</v>
      </c>
      <c r="G118" s="2">
        <v>14</v>
      </c>
      <c r="H118" s="2" t="str">
        <f>VLOOKUP(G118, Additional!A:B, 2, FALSE)</f>
        <v>JAKARTA-DEPOK</v>
      </c>
      <c r="I118" s="2">
        <f>HLOOKUP(E118,Additional!$J$5:$O$7,3,FALSE)</f>
        <v>3</v>
      </c>
      <c r="J118" s="2">
        <f>VLOOKUP(G118, Additional!A:C, 3, FALSE)</f>
        <v>7000</v>
      </c>
      <c r="K118" s="2">
        <f t="shared" si="1"/>
        <v>21000</v>
      </c>
      <c r="L118" s="2" t="str">
        <f>IFERROR(VLOOKUP(A118,Additional!$F$1:$G$153,2,FALSE),"FREE")</f>
        <v>FREE</v>
      </c>
      <c r="M118" t="str" cm="1">
        <f t="array" ref="M118">INDEX(Additional!$Q$2:$R$201,Additional!S118,2)</f>
        <v>BASIC</v>
      </c>
    </row>
    <row r="119" spans="1:13" ht="15.75" customHeight="1" x14ac:dyDescent="0.2">
      <c r="A119" s="2" t="s">
        <v>129</v>
      </c>
      <c r="B119" s="3">
        <v>44562</v>
      </c>
      <c r="C119" s="2">
        <v>1</v>
      </c>
      <c r="D119" s="2" t="str">
        <f>VLOOKUP(C119,Additional!$J$2:$K$3,2,FALSE)</f>
        <v>EXPRESS</v>
      </c>
      <c r="E119" s="2">
        <v>53</v>
      </c>
      <c r="F119" s="2" t="str">
        <f>HLOOKUP(E119,Additional!$J$5:$O$7,2,FALSE)</f>
        <v>PAKAIAN</v>
      </c>
      <c r="G119" s="2">
        <v>25</v>
      </c>
      <c r="H119" s="2" t="str">
        <f>VLOOKUP(G119, Additional!A:B, 2, FALSE)</f>
        <v>JAKARTA-LAMPUNG</v>
      </c>
      <c r="I119" s="2">
        <f>HLOOKUP(E119,Additional!$J$5:$O$7,3,FALSE)</f>
        <v>1</v>
      </c>
      <c r="J119" s="2">
        <f>VLOOKUP(G119, Additional!A:C, 3, FALSE)</f>
        <v>15000</v>
      </c>
      <c r="K119" s="2">
        <f t="shared" si="1"/>
        <v>15000</v>
      </c>
      <c r="L119" s="2" t="str">
        <f>IFERROR(VLOOKUP(A119,Additional!$F$1:$G$153,2,FALSE),"FREE")</f>
        <v>BASIC</v>
      </c>
      <c r="M119" t="str" cm="1">
        <f t="array" ref="M119">INDEX(Additional!$Q$2:$R$201,Additional!S119,2)</f>
        <v>BASIC</v>
      </c>
    </row>
    <row r="120" spans="1:13" ht="15.75" customHeight="1" x14ac:dyDescent="0.2">
      <c r="A120" s="2" t="s">
        <v>130</v>
      </c>
      <c r="B120" s="3">
        <v>44562</v>
      </c>
      <c r="C120" s="2">
        <v>1</v>
      </c>
      <c r="D120" s="2" t="str">
        <f>VLOOKUP(C120,Additional!$J$2:$K$3,2,FALSE)</f>
        <v>EXPRESS</v>
      </c>
      <c r="E120" s="2">
        <v>54</v>
      </c>
      <c r="F120" s="2" t="str">
        <f>HLOOKUP(E120,Additional!$J$5:$O$7,2,FALSE)</f>
        <v>TAS</v>
      </c>
      <c r="G120" s="2">
        <v>16</v>
      </c>
      <c r="H120" s="2" t="str">
        <f>VLOOKUP(G120, Additional!A:B, 2, FALSE)</f>
        <v>JAKARTA-GARUT</v>
      </c>
      <c r="I120" s="2">
        <f>HLOOKUP(E120,Additional!$J$5:$O$7,3,FALSE)</f>
        <v>1.5</v>
      </c>
      <c r="J120" s="2">
        <f>VLOOKUP(G120, Additional!A:C, 3, FALSE)</f>
        <v>8500</v>
      </c>
      <c r="K120" s="2">
        <f t="shared" si="1"/>
        <v>12750</v>
      </c>
      <c r="L120" s="2" t="str">
        <f>IFERROR(VLOOKUP(A120,Additional!$F$1:$G$153,2,FALSE),"FREE")</f>
        <v>PREMIUM</v>
      </c>
      <c r="M120" t="str" cm="1">
        <f t="array" ref="M120">INDEX(Additional!$Q$2:$R$201,Additional!S120,2)</f>
        <v>BASIC</v>
      </c>
    </row>
    <row r="121" spans="1:13" ht="15.75" customHeight="1" x14ac:dyDescent="0.2">
      <c r="A121" s="2" t="s">
        <v>131</v>
      </c>
      <c r="B121" s="3">
        <v>44562</v>
      </c>
      <c r="C121" s="2">
        <v>1</v>
      </c>
      <c r="D121" s="2" t="str">
        <f>VLOOKUP(C121,Additional!$J$2:$K$3,2,FALSE)</f>
        <v>EXPRESS</v>
      </c>
      <c r="E121" s="2">
        <v>56</v>
      </c>
      <c r="F121" s="2" t="str">
        <f>HLOOKUP(E121,Additional!$J$5:$O$7,2,FALSE)</f>
        <v>DOKUMEN</v>
      </c>
      <c r="G121" s="2">
        <v>22</v>
      </c>
      <c r="H121" s="2" t="str">
        <f>VLOOKUP(G121, Additional!A:B, 2, FALSE)</f>
        <v>JAKARTA-MALANG</v>
      </c>
      <c r="I121" s="2">
        <f>HLOOKUP(E121,Additional!$J$5:$O$7,3,FALSE)</f>
        <v>1</v>
      </c>
      <c r="J121" s="2">
        <f>VLOOKUP(G121, Additional!A:C, 3, FALSE)</f>
        <v>11000</v>
      </c>
      <c r="K121" s="2">
        <f t="shared" si="1"/>
        <v>11000</v>
      </c>
      <c r="L121" s="2" t="str">
        <f>IFERROR(VLOOKUP(A121,Additional!$F$1:$G$153,2,FALSE),"FREE")</f>
        <v>BASIC</v>
      </c>
      <c r="M121" t="str" cm="1">
        <f t="array" ref="M121">INDEX(Additional!$Q$2:$R$201,Additional!S121,2)</f>
        <v>BASIC</v>
      </c>
    </row>
    <row r="122" spans="1:13" ht="15.75" customHeight="1" x14ac:dyDescent="0.2">
      <c r="A122" s="2" t="s">
        <v>132</v>
      </c>
      <c r="B122" s="3">
        <v>44562</v>
      </c>
      <c r="C122" s="2">
        <v>1</v>
      </c>
      <c r="D122" s="2" t="str">
        <f>VLOOKUP(C122,Additional!$J$2:$K$3,2,FALSE)</f>
        <v>EXPRESS</v>
      </c>
      <c r="E122" s="2">
        <v>55</v>
      </c>
      <c r="F122" s="2" t="str">
        <f>HLOOKUP(E122,Additional!$J$5:$O$7,2,FALSE)</f>
        <v>SEPATU</v>
      </c>
      <c r="G122" s="2">
        <v>14</v>
      </c>
      <c r="H122" s="2" t="str">
        <f>VLOOKUP(G122, Additional!A:B, 2, FALSE)</f>
        <v>JAKARTA-DEPOK</v>
      </c>
      <c r="I122" s="2">
        <f>HLOOKUP(E122,Additional!$J$5:$O$7,3,FALSE)</f>
        <v>1</v>
      </c>
      <c r="J122" s="2">
        <f>VLOOKUP(G122, Additional!A:C, 3, FALSE)</f>
        <v>7000</v>
      </c>
      <c r="K122" s="2">
        <f t="shared" si="1"/>
        <v>7000</v>
      </c>
      <c r="L122" s="2" t="str">
        <f>IFERROR(VLOOKUP(A122,Additional!$F$1:$G$153,2,FALSE),"FREE")</f>
        <v>BASIC</v>
      </c>
      <c r="M122" t="str" cm="1">
        <f t="array" ref="M122">INDEX(Additional!$Q$2:$R$201,Additional!S122,2)</f>
        <v>BASIC</v>
      </c>
    </row>
    <row r="123" spans="1:13" ht="15.75" customHeight="1" x14ac:dyDescent="0.2">
      <c r="A123" s="2" t="s">
        <v>133</v>
      </c>
      <c r="B123" s="3">
        <v>44562</v>
      </c>
      <c r="C123" s="2">
        <v>1</v>
      </c>
      <c r="D123" s="2" t="str">
        <f>VLOOKUP(C123,Additional!$J$2:$K$3,2,FALSE)</f>
        <v>EXPRESS</v>
      </c>
      <c r="E123" s="2">
        <v>57</v>
      </c>
      <c r="F123" s="2" t="str">
        <f>HLOOKUP(E123,Additional!$J$5:$O$7,2,FALSE)</f>
        <v>BARANG ELEKTRONIK</v>
      </c>
      <c r="G123" s="2">
        <v>17</v>
      </c>
      <c r="H123" s="2" t="str">
        <f>VLOOKUP(G123, Additional!A:B, 2, FALSE)</f>
        <v>JAKARTA-SEMARANG</v>
      </c>
      <c r="I123" s="2">
        <f>HLOOKUP(E123,Additional!$J$5:$O$7,3,FALSE)</f>
        <v>3</v>
      </c>
      <c r="J123" s="2">
        <f>VLOOKUP(G123, Additional!A:C, 3, FALSE)</f>
        <v>9000</v>
      </c>
      <c r="K123" s="2">
        <f t="shared" si="1"/>
        <v>27000</v>
      </c>
      <c r="L123" s="2" t="str">
        <f>IFERROR(VLOOKUP(A123,Additional!$F$1:$G$153,2,FALSE),"FREE")</f>
        <v>PREMIUM</v>
      </c>
      <c r="M123" t="str" cm="1">
        <f t="array" ref="M123">INDEX(Additional!$Q$2:$R$201,Additional!S123,2)</f>
        <v>BASIC</v>
      </c>
    </row>
    <row r="124" spans="1:13" ht="15.75" customHeight="1" x14ac:dyDescent="0.2">
      <c r="A124" s="2" t="s">
        <v>134</v>
      </c>
      <c r="B124" s="3">
        <v>44562</v>
      </c>
      <c r="C124" s="2">
        <v>1</v>
      </c>
      <c r="D124" s="2" t="str">
        <f>VLOOKUP(C124,Additional!$J$2:$K$3,2,FALSE)</f>
        <v>EXPRESS</v>
      </c>
      <c r="E124" s="2">
        <v>57</v>
      </c>
      <c r="F124" s="2" t="str">
        <f>HLOOKUP(E124,Additional!$J$5:$O$7,2,FALSE)</f>
        <v>BARANG ELEKTRONIK</v>
      </c>
      <c r="G124" s="2">
        <v>11</v>
      </c>
      <c r="H124" s="2" t="str">
        <f>VLOOKUP(G124, Additional!A:B, 2, FALSE)</f>
        <v>JAKARTA-JAKARTA</v>
      </c>
      <c r="I124" s="2">
        <f>HLOOKUP(E124,Additional!$J$5:$O$7,3,FALSE)</f>
        <v>3</v>
      </c>
      <c r="J124" s="2">
        <f>VLOOKUP(G124, Additional!A:C, 3, FALSE)</f>
        <v>7000</v>
      </c>
      <c r="K124" s="2">
        <f t="shared" si="1"/>
        <v>21000</v>
      </c>
      <c r="L124" s="2" t="str">
        <f>IFERROR(VLOOKUP(A124,Additional!$F$1:$G$153,2,FALSE),"FREE")</f>
        <v>BASIC</v>
      </c>
      <c r="M124" t="str" cm="1">
        <f t="array" ref="M124">INDEX(Additional!$Q$2:$R$201,Additional!S124,2)</f>
        <v>BASIC</v>
      </c>
    </row>
    <row r="125" spans="1:13" ht="15.75" customHeight="1" x14ac:dyDescent="0.2">
      <c r="A125" s="2" t="s">
        <v>135</v>
      </c>
      <c r="B125" s="3">
        <v>44562</v>
      </c>
      <c r="C125" s="2">
        <v>1</v>
      </c>
      <c r="D125" s="2" t="str">
        <f>VLOOKUP(C125,Additional!$J$2:$K$3,2,FALSE)</f>
        <v>EXPRESS</v>
      </c>
      <c r="E125" s="2">
        <v>55</v>
      </c>
      <c r="F125" s="2" t="str">
        <f>HLOOKUP(E125,Additional!$J$5:$O$7,2,FALSE)</f>
        <v>SEPATU</v>
      </c>
      <c r="G125" s="2">
        <v>23</v>
      </c>
      <c r="H125" s="2" t="str">
        <f>VLOOKUP(G125, Additional!A:B, 2, FALSE)</f>
        <v>JAKARTA-SURABAYA</v>
      </c>
      <c r="I125" s="2">
        <f>HLOOKUP(E125,Additional!$J$5:$O$7,3,FALSE)</f>
        <v>1</v>
      </c>
      <c r="J125" s="2">
        <f>VLOOKUP(G125, Additional!A:C, 3, FALSE)</f>
        <v>12000</v>
      </c>
      <c r="K125" s="2">
        <f t="shared" si="1"/>
        <v>12000</v>
      </c>
      <c r="L125" s="2" t="str">
        <f>IFERROR(VLOOKUP(A125,Additional!$F$1:$G$153,2,FALSE),"FREE")</f>
        <v>FREE</v>
      </c>
      <c r="M125" t="str" cm="1">
        <f t="array" ref="M125">INDEX(Additional!$Q$2:$R$201,Additional!S125,2)</f>
        <v>BASIC</v>
      </c>
    </row>
    <row r="126" spans="1:13" ht="15.75" customHeight="1" x14ac:dyDescent="0.2">
      <c r="A126" s="2" t="s">
        <v>136</v>
      </c>
      <c r="B126" s="3">
        <v>44562</v>
      </c>
      <c r="C126" s="2">
        <v>1</v>
      </c>
      <c r="D126" s="2" t="str">
        <f>VLOOKUP(C126,Additional!$J$2:$K$3,2,FALSE)</f>
        <v>EXPRESS</v>
      </c>
      <c r="E126" s="2">
        <v>53</v>
      </c>
      <c r="F126" s="2" t="str">
        <f>HLOOKUP(E126,Additional!$J$5:$O$7,2,FALSE)</f>
        <v>PAKAIAN</v>
      </c>
      <c r="G126" s="2">
        <v>17</v>
      </c>
      <c r="H126" s="2" t="str">
        <f>VLOOKUP(G126, Additional!A:B, 2, FALSE)</f>
        <v>JAKARTA-SEMARANG</v>
      </c>
      <c r="I126" s="2">
        <f>HLOOKUP(E126,Additional!$J$5:$O$7,3,FALSE)</f>
        <v>1</v>
      </c>
      <c r="J126" s="2">
        <f>VLOOKUP(G126, Additional!A:C, 3, FALSE)</f>
        <v>9000</v>
      </c>
      <c r="K126" s="2">
        <f t="shared" si="1"/>
        <v>9000</v>
      </c>
      <c r="L126" s="2" t="str">
        <f>IFERROR(VLOOKUP(A126,Additional!$F$1:$G$153,2,FALSE),"FREE")</f>
        <v>BASIC</v>
      </c>
      <c r="M126" t="str" cm="1">
        <f t="array" ref="M126">INDEX(Additional!$Q$2:$R$201,Additional!S126,2)</f>
        <v>BASIC</v>
      </c>
    </row>
    <row r="127" spans="1:13" ht="15.75" customHeight="1" x14ac:dyDescent="0.2">
      <c r="A127" s="2" t="s">
        <v>137</v>
      </c>
      <c r="B127" s="3">
        <v>44562</v>
      </c>
      <c r="C127" s="2">
        <v>2</v>
      </c>
      <c r="D127" s="2" t="str">
        <f>VLOOKUP(C127,Additional!$J$2:$K$3,2,FALSE)</f>
        <v>REGULAR</v>
      </c>
      <c r="E127" s="2">
        <v>55</v>
      </c>
      <c r="F127" s="2" t="str">
        <f>HLOOKUP(E127,Additional!$J$5:$O$7,2,FALSE)</f>
        <v>SEPATU</v>
      </c>
      <c r="G127" s="2">
        <v>20</v>
      </c>
      <c r="H127" s="2" t="str">
        <f>VLOOKUP(G127, Additional!A:B, 2, FALSE)</f>
        <v>JAKARTA-SOLO</v>
      </c>
      <c r="I127" s="2">
        <f>HLOOKUP(E127,Additional!$J$5:$O$7,3,FALSE)</f>
        <v>1</v>
      </c>
      <c r="J127" s="2">
        <f>VLOOKUP(G127, Additional!A:C, 3, FALSE)</f>
        <v>10000</v>
      </c>
      <c r="K127" s="2">
        <f t="shared" si="1"/>
        <v>10000</v>
      </c>
      <c r="L127" s="2" t="str">
        <f>IFERROR(VLOOKUP(A127,Additional!$F$1:$G$153,2,FALSE),"FREE")</f>
        <v>BASIC</v>
      </c>
      <c r="M127" t="str" cm="1">
        <f t="array" ref="M127">INDEX(Additional!$Q$2:$R$201,Additional!S127,2)</f>
        <v>PREMIUM</v>
      </c>
    </row>
    <row r="128" spans="1:13" ht="15.75" customHeight="1" x14ac:dyDescent="0.2">
      <c r="A128" s="2" t="s">
        <v>138</v>
      </c>
      <c r="B128" s="3">
        <v>44562</v>
      </c>
      <c r="C128" s="2">
        <v>2</v>
      </c>
      <c r="D128" s="2" t="str">
        <f>VLOOKUP(C128,Additional!$J$2:$K$3,2,FALSE)</f>
        <v>REGULAR</v>
      </c>
      <c r="E128" s="2">
        <v>54</v>
      </c>
      <c r="F128" s="2" t="str">
        <f>HLOOKUP(E128,Additional!$J$5:$O$7,2,FALSE)</f>
        <v>TAS</v>
      </c>
      <c r="G128" s="2">
        <v>19</v>
      </c>
      <c r="H128" s="2" t="str">
        <f>VLOOKUP(G128, Additional!A:B, 2, FALSE)</f>
        <v>JAKARTA-SALATIGA</v>
      </c>
      <c r="I128" s="2">
        <f>HLOOKUP(E128,Additional!$J$5:$O$7,3,FALSE)</f>
        <v>1.5</v>
      </c>
      <c r="J128" s="2">
        <f>VLOOKUP(G128, Additional!A:C, 3, FALSE)</f>
        <v>9500</v>
      </c>
      <c r="K128" s="2">
        <f t="shared" si="1"/>
        <v>14250</v>
      </c>
      <c r="L128" s="2" t="str">
        <f>IFERROR(VLOOKUP(A128,Additional!$F$1:$G$153,2,FALSE),"FREE")</f>
        <v>BASIC</v>
      </c>
      <c r="M128" t="str" cm="1">
        <f t="array" ref="M128">INDEX(Additional!$Q$2:$R$201,Additional!S128,2)</f>
        <v>BASIC</v>
      </c>
    </row>
    <row r="129" spans="1:13" ht="15.75" customHeight="1" x14ac:dyDescent="0.2">
      <c r="A129" s="2" t="s">
        <v>139</v>
      </c>
      <c r="B129" s="3">
        <v>44562</v>
      </c>
      <c r="C129" s="2">
        <v>2</v>
      </c>
      <c r="D129" s="2" t="str">
        <f>VLOOKUP(C129,Additional!$J$2:$K$3,2,FALSE)</f>
        <v>REGULAR</v>
      </c>
      <c r="E129" s="2">
        <v>55</v>
      </c>
      <c r="F129" s="2" t="str">
        <f>HLOOKUP(E129,Additional!$J$5:$O$7,2,FALSE)</f>
        <v>SEPATU</v>
      </c>
      <c r="G129" s="2">
        <v>15</v>
      </c>
      <c r="H129" s="2" t="str">
        <f>VLOOKUP(G129, Additional!A:B, 2, FALSE)</f>
        <v>JAKARTA-BANDUNG</v>
      </c>
      <c r="I129" s="2">
        <f>HLOOKUP(E129,Additional!$J$5:$O$7,3,FALSE)</f>
        <v>1</v>
      </c>
      <c r="J129" s="2">
        <f>VLOOKUP(G129, Additional!A:C, 3, FALSE)</f>
        <v>8000</v>
      </c>
      <c r="K129" s="2">
        <f t="shared" si="1"/>
        <v>8000</v>
      </c>
      <c r="L129" s="2" t="str">
        <f>IFERROR(VLOOKUP(A129,Additional!$F$1:$G$153,2,FALSE),"FREE")</f>
        <v>PREMIUM</v>
      </c>
      <c r="M129" t="str" cm="1">
        <f t="array" ref="M129">INDEX(Additional!$Q$2:$R$201,Additional!S129,2)</f>
        <v>BASIC</v>
      </c>
    </row>
    <row r="130" spans="1:13" ht="15.75" customHeight="1" x14ac:dyDescent="0.2">
      <c r="A130" s="2" t="s">
        <v>140</v>
      </c>
      <c r="B130" s="3">
        <v>44562</v>
      </c>
      <c r="C130" s="2">
        <v>2</v>
      </c>
      <c r="D130" s="2" t="str">
        <f>VLOOKUP(C130,Additional!$J$2:$K$3,2,FALSE)</f>
        <v>REGULAR</v>
      </c>
      <c r="E130" s="2">
        <v>57</v>
      </c>
      <c r="F130" s="2" t="str">
        <f>HLOOKUP(E130,Additional!$J$5:$O$7,2,FALSE)</f>
        <v>BARANG ELEKTRONIK</v>
      </c>
      <c r="G130" s="2">
        <v>21</v>
      </c>
      <c r="H130" s="2" t="str">
        <f>VLOOKUP(G130, Additional!A:B, 2, FALSE)</f>
        <v>JAKARTA-JOGJAKARTA</v>
      </c>
      <c r="I130" s="2">
        <f>HLOOKUP(E130,Additional!$J$5:$O$7,3,FALSE)</f>
        <v>3</v>
      </c>
      <c r="J130" s="2">
        <f>VLOOKUP(G130, Additional!A:C, 3, FALSE)</f>
        <v>9750</v>
      </c>
      <c r="K130" s="2">
        <f t="shared" si="1"/>
        <v>29250</v>
      </c>
      <c r="L130" s="2" t="str">
        <f>IFERROR(VLOOKUP(A130,Additional!$F$1:$G$153,2,FALSE),"FREE")</f>
        <v>BASIC</v>
      </c>
      <c r="M130" t="str" cm="1">
        <f t="array" ref="M130">INDEX(Additional!$Q$2:$R$201,Additional!S130,2)</f>
        <v>PREMIUM</v>
      </c>
    </row>
    <row r="131" spans="1:13" ht="15.75" customHeight="1" x14ac:dyDescent="0.2">
      <c r="A131" s="2" t="s">
        <v>141</v>
      </c>
      <c r="B131" s="3">
        <v>44562</v>
      </c>
      <c r="C131" s="2">
        <v>2</v>
      </c>
      <c r="D131" s="2" t="str">
        <f>VLOOKUP(C131,Additional!$J$2:$K$3,2,FALSE)</f>
        <v>REGULAR</v>
      </c>
      <c r="E131" s="2">
        <v>56</v>
      </c>
      <c r="F131" s="2" t="str">
        <f>HLOOKUP(E131,Additional!$J$5:$O$7,2,FALSE)</f>
        <v>DOKUMEN</v>
      </c>
      <c r="G131" s="2">
        <v>18</v>
      </c>
      <c r="H131" s="2" t="str">
        <f>VLOOKUP(G131, Additional!A:B, 2, FALSE)</f>
        <v>JAKARTA-JEPARA</v>
      </c>
      <c r="I131" s="2">
        <f>HLOOKUP(E131,Additional!$J$5:$O$7,3,FALSE)</f>
        <v>1</v>
      </c>
      <c r="J131" s="2">
        <f>VLOOKUP(G131, Additional!A:C, 3, FALSE)</f>
        <v>9000</v>
      </c>
      <c r="K131" s="2">
        <f t="shared" ref="K131:K194" si="2">I131 * J131</f>
        <v>9000</v>
      </c>
      <c r="L131" s="2" t="str">
        <f>IFERROR(VLOOKUP(A131,Additional!$F$1:$G$153,2,FALSE),"FREE")</f>
        <v>BASIC</v>
      </c>
      <c r="M131" t="str" cm="1">
        <f t="array" ref="M131">INDEX(Additional!$Q$2:$R$201,Additional!S131,2)</f>
        <v>BASIC</v>
      </c>
    </row>
    <row r="132" spans="1:13" ht="15.75" customHeight="1" x14ac:dyDescent="0.2">
      <c r="A132" s="2" t="s">
        <v>142</v>
      </c>
      <c r="B132" s="3">
        <v>44562</v>
      </c>
      <c r="C132" s="2">
        <v>1</v>
      </c>
      <c r="D132" s="2" t="str">
        <f>VLOOKUP(C132,Additional!$J$2:$K$3,2,FALSE)</f>
        <v>EXPRESS</v>
      </c>
      <c r="E132" s="2">
        <v>53</v>
      </c>
      <c r="F132" s="2" t="str">
        <f>HLOOKUP(E132,Additional!$J$5:$O$7,2,FALSE)</f>
        <v>PAKAIAN</v>
      </c>
      <c r="G132" s="2">
        <v>26</v>
      </c>
      <c r="H132" s="2" t="str">
        <f>VLOOKUP(G132, Additional!A:B, 2, FALSE)</f>
        <v>JAKARTA-BALI</v>
      </c>
      <c r="I132" s="2">
        <f>HLOOKUP(E132,Additional!$J$5:$O$7,3,FALSE)</f>
        <v>1</v>
      </c>
      <c r="J132" s="2">
        <f>VLOOKUP(G132, Additional!A:C, 3, FALSE)</f>
        <v>15000</v>
      </c>
      <c r="K132" s="2">
        <f t="shared" si="2"/>
        <v>15000</v>
      </c>
      <c r="L132" s="2" t="str">
        <f>IFERROR(VLOOKUP(A132,Additional!$F$1:$G$153,2,FALSE),"FREE")</f>
        <v>FREE</v>
      </c>
      <c r="M132" t="str" cm="1">
        <f t="array" ref="M132">INDEX(Additional!$Q$2:$R$201,Additional!S132,2)</f>
        <v>BASIC</v>
      </c>
    </row>
    <row r="133" spans="1:13" ht="15.75" customHeight="1" x14ac:dyDescent="0.2">
      <c r="A133" s="2" t="s">
        <v>143</v>
      </c>
      <c r="B133" s="3">
        <v>44562</v>
      </c>
      <c r="C133" s="2">
        <v>2</v>
      </c>
      <c r="D133" s="2" t="str">
        <f>VLOOKUP(C133,Additional!$J$2:$K$3,2,FALSE)</f>
        <v>REGULAR</v>
      </c>
      <c r="E133" s="2">
        <v>53</v>
      </c>
      <c r="F133" s="2" t="str">
        <f>HLOOKUP(E133,Additional!$J$5:$O$7,2,FALSE)</f>
        <v>PAKAIAN</v>
      </c>
      <c r="G133" s="2">
        <v>15</v>
      </c>
      <c r="H133" s="2" t="str">
        <f>VLOOKUP(G133, Additional!A:B, 2, FALSE)</f>
        <v>JAKARTA-BANDUNG</v>
      </c>
      <c r="I133" s="2">
        <f>HLOOKUP(E133,Additional!$J$5:$O$7,3,FALSE)</f>
        <v>1</v>
      </c>
      <c r="J133" s="2">
        <f>VLOOKUP(G133, Additional!A:C, 3, FALSE)</f>
        <v>8000</v>
      </c>
      <c r="K133" s="2">
        <f t="shared" si="2"/>
        <v>8000</v>
      </c>
      <c r="L133" s="2" t="str">
        <f>IFERROR(VLOOKUP(A133,Additional!$F$1:$G$153,2,FALSE),"FREE")</f>
        <v>BASIC</v>
      </c>
      <c r="M133" t="str" cm="1">
        <f t="array" ref="M133">INDEX(Additional!$Q$2:$R$201,Additional!S133,2)</f>
        <v>BASIC</v>
      </c>
    </row>
    <row r="134" spans="1:13" ht="15.75" customHeight="1" x14ac:dyDescent="0.2">
      <c r="A134" s="2" t="s">
        <v>144</v>
      </c>
      <c r="B134" s="3">
        <v>44562</v>
      </c>
      <c r="C134" s="2">
        <v>2</v>
      </c>
      <c r="D134" s="2" t="str">
        <f>VLOOKUP(C134,Additional!$J$2:$K$3,2,FALSE)</f>
        <v>REGULAR</v>
      </c>
      <c r="E134" s="2">
        <v>56</v>
      </c>
      <c r="F134" s="2" t="str">
        <f>HLOOKUP(E134,Additional!$J$5:$O$7,2,FALSE)</f>
        <v>DOKUMEN</v>
      </c>
      <c r="G134" s="2">
        <v>19</v>
      </c>
      <c r="H134" s="2" t="str">
        <f>VLOOKUP(G134, Additional!A:B, 2, FALSE)</f>
        <v>JAKARTA-SALATIGA</v>
      </c>
      <c r="I134" s="2">
        <f>HLOOKUP(E134,Additional!$J$5:$O$7,3,FALSE)</f>
        <v>1</v>
      </c>
      <c r="J134" s="2">
        <f>VLOOKUP(G134, Additional!A:C, 3, FALSE)</f>
        <v>9500</v>
      </c>
      <c r="K134" s="2">
        <f t="shared" si="2"/>
        <v>9500</v>
      </c>
      <c r="L134" s="2" t="str">
        <f>IFERROR(VLOOKUP(A134,Additional!$F$1:$G$153,2,FALSE),"FREE")</f>
        <v>BASIC</v>
      </c>
      <c r="M134" t="str" cm="1">
        <f t="array" ref="M134">INDEX(Additional!$Q$2:$R$201,Additional!S134,2)</f>
        <v>BASIC</v>
      </c>
    </row>
    <row r="135" spans="1:13" ht="15.75" customHeight="1" x14ac:dyDescent="0.2">
      <c r="A135" s="2" t="s">
        <v>145</v>
      </c>
      <c r="B135" s="3">
        <v>44562</v>
      </c>
      <c r="C135" s="2">
        <v>1</v>
      </c>
      <c r="D135" s="2" t="str">
        <f>VLOOKUP(C135,Additional!$J$2:$K$3,2,FALSE)</f>
        <v>EXPRESS</v>
      </c>
      <c r="E135" s="2">
        <v>55</v>
      </c>
      <c r="F135" s="2" t="str">
        <f>HLOOKUP(E135,Additional!$J$5:$O$7,2,FALSE)</f>
        <v>SEPATU</v>
      </c>
      <c r="G135" s="2">
        <v>14</v>
      </c>
      <c r="H135" s="2" t="str">
        <f>VLOOKUP(G135, Additional!A:B, 2, FALSE)</f>
        <v>JAKARTA-DEPOK</v>
      </c>
      <c r="I135" s="2">
        <f>HLOOKUP(E135,Additional!$J$5:$O$7,3,FALSE)</f>
        <v>1</v>
      </c>
      <c r="J135" s="2">
        <f>VLOOKUP(G135, Additional!A:C, 3, FALSE)</f>
        <v>7000</v>
      </c>
      <c r="K135" s="2">
        <f t="shared" si="2"/>
        <v>7000</v>
      </c>
      <c r="L135" s="2" t="str">
        <f>IFERROR(VLOOKUP(A135,Additional!$F$1:$G$153,2,FALSE),"FREE")</f>
        <v>FREE</v>
      </c>
      <c r="M135" t="str" cm="1">
        <f t="array" ref="M135">INDEX(Additional!$Q$2:$R$201,Additional!S135,2)</f>
        <v>BASIC</v>
      </c>
    </row>
    <row r="136" spans="1:13" ht="15.75" customHeight="1" x14ac:dyDescent="0.2">
      <c r="A136" s="2" t="s">
        <v>146</v>
      </c>
      <c r="B136" s="3">
        <v>44562</v>
      </c>
      <c r="C136" s="2">
        <v>1</v>
      </c>
      <c r="D136" s="2" t="str">
        <f>VLOOKUP(C136,Additional!$J$2:$K$3,2,FALSE)</f>
        <v>EXPRESS</v>
      </c>
      <c r="E136" s="2">
        <v>53</v>
      </c>
      <c r="F136" s="2" t="str">
        <f>HLOOKUP(E136,Additional!$J$5:$O$7,2,FALSE)</f>
        <v>PAKAIAN</v>
      </c>
      <c r="G136" s="2">
        <v>12</v>
      </c>
      <c r="H136" s="2" t="str">
        <f>VLOOKUP(G136, Additional!A:B, 2, FALSE)</f>
        <v>JAKARTA-TANGERANG</v>
      </c>
      <c r="I136" s="2">
        <f>HLOOKUP(E136,Additional!$J$5:$O$7,3,FALSE)</f>
        <v>1</v>
      </c>
      <c r="J136" s="2">
        <f>VLOOKUP(G136, Additional!A:C, 3, FALSE)</f>
        <v>7000</v>
      </c>
      <c r="K136" s="2">
        <f t="shared" si="2"/>
        <v>7000</v>
      </c>
      <c r="L136" s="2" t="str">
        <f>IFERROR(VLOOKUP(A136,Additional!$F$1:$G$153,2,FALSE),"FREE")</f>
        <v>FREE</v>
      </c>
      <c r="M136" t="str" cm="1">
        <f t="array" ref="M136">INDEX(Additional!$Q$2:$R$201,Additional!S136,2)</f>
        <v>BASIC</v>
      </c>
    </row>
    <row r="137" spans="1:13" ht="15.75" customHeight="1" x14ac:dyDescent="0.2">
      <c r="A137" s="2" t="s">
        <v>147</v>
      </c>
      <c r="B137" s="3">
        <v>44562</v>
      </c>
      <c r="C137" s="2">
        <v>2</v>
      </c>
      <c r="D137" s="2" t="str">
        <f>VLOOKUP(C137,Additional!$J$2:$K$3,2,FALSE)</f>
        <v>REGULAR</v>
      </c>
      <c r="E137" s="2">
        <v>53</v>
      </c>
      <c r="F137" s="2" t="str">
        <f>HLOOKUP(E137,Additional!$J$5:$O$7,2,FALSE)</f>
        <v>PAKAIAN</v>
      </c>
      <c r="G137" s="2">
        <v>17</v>
      </c>
      <c r="H137" s="2" t="str">
        <f>VLOOKUP(G137, Additional!A:B, 2, FALSE)</f>
        <v>JAKARTA-SEMARANG</v>
      </c>
      <c r="I137" s="2">
        <f>HLOOKUP(E137,Additional!$J$5:$O$7,3,FALSE)</f>
        <v>1</v>
      </c>
      <c r="J137" s="2">
        <f>VLOOKUP(G137, Additional!A:C, 3, FALSE)</f>
        <v>9000</v>
      </c>
      <c r="K137" s="2">
        <f t="shared" si="2"/>
        <v>9000</v>
      </c>
      <c r="L137" s="2" t="str">
        <f>IFERROR(VLOOKUP(A137,Additional!$F$1:$G$153,2,FALSE),"FREE")</f>
        <v>FREE</v>
      </c>
      <c r="M137" t="str" cm="1">
        <f t="array" ref="M137">INDEX(Additional!$Q$2:$R$201,Additional!S137,2)</f>
        <v>BASIC</v>
      </c>
    </row>
    <row r="138" spans="1:13" ht="15.75" customHeight="1" x14ac:dyDescent="0.2">
      <c r="A138" s="2" t="s">
        <v>148</v>
      </c>
      <c r="B138" s="3">
        <v>44562</v>
      </c>
      <c r="C138" s="2">
        <v>1</v>
      </c>
      <c r="D138" s="2" t="str">
        <f>VLOOKUP(C138,Additional!$J$2:$K$3,2,FALSE)</f>
        <v>EXPRESS</v>
      </c>
      <c r="E138" s="2">
        <v>57</v>
      </c>
      <c r="F138" s="2" t="str">
        <f>HLOOKUP(E138,Additional!$J$5:$O$7,2,FALSE)</f>
        <v>BARANG ELEKTRONIK</v>
      </c>
      <c r="G138" s="2">
        <v>26</v>
      </c>
      <c r="H138" s="2" t="str">
        <f>VLOOKUP(G138, Additional!A:B, 2, FALSE)</f>
        <v>JAKARTA-BALI</v>
      </c>
      <c r="I138" s="2">
        <f>HLOOKUP(E138,Additional!$J$5:$O$7,3,FALSE)</f>
        <v>3</v>
      </c>
      <c r="J138" s="2">
        <f>VLOOKUP(G138, Additional!A:C, 3, FALSE)</f>
        <v>15000</v>
      </c>
      <c r="K138" s="2">
        <f t="shared" si="2"/>
        <v>45000</v>
      </c>
      <c r="L138" s="2" t="str">
        <f>IFERROR(VLOOKUP(A138,Additional!$F$1:$G$153,2,FALSE),"FREE")</f>
        <v>BASIC</v>
      </c>
      <c r="M138" t="str" cm="1">
        <f t="array" ref="M138">INDEX(Additional!$Q$2:$R$201,Additional!S138,2)</f>
        <v>BASIC</v>
      </c>
    </row>
    <row r="139" spans="1:13" ht="15.75" customHeight="1" x14ac:dyDescent="0.2">
      <c r="A139" s="2" t="s">
        <v>149</v>
      </c>
      <c r="B139" s="3">
        <v>44562</v>
      </c>
      <c r="C139" s="2">
        <v>2</v>
      </c>
      <c r="D139" s="2" t="str">
        <f>VLOOKUP(C139,Additional!$J$2:$K$3,2,FALSE)</f>
        <v>REGULAR</v>
      </c>
      <c r="E139" s="2">
        <v>55</v>
      </c>
      <c r="F139" s="2" t="str">
        <f>HLOOKUP(E139,Additional!$J$5:$O$7,2,FALSE)</f>
        <v>SEPATU</v>
      </c>
      <c r="G139" s="2">
        <v>15</v>
      </c>
      <c r="H139" s="2" t="str">
        <f>VLOOKUP(G139, Additional!A:B, 2, FALSE)</f>
        <v>JAKARTA-BANDUNG</v>
      </c>
      <c r="I139" s="2">
        <f>HLOOKUP(E139,Additional!$J$5:$O$7,3,FALSE)</f>
        <v>1</v>
      </c>
      <c r="J139" s="2">
        <f>VLOOKUP(G139, Additional!A:C, 3, FALSE)</f>
        <v>8000</v>
      </c>
      <c r="K139" s="2">
        <f t="shared" si="2"/>
        <v>8000</v>
      </c>
      <c r="L139" s="2" t="str">
        <f>IFERROR(VLOOKUP(A139,Additional!$F$1:$G$153,2,FALSE),"FREE")</f>
        <v>BASIC</v>
      </c>
      <c r="M139" t="str" cm="1">
        <f t="array" ref="M139">INDEX(Additional!$Q$2:$R$201,Additional!S139,2)</f>
        <v>BASIC</v>
      </c>
    </row>
    <row r="140" spans="1:13" ht="15.75" customHeight="1" x14ac:dyDescent="0.2">
      <c r="A140" s="2" t="s">
        <v>150</v>
      </c>
      <c r="B140" s="3">
        <v>44562</v>
      </c>
      <c r="C140" s="2">
        <v>2</v>
      </c>
      <c r="D140" s="2" t="str">
        <f>VLOOKUP(C140,Additional!$J$2:$K$3,2,FALSE)</f>
        <v>REGULAR</v>
      </c>
      <c r="E140" s="2">
        <v>54</v>
      </c>
      <c r="F140" s="2" t="str">
        <f>HLOOKUP(E140,Additional!$J$5:$O$7,2,FALSE)</f>
        <v>TAS</v>
      </c>
      <c r="G140" s="2">
        <v>25</v>
      </c>
      <c r="H140" s="2" t="str">
        <f>VLOOKUP(G140, Additional!A:B, 2, FALSE)</f>
        <v>JAKARTA-LAMPUNG</v>
      </c>
      <c r="I140" s="2">
        <f>HLOOKUP(E140,Additional!$J$5:$O$7,3,FALSE)</f>
        <v>1.5</v>
      </c>
      <c r="J140" s="2">
        <f>VLOOKUP(G140, Additional!A:C, 3, FALSE)</f>
        <v>15000</v>
      </c>
      <c r="K140" s="2">
        <f t="shared" si="2"/>
        <v>22500</v>
      </c>
      <c r="L140" s="2" t="str">
        <f>IFERROR(VLOOKUP(A140,Additional!$F$1:$G$153,2,FALSE),"FREE")</f>
        <v>BASIC</v>
      </c>
      <c r="M140" t="str" cm="1">
        <f t="array" ref="M140">INDEX(Additional!$Q$2:$R$201,Additional!S140,2)</f>
        <v>BASIC</v>
      </c>
    </row>
    <row r="141" spans="1:13" ht="15.75" customHeight="1" x14ac:dyDescent="0.2">
      <c r="A141" s="2" t="s">
        <v>151</v>
      </c>
      <c r="B141" s="3">
        <v>44562</v>
      </c>
      <c r="C141" s="2">
        <v>2</v>
      </c>
      <c r="D141" s="2" t="str">
        <f>VLOOKUP(C141,Additional!$J$2:$K$3,2,FALSE)</f>
        <v>REGULAR</v>
      </c>
      <c r="E141" s="2">
        <v>57</v>
      </c>
      <c r="F141" s="2" t="str">
        <f>HLOOKUP(E141,Additional!$J$5:$O$7,2,FALSE)</f>
        <v>BARANG ELEKTRONIK</v>
      </c>
      <c r="G141" s="2">
        <v>11</v>
      </c>
      <c r="H141" s="2" t="str">
        <f>VLOOKUP(G141, Additional!A:B, 2, FALSE)</f>
        <v>JAKARTA-JAKARTA</v>
      </c>
      <c r="I141" s="2">
        <f>HLOOKUP(E141,Additional!$J$5:$O$7,3,FALSE)</f>
        <v>3</v>
      </c>
      <c r="J141" s="2">
        <f>VLOOKUP(G141, Additional!A:C, 3, FALSE)</f>
        <v>7000</v>
      </c>
      <c r="K141" s="2">
        <f t="shared" si="2"/>
        <v>21000</v>
      </c>
      <c r="L141" s="2" t="str">
        <f>IFERROR(VLOOKUP(A141,Additional!$F$1:$G$153,2,FALSE),"FREE")</f>
        <v>FREE</v>
      </c>
      <c r="M141" t="str" cm="1">
        <f t="array" ref="M141">INDEX(Additional!$Q$2:$R$201,Additional!S141,2)</f>
        <v>BASIC</v>
      </c>
    </row>
    <row r="142" spans="1:13" ht="15.75" customHeight="1" x14ac:dyDescent="0.2">
      <c r="A142" s="2" t="s">
        <v>152</v>
      </c>
      <c r="B142" s="3">
        <v>44562</v>
      </c>
      <c r="C142" s="2">
        <v>2</v>
      </c>
      <c r="D142" s="2" t="str">
        <f>VLOOKUP(C142,Additional!$J$2:$K$3,2,FALSE)</f>
        <v>REGULAR</v>
      </c>
      <c r="E142" s="2">
        <v>57</v>
      </c>
      <c r="F142" s="2" t="str">
        <f>HLOOKUP(E142,Additional!$J$5:$O$7,2,FALSE)</f>
        <v>BARANG ELEKTRONIK</v>
      </c>
      <c r="G142" s="2">
        <v>24</v>
      </c>
      <c r="H142" s="2" t="str">
        <f>VLOOKUP(G142, Additional!A:B, 2, FALSE)</f>
        <v>JAKARTA-MADURA</v>
      </c>
      <c r="I142" s="2">
        <f>HLOOKUP(E142,Additional!$J$5:$O$7,3,FALSE)</f>
        <v>3</v>
      </c>
      <c r="J142" s="2">
        <f>VLOOKUP(G142, Additional!A:C, 3, FALSE)</f>
        <v>14000</v>
      </c>
      <c r="K142" s="2">
        <f t="shared" si="2"/>
        <v>42000</v>
      </c>
      <c r="L142" s="2" t="str">
        <f>IFERROR(VLOOKUP(A142,Additional!$F$1:$G$153,2,FALSE),"FREE")</f>
        <v>BASIC</v>
      </c>
      <c r="M142" t="str" cm="1">
        <f t="array" ref="M142">INDEX(Additional!$Q$2:$R$201,Additional!S142,2)</f>
        <v>BASIC</v>
      </c>
    </row>
    <row r="143" spans="1:13" ht="15.75" customHeight="1" x14ac:dyDescent="0.2">
      <c r="A143" s="2" t="s">
        <v>153</v>
      </c>
      <c r="B143" s="3">
        <v>44562</v>
      </c>
      <c r="C143" s="2">
        <v>1</v>
      </c>
      <c r="D143" s="2" t="str">
        <f>VLOOKUP(C143,Additional!$J$2:$K$3,2,FALSE)</f>
        <v>EXPRESS</v>
      </c>
      <c r="E143" s="2">
        <v>53</v>
      </c>
      <c r="F143" s="2" t="str">
        <f>HLOOKUP(E143,Additional!$J$5:$O$7,2,FALSE)</f>
        <v>PAKAIAN</v>
      </c>
      <c r="G143" s="2">
        <v>14</v>
      </c>
      <c r="H143" s="2" t="str">
        <f>VLOOKUP(G143, Additional!A:B, 2, FALSE)</f>
        <v>JAKARTA-DEPOK</v>
      </c>
      <c r="I143" s="2">
        <f>HLOOKUP(E143,Additional!$J$5:$O$7,3,FALSE)</f>
        <v>1</v>
      </c>
      <c r="J143" s="2">
        <f>VLOOKUP(G143, Additional!A:C, 3, FALSE)</f>
        <v>7000</v>
      </c>
      <c r="K143" s="2">
        <f t="shared" si="2"/>
        <v>7000</v>
      </c>
      <c r="L143" s="2" t="str">
        <f>IFERROR(VLOOKUP(A143,Additional!$F$1:$G$153,2,FALSE),"FREE")</f>
        <v>BASIC</v>
      </c>
      <c r="M143" t="str" cm="1">
        <f t="array" ref="M143">INDEX(Additional!$Q$2:$R$201,Additional!S143,2)</f>
        <v>BASIC</v>
      </c>
    </row>
    <row r="144" spans="1:13" ht="15.75" customHeight="1" x14ac:dyDescent="0.2">
      <c r="A144" s="2" t="s">
        <v>154</v>
      </c>
      <c r="B144" s="3">
        <v>44562</v>
      </c>
      <c r="C144" s="2">
        <v>1</v>
      </c>
      <c r="D144" s="2" t="str">
        <f>VLOOKUP(C144,Additional!$J$2:$K$3,2,FALSE)</f>
        <v>EXPRESS</v>
      </c>
      <c r="E144" s="2">
        <v>57</v>
      </c>
      <c r="F144" s="2" t="str">
        <f>HLOOKUP(E144,Additional!$J$5:$O$7,2,FALSE)</f>
        <v>BARANG ELEKTRONIK</v>
      </c>
      <c r="G144" s="2">
        <v>22</v>
      </c>
      <c r="H144" s="2" t="str">
        <f>VLOOKUP(G144, Additional!A:B, 2, FALSE)</f>
        <v>JAKARTA-MALANG</v>
      </c>
      <c r="I144" s="2">
        <f>HLOOKUP(E144,Additional!$J$5:$O$7,3,FALSE)</f>
        <v>3</v>
      </c>
      <c r="J144" s="2">
        <f>VLOOKUP(G144, Additional!A:C, 3, FALSE)</f>
        <v>11000</v>
      </c>
      <c r="K144" s="2">
        <f t="shared" si="2"/>
        <v>33000</v>
      </c>
      <c r="L144" s="2" t="str">
        <f>IFERROR(VLOOKUP(A144,Additional!$F$1:$G$153,2,FALSE),"FREE")</f>
        <v>BASIC</v>
      </c>
      <c r="M144" t="str" cm="1">
        <f t="array" ref="M144">INDEX(Additional!$Q$2:$R$201,Additional!S144,2)</f>
        <v>BASIC</v>
      </c>
    </row>
    <row r="145" spans="1:13" ht="15.75" customHeight="1" x14ac:dyDescent="0.2">
      <c r="A145" s="2" t="s">
        <v>155</v>
      </c>
      <c r="B145" s="3">
        <v>44562</v>
      </c>
      <c r="C145" s="2">
        <v>1</v>
      </c>
      <c r="D145" s="2" t="str">
        <f>VLOOKUP(C145,Additional!$J$2:$K$3,2,FALSE)</f>
        <v>EXPRESS</v>
      </c>
      <c r="E145" s="2">
        <v>55</v>
      </c>
      <c r="F145" s="2" t="str">
        <f>HLOOKUP(E145,Additional!$J$5:$O$7,2,FALSE)</f>
        <v>SEPATU</v>
      </c>
      <c r="G145" s="2">
        <v>21</v>
      </c>
      <c r="H145" s="2" t="str">
        <f>VLOOKUP(G145, Additional!A:B, 2, FALSE)</f>
        <v>JAKARTA-JOGJAKARTA</v>
      </c>
      <c r="I145" s="2">
        <f>HLOOKUP(E145,Additional!$J$5:$O$7,3,FALSE)</f>
        <v>1</v>
      </c>
      <c r="J145" s="2">
        <f>VLOOKUP(G145, Additional!A:C, 3, FALSE)</f>
        <v>9750</v>
      </c>
      <c r="K145" s="2">
        <f t="shared" si="2"/>
        <v>9750</v>
      </c>
      <c r="L145" s="2" t="str">
        <f>IFERROR(VLOOKUP(A145,Additional!$F$1:$G$153,2,FALSE),"FREE")</f>
        <v>PREMIUM</v>
      </c>
      <c r="M145" t="str" cm="1">
        <f t="array" ref="M145">INDEX(Additional!$Q$2:$R$201,Additional!S145,2)</f>
        <v>PREMIUM</v>
      </c>
    </row>
    <row r="146" spans="1:13" ht="15.75" customHeight="1" x14ac:dyDescent="0.2">
      <c r="A146" s="2" t="s">
        <v>156</v>
      </c>
      <c r="B146" s="3">
        <v>44562</v>
      </c>
      <c r="C146" s="2">
        <v>1</v>
      </c>
      <c r="D146" s="2" t="str">
        <f>VLOOKUP(C146,Additional!$J$2:$K$3,2,FALSE)</f>
        <v>EXPRESS</v>
      </c>
      <c r="E146" s="2">
        <v>56</v>
      </c>
      <c r="F146" s="2" t="str">
        <f>HLOOKUP(E146,Additional!$J$5:$O$7,2,FALSE)</f>
        <v>DOKUMEN</v>
      </c>
      <c r="G146" s="2">
        <v>25</v>
      </c>
      <c r="H146" s="2" t="str">
        <f>VLOOKUP(G146, Additional!A:B, 2, FALSE)</f>
        <v>JAKARTA-LAMPUNG</v>
      </c>
      <c r="I146" s="2">
        <f>HLOOKUP(E146,Additional!$J$5:$O$7,3,FALSE)</f>
        <v>1</v>
      </c>
      <c r="J146" s="2">
        <f>VLOOKUP(G146, Additional!A:C, 3, FALSE)</f>
        <v>15000</v>
      </c>
      <c r="K146" s="2">
        <f t="shared" si="2"/>
        <v>15000</v>
      </c>
      <c r="L146" s="2" t="str">
        <f>IFERROR(VLOOKUP(A146,Additional!$F$1:$G$153,2,FALSE),"FREE")</f>
        <v>FREE</v>
      </c>
      <c r="M146" t="str" cm="1">
        <f t="array" ref="M146">INDEX(Additional!$Q$2:$R$201,Additional!S146,2)</f>
        <v>PREMIUM</v>
      </c>
    </row>
    <row r="147" spans="1:13" ht="15.75" customHeight="1" x14ac:dyDescent="0.2">
      <c r="A147" s="2" t="s">
        <v>157</v>
      </c>
      <c r="B147" s="3">
        <v>44562</v>
      </c>
      <c r="C147" s="2">
        <v>1</v>
      </c>
      <c r="D147" s="2" t="str">
        <f>VLOOKUP(C147,Additional!$J$2:$K$3,2,FALSE)</f>
        <v>EXPRESS</v>
      </c>
      <c r="E147" s="2">
        <v>54</v>
      </c>
      <c r="F147" s="2" t="str">
        <f>HLOOKUP(E147,Additional!$J$5:$O$7,2,FALSE)</f>
        <v>TAS</v>
      </c>
      <c r="G147" s="2">
        <v>17</v>
      </c>
      <c r="H147" s="2" t="str">
        <f>VLOOKUP(G147, Additional!A:B, 2, FALSE)</f>
        <v>JAKARTA-SEMARANG</v>
      </c>
      <c r="I147" s="2">
        <f>HLOOKUP(E147,Additional!$J$5:$O$7,3,FALSE)</f>
        <v>1.5</v>
      </c>
      <c r="J147" s="2">
        <f>VLOOKUP(G147, Additional!A:C, 3, FALSE)</f>
        <v>9000</v>
      </c>
      <c r="K147" s="2">
        <f t="shared" si="2"/>
        <v>13500</v>
      </c>
      <c r="L147" s="2" t="str">
        <f>IFERROR(VLOOKUP(A147,Additional!$F$1:$G$153,2,FALSE),"FREE")</f>
        <v>BASIC</v>
      </c>
      <c r="M147" t="str" cm="1">
        <f t="array" ref="M147">INDEX(Additional!$Q$2:$R$201,Additional!S147,2)</f>
        <v>BASIC</v>
      </c>
    </row>
    <row r="148" spans="1:13" ht="15.75" customHeight="1" x14ac:dyDescent="0.2">
      <c r="A148" s="2" t="s">
        <v>158</v>
      </c>
      <c r="B148" s="3">
        <v>44562</v>
      </c>
      <c r="C148" s="2">
        <v>2</v>
      </c>
      <c r="D148" s="2" t="str">
        <f>VLOOKUP(C148,Additional!$J$2:$K$3,2,FALSE)</f>
        <v>REGULAR</v>
      </c>
      <c r="E148" s="2">
        <v>53</v>
      </c>
      <c r="F148" s="2" t="str">
        <f>HLOOKUP(E148,Additional!$J$5:$O$7,2,FALSE)</f>
        <v>PAKAIAN</v>
      </c>
      <c r="G148" s="2">
        <v>15</v>
      </c>
      <c r="H148" s="2" t="str">
        <f>VLOOKUP(G148, Additional!A:B, 2, FALSE)</f>
        <v>JAKARTA-BANDUNG</v>
      </c>
      <c r="I148" s="2">
        <f>HLOOKUP(E148,Additional!$J$5:$O$7,3,FALSE)</f>
        <v>1</v>
      </c>
      <c r="J148" s="2">
        <f>VLOOKUP(G148, Additional!A:C, 3, FALSE)</f>
        <v>8000</v>
      </c>
      <c r="K148" s="2">
        <f t="shared" si="2"/>
        <v>8000</v>
      </c>
      <c r="L148" s="2" t="str">
        <f>IFERROR(VLOOKUP(A148,Additional!$F$1:$G$153,2,FALSE),"FREE")</f>
        <v>BASIC</v>
      </c>
      <c r="M148" t="str" cm="1">
        <f t="array" ref="M148">INDEX(Additional!$Q$2:$R$201,Additional!S148,2)</f>
        <v>BASIC</v>
      </c>
    </row>
    <row r="149" spans="1:13" ht="15.75" customHeight="1" x14ac:dyDescent="0.2">
      <c r="A149" s="2" t="s">
        <v>159</v>
      </c>
      <c r="B149" s="3">
        <v>44562</v>
      </c>
      <c r="C149" s="2">
        <v>2</v>
      </c>
      <c r="D149" s="2" t="str">
        <f>VLOOKUP(C149,Additional!$J$2:$K$3,2,FALSE)</f>
        <v>REGULAR</v>
      </c>
      <c r="E149" s="2">
        <v>53</v>
      </c>
      <c r="F149" s="2" t="str">
        <f>HLOOKUP(E149,Additional!$J$5:$O$7,2,FALSE)</f>
        <v>PAKAIAN</v>
      </c>
      <c r="G149" s="2">
        <v>20</v>
      </c>
      <c r="H149" s="2" t="str">
        <f>VLOOKUP(G149, Additional!A:B, 2, FALSE)</f>
        <v>JAKARTA-SOLO</v>
      </c>
      <c r="I149" s="2">
        <f>HLOOKUP(E149,Additional!$J$5:$O$7,3,FALSE)</f>
        <v>1</v>
      </c>
      <c r="J149" s="2">
        <f>VLOOKUP(G149, Additional!A:C, 3, FALSE)</f>
        <v>10000</v>
      </c>
      <c r="K149" s="2">
        <f t="shared" si="2"/>
        <v>10000</v>
      </c>
      <c r="L149" s="2" t="str">
        <f>IFERROR(VLOOKUP(A149,Additional!$F$1:$G$153,2,FALSE),"FREE")</f>
        <v>FREE</v>
      </c>
      <c r="M149" t="str" cm="1">
        <f t="array" ref="M149">INDEX(Additional!$Q$2:$R$201,Additional!S149,2)</f>
        <v>PREMIUM</v>
      </c>
    </row>
    <row r="150" spans="1:13" ht="15.75" customHeight="1" x14ac:dyDescent="0.2">
      <c r="A150" s="2" t="s">
        <v>160</v>
      </c>
      <c r="B150" s="3">
        <v>44562</v>
      </c>
      <c r="C150" s="2">
        <v>2</v>
      </c>
      <c r="D150" s="2" t="str">
        <f>VLOOKUP(C150,Additional!$J$2:$K$3,2,FALSE)</f>
        <v>REGULAR</v>
      </c>
      <c r="E150" s="2">
        <v>53</v>
      </c>
      <c r="F150" s="2" t="str">
        <f>HLOOKUP(E150,Additional!$J$5:$O$7,2,FALSE)</f>
        <v>PAKAIAN</v>
      </c>
      <c r="G150" s="2">
        <v>15</v>
      </c>
      <c r="H150" s="2" t="str">
        <f>VLOOKUP(G150, Additional!A:B, 2, FALSE)</f>
        <v>JAKARTA-BANDUNG</v>
      </c>
      <c r="I150" s="2">
        <f>HLOOKUP(E150,Additional!$J$5:$O$7,3,FALSE)</f>
        <v>1</v>
      </c>
      <c r="J150" s="2">
        <f>VLOOKUP(G150, Additional!A:C, 3, FALSE)</f>
        <v>8000</v>
      </c>
      <c r="K150" s="2">
        <f t="shared" si="2"/>
        <v>8000</v>
      </c>
      <c r="L150" s="2" t="str">
        <f>IFERROR(VLOOKUP(A150,Additional!$F$1:$G$153,2,FALSE),"FREE")</f>
        <v>FREE</v>
      </c>
      <c r="M150" t="str" cm="1">
        <f t="array" ref="M150">INDEX(Additional!$Q$2:$R$201,Additional!S150,2)</f>
        <v>BASIC</v>
      </c>
    </row>
    <row r="151" spans="1:13" ht="15.75" customHeight="1" x14ac:dyDescent="0.2">
      <c r="A151" s="2" t="s">
        <v>161</v>
      </c>
      <c r="B151" s="3">
        <v>44562</v>
      </c>
      <c r="C151" s="2">
        <v>1</v>
      </c>
      <c r="D151" s="2" t="str">
        <f>VLOOKUP(C151,Additional!$J$2:$K$3,2,FALSE)</f>
        <v>EXPRESS</v>
      </c>
      <c r="E151" s="2">
        <v>54</v>
      </c>
      <c r="F151" s="2" t="str">
        <f>HLOOKUP(E151,Additional!$J$5:$O$7,2,FALSE)</f>
        <v>TAS</v>
      </c>
      <c r="G151" s="2">
        <v>17</v>
      </c>
      <c r="H151" s="2" t="str">
        <f>VLOOKUP(G151, Additional!A:B, 2, FALSE)</f>
        <v>JAKARTA-SEMARANG</v>
      </c>
      <c r="I151" s="2">
        <f>HLOOKUP(E151,Additional!$J$5:$O$7,3,FALSE)</f>
        <v>1.5</v>
      </c>
      <c r="J151" s="2">
        <f>VLOOKUP(G151, Additional!A:C, 3, FALSE)</f>
        <v>9000</v>
      </c>
      <c r="K151" s="2">
        <f t="shared" si="2"/>
        <v>13500</v>
      </c>
      <c r="L151" s="2" t="str">
        <f>IFERROR(VLOOKUP(A151,Additional!$F$1:$G$153,2,FALSE),"FREE")</f>
        <v>BASIC</v>
      </c>
      <c r="M151" t="str" cm="1">
        <f t="array" ref="M151">INDEX(Additional!$Q$2:$R$201,Additional!S151,2)</f>
        <v>BASIC</v>
      </c>
    </row>
    <row r="152" spans="1:13" ht="15.75" customHeight="1" x14ac:dyDescent="0.2">
      <c r="A152" s="2" t="s">
        <v>162</v>
      </c>
      <c r="B152" s="3">
        <v>44562</v>
      </c>
      <c r="C152" s="2">
        <v>2</v>
      </c>
      <c r="D152" s="2" t="str">
        <f>VLOOKUP(C152,Additional!$J$2:$K$3,2,FALSE)</f>
        <v>REGULAR</v>
      </c>
      <c r="E152" s="2">
        <v>54</v>
      </c>
      <c r="F152" s="2" t="str">
        <f>HLOOKUP(E152,Additional!$J$5:$O$7,2,FALSE)</f>
        <v>TAS</v>
      </c>
      <c r="G152" s="2">
        <v>11</v>
      </c>
      <c r="H152" s="2" t="str">
        <f>VLOOKUP(G152, Additional!A:B, 2, FALSE)</f>
        <v>JAKARTA-JAKARTA</v>
      </c>
      <c r="I152" s="2">
        <f>HLOOKUP(E152,Additional!$J$5:$O$7,3,FALSE)</f>
        <v>1.5</v>
      </c>
      <c r="J152" s="2">
        <f>VLOOKUP(G152, Additional!A:C, 3, FALSE)</f>
        <v>7000</v>
      </c>
      <c r="K152" s="2">
        <f t="shared" si="2"/>
        <v>10500</v>
      </c>
      <c r="L152" s="2" t="str">
        <f>IFERROR(VLOOKUP(A152,Additional!$F$1:$G$153,2,FALSE),"FREE")</f>
        <v>BASIC</v>
      </c>
      <c r="M152" t="str" cm="1">
        <f t="array" ref="M152">INDEX(Additional!$Q$2:$R$201,Additional!S152,2)</f>
        <v>BASIC</v>
      </c>
    </row>
    <row r="153" spans="1:13" ht="15.75" customHeight="1" x14ac:dyDescent="0.2">
      <c r="A153" s="2" t="s">
        <v>163</v>
      </c>
      <c r="B153" s="3">
        <v>44562</v>
      </c>
      <c r="C153" s="2">
        <v>2</v>
      </c>
      <c r="D153" s="2" t="str">
        <f>VLOOKUP(C153,Additional!$J$2:$K$3,2,FALSE)</f>
        <v>REGULAR</v>
      </c>
      <c r="E153" s="2">
        <v>57</v>
      </c>
      <c r="F153" s="2" t="str">
        <f>HLOOKUP(E153,Additional!$J$5:$O$7,2,FALSE)</f>
        <v>BARANG ELEKTRONIK</v>
      </c>
      <c r="G153" s="2">
        <v>24</v>
      </c>
      <c r="H153" s="2" t="str">
        <f>VLOOKUP(G153, Additional!A:B, 2, FALSE)</f>
        <v>JAKARTA-MADURA</v>
      </c>
      <c r="I153" s="2">
        <f>HLOOKUP(E153,Additional!$J$5:$O$7,3,FALSE)</f>
        <v>3</v>
      </c>
      <c r="J153" s="2">
        <f>VLOOKUP(G153, Additional!A:C, 3, FALSE)</f>
        <v>14000</v>
      </c>
      <c r="K153" s="2">
        <f t="shared" si="2"/>
        <v>42000</v>
      </c>
      <c r="L153" s="2" t="str">
        <f>IFERROR(VLOOKUP(A153,Additional!$F$1:$G$153,2,FALSE),"FREE")</f>
        <v>FREE</v>
      </c>
      <c r="M153" t="str" cm="1">
        <f t="array" ref="M153">INDEX(Additional!$Q$2:$R$201,Additional!S153,2)</f>
        <v>BASIC</v>
      </c>
    </row>
    <row r="154" spans="1:13" ht="15.75" customHeight="1" x14ac:dyDescent="0.2">
      <c r="A154" s="2" t="s">
        <v>164</v>
      </c>
      <c r="B154" s="3">
        <v>44562</v>
      </c>
      <c r="C154" s="2">
        <v>2</v>
      </c>
      <c r="D154" s="2" t="str">
        <f>VLOOKUP(C154,Additional!$J$2:$K$3,2,FALSE)</f>
        <v>REGULAR</v>
      </c>
      <c r="E154" s="2">
        <v>57</v>
      </c>
      <c r="F154" s="2" t="str">
        <f>HLOOKUP(E154,Additional!$J$5:$O$7,2,FALSE)</f>
        <v>BARANG ELEKTRONIK</v>
      </c>
      <c r="G154" s="2">
        <v>24</v>
      </c>
      <c r="H154" s="2" t="str">
        <f>VLOOKUP(G154, Additional!A:B, 2, FALSE)</f>
        <v>JAKARTA-MADURA</v>
      </c>
      <c r="I154" s="2">
        <f>HLOOKUP(E154,Additional!$J$5:$O$7,3,FALSE)</f>
        <v>3</v>
      </c>
      <c r="J154" s="2">
        <f>VLOOKUP(G154, Additional!A:C, 3, FALSE)</f>
        <v>14000</v>
      </c>
      <c r="K154" s="2">
        <f t="shared" si="2"/>
        <v>42000</v>
      </c>
      <c r="L154" s="2" t="str">
        <f>IFERROR(VLOOKUP(A154,Additional!$F$1:$G$153,2,FALSE),"FREE")</f>
        <v>BASIC</v>
      </c>
      <c r="M154" t="str" cm="1">
        <f t="array" ref="M154">INDEX(Additional!$Q$2:$R$201,Additional!S154,2)</f>
        <v>FREE</v>
      </c>
    </row>
    <row r="155" spans="1:13" ht="15.75" customHeight="1" x14ac:dyDescent="0.2">
      <c r="A155" s="2" t="s">
        <v>165</v>
      </c>
      <c r="B155" s="3">
        <v>44562</v>
      </c>
      <c r="C155" s="2">
        <v>2</v>
      </c>
      <c r="D155" s="2" t="str">
        <f>VLOOKUP(C155,Additional!$J$2:$K$3,2,FALSE)</f>
        <v>REGULAR</v>
      </c>
      <c r="E155" s="2">
        <v>56</v>
      </c>
      <c r="F155" s="2" t="str">
        <f>HLOOKUP(E155,Additional!$J$5:$O$7,2,FALSE)</f>
        <v>DOKUMEN</v>
      </c>
      <c r="G155" s="2">
        <v>11</v>
      </c>
      <c r="H155" s="2" t="str">
        <f>VLOOKUP(G155, Additional!A:B, 2, FALSE)</f>
        <v>JAKARTA-JAKARTA</v>
      </c>
      <c r="I155" s="2">
        <f>HLOOKUP(E155,Additional!$J$5:$O$7,3,FALSE)</f>
        <v>1</v>
      </c>
      <c r="J155" s="2">
        <f>VLOOKUP(G155, Additional!A:C, 3, FALSE)</f>
        <v>7000</v>
      </c>
      <c r="K155" s="2">
        <f t="shared" si="2"/>
        <v>7000</v>
      </c>
      <c r="L155" s="2" t="str">
        <f>IFERROR(VLOOKUP(A155,Additional!$F$1:$G$153,2,FALSE),"FREE")</f>
        <v>BASIC</v>
      </c>
      <c r="M155" t="str" cm="1">
        <f t="array" ref="M155">INDEX(Additional!$Q$2:$R$201,Additional!S155,2)</f>
        <v>FREE</v>
      </c>
    </row>
    <row r="156" spans="1:13" ht="15.75" customHeight="1" x14ac:dyDescent="0.2">
      <c r="A156" s="2" t="s">
        <v>166</v>
      </c>
      <c r="B156" s="3">
        <v>44562</v>
      </c>
      <c r="C156" s="2">
        <v>2</v>
      </c>
      <c r="D156" s="2" t="str">
        <f>VLOOKUP(C156,Additional!$J$2:$K$3,2,FALSE)</f>
        <v>REGULAR</v>
      </c>
      <c r="E156" s="2">
        <v>53</v>
      </c>
      <c r="F156" s="2" t="str">
        <f>HLOOKUP(E156,Additional!$J$5:$O$7,2,FALSE)</f>
        <v>PAKAIAN</v>
      </c>
      <c r="G156" s="2">
        <v>11</v>
      </c>
      <c r="H156" s="2" t="str">
        <f>VLOOKUP(G156, Additional!A:B, 2, FALSE)</f>
        <v>JAKARTA-JAKARTA</v>
      </c>
      <c r="I156" s="2">
        <f>HLOOKUP(E156,Additional!$J$5:$O$7,3,FALSE)</f>
        <v>1</v>
      </c>
      <c r="J156" s="2">
        <f>VLOOKUP(G156, Additional!A:C, 3, FALSE)</f>
        <v>7000</v>
      </c>
      <c r="K156" s="2">
        <f t="shared" si="2"/>
        <v>7000</v>
      </c>
      <c r="L156" s="2" t="str">
        <f>IFERROR(VLOOKUP(A156,Additional!$F$1:$G$153,2,FALSE),"FREE")</f>
        <v>BASIC</v>
      </c>
      <c r="M156" t="str" cm="1">
        <f t="array" ref="M156">INDEX(Additional!$Q$2:$R$201,Additional!S156,2)</f>
        <v>FREE</v>
      </c>
    </row>
    <row r="157" spans="1:13" ht="15.75" customHeight="1" x14ac:dyDescent="0.2">
      <c r="A157" s="2" t="s">
        <v>167</v>
      </c>
      <c r="B157" s="3">
        <v>44562</v>
      </c>
      <c r="C157" s="2">
        <v>1</v>
      </c>
      <c r="D157" s="2" t="str">
        <f>VLOOKUP(C157,Additional!$J$2:$K$3,2,FALSE)</f>
        <v>EXPRESS</v>
      </c>
      <c r="E157" s="2">
        <v>53</v>
      </c>
      <c r="F157" s="2" t="str">
        <f>HLOOKUP(E157,Additional!$J$5:$O$7,2,FALSE)</f>
        <v>PAKAIAN</v>
      </c>
      <c r="G157" s="2">
        <v>13</v>
      </c>
      <c r="H157" s="2" t="str">
        <f>VLOOKUP(G157, Additional!A:B, 2, FALSE)</f>
        <v>JAKARTA-BOGOR</v>
      </c>
      <c r="I157" s="2">
        <f>HLOOKUP(E157,Additional!$J$5:$O$7,3,FALSE)</f>
        <v>1</v>
      </c>
      <c r="J157" s="2">
        <f>VLOOKUP(G157, Additional!A:C, 3, FALSE)</f>
        <v>7000</v>
      </c>
      <c r="K157" s="2">
        <f t="shared" si="2"/>
        <v>7000</v>
      </c>
      <c r="L157" s="2" t="str">
        <f>IFERROR(VLOOKUP(A157,Additional!$F$1:$G$153,2,FALSE),"FREE")</f>
        <v>FREE</v>
      </c>
      <c r="M157" t="str" cm="1">
        <f t="array" ref="M157">INDEX(Additional!$Q$2:$R$201,Additional!S157,2)</f>
        <v>FREE</v>
      </c>
    </row>
    <row r="158" spans="1:13" ht="15.75" customHeight="1" x14ac:dyDescent="0.2">
      <c r="A158" s="2" t="s">
        <v>168</v>
      </c>
      <c r="B158" s="3">
        <v>44562</v>
      </c>
      <c r="C158" s="2">
        <v>2</v>
      </c>
      <c r="D158" s="2" t="str">
        <f>VLOOKUP(C158,Additional!$J$2:$K$3,2,FALSE)</f>
        <v>REGULAR</v>
      </c>
      <c r="E158" s="2">
        <v>53</v>
      </c>
      <c r="F158" s="2" t="str">
        <f>HLOOKUP(E158,Additional!$J$5:$O$7,2,FALSE)</f>
        <v>PAKAIAN</v>
      </c>
      <c r="G158" s="2">
        <v>15</v>
      </c>
      <c r="H158" s="2" t="str">
        <f>VLOOKUP(G158, Additional!A:B, 2, FALSE)</f>
        <v>JAKARTA-BANDUNG</v>
      </c>
      <c r="I158" s="2">
        <f>HLOOKUP(E158,Additional!$J$5:$O$7,3,FALSE)</f>
        <v>1</v>
      </c>
      <c r="J158" s="2">
        <f>VLOOKUP(G158, Additional!A:C, 3, FALSE)</f>
        <v>8000</v>
      </c>
      <c r="K158" s="2">
        <f t="shared" si="2"/>
        <v>8000</v>
      </c>
      <c r="L158" s="2" t="str">
        <f>IFERROR(VLOOKUP(A158,Additional!$F$1:$G$153,2,FALSE),"FREE")</f>
        <v>BASIC</v>
      </c>
      <c r="M158" t="str" cm="1">
        <f t="array" ref="M158">INDEX(Additional!$Q$2:$R$201,Additional!S158,2)</f>
        <v>FREE</v>
      </c>
    </row>
    <row r="159" spans="1:13" ht="15.75" customHeight="1" x14ac:dyDescent="0.2">
      <c r="A159" s="2" t="s">
        <v>169</v>
      </c>
      <c r="B159" s="3">
        <v>44562</v>
      </c>
      <c r="C159" s="2">
        <v>1</v>
      </c>
      <c r="D159" s="2" t="str">
        <f>VLOOKUP(C159,Additional!$J$2:$K$3,2,FALSE)</f>
        <v>EXPRESS</v>
      </c>
      <c r="E159" s="2">
        <v>56</v>
      </c>
      <c r="F159" s="2" t="str">
        <f>HLOOKUP(E159,Additional!$J$5:$O$7,2,FALSE)</f>
        <v>DOKUMEN</v>
      </c>
      <c r="G159" s="2">
        <v>21</v>
      </c>
      <c r="H159" s="2" t="str">
        <f>VLOOKUP(G159, Additional!A:B, 2, FALSE)</f>
        <v>JAKARTA-JOGJAKARTA</v>
      </c>
      <c r="I159" s="2">
        <f>HLOOKUP(E159,Additional!$J$5:$O$7,3,FALSE)</f>
        <v>1</v>
      </c>
      <c r="J159" s="2">
        <f>VLOOKUP(G159, Additional!A:C, 3, FALSE)</f>
        <v>9750</v>
      </c>
      <c r="K159" s="2">
        <f t="shared" si="2"/>
        <v>9750</v>
      </c>
      <c r="L159" s="2" t="str">
        <f>IFERROR(VLOOKUP(A159,Additional!$F$1:$G$153,2,FALSE),"FREE")</f>
        <v>FREE</v>
      </c>
      <c r="M159" t="str" cm="1">
        <f t="array" ref="M159">INDEX(Additional!$Q$2:$R$201,Additional!S159,2)</f>
        <v>FREE</v>
      </c>
    </row>
    <row r="160" spans="1:13" ht="15.75" customHeight="1" x14ac:dyDescent="0.2">
      <c r="A160" s="2" t="s">
        <v>170</v>
      </c>
      <c r="B160" s="3">
        <v>44562</v>
      </c>
      <c r="C160" s="2">
        <v>1</v>
      </c>
      <c r="D160" s="2" t="str">
        <f>VLOOKUP(C160,Additional!$J$2:$K$3,2,FALSE)</f>
        <v>EXPRESS</v>
      </c>
      <c r="E160" s="2">
        <v>56</v>
      </c>
      <c r="F160" s="2" t="str">
        <f>HLOOKUP(E160,Additional!$J$5:$O$7,2,FALSE)</f>
        <v>DOKUMEN</v>
      </c>
      <c r="G160" s="2">
        <v>24</v>
      </c>
      <c r="H160" s="2" t="str">
        <f>VLOOKUP(G160, Additional!A:B, 2, FALSE)</f>
        <v>JAKARTA-MADURA</v>
      </c>
      <c r="I160" s="2">
        <f>HLOOKUP(E160,Additional!$J$5:$O$7,3,FALSE)</f>
        <v>1</v>
      </c>
      <c r="J160" s="2">
        <f>VLOOKUP(G160, Additional!A:C, 3, FALSE)</f>
        <v>14000</v>
      </c>
      <c r="K160" s="2">
        <f t="shared" si="2"/>
        <v>14000</v>
      </c>
      <c r="L160" s="2" t="str">
        <f>IFERROR(VLOOKUP(A160,Additional!$F$1:$G$153,2,FALSE),"FREE")</f>
        <v>BASIC</v>
      </c>
      <c r="M160" t="str" cm="1">
        <f t="array" ref="M160">INDEX(Additional!$Q$2:$R$201,Additional!S160,2)</f>
        <v>FREE</v>
      </c>
    </row>
    <row r="161" spans="1:13" ht="15.75" customHeight="1" x14ac:dyDescent="0.2">
      <c r="A161" s="2" t="s">
        <v>171</v>
      </c>
      <c r="B161" s="3">
        <v>44562</v>
      </c>
      <c r="C161" s="2">
        <v>2</v>
      </c>
      <c r="D161" s="2" t="str">
        <f>VLOOKUP(C161,Additional!$J$2:$K$3,2,FALSE)</f>
        <v>REGULAR</v>
      </c>
      <c r="E161" s="2">
        <v>57</v>
      </c>
      <c r="F161" s="2" t="str">
        <f>HLOOKUP(E161,Additional!$J$5:$O$7,2,FALSE)</f>
        <v>BARANG ELEKTRONIK</v>
      </c>
      <c r="G161" s="2">
        <v>18</v>
      </c>
      <c r="H161" s="2" t="str">
        <f>VLOOKUP(G161, Additional!A:B, 2, FALSE)</f>
        <v>JAKARTA-JEPARA</v>
      </c>
      <c r="I161" s="2">
        <f>HLOOKUP(E161,Additional!$J$5:$O$7,3,FALSE)</f>
        <v>3</v>
      </c>
      <c r="J161" s="2">
        <f>VLOOKUP(G161, Additional!A:C, 3, FALSE)</f>
        <v>9000</v>
      </c>
      <c r="K161" s="2">
        <f t="shared" si="2"/>
        <v>27000</v>
      </c>
      <c r="L161" s="2" t="str">
        <f>IFERROR(VLOOKUP(A161,Additional!$F$1:$G$153,2,FALSE),"FREE")</f>
        <v>FREE</v>
      </c>
      <c r="M161" t="str" cm="1">
        <f t="array" ref="M161">INDEX(Additional!$Q$2:$R$201,Additional!S161,2)</f>
        <v>FREE</v>
      </c>
    </row>
    <row r="162" spans="1:13" ht="15.75" customHeight="1" x14ac:dyDescent="0.2">
      <c r="A162" s="2" t="s">
        <v>172</v>
      </c>
      <c r="B162" s="3">
        <v>44562</v>
      </c>
      <c r="C162" s="2">
        <v>2</v>
      </c>
      <c r="D162" s="2" t="str">
        <f>VLOOKUP(C162,Additional!$J$2:$K$3,2,FALSE)</f>
        <v>REGULAR</v>
      </c>
      <c r="E162" s="2">
        <v>56</v>
      </c>
      <c r="F162" s="2" t="str">
        <f>HLOOKUP(E162,Additional!$J$5:$O$7,2,FALSE)</f>
        <v>DOKUMEN</v>
      </c>
      <c r="G162" s="2">
        <v>13</v>
      </c>
      <c r="H162" s="2" t="str">
        <f>VLOOKUP(G162, Additional!A:B, 2, FALSE)</f>
        <v>JAKARTA-BOGOR</v>
      </c>
      <c r="I162" s="2">
        <f>HLOOKUP(E162,Additional!$J$5:$O$7,3,FALSE)</f>
        <v>1</v>
      </c>
      <c r="J162" s="2">
        <f>VLOOKUP(G162, Additional!A:C, 3, FALSE)</f>
        <v>7000</v>
      </c>
      <c r="K162" s="2">
        <f t="shared" si="2"/>
        <v>7000</v>
      </c>
      <c r="L162" s="2" t="str">
        <f>IFERROR(VLOOKUP(A162,Additional!$F$1:$G$153,2,FALSE),"FREE")</f>
        <v>PREMIUM</v>
      </c>
      <c r="M162" t="str" cm="1">
        <f t="array" ref="M162">INDEX(Additional!$Q$2:$R$201,Additional!S162,2)</f>
        <v>FREE</v>
      </c>
    </row>
    <row r="163" spans="1:13" ht="15.75" customHeight="1" x14ac:dyDescent="0.2">
      <c r="A163" s="2" t="s">
        <v>173</v>
      </c>
      <c r="B163" s="3">
        <v>44562</v>
      </c>
      <c r="C163" s="2">
        <v>1</v>
      </c>
      <c r="D163" s="2" t="str">
        <f>VLOOKUP(C163,Additional!$J$2:$K$3,2,FALSE)</f>
        <v>EXPRESS</v>
      </c>
      <c r="E163" s="2">
        <v>53</v>
      </c>
      <c r="F163" s="2" t="str">
        <f>HLOOKUP(E163,Additional!$J$5:$O$7,2,FALSE)</f>
        <v>PAKAIAN</v>
      </c>
      <c r="G163" s="2">
        <v>19</v>
      </c>
      <c r="H163" s="2" t="str">
        <f>VLOOKUP(G163, Additional!A:B, 2, FALSE)</f>
        <v>JAKARTA-SALATIGA</v>
      </c>
      <c r="I163" s="2">
        <f>HLOOKUP(E163,Additional!$J$5:$O$7,3,FALSE)</f>
        <v>1</v>
      </c>
      <c r="J163" s="2">
        <f>VLOOKUP(G163, Additional!A:C, 3, FALSE)</f>
        <v>9500</v>
      </c>
      <c r="K163" s="2">
        <f t="shared" si="2"/>
        <v>9500</v>
      </c>
      <c r="L163" s="2" t="str">
        <f>IFERROR(VLOOKUP(A163,Additional!$F$1:$G$153,2,FALSE),"FREE")</f>
        <v>FREE</v>
      </c>
      <c r="M163" t="str" cm="1">
        <f t="array" ref="M163">INDEX(Additional!$Q$2:$R$201,Additional!S163,2)</f>
        <v>FREE</v>
      </c>
    </row>
    <row r="164" spans="1:13" ht="15.75" customHeight="1" x14ac:dyDescent="0.2">
      <c r="A164" s="2" t="s">
        <v>174</v>
      </c>
      <c r="B164" s="3">
        <v>44562</v>
      </c>
      <c r="C164" s="2">
        <v>1</v>
      </c>
      <c r="D164" s="2" t="str">
        <f>VLOOKUP(C164,Additional!$J$2:$K$3,2,FALSE)</f>
        <v>EXPRESS</v>
      </c>
      <c r="E164" s="2">
        <v>54</v>
      </c>
      <c r="F164" s="2" t="str">
        <f>HLOOKUP(E164,Additional!$J$5:$O$7,2,FALSE)</f>
        <v>TAS</v>
      </c>
      <c r="G164" s="2">
        <v>18</v>
      </c>
      <c r="H164" s="2" t="str">
        <f>VLOOKUP(G164, Additional!A:B, 2, FALSE)</f>
        <v>JAKARTA-JEPARA</v>
      </c>
      <c r="I164" s="2">
        <f>HLOOKUP(E164,Additional!$J$5:$O$7,3,FALSE)</f>
        <v>1.5</v>
      </c>
      <c r="J164" s="2">
        <f>VLOOKUP(G164, Additional!A:C, 3, FALSE)</f>
        <v>9000</v>
      </c>
      <c r="K164" s="2">
        <f t="shared" si="2"/>
        <v>13500</v>
      </c>
      <c r="L164" s="2" t="str">
        <f>IFERROR(VLOOKUP(A164,Additional!$F$1:$G$153,2,FALSE),"FREE")</f>
        <v>BASIC</v>
      </c>
      <c r="M164" t="str" cm="1">
        <f t="array" ref="M164">INDEX(Additional!$Q$2:$R$201,Additional!S164,2)</f>
        <v>FREE</v>
      </c>
    </row>
    <row r="165" spans="1:13" ht="15.75" customHeight="1" x14ac:dyDescent="0.2">
      <c r="A165" s="2" t="s">
        <v>175</v>
      </c>
      <c r="B165" s="3">
        <v>44562</v>
      </c>
      <c r="C165" s="2">
        <v>2</v>
      </c>
      <c r="D165" s="2" t="str">
        <f>VLOOKUP(C165,Additional!$J$2:$K$3,2,FALSE)</f>
        <v>REGULAR</v>
      </c>
      <c r="E165" s="2">
        <v>57</v>
      </c>
      <c r="F165" s="2" t="str">
        <f>HLOOKUP(E165,Additional!$J$5:$O$7,2,FALSE)</f>
        <v>BARANG ELEKTRONIK</v>
      </c>
      <c r="G165" s="2">
        <v>13</v>
      </c>
      <c r="H165" s="2" t="str">
        <f>VLOOKUP(G165, Additional!A:B, 2, FALSE)</f>
        <v>JAKARTA-BOGOR</v>
      </c>
      <c r="I165" s="2">
        <f>HLOOKUP(E165,Additional!$J$5:$O$7,3,FALSE)</f>
        <v>3</v>
      </c>
      <c r="J165" s="2">
        <f>VLOOKUP(G165, Additional!A:C, 3, FALSE)</f>
        <v>7000</v>
      </c>
      <c r="K165" s="2">
        <f t="shared" si="2"/>
        <v>21000</v>
      </c>
      <c r="L165" s="2" t="str">
        <f>IFERROR(VLOOKUP(A165,Additional!$F$1:$G$153,2,FALSE),"FREE")</f>
        <v>BASIC</v>
      </c>
      <c r="M165" t="str" cm="1">
        <f t="array" ref="M165">INDEX(Additional!$Q$2:$R$201,Additional!S165,2)</f>
        <v>FREE</v>
      </c>
    </row>
    <row r="166" spans="1:13" ht="15.75" customHeight="1" x14ac:dyDescent="0.2">
      <c r="A166" s="2" t="s">
        <v>176</v>
      </c>
      <c r="B166" s="3">
        <v>44562</v>
      </c>
      <c r="C166" s="2">
        <v>2</v>
      </c>
      <c r="D166" s="2" t="str">
        <f>VLOOKUP(C166,Additional!$J$2:$K$3,2,FALSE)</f>
        <v>REGULAR</v>
      </c>
      <c r="E166" s="2">
        <v>57</v>
      </c>
      <c r="F166" s="2" t="str">
        <f>HLOOKUP(E166,Additional!$J$5:$O$7,2,FALSE)</f>
        <v>BARANG ELEKTRONIK</v>
      </c>
      <c r="G166" s="2">
        <v>13</v>
      </c>
      <c r="H166" s="2" t="str">
        <f>VLOOKUP(G166, Additional!A:B, 2, FALSE)</f>
        <v>JAKARTA-BOGOR</v>
      </c>
      <c r="I166" s="2">
        <f>HLOOKUP(E166,Additional!$J$5:$O$7,3,FALSE)</f>
        <v>3</v>
      </c>
      <c r="J166" s="2">
        <f>VLOOKUP(G166, Additional!A:C, 3, FALSE)</f>
        <v>7000</v>
      </c>
      <c r="K166" s="2">
        <f t="shared" si="2"/>
        <v>21000</v>
      </c>
      <c r="L166" s="2" t="str">
        <f>IFERROR(VLOOKUP(A166,Additional!$F$1:$G$153,2,FALSE),"FREE")</f>
        <v>FREE</v>
      </c>
      <c r="M166" t="str" cm="1">
        <f t="array" ref="M166">INDEX(Additional!$Q$2:$R$201,Additional!S166,2)</f>
        <v>FREE</v>
      </c>
    </row>
    <row r="167" spans="1:13" ht="15.75" customHeight="1" x14ac:dyDescent="0.2">
      <c r="A167" s="2" t="s">
        <v>177</v>
      </c>
      <c r="B167" s="3">
        <v>44562</v>
      </c>
      <c r="C167" s="2">
        <v>2</v>
      </c>
      <c r="D167" s="2" t="str">
        <f>VLOOKUP(C167,Additional!$J$2:$K$3,2,FALSE)</f>
        <v>REGULAR</v>
      </c>
      <c r="E167" s="2">
        <v>54</v>
      </c>
      <c r="F167" s="2" t="str">
        <f>HLOOKUP(E167,Additional!$J$5:$O$7,2,FALSE)</f>
        <v>TAS</v>
      </c>
      <c r="G167" s="2">
        <v>11</v>
      </c>
      <c r="H167" s="2" t="str">
        <f>VLOOKUP(G167, Additional!A:B, 2, FALSE)</f>
        <v>JAKARTA-JAKARTA</v>
      </c>
      <c r="I167" s="2">
        <f>HLOOKUP(E167,Additional!$J$5:$O$7,3,FALSE)</f>
        <v>1.5</v>
      </c>
      <c r="J167" s="2">
        <f>VLOOKUP(G167, Additional!A:C, 3, FALSE)</f>
        <v>7000</v>
      </c>
      <c r="K167" s="2">
        <f t="shared" si="2"/>
        <v>10500</v>
      </c>
      <c r="L167" s="2" t="str">
        <f>IFERROR(VLOOKUP(A167,Additional!$F$1:$G$153,2,FALSE),"FREE")</f>
        <v>PREMIUM</v>
      </c>
      <c r="M167" t="str" cm="1">
        <f t="array" ref="M167">INDEX(Additional!$Q$2:$R$201,Additional!S167,2)</f>
        <v>FREE</v>
      </c>
    </row>
    <row r="168" spans="1:13" ht="15.75" customHeight="1" x14ac:dyDescent="0.2">
      <c r="A168" s="2" t="s">
        <v>178</v>
      </c>
      <c r="B168" s="3">
        <v>44562</v>
      </c>
      <c r="C168" s="2">
        <v>1</v>
      </c>
      <c r="D168" s="2" t="str">
        <f>VLOOKUP(C168,Additional!$J$2:$K$3,2,FALSE)</f>
        <v>EXPRESS</v>
      </c>
      <c r="E168" s="2">
        <v>54</v>
      </c>
      <c r="F168" s="2" t="str">
        <f>HLOOKUP(E168,Additional!$J$5:$O$7,2,FALSE)</f>
        <v>TAS</v>
      </c>
      <c r="G168" s="2">
        <v>15</v>
      </c>
      <c r="H168" s="2" t="str">
        <f>VLOOKUP(G168, Additional!A:B, 2, FALSE)</f>
        <v>JAKARTA-BANDUNG</v>
      </c>
      <c r="I168" s="2">
        <f>HLOOKUP(E168,Additional!$J$5:$O$7,3,FALSE)</f>
        <v>1.5</v>
      </c>
      <c r="J168" s="2">
        <f>VLOOKUP(G168, Additional!A:C, 3, FALSE)</f>
        <v>8000</v>
      </c>
      <c r="K168" s="2">
        <f t="shared" si="2"/>
        <v>12000</v>
      </c>
      <c r="L168" s="2" t="str">
        <f>IFERROR(VLOOKUP(A168,Additional!$F$1:$G$153,2,FALSE),"FREE")</f>
        <v>BASIC</v>
      </c>
      <c r="M168" t="str" cm="1">
        <f t="array" ref="M168">INDEX(Additional!$Q$2:$R$201,Additional!S168,2)</f>
        <v>FREE</v>
      </c>
    </row>
    <row r="169" spans="1:13" ht="15.75" customHeight="1" x14ac:dyDescent="0.2">
      <c r="A169" s="2" t="s">
        <v>179</v>
      </c>
      <c r="B169" s="3">
        <v>44562</v>
      </c>
      <c r="C169" s="2">
        <v>1</v>
      </c>
      <c r="D169" s="2" t="str">
        <f>VLOOKUP(C169,Additional!$J$2:$K$3,2,FALSE)</f>
        <v>EXPRESS</v>
      </c>
      <c r="E169" s="2">
        <v>55</v>
      </c>
      <c r="F169" s="2" t="str">
        <f>HLOOKUP(E169,Additional!$J$5:$O$7,2,FALSE)</f>
        <v>SEPATU</v>
      </c>
      <c r="G169" s="2">
        <v>19</v>
      </c>
      <c r="H169" s="2" t="str">
        <f>VLOOKUP(G169, Additional!A:B, 2, FALSE)</f>
        <v>JAKARTA-SALATIGA</v>
      </c>
      <c r="I169" s="2">
        <f>HLOOKUP(E169,Additional!$J$5:$O$7,3,FALSE)</f>
        <v>1</v>
      </c>
      <c r="J169" s="2">
        <f>VLOOKUP(G169, Additional!A:C, 3, FALSE)</f>
        <v>9500</v>
      </c>
      <c r="K169" s="2">
        <f t="shared" si="2"/>
        <v>9500</v>
      </c>
      <c r="L169" s="2" t="str">
        <f>IFERROR(VLOOKUP(A169,Additional!$F$1:$G$153,2,FALSE),"FREE")</f>
        <v>FREE</v>
      </c>
      <c r="M169" t="str" cm="1">
        <f t="array" ref="M169">INDEX(Additional!$Q$2:$R$201,Additional!S169,2)</f>
        <v>FREE</v>
      </c>
    </row>
    <row r="170" spans="1:13" ht="15.75" customHeight="1" x14ac:dyDescent="0.2">
      <c r="A170" s="2" t="s">
        <v>180</v>
      </c>
      <c r="B170" s="3">
        <v>44562</v>
      </c>
      <c r="C170" s="2">
        <v>1</v>
      </c>
      <c r="D170" s="2" t="str">
        <f>VLOOKUP(C170,Additional!$J$2:$K$3,2,FALSE)</f>
        <v>EXPRESS</v>
      </c>
      <c r="E170" s="2">
        <v>54</v>
      </c>
      <c r="F170" s="2" t="str">
        <f>HLOOKUP(E170,Additional!$J$5:$O$7,2,FALSE)</f>
        <v>TAS</v>
      </c>
      <c r="G170" s="2">
        <v>23</v>
      </c>
      <c r="H170" s="2" t="str">
        <f>VLOOKUP(G170, Additional!A:B, 2, FALSE)</f>
        <v>JAKARTA-SURABAYA</v>
      </c>
      <c r="I170" s="2">
        <f>HLOOKUP(E170,Additional!$J$5:$O$7,3,FALSE)</f>
        <v>1.5</v>
      </c>
      <c r="J170" s="2">
        <f>VLOOKUP(G170, Additional!A:C, 3, FALSE)</f>
        <v>12000</v>
      </c>
      <c r="K170" s="2">
        <f t="shared" si="2"/>
        <v>18000</v>
      </c>
      <c r="L170" s="2" t="str">
        <f>IFERROR(VLOOKUP(A170,Additional!$F$1:$G$153,2,FALSE),"FREE")</f>
        <v>BASIC</v>
      </c>
      <c r="M170" t="str" cm="1">
        <f t="array" ref="M170">INDEX(Additional!$Q$2:$R$201,Additional!S170,2)</f>
        <v>FREE</v>
      </c>
    </row>
    <row r="171" spans="1:13" ht="15.75" customHeight="1" x14ac:dyDescent="0.2">
      <c r="A171" s="2" t="s">
        <v>181</v>
      </c>
      <c r="B171" s="3">
        <v>44562</v>
      </c>
      <c r="C171" s="2">
        <v>1</v>
      </c>
      <c r="D171" s="2" t="str">
        <f>VLOOKUP(C171,Additional!$J$2:$K$3,2,FALSE)</f>
        <v>EXPRESS</v>
      </c>
      <c r="E171" s="2">
        <v>55</v>
      </c>
      <c r="F171" s="2" t="str">
        <f>HLOOKUP(E171,Additional!$J$5:$O$7,2,FALSE)</f>
        <v>SEPATU</v>
      </c>
      <c r="G171" s="2">
        <v>18</v>
      </c>
      <c r="H171" s="2" t="str">
        <f>VLOOKUP(G171, Additional!A:B, 2, FALSE)</f>
        <v>JAKARTA-JEPARA</v>
      </c>
      <c r="I171" s="2">
        <f>HLOOKUP(E171,Additional!$J$5:$O$7,3,FALSE)</f>
        <v>1</v>
      </c>
      <c r="J171" s="2">
        <f>VLOOKUP(G171, Additional!A:C, 3, FALSE)</f>
        <v>9000</v>
      </c>
      <c r="K171" s="2">
        <f t="shared" si="2"/>
        <v>9000</v>
      </c>
      <c r="L171" s="2" t="str">
        <f>IFERROR(VLOOKUP(A171,Additional!$F$1:$G$153,2,FALSE),"FREE")</f>
        <v>BASIC</v>
      </c>
      <c r="M171" t="str" cm="1">
        <f t="array" ref="M171">INDEX(Additional!$Q$2:$R$201,Additional!S171,2)</f>
        <v>FREE</v>
      </c>
    </row>
    <row r="172" spans="1:13" ht="15.75" customHeight="1" x14ac:dyDescent="0.2">
      <c r="A172" s="2" t="s">
        <v>182</v>
      </c>
      <c r="B172" s="3">
        <v>44562</v>
      </c>
      <c r="C172" s="2">
        <v>1</v>
      </c>
      <c r="D172" s="2" t="str">
        <f>VLOOKUP(C172,Additional!$J$2:$K$3,2,FALSE)</f>
        <v>EXPRESS</v>
      </c>
      <c r="E172" s="2">
        <v>55</v>
      </c>
      <c r="F172" s="2" t="str">
        <f>HLOOKUP(E172,Additional!$J$5:$O$7,2,FALSE)</f>
        <v>SEPATU</v>
      </c>
      <c r="G172" s="2">
        <v>24</v>
      </c>
      <c r="H172" s="2" t="str">
        <f>VLOOKUP(G172, Additional!A:B, 2, FALSE)</f>
        <v>JAKARTA-MADURA</v>
      </c>
      <c r="I172" s="2">
        <f>HLOOKUP(E172,Additional!$J$5:$O$7,3,FALSE)</f>
        <v>1</v>
      </c>
      <c r="J172" s="2">
        <f>VLOOKUP(G172, Additional!A:C, 3, FALSE)</f>
        <v>14000</v>
      </c>
      <c r="K172" s="2">
        <f t="shared" si="2"/>
        <v>14000</v>
      </c>
      <c r="L172" s="2" t="str">
        <f>IFERROR(VLOOKUP(A172,Additional!$F$1:$G$153,2,FALSE),"FREE")</f>
        <v>FREE</v>
      </c>
      <c r="M172" t="str" cm="1">
        <f t="array" ref="M172">INDEX(Additional!$Q$2:$R$201,Additional!S172,2)</f>
        <v>FREE</v>
      </c>
    </row>
    <row r="173" spans="1:13" ht="15.75" customHeight="1" x14ac:dyDescent="0.2">
      <c r="A173" s="2" t="s">
        <v>183</v>
      </c>
      <c r="B173" s="3">
        <v>44562</v>
      </c>
      <c r="C173" s="2">
        <v>2</v>
      </c>
      <c r="D173" s="2" t="str">
        <f>VLOOKUP(C173,Additional!$J$2:$K$3,2,FALSE)</f>
        <v>REGULAR</v>
      </c>
      <c r="E173" s="2">
        <v>53</v>
      </c>
      <c r="F173" s="2" t="str">
        <f>HLOOKUP(E173,Additional!$J$5:$O$7,2,FALSE)</f>
        <v>PAKAIAN</v>
      </c>
      <c r="G173" s="2">
        <v>18</v>
      </c>
      <c r="H173" s="2" t="str">
        <f>VLOOKUP(G173, Additional!A:B, 2, FALSE)</f>
        <v>JAKARTA-JEPARA</v>
      </c>
      <c r="I173" s="2">
        <f>HLOOKUP(E173,Additional!$J$5:$O$7,3,FALSE)</f>
        <v>1</v>
      </c>
      <c r="J173" s="2">
        <f>VLOOKUP(G173, Additional!A:C, 3, FALSE)</f>
        <v>9000</v>
      </c>
      <c r="K173" s="2">
        <f t="shared" si="2"/>
        <v>9000</v>
      </c>
      <c r="L173" s="2" t="str">
        <f>IFERROR(VLOOKUP(A173,Additional!$F$1:$G$153,2,FALSE),"FREE")</f>
        <v>BASIC</v>
      </c>
      <c r="M173" t="str" cm="1">
        <f t="array" ref="M173">INDEX(Additional!$Q$2:$R$201,Additional!S173,2)</f>
        <v>FREE</v>
      </c>
    </row>
    <row r="174" spans="1:13" ht="15.75" customHeight="1" x14ac:dyDescent="0.2">
      <c r="A174" s="2" t="s">
        <v>184</v>
      </c>
      <c r="B174" s="3">
        <v>44562</v>
      </c>
      <c r="C174" s="2">
        <v>1</v>
      </c>
      <c r="D174" s="2" t="str">
        <f>VLOOKUP(C174,Additional!$J$2:$K$3,2,FALSE)</f>
        <v>EXPRESS</v>
      </c>
      <c r="E174" s="2">
        <v>55</v>
      </c>
      <c r="F174" s="2" t="str">
        <f>HLOOKUP(E174,Additional!$J$5:$O$7,2,FALSE)</f>
        <v>SEPATU</v>
      </c>
      <c r="G174" s="2">
        <v>11</v>
      </c>
      <c r="H174" s="2" t="str">
        <f>VLOOKUP(G174, Additional!A:B, 2, FALSE)</f>
        <v>JAKARTA-JAKARTA</v>
      </c>
      <c r="I174" s="2">
        <f>HLOOKUP(E174,Additional!$J$5:$O$7,3,FALSE)</f>
        <v>1</v>
      </c>
      <c r="J174" s="2">
        <f>VLOOKUP(G174, Additional!A:C, 3, FALSE)</f>
        <v>7000</v>
      </c>
      <c r="K174" s="2">
        <f t="shared" si="2"/>
        <v>7000</v>
      </c>
      <c r="L174" s="2" t="str">
        <f>IFERROR(VLOOKUP(A174,Additional!$F$1:$G$153,2,FALSE),"FREE")</f>
        <v>BASIC</v>
      </c>
      <c r="M174" t="str" cm="1">
        <f t="array" ref="M174">INDEX(Additional!$Q$2:$R$201,Additional!S174,2)</f>
        <v>FREE</v>
      </c>
    </row>
    <row r="175" spans="1:13" ht="15.75" customHeight="1" x14ac:dyDescent="0.2">
      <c r="A175" s="2" t="s">
        <v>185</v>
      </c>
      <c r="B175" s="3">
        <v>44562</v>
      </c>
      <c r="C175" s="2">
        <v>1</v>
      </c>
      <c r="D175" s="2" t="str">
        <f>VLOOKUP(C175,Additional!$J$2:$K$3,2,FALSE)</f>
        <v>EXPRESS</v>
      </c>
      <c r="E175" s="2">
        <v>53</v>
      </c>
      <c r="F175" s="2" t="str">
        <f>HLOOKUP(E175,Additional!$J$5:$O$7,2,FALSE)</f>
        <v>PAKAIAN</v>
      </c>
      <c r="G175" s="2">
        <v>22</v>
      </c>
      <c r="H175" s="2" t="str">
        <f>VLOOKUP(G175, Additional!A:B, 2, FALSE)</f>
        <v>JAKARTA-MALANG</v>
      </c>
      <c r="I175" s="2">
        <f>HLOOKUP(E175,Additional!$J$5:$O$7,3,FALSE)</f>
        <v>1</v>
      </c>
      <c r="J175" s="2">
        <f>VLOOKUP(G175, Additional!A:C, 3, FALSE)</f>
        <v>11000</v>
      </c>
      <c r="K175" s="2">
        <f t="shared" si="2"/>
        <v>11000</v>
      </c>
      <c r="L175" s="2" t="str">
        <f>IFERROR(VLOOKUP(A175,Additional!$F$1:$G$153,2,FALSE),"FREE")</f>
        <v>BASIC</v>
      </c>
      <c r="M175" t="str" cm="1">
        <f t="array" ref="M175">INDEX(Additional!$Q$2:$R$201,Additional!S175,2)</f>
        <v>FREE</v>
      </c>
    </row>
    <row r="176" spans="1:13" ht="15.75" customHeight="1" x14ac:dyDescent="0.2">
      <c r="A176" s="2" t="s">
        <v>186</v>
      </c>
      <c r="B176" s="3">
        <v>44562</v>
      </c>
      <c r="C176" s="2">
        <v>1</v>
      </c>
      <c r="D176" s="2" t="str">
        <f>VLOOKUP(C176,Additional!$J$2:$K$3,2,FALSE)</f>
        <v>EXPRESS</v>
      </c>
      <c r="E176" s="2">
        <v>57</v>
      </c>
      <c r="F176" s="2" t="str">
        <f>HLOOKUP(E176,Additional!$J$5:$O$7,2,FALSE)</f>
        <v>BARANG ELEKTRONIK</v>
      </c>
      <c r="G176" s="2">
        <v>17</v>
      </c>
      <c r="H176" s="2" t="str">
        <f>VLOOKUP(G176, Additional!A:B, 2, FALSE)</f>
        <v>JAKARTA-SEMARANG</v>
      </c>
      <c r="I176" s="2">
        <f>HLOOKUP(E176,Additional!$J$5:$O$7,3,FALSE)</f>
        <v>3</v>
      </c>
      <c r="J176" s="2">
        <f>VLOOKUP(G176, Additional!A:C, 3, FALSE)</f>
        <v>9000</v>
      </c>
      <c r="K176" s="2">
        <f t="shared" si="2"/>
        <v>27000</v>
      </c>
      <c r="L176" s="2" t="str">
        <f>IFERROR(VLOOKUP(A176,Additional!$F$1:$G$153,2,FALSE),"FREE")</f>
        <v>FREE</v>
      </c>
      <c r="M176" t="str" cm="1">
        <f t="array" ref="M176">INDEX(Additional!$Q$2:$R$201,Additional!S176,2)</f>
        <v>FREE</v>
      </c>
    </row>
    <row r="177" spans="1:13" ht="15.75" customHeight="1" x14ac:dyDescent="0.2">
      <c r="A177" s="2" t="s">
        <v>187</v>
      </c>
      <c r="B177" s="3">
        <v>44562</v>
      </c>
      <c r="C177" s="2">
        <v>2</v>
      </c>
      <c r="D177" s="2" t="str">
        <f>VLOOKUP(C177,Additional!$J$2:$K$3,2,FALSE)</f>
        <v>REGULAR</v>
      </c>
      <c r="E177" s="2">
        <v>56</v>
      </c>
      <c r="F177" s="2" t="str">
        <f>HLOOKUP(E177,Additional!$J$5:$O$7,2,FALSE)</f>
        <v>DOKUMEN</v>
      </c>
      <c r="G177" s="2">
        <v>13</v>
      </c>
      <c r="H177" s="2" t="str">
        <f>VLOOKUP(G177, Additional!A:B, 2, FALSE)</f>
        <v>JAKARTA-BOGOR</v>
      </c>
      <c r="I177" s="2">
        <f>HLOOKUP(E177,Additional!$J$5:$O$7,3,FALSE)</f>
        <v>1</v>
      </c>
      <c r="J177" s="2">
        <f>VLOOKUP(G177, Additional!A:C, 3, FALSE)</f>
        <v>7000</v>
      </c>
      <c r="K177" s="2">
        <f t="shared" si="2"/>
        <v>7000</v>
      </c>
      <c r="L177" s="2" t="str">
        <f>IFERROR(VLOOKUP(A177,Additional!$F$1:$G$153,2,FALSE),"FREE")</f>
        <v>BASIC</v>
      </c>
      <c r="M177" t="str" cm="1">
        <f t="array" ref="M177">INDEX(Additional!$Q$2:$R$201,Additional!S177,2)</f>
        <v>FREE</v>
      </c>
    </row>
    <row r="178" spans="1:13" ht="15.75" customHeight="1" x14ac:dyDescent="0.2">
      <c r="A178" s="2" t="s">
        <v>188</v>
      </c>
      <c r="B178" s="3">
        <v>44562</v>
      </c>
      <c r="C178" s="2">
        <v>1</v>
      </c>
      <c r="D178" s="2" t="str">
        <f>VLOOKUP(C178,Additional!$J$2:$K$3,2,FALSE)</f>
        <v>EXPRESS</v>
      </c>
      <c r="E178" s="2">
        <v>54</v>
      </c>
      <c r="F178" s="2" t="str">
        <f>HLOOKUP(E178,Additional!$J$5:$O$7,2,FALSE)</f>
        <v>TAS</v>
      </c>
      <c r="G178" s="2">
        <v>21</v>
      </c>
      <c r="H178" s="2" t="str">
        <f>VLOOKUP(G178, Additional!A:B, 2, FALSE)</f>
        <v>JAKARTA-JOGJAKARTA</v>
      </c>
      <c r="I178" s="2">
        <f>HLOOKUP(E178,Additional!$J$5:$O$7,3,FALSE)</f>
        <v>1.5</v>
      </c>
      <c r="J178" s="2">
        <f>VLOOKUP(G178, Additional!A:C, 3, FALSE)</f>
        <v>9750</v>
      </c>
      <c r="K178" s="2">
        <f t="shared" si="2"/>
        <v>14625</v>
      </c>
      <c r="L178" s="2" t="str">
        <f>IFERROR(VLOOKUP(A178,Additional!$F$1:$G$153,2,FALSE),"FREE")</f>
        <v>BASIC</v>
      </c>
      <c r="M178" t="str" cm="1">
        <f t="array" ref="M178">INDEX(Additional!$Q$2:$R$201,Additional!S178,2)</f>
        <v>FREE</v>
      </c>
    </row>
    <row r="179" spans="1:13" ht="15.75" customHeight="1" x14ac:dyDescent="0.2">
      <c r="A179" s="2" t="s">
        <v>189</v>
      </c>
      <c r="B179" s="3">
        <v>44562</v>
      </c>
      <c r="C179" s="2">
        <v>2</v>
      </c>
      <c r="D179" s="2" t="str">
        <f>VLOOKUP(C179,Additional!$J$2:$K$3,2,FALSE)</f>
        <v>REGULAR</v>
      </c>
      <c r="E179" s="2">
        <v>55</v>
      </c>
      <c r="F179" s="2" t="str">
        <f>HLOOKUP(E179,Additional!$J$5:$O$7,2,FALSE)</f>
        <v>SEPATU</v>
      </c>
      <c r="G179" s="2">
        <v>16</v>
      </c>
      <c r="H179" s="2" t="str">
        <f>VLOOKUP(G179, Additional!A:B, 2, FALSE)</f>
        <v>JAKARTA-GARUT</v>
      </c>
      <c r="I179" s="2">
        <f>HLOOKUP(E179,Additional!$J$5:$O$7,3,FALSE)</f>
        <v>1</v>
      </c>
      <c r="J179" s="2">
        <f>VLOOKUP(G179, Additional!A:C, 3, FALSE)</f>
        <v>8500</v>
      </c>
      <c r="K179" s="2">
        <f t="shared" si="2"/>
        <v>8500</v>
      </c>
      <c r="L179" s="2" t="str">
        <f>IFERROR(VLOOKUP(A179,Additional!$F$1:$G$153,2,FALSE),"FREE")</f>
        <v>BASIC</v>
      </c>
      <c r="M179" t="str" cm="1">
        <f t="array" ref="M179">INDEX(Additional!$Q$2:$R$201,Additional!S179,2)</f>
        <v>FREE</v>
      </c>
    </row>
    <row r="180" spans="1:13" ht="15.75" customHeight="1" x14ac:dyDescent="0.2">
      <c r="A180" s="2" t="s">
        <v>190</v>
      </c>
      <c r="B180" s="3">
        <v>44562</v>
      </c>
      <c r="C180" s="2">
        <v>1</v>
      </c>
      <c r="D180" s="2" t="str">
        <f>VLOOKUP(C180,Additional!$J$2:$K$3,2,FALSE)</f>
        <v>EXPRESS</v>
      </c>
      <c r="E180" s="2">
        <v>57</v>
      </c>
      <c r="F180" s="2" t="str">
        <f>HLOOKUP(E180,Additional!$J$5:$O$7,2,FALSE)</f>
        <v>BARANG ELEKTRONIK</v>
      </c>
      <c r="G180" s="2">
        <v>20</v>
      </c>
      <c r="H180" s="2" t="str">
        <f>VLOOKUP(G180, Additional!A:B, 2, FALSE)</f>
        <v>JAKARTA-SOLO</v>
      </c>
      <c r="I180" s="2">
        <f>HLOOKUP(E180,Additional!$J$5:$O$7,3,FALSE)</f>
        <v>3</v>
      </c>
      <c r="J180" s="2">
        <f>VLOOKUP(G180, Additional!A:C, 3, FALSE)</f>
        <v>10000</v>
      </c>
      <c r="K180" s="2">
        <f t="shared" si="2"/>
        <v>30000</v>
      </c>
      <c r="L180" s="2" t="str">
        <f>IFERROR(VLOOKUP(A180,Additional!$F$1:$G$153,2,FALSE),"FREE")</f>
        <v>BASIC</v>
      </c>
      <c r="M180" t="str" cm="1">
        <f t="array" ref="M180">INDEX(Additional!$Q$2:$R$201,Additional!S180,2)</f>
        <v>FREE</v>
      </c>
    </row>
    <row r="181" spans="1:13" ht="15.75" customHeight="1" x14ac:dyDescent="0.2">
      <c r="A181" s="2" t="s">
        <v>191</v>
      </c>
      <c r="B181" s="3">
        <v>44562</v>
      </c>
      <c r="C181" s="2">
        <v>1</v>
      </c>
      <c r="D181" s="2" t="str">
        <f>VLOOKUP(C181,Additional!$J$2:$K$3,2,FALSE)</f>
        <v>EXPRESS</v>
      </c>
      <c r="E181" s="2">
        <v>56</v>
      </c>
      <c r="F181" s="2" t="str">
        <f>HLOOKUP(E181,Additional!$J$5:$O$7,2,FALSE)</f>
        <v>DOKUMEN</v>
      </c>
      <c r="G181" s="2">
        <v>16</v>
      </c>
      <c r="H181" s="2" t="str">
        <f>VLOOKUP(G181, Additional!A:B, 2, FALSE)</f>
        <v>JAKARTA-GARUT</v>
      </c>
      <c r="I181" s="2">
        <f>HLOOKUP(E181,Additional!$J$5:$O$7,3,FALSE)</f>
        <v>1</v>
      </c>
      <c r="J181" s="2">
        <f>VLOOKUP(G181, Additional!A:C, 3, FALSE)</f>
        <v>8500</v>
      </c>
      <c r="K181" s="2">
        <f t="shared" si="2"/>
        <v>8500</v>
      </c>
      <c r="L181" s="2" t="str">
        <f>IFERROR(VLOOKUP(A181,Additional!$F$1:$G$153,2,FALSE),"FREE")</f>
        <v>FREE</v>
      </c>
      <c r="M181" t="str" cm="1">
        <f t="array" ref="M181">INDEX(Additional!$Q$2:$R$201,Additional!S181,2)</f>
        <v>FREE</v>
      </c>
    </row>
    <row r="182" spans="1:13" ht="15.75" customHeight="1" x14ac:dyDescent="0.2">
      <c r="A182" s="2" t="s">
        <v>192</v>
      </c>
      <c r="B182" s="3">
        <v>44562</v>
      </c>
      <c r="C182" s="2">
        <v>2</v>
      </c>
      <c r="D182" s="2" t="str">
        <f>VLOOKUP(C182,Additional!$J$2:$K$3,2,FALSE)</f>
        <v>REGULAR</v>
      </c>
      <c r="E182" s="2">
        <v>56</v>
      </c>
      <c r="F182" s="2" t="str">
        <f>HLOOKUP(E182,Additional!$J$5:$O$7,2,FALSE)</f>
        <v>DOKUMEN</v>
      </c>
      <c r="G182" s="2">
        <v>16</v>
      </c>
      <c r="H182" s="2" t="str">
        <f>VLOOKUP(G182, Additional!A:B, 2, FALSE)</f>
        <v>JAKARTA-GARUT</v>
      </c>
      <c r="I182" s="2">
        <f>HLOOKUP(E182,Additional!$J$5:$O$7,3,FALSE)</f>
        <v>1</v>
      </c>
      <c r="J182" s="2">
        <f>VLOOKUP(G182, Additional!A:C, 3, FALSE)</f>
        <v>8500</v>
      </c>
      <c r="K182" s="2">
        <f t="shared" si="2"/>
        <v>8500</v>
      </c>
      <c r="L182" s="2" t="str">
        <f>IFERROR(VLOOKUP(A182,Additional!$F$1:$G$153,2,FALSE),"FREE")</f>
        <v>BASIC</v>
      </c>
      <c r="M182" t="str" cm="1">
        <f t="array" ref="M182">INDEX(Additional!$Q$2:$R$201,Additional!S182,2)</f>
        <v>FREE</v>
      </c>
    </row>
    <row r="183" spans="1:13" ht="15.75" customHeight="1" x14ac:dyDescent="0.2">
      <c r="A183" s="2" t="s">
        <v>193</v>
      </c>
      <c r="B183" s="3">
        <v>44562</v>
      </c>
      <c r="C183" s="2">
        <v>2</v>
      </c>
      <c r="D183" s="2" t="str">
        <f>VLOOKUP(C183,Additional!$J$2:$K$3,2,FALSE)</f>
        <v>REGULAR</v>
      </c>
      <c r="E183" s="2">
        <v>55</v>
      </c>
      <c r="F183" s="2" t="str">
        <f>HLOOKUP(E183,Additional!$J$5:$O$7,2,FALSE)</f>
        <v>SEPATU</v>
      </c>
      <c r="G183" s="2">
        <v>15</v>
      </c>
      <c r="H183" s="2" t="str">
        <f>VLOOKUP(G183, Additional!A:B, 2, FALSE)</f>
        <v>JAKARTA-BANDUNG</v>
      </c>
      <c r="I183" s="2">
        <f>HLOOKUP(E183,Additional!$J$5:$O$7,3,FALSE)</f>
        <v>1</v>
      </c>
      <c r="J183" s="2">
        <f>VLOOKUP(G183, Additional!A:C, 3, FALSE)</f>
        <v>8000</v>
      </c>
      <c r="K183" s="2">
        <f t="shared" si="2"/>
        <v>8000</v>
      </c>
      <c r="L183" s="2" t="str">
        <f>IFERROR(VLOOKUP(A183,Additional!$F$1:$G$153,2,FALSE),"FREE")</f>
        <v>FREE</v>
      </c>
      <c r="M183" t="str" cm="1">
        <f t="array" ref="M183">INDEX(Additional!$Q$2:$R$201,Additional!S183,2)</f>
        <v>FREE</v>
      </c>
    </row>
    <row r="184" spans="1:13" ht="15.75" customHeight="1" x14ac:dyDescent="0.2">
      <c r="A184" s="2" t="s">
        <v>194</v>
      </c>
      <c r="B184" s="3">
        <v>44562</v>
      </c>
      <c r="C184" s="2">
        <v>1</v>
      </c>
      <c r="D184" s="2" t="str">
        <f>VLOOKUP(C184,Additional!$J$2:$K$3,2,FALSE)</f>
        <v>EXPRESS</v>
      </c>
      <c r="E184" s="2">
        <v>53</v>
      </c>
      <c r="F184" s="2" t="str">
        <f>HLOOKUP(E184,Additional!$J$5:$O$7,2,FALSE)</f>
        <v>PAKAIAN</v>
      </c>
      <c r="G184" s="2">
        <v>17</v>
      </c>
      <c r="H184" s="2" t="str">
        <f>VLOOKUP(G184, Additional!A:B, 2, FALSE)</f>
        <v>JAKARTA-SEMARANG</v>
      </c>
      <c r="I184" s="2">
        <f>HLOOKUP(E184,Additional!$J$5:$O$7,3,FALSE)</f>
        <v>1</v>
      </c>
      <c r="J184" s="2">
        <f>VLOOKUP(G184, Additional!A:C, 3, FALSE)</f>
        <v>9000</v>
      </c>
      <c r="K184" s="2">
        <f t="shared" si="2"/>
        <v>9000</v>
      </c>
      <c r="L184" s="2" t="str">
        <f>IFERROR(VLOOKUP(A184,Additional!$F$1:$G$153,2,FALSE),"FREE")</f>
        <v>BASIC</v>
      </c>
      <c r="M184" t="str" cm="1">
        <f t="array" ref="M184">INDEX(Additional!$Q$2:$R$201,Additional!S184,2)</f>
        <v>FREE</v>
      </c>
    </row>
    <row r="185" spans="1:13" ht="15.75" customHeight="1" x14ac:dyDescent="0.2">
      <c r="A185" s="2" t="s">
        <v>195</v>
      </c>
      <c r="B185" s="3">
        <v>44562</v>
      </c>
      <c r="C185" s="2">
        <v>1</v>
      </c>
      <c r="D185" s="2" t="str">
        <f>VLOOKUP(C185,Additional!$J$2:$K$3,2,FALSE)</f>
        <v>EXPRESS</v>
      </c>
      <c r="E185" s="2">
        <v>57</v>
      </c>
      <c r="F185" s="2" t="str">
        <f>HLOOKUP(E185,Additional!$J$5:$O$7,2,FALSE)</f>
        <v>BARANG ELEKTRONIK</v>
      </c>
      <c r="G185" s="2">
        <v>13</v>
      </c>
      <c r="H185" s="2" t="str">
        <f>VLOOKUP(G185, Additional!A:B, 2, FALSE)</f>
        <v>JAKARTA-BOGOR</v>
      </c>
      <c r="I185" s="2">
        <f>HLOOKUP(E185,Additional!$J$5:$O$7,3,FALSE)</f>
        <v>3</v>
      </c>
      <c r="J185" s="2">
        <f>VLOOKUP(G185, Additional!A:C, 3, FALSE)</f>
        <v>7000</v>
      </c>
      <c r="K185" s="2">
        <f t="shared" si="2"/>
        <v>21000</v>
      </c>
      <c r="L185" s="2" t="str">
        <f>IFERROR(VLOOKUP(A185,Additional!$F$1:$G$153,2,FALSE),"FREE")</f>
        <v>BASIC</v>
      </c>
      <c r="M185" t="str" cm="1">
        <f t="array" ref="M185">INDEX(Additional!$Q$2:$R$201,Additional!S185,2)</f>
        <v>FREE</v>
      </c>
    </row>
    <row r="186" spans="1:13" ht="15.75" customHeight="1" x14ac:dyDescent="0.2">
      <c r="A186" s="2" t="s">
        <v>196</v>
      </c>
      <c r="B186" s="3">
        <v>44562</v>
      </c>
      <c r="C186" s="2">
        <v>1</v>
      </c>
      <c r="D186" s="2" t="str">
        <f>VLOOKUP(C186,Additional!$J$2:$K$3,2,FALSE)</f>
        <v>EXPRESS</v>
      </c>
      <c r="E186" s="2">
        <v>56</v>
      </c>
      <c r="F186" s="2" t="str">
        <f>HLOOKUP(E186,Additional!$J$5:$O$7,2,FALSE)</f>
        <v>DOKUMEN</v>
      </c>
      <c r="G186" s="2">
        <v>18</v>
      </c>
      <c r="H186" s="2" t="str">
        <f>VLOOKUP(G186, Additional!A:B, 2, FALSE)</f>
        <v>JAKARTA-JEPARA</v>
      </c>
      <c r="I186" s="2">
        <f>HLOOKUP(E186,Additional!$J$5:$O$7,3,FALSE)</f>
        <v>1</v>
      </c>
      <c r="J186" s="2">
        <f>VLOOKUP(G186, Additional!A:C, 3, FALSE)</f>
        <v>9000</v>
      </c>
      <c r="K186" s="2">
        <f t="shared" si="2"/>
        <v>9000</v>
      </c>
      <c r="L186" s="2" t="str">
        <f>IFERROR(VLOOKUP(A186,Additional!$F$1:$G$153,2,FALSE),"FREE")</f>
        <v>BASIC</v>
      </c>
      <c r="M186" t="str" cm="1">
        <f t="array" ref="M186">INDEX(Additional!$Q$2:$R$201,Additional!S186,2)</f>
        <v>FREE</v>
      </c>
    </row>
    <row r="187" spans="1:13" ht="15.75" customHeight="1" x14ac:dyDescent="0.2">
      <c r="A187" s="2" t="s">
        <v>197</v>
      </c>
      <c r="B187" s="3">
        <v>44562</v>
      </c>
      <c r="C187" s="2">
        <v>2</v>
      </c>
      <c r="D187" s="2" t="str">
        <f>VLOOKUP(C187,Additional!$J$2:$K$3,2,FALSE)</f>
        <v>REGULAR</v>
      </c>
      <c r="E187" s="2">
        <v>53</v>
      </c>
      <c r="F187" s="2" t="str">
        <f>HLOOKUP(E187,Additional!$J$5:$O$7,2,FALSE)</f>
        <v>PAKAIAN</v>
      </c>
      <c r="G187" s="2">
        <v>11</v>
      </c>
      <c r="H187" s="2" t="str">
        <f>VLOOKUP(G187, Additional!A:B, 2, FALSE)</f>
        <v>JAKARTA-JAKARTA</v>
      </c>
      <c r="I187" s="2">
        <f>HLOOKUP(E187,Additional!$J$5:$O$7,3,FALSE)</f>
        <v>1</v>
      </c>
      <c r="J187" s="2">
        <f>VLOOKUP(G187, Additional!A:C, 3, FALSE)</f>
        <v>7000</v>
      </c>
      <c r="K187" s="2">
        <f t="shared" si="2"/>
        <v>7000</v>
      </c>
      <c r="L187" s="2" t="str">
        <f>IFERROR(VLOOKUP(A187,Additional!$F$1:$G$153,2,FALSE),"FREE")</f>
        <v>FREE</v>
      </c>
      <c r="M187" t="str" cm="1">
        <f t="array" ref="M187">INDEX(Additional!$Q$2:$R$201,Additional!S187,2)</f>
        <v>FREE</v>
      </c>
    </row>
    <row r="188" spans="1:13" ht="15.75" customHeight="1" x14ac:dyDescent="0.2">
      <c r="A188" s="2" t="s">
        <v>198</v>
      </c>
      <c r="B188" s="3">
        <v>44562</v>
      </c>
      <c r="C188" s="2">
        <v>1</v>
      </c>
      <c r="D188" s="2" t="str">
        <f>VLOOKUP(C188,Additional!$J$2:$K$3,2,FALSE)</f>
        <v>EXPRESS</v>
      </c>
      <c r="E188" s="2">
        <v>54</v>
      </c>
      <c r="F188" s="2" t="str">
        <f>HLOOKUP(E188,Additional!$J$5:$O$7,2,FALSE)</f>
        <v>TAS</v>
      </c>
      <c r="G188" s="2">
        <v>26</v>
      </c>
      <c r="H188" s="2" t="str">
        <f>VLOOKUP(G188, Additional!A:B, 2, FALSE)</f>
        <v>JAKARTA-BALI</v>
      </c>
      <c r="I188" s="2">
        <f>HLOOKUP(E188,Additional!$J$5:$O$7,3,FALSE)</f>
        <v>1.5</v>
      </c>
      <c r="J188" s="2">
        <f>VLOOKUP(G188, Additional!A:C, 3, FALSE)</f>
        <v>15000</v>
      </c>
      <c r="K188" s="2">
        <f t="shared" si="2"/>
        <v>22500</v>
      </c>
      <c r="L188" s="2" t="str">
        <f>IFERROR(VLOOKUP(A188,Additional!$F$1:$G$153,2,FALSE),"FREE")</f>
        <v>FREE</v>
      </c>
      <c r="M188" t="str" cm="1">
        <f t="array" ref="M188">INDEX(Additional!$Q$2:$R$201,Additional!S188,2)</f>
        <v>FREE</v>
      </c>
    </row>
    <row r="189" spans="1:13" ht="15.75" customHeight="1" x14ac:dyDescent="0.2">
      <c r="A189" s="2" t="s">
        <v>199</v>
      </c>
      <c r="B189" s="3">
        <v>44562</v>
      </c>
      <c r="C189" s="2">
        <v>1</v>
      </c>
      <c r="D189" s="2" t="str">
        <f>VLOOKUP(C189,Additional!$J$2:$K$3,2,FALSE)</f>
        <v>EXPRESS</v>
      </c>
      <c r="E189" s="2">
        <v>53</v>
      </c>
      <c r="F189" s="2" t="str">
        <f>HLOOKUP(E189,Additional!$J$5:$O$7,2,FALSE)</f>
        <v>PAKAIAN</v>
      </c>
      <c r="G189" s="2">
        <v>21</v>
      </c>
      <c r="H189" s="2" t="str">
        <f>VLOOKUP(G189, Additional!A:B, 2, FALSE)</f>
        <v>JAKARTA-JOGJAKARTA</v>
      </c>
      <c r="I189" s="2">
        <f>HLOOKUP(E189,Additional!$J$5:$O$7,3,FALSE)</f>
        <v>1</v>
      </c>
      <c r="J189" s="2">
        <f>VLOOKUP(G189, Additional!A:C, 3, FALSE)</f>
        <v>9750</v>
      </c>
      <c r="K189" s="2">
        <f t="shared" si="2"/>
        <v>9750</v>
      </c>
      <c r="L189" s="2" t="str">
        <f>IFERROR(VLOOKUP(A189,Additional!$F$1:$G$153,2,FALSE),"FREE")</f>
        <v>FREE</v>
      </c>
      <c r="M189" t="str" cm="1">
        <f t="array" ref="M189">INDEX(Additional!$Q$2:$R$201,Additional!S189,2)</f>
        <v>FREE</v>
      </c>
    </row>
    <row r="190" spans="1:13" ht="15.75" customHeight="1" x14ac:dyDescent="0.2">
      <c r="A190" s="2" t="s">
        <v>200</v>
      </c>
      <c r="B190" s="3">
        <v>44562</v>
      </c>
      <c r="C190" s="2">
        <v>2</v>
      </c>
      <c r="D190" s="2" t="str">
        <f>VLOOKUP(C190,Additional!$J$2:$K$3,2,FALSE)</f>
        <v>REGULAR</v>
      </c>
      <c r="E190" s="2">
        <v>57</v>
      </c>
      <c r="F190" s="2" t="str">
        <f>HLOOKUP(E190,Additional!$J$5:$O$7,2,FALSE)</f>
        <v>BARANG ELEKTRONIK</v>
      </c>
      <c r="G190" s="2">
        <v>19</v>
      </c>
      <c r="H190" s="2" t="str">
        <f>VLOOKUP(G190, Additional!A:B, 2, FALSE)</f>
        <v>JAKARTA-SALATIGA</v>
      </c>
      <c r="I190" s="2">
        <f>HLOOKUP(E190,Additional!$J$5:$O$7,3,FALSE)</f>
        <v>3</v>
      </c>
      <c r="J190" s="2">
        <f>VLOOKUP(G190, Additional!A:C, 3, FALSE)</f>
        <v>9500</v>
      </c>
      <c r="K190" s="2">
        <f t="shared" si="2"/>
        <v>28500</v>
      </c>
      <c r="L190" s="2" t="str">
        <f>IFERROR(VLOOKUP(A190,Additional!$F$1:$G$153,2,FALSE),"FREE")</f>
        <v>PREMIUM</v>
      </c>
      <c r="M190" t="str" cm="1">
        <f t="array" ref="M190">INDEX(Additional!$Q$2:$R$201,Additional!S190,2)</f>
        <v>FREE</v>
      </c>
    </row>
    <row r="191" spans="1:13" ht="15.75" customHeight="1" x14ac:dyDescent="0.2">
      <c r="A191" s="2" t="s">
        <v>201</v>
      </c>
      <c r="B191" s="3">
        <v>44562</v>
      </c>
      <c r="C191" s="2">
        <v>2</v>
      </c>
      <c r="D191" s="2" t="str">
        <f>VLOOKUP(C191,Additional!$J$2:$K$3,2,FALSE)</f>
        <v>REGULAR</v>
      </c>
      <c r="E191" s="2">
        <v>55</v>
      </c>
      <c r="F191" s="2" t="str">
        <f>HLOOKUP(E191,Additional!$J$5:$O$7,2,FALSE)</f>
        <v>SEPATU</v>
      </c>
      <c r="G191" s="2">
        <v>21</v>
      </c>
      <c r="H191" s="2" t="str">
        <f>VLOOKUP(G191, Additional!A:B, 2, FALSE)</f>
        <v>JAKARTA-JOGJAKARTA</v>
      </c>
      <c r="I191" s="2">
        <f>HLOOKUP(E191,Additional!$J$5:$O$7,3,FALSE)</f>
        <v>1</v>
      </c>
      <c r="J191" s="2">
        <f>VLOOKUP(G191, Additional!A:C, 3, FALSE)</f>
        <v>9750</v>
      </c>
      <c r="K191" s="2">
        <f t="shared" si="2"/>
        <v>9750</v>
      </c>
      <c r="L191" s="2" t="str">
        <f>IFERROR(VLOOKUP(A191,Additional!$F$1:$G$153,2,FALSE),"FREE")</f>
        <v>PREMIUM</v>
      </c>
      <c r="M191" t="str" cm="1">
        <f t="array" ref="M191">INDEX(Additional!$Q$2:$R$201,Additional!S191,2)</f>
        <v>FREE</v>
      </c>
    </row>
    <row r="192" spans="1:13" ht="15.75" customHeight="1" x14ac:dyDescent="0.2">
      <c r="A192" s="2" t="s">
        <v>202</v>
      </c>
      <c r="B192" s="3">
        <v>44562</v>
      </c>
      <c r="C192" s="2">
        <v>1</v>
      </c>
      <c r="D192" s="2" t="str">
        <f>VLOOKUP(C192,Additional!$J$2:$K$3,2,FALSE)</f>
        <v>EXPRESS</v>
      </c>
      <c r="E192" s="2">
        <v>55</v>
      </c>
      <c r="F192" s="2" t="str">
        <f>HLOOKUP(E192,Additional!$J$5:$O$7,2,FALSE)</f>
        <v>SEPATU</v>
      </c>
      <c r="G192" s="2">
        <v>23</v>
      </c>
      <c r="H192" s="2" t="str">
        <f>VLOOKUP(G192, Additional!A:B, 2, FALSE)</f>
        <v>JAKARTA-SURABAYA</v>
      </c>
      <c r="I192" s="2">
        <f>HLOOKUP(E192,Additional!$J$5:$O$7,3,FALSE)</f>
        <v>1</v>
      </c>
      <c r="J192" s="2">
        <f>VLOOKUP(G192, Additional!A:C, 3, FALSE)</f>
        <v>12000</v>
      </c>
      <c r="K192" s="2">
        <f t="shared" si="2"/>
        <v>12000</v>
      </c>
      <c r="L192" s="2" t="str">
        <f>IFERROR(VLOOKUP(A192,Additional!$F$1:$G$153,2,FALSE),"FREE")</f>
        <v>FREE</v>
      </c>
      <c r="M192" t="str" cm="1">
        <f t="array" ref="M192">INDEX(Additional!$Q$2:$R$201,Additional!S192,2)</f>
        <v>FREE</v>
      </c>
    </row>
    <row r="193" spans="1:13" ht="15.75" customHeight="1" x14ac:dyDescent="0.2">
      <c r="A193" s="2" t="s">
        <v>203</v>
      </c>
      <c r="B193" s="3">
        <v>44562</v>
      </c>
      <c r="C193" s="2">
        <v>2</v>
      </c>
      <c r="D193" s="2" t="str">
        <f>VLOOKUP(C193,Additional!$J$2:$K$3,2,FALSE)</f>
        <v>REGULAR</v>
      </c>
      <c r="E193" s="2">
        <v>56</v>
      </c>
      <c r="F193" s="2" t="str">
        <f>HLOOKUP(E193,Additional!$J$5:$O$7,2,FALSE)</f>
        <v>DOKUMEN</v>
      </c>
      <c r="G193" s="2">
        <v>24</v>
      </c>
      <c r="H193" s="2" t="str">
        <f>VLOOKUP(G193, Additional!A:B, 2, FALSE)</f>
        <v>JAKARTA-MADURA</v>
      </c>
      <c r="I193" s="2">
        <f>HLOOKUP(E193,Additional!$J$5:$O$7,3,FALSE)</f>
        <v>1</v>
      </c>
      <c r="J193" s="2">
        <f>VLOOKUP(G193, Additional!A:C, 3, FALSE)</f>
        <v>14000</v>
      </c>
      <c r="K193" s="2">
        <f t="shared" si="2"/>
        <v>14000</v>
      </c>
      <c r="L193" s="2" t="str">
        <f>IFERROR(VLOOKUP(A193,Additional!$F$1:$G$153,2,FALSE),"FREE")</f>
        <v>BASIC</v>
      </c>
      <c r="M193" t="str" cm="1">
        <f t="array" ref="M193">INDEX(Additional!$Q$2:$R$201,Additional!S193,2)</f>
        <v>FREE</v>
      </c>
    </row>
    <row r="194" spans="1:13" ht="15.75" customHeight="1" x14ac:dyDescent="0.2">
      <c r="A194" s="2" t="s">
        <v>204</v>
      </c>
      <c r="B194" s="3">
        <v>44562</v>
      </c>
      <c r="C194" s="2">
        <v>2</v>
      </c>
      <c r="D194" s="2" t="str">
        <f>VLOOKUP(C194,Additional!$J$2:$K$3,2,FALSE)</f>
        <v>REGULAR</v>
      </c>
      <c r="E194" s="2">
        <v>53</v>
      </c>
      <c r="F194" s="2" t="str">
        <f>HLOOKUP(E194,Additional!$J$5:$O$7,2,FALSE)</f>
        <v>PAKAIAN</v>
      </c>
      <c r="G194" s="2">
        <v>15</v>
      </c>
      <c r="H194" s="2" t="str">
        <f>VLOOKUP(G194, Additional!A:B, 2, FALSE)</f>
        <v>JAKARTA-BANDUNG</v>
      </c>
      <c r="I194" s="2">
        <f>HLOOKUP(E194,Additional!$J$5:$O$7,3,FALSE)</f>
        <v>1</v>
      </c>
      <c r="J194" s="2">
        <f>VLOOKUP(G194, Additional!A:C, 3, FALSE)</f>
        <v>8000</v>
      </c>
      <c r="K194" s="2">
        <f t="shared" si="2"/>
        <v>8000</v>
      </c>
      <c r="L194" s="2" t="str">
        <f>IFERROR(VLOOKUP(A194,Additional!$F$1:$G$153,2,FALSE),"FREE")</f>
        <v>BASIC</v>
      </c>
      <c r="M194" t="str" cm="1">
        <f t="array" ref="M194">INDEX(Additional!$Q$2:$R$201,Additional!S194,2)</f>
        <v>FREE</v>
      </c>
    </row>
    <row r="195" spans="1:13" ht="15.75" customHeight="1" x14ac:dyDescent="0.2">
      <c r="A195" s="2" t="s">
        <v>205</v>
      </c>
      <c r="B195" s="3">
        <v>44562</v>
      </c>
      <c r="C195" s="2">
        <v>2</v>
      </c>
      <c r="D195" s="2" t="str">
        <f>VLOOKUP(C195,Additional!$J$2:$K$3,2,FALSE)</f>
        <v>REGULAR</v>
      </c>
      <c r="E195" s="2">
        <v>56</v>
      </c>
      <c r="F195" s="2" t="str">
        <f>HLOOKUP(E195,Additional!$J$5:$O$7,2,FALSE)</f>
        <v>DOKUMEN</v>
      </c>
      <c r="G195" s="2">
        <v>17</v>
      </c>
      <c r="H195" s="2" t="str">
        <f>VLOOKUP(G195, Additional!A:B, 2, FALSE)</f>
        <v>JAKARTA-SEMARANG</v>
      </c>
      <c r="I195" s="2">
        <f>HLOOKUP(E195,Additional!$J$5:$O$7,3,FALSE)</f>
        <v>1</v>
      </c>
      <c r="J195" s="2">
        <f>VLOOKUP(G195, Additional!A:C, 3, FALSE)</f>
        <v>9000</v>
      </c>
      <c r="K195" s="2">
        <f t="shared" ref="K195:K201" si="3">I195 * J195</f>
        <v>9000</v>
      </c>
      <c r="L195" s="2" t="str">
        <f>IFERROR(VLOOKUP(A195,Additional!$F$1:$G$153,2,FALSE),"FREE")</f>
        <v>FREE</v>
      </c>
      <c r="M195" t="str" cm="1">
        <f t="array" ref="M195">INDEX(Additional!$Q$2:$R$201,Additional!S195,2)</f>
        <v>FREE</v>
      </c>
    </row>
    <row r="196" spans="1:13" ht="15.75" customHeight="1" x14ac:dyDescent="0.2">
      <c r="A196" s="2" t="s">
        <v>206</v>
      </c>
      <c r="B196" s="3">
        <v>44562</v>
      </c>
      <c r="C196" s="2">
        <v>2</v>
      </c>
      <c r="D196" s="2" t="str">
        <f>VLOOKUP(C196,Additional!$J$2:$K$3,2,FALSE)</f>
        <v>REGULAR</v>
      </c>
      <c r="E196" s="2">
        <v>54</v>
      </c>
      <c r="F196" s="2" t="str">
        <f>HLOOKUP(E196,Additional!$J$5:$O$7,2,FALSE)</f>
        <v>TAS</v>
      </c>
      <c r="G196" s="2">
        <v>20</v>
      </c>
      <c r="H196" s="2" t="str">
        <f>VLOOKUP(G196, Additional!A:B, 2, FALSE)</f>
        <v>JAKARTA-SOLO</v>
      </c>
      <c r="I196" s="2">
        <f>HLOOKUP(E196,Additional!$J$5:$O$7,3,FALSE)</f>
        <v>1.5</v>
      </c>
      <c r="J196" s="2">
        <f>VLOOKUP(G196, Additional!A:C, 3, FALSE)</f>
        <v>10000</v>
      </c>
      <c r="K196" s="2">
        <f t="shared" si="3"/>
        <v>15000</v>
      </c>
      <c r="L196" s="2" t="str">
        <f>IFERROR(VLOOKUP(A196,Additional!$F$1:$G$153,2,FALSE),"FREE")</f>
        <v>PREMIUM</v>
      </c>
      <c r="M196" t="str" cm="1">
        <f t="array" ref="M196">INDEX(Additional!$Q$2:$R$201,Additional!S196,2)</f>
        <v>FREE</v>
      </c>
    </row>
    <row r="197" spans="1:13" ht="15.75" customHeight="1" x14ac:dyDescent="0.2">
      <c r="A197" s="2" t="s">
        <v>207</v>
      </c>
      <c r="B197" s="3">
        <v>44562</v>
      </c>
      <c r="C197" s="2">
        <v>2</v>
      </c>
      <c r="D197" s="2" t="str">
        <f>VLOOKUP(C197,Additional!$J$2:$K$3,2,FALSE)</f>
        <v>REGULAR</v>
      </c>
      <c r="E197" s="2">
        <v>57</v>
      </c>
      <c r="F197" s="2" t="str">
        <f>HLOOKUP(E197,Additional!$J$5:$O$7,2,FALSE)</f>
        <v>BARANG ELEKTRONIK</v>
      </c>
      <c r="G197" s="2">
        <v>22</v>
      </c>
      <c r="H197" s="2" t="str">
        <f>VLOOKUP(G197, Additional!A:B, 2, FALSE)</f>
        <v>JAKARTA-MALANG</v>
      </c>
      <c r="I197" s="2">
        <f>HLOOKUP(E197,Additional!$J$5:$O$7,3,FALSE)</f>
        <v>3</v>
      </c>
      <c r="J197" s="2">
        <f>VLOOKUP(G197, Additional!A:C, 3, FALSE)</f>
        <v>11000</v>
      </c>
      <c r="K197" s="2">
        <f t="shared" si="3"/>
        <v>33000</v>
      </c>
      <c r="L197" s="2" t="str">
        <f>IFERROR(VLOOKUP(A197,Additional!$F$1:$G$153,2,FALSE),"FREE")</f>
        <v>BASIC</v>
      </c>
      <c r="M197" t="str" cm="1">
        <f t="array" ref="M197">INDEX(Additional!$Q$2:$R$201,Additional!S197,2)</f>
        <v>FREE</v>
      </c>
    </row>
    <row r="198" spans="1:13" ht="15.75" customHeight="1" x14ac:dyDescent="0.2">
      <c r="A198" s="2" t="s">
        <v>208</v>
      </c>
      <c r="B198" s="3">
        <v>44562</v>
      </c>
      <c r="C198" s="2">
        <v>1</v>
      </c>
      <c r="D198" s="2" t="str">
        <f>VLOOKUP(C198,Additional!$J$2:$K$3,2,FALSE)</f>
        <v>EXPRESS</v>
      </c>
      <c r="E198" s="2">
        <v>53</v>
      </c>
      <c r="F198" s="2" t="str">
        <f>HLOOKUP(E198,Additional!$J$5:$O$7,2,FALSE)</f>
        <v>PAKAIAN</v>
      </c>
      <c r="G198" s="2">
        <v>14</v>
      </c>
      <c r="H198" s="2" t="str">
        <f>VLOOKUP(G198, Additional!A:B, 2, FALSE)</f>
        <v>JAKARTA-DEPOK</v>
      </c>
      <c r="I198" s="2">
        <f>HLOOKUP(E198,Additional!$J$5:$O$7,3,FALSE)</f>
        <v>1</v>
      </c>
      <c r="J198" s="2">
        <f>VLOOKUP(G198, Additional!A:C, 3, FALSE)</f>
        <v>7000</v>
      </c>
      <c r="K198" s="2">
        <f t="shared" si="3"/>
        <v>7000</v>
      </c>
      <c r="L198" s="2" t="str">
        <f>IFERROR(VLOOKUP(A198,Additional!$F$1:$G$153,2,FALSE),"FREE")</f>
        <v>FREE</v>
      </c>
      <c r="M198" t="str" cm="1">
        <f t="array" ref="M198">INDEX(Additional!$Q$2:$R$201,Additional!S198,2)</f>
        <v>FREE</v>
      </c>
    </row>
    <row r="199" spans="1:13" ht="15.75" customHeight="1" x14ac:dyDescent="0.2">
      <c r="A199" s="2" t="s">
        <v>209</v>
      </c>
      <c r="B199" s="3">
        <v>44562</v>
      </c>
      <c r="C199" s="2">
        <v>1</v>
      </c>
      <c r="D199" s="2" t="str">
        <f>VLOOKUP(C199,Additional!$J$2:$K$3,2,FALSE)</f>
        <v>EXPRESS</v>
      </c>
      <c r="E199" s="2">
        <v>54</v>
      </c>
      <c r="F199" s="2" t="str">
        <f>HLOOKUP(E199,Additional!$J$5:$O$7,2,FALSE)</f>
        <v>TAS</v>
      </c>
      <c r="G199" s="2">
        <v>13</v>
      </c>
      <c r="H199" s="2" t="str">
        <f>VLOOKUP(G199, Additional!A:B, 2, FALSE)</f>
        <v>JAKARTA-BOGOR</v>
      </c>
      <c r="I199" s="2">
        <f>HLOOKUP(E199,Additional!$J$5:$O$7,3,FALSE)</f>
        <v>1.5</v>
      </c>
      <c r="J199" s="2">
        <f>VLOOKUP(G199, Additional!A:C, 3, FALSE)</f>
        <v>7000</v>
      </c>
      <c r="K199" s="2">
        <f t="shared" si="3"/>
        <v>10500</v>
      </c>
      <c r="L199" s="2" t="str">
        <f>IFERROR(VLOOKUP(A199,Additional!$F$1:$G$153,2,FALSE),"FREE")</f>
        <v>BASIC</v>
      </c>
      <c r="M199" t="str" cm="1">
        <f t="array" ref="M199">INDEX(Additional!$Q$2:$R$201,Additional!S199,2)</f>
        <v>FREE</v>
      </c>
    </row>
    <row r="200" spans="1:13" ht="15.75" customHeight="1" x14ac:dyDescent="0.2">
      <c r="A200" s="2" t="s">
        <v>210</v>
      </c>
      <c r="B200" s="3">
        <v>44562</v>
      </c>
      <c r="C200" s="2">
        <v>2</v>
      </c>
      <c r="D200" s="2" t="str">
        <f>VLOOKUP(C200,Additional!$J$2:$K$3,2,FALSE)</f>
        <v>REGULAR</v>
      </c>
      <c r="E200" s="2">
        <v>56</v>
      </c>
      <c r="F200" s="2" t="str">
        <f>HLOOKUP(E200,Additional!$J$5:$O$7,2,FALSE)</f>
        <v>DOKUMEN</v>
      </c>
      <c r="G200" s="2">
        <v>23</v>
      </c>
      <c r="H200" s="2" t="str">
        <f>VLOOKUP(G200, Additional!A:B, 2, FALSE)</f>
        <v>JAKARTA-SURABAYA</v>
      </c>
      <c r="I200" s="2">
        <f>HLOOKUP(E200,Additional!$J$5:$O$7,3,FALSE)</f>
        <v>1</v>
      </c>
      <c r="J200" s="2">
        <f>VLOOKUP(G200, Additional!A:C, 3, FALSE)</f>
        <v>12000</v>
      </c>
      <c r="K200" s="2">
        <f t="shared" si="3"/>
        <v>12000</v>
      </c>
      <c r="L200" s="2" t="str">
        <f>IFERROR(VLOOKUP(A200,Additional!$F$1:$G$153,2,FALSE),"FREE")</f>
        <v>BASIC</v>
      </c>
      <c r="M200" t="str" cm="1">
        <f t="array" ref="M200">INDEX(Additional!$Q$2:$R$201,Additional!S200,2)</f>
        <v>FREE</v>
      </c>
    </row>
    <row r="201" spans="1:13" ht="15.75" customHeight="1" x14ac:dyDescent="0.2">
      <c r="A201" s="2" t="s">
        <v>211</v>
      </c>
      <c r="B201" s="3">
        <v>44562</v>
      </c>
      <c r="C201" s="2">
        <v>1</v>
      </c>
      <c r="D201" s="2" t="str">
        <f>VLOOKUP(C201,Additional!$J$2:$K$3,2,FALSE)</f>
        <v>EXPRESS</v>
      </c>
      <c r="E201" s="2">
        <v>56</v>
      </c>
      <c r="F201" s="2" t="str">
        <f>HLOOKUP(E201,Additional!$J$5:$O$7,2,FALSE)</f>
        <v>DOKUMEN</v>
      </c>
      <c r="G201" s="2">
        <v>20</v>
      </c>
      <c r="H201" s="2" t="str">
        <f>VLOOKUP(G201, Additional!A:B, 2, FALSE)</f>
        <v>JAKARTA-SOLO</v>
      </c>
      <c r="I201" s="2">
        <f>HLOOKUP(E201,Additional!$J$5:$O$7,3,FALSE)</f>
        <v>1</v>
      </c>
      <c r="J201" s="2">
        <f>VLOOKUP(G201, Additional!A:C, 3, FALSE)</f>
        <v>10000</v>
      </c>
      <c r="K201" s="2">
        <f t="shared" si="3"/>
        <v>10000</v>
      </c>
      <c r="L201" s="2" t="str">
        <f>IFERROR(VLOOKUP(A201,Additional!$F$1:$G$153,2,FALSE),"FREE")</f>
        <v>BASIC</v>
      </c>
      <c r="M201" t="str" cm="1">
        <f t="array" ref="M201">INDEX(Additional!$Q$2:$R$201,Additional!S201,2)</f>
        <v>FREE</v>
      </c>
    </row>
    <row r="202" spans="1:13" ht="15.75" customHeight="1" x14ac:dyDescent="0.2"/>
    <row r="203" spans="1:13" ht="15.75" customHeight="1" x14ac:dyDescent="0.2"/>
    <row r="204" spans="1:13" ht="15.75" customHeight="1" x14ac:dyDescent="0.2"/>
    <row r="205" spans="1:13" ht="15.75" customHeight="1" x14ac:dyDescent="0.2"/>
    <row r="206" spans="1:13" ht="15.75" customHeight="1" x14ac:dyDescent="0.2"/>
    <row r="207" spans="1:13" ht="15.75" customHeight="1" x14ac:dyDescent="0.2"/>
    <row r="208" spans="1:13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000"/>
  <sheetViews>
    <sheetView topLeftCell="B1" zoomScale="91" zoomScaleNormal="91" workbookViewId="0">
      <selection activeCell="D14" sqref="D14"/>
    </sheetView>
  </sheetViews>
  <sheetFormatPr defaultColWidth="12.5703125" defaultRowHeight="15" customHeight="1" x14ac:dyDescent="0.2"/>
  <cols>
    <col min="1" max="1" width="7" customWidth="1"/>
    <col min="2" max="2" width="19.5703125" customWidth="1"/>
    <col min="3" max="3" width="8.85546875" customWidth="1"/>
    <col min="4" max="5" width="12.5703125" customWidth="1"/>
    <col min="6" max="6" width="5.85546875" customWidth="1"/>
    <col min="7" max="8" width="13.28515625" customWidth="1"/>
    <col min="9" max="9" width="11.5703125" customWidth="1"/>
    <col min="10" max="10" width="10.5703125" customWidth="1"/>
    <col min="11" max="11" width="11.5703125" customWidth="1"/>
    <col min="12" max="12" width="4.140625" customWidth="1"/>
    <col min="13" max="13" width="7.42578125" customWidth="1"/>
    <col min="14" max="14" width="9.42578125" customWidth="1"/>
    <col min="15" max="15" width="19" customWidth="1"/>
    <col min="17" max="17" width="6" customWidth="1"/>
    <col min="18" max="18" width="13.28515625" customWidth="1"/>
  </cols>
  <sheetData>
    <row r="1" spans="1:19" ht="15.75" customHeight="1" x14ac:dyDescent="0.2">
      <c r="A1" s="1" t="s">
        <v>6</v>
      </c>
      <c r="B1" s="1" t="s">
        <v>7</v>
      </c>
      <c r="C1" s="1" t="s">
        <v>9</v>
      </c>
      <c r="D1" s="6" t="s">
        <v>238</v>
      </c>
      <c r="E1" s="6"/>
      <c r="F1" s="1" t="s">
        <v>0</v>
      </c>
      <c r="G1" s="1" t="s">
        <v>11</v>
      </c>
      <c r="H1" s="7" t="s">
        <v>239</v>
      </c>
      <c r="I1" s="4"/>
      <c r="J1" s="1" t="s">
        <v>2</v>
      </c>
      <c r="K1" s="1" t="s">
        <v>3</v>
      </c>
      <c r="Q1" s="1" t="s">
        <v>0</v>
      </c>
      <c r="R1" s="1" t="s">
        <v>11</v>
      </c>
      <c r="S1" t="s">
        <v>239</v>
      </c>
    </row>
    <row r="2" spans="1:19" ht="15.75" customHeight="1" x14ac:dyDescent="0.2">
      <c r="A2" s="2">
        <v>11</v>
      </c>
      <c r="B2" s="2" t="s">
        <v>212</v>
      </c>
      <c r="C2" s="2">
        <v>7000</v>
      </c>
      <c r="D2">
        <f>MATCH(A2,$A$2:$A$17,0)</f>
        <v>1</v>
      </c>
      <c r="F2" s="5" t="s">
        <v>12</v>
      </c>
      <c r="G2" s="2" t="s">
        <v>213</v>
      </c>
      <c r="H2" s="8">
        <f>MATCH(F2,$F$2:$F$153,0)</f>
        <v>1</v>
      </c>
      <c r="I2" s="4"/>
      <c r="J2" s="2">
        <v>1</v>
      </c>
      <c r="K2" s="2" t="s">
        <v>214</v>
      </c>
      <c r="L2" s="4"/>
      <c r="Q2" s="2" t="s">
        <v>12</v>
      </c>
      <c r="R2" s="2" t="str">
        <f>IFERROR(VLOOKUP(F2,Additional!$F$1:$G$153,2,FALSE),"FREE")</f>
        <v>BASIC</v>
      </c>
      <c r="S2">
        <f>MATCH(Q2,$Q$2:$Q$201,0)</f>
        <v>1</v>
      </c>
    </row>
    <row r="3" spans="1:19" ht="15.75" customHeight="1" x14ac:dyDescent="0.2">
      <c r="A3" s="2">
        <v>12</v>
      </c>
      <c r="B3" s="2" t="s">
        <v>215</v>
      </c>
      <c r="C3" s="2">
        <v>7000</v>
      </c>
      <c r="D3">
        <f t="shared" ref="D3:D66" si="0">MATCH(A3,$A$2:$A$17,0)</f>
        <v>2</v>
      </c>
      <c r="F3" s="5" t="s">
        <v>13</v>
      </c>
      <c r="G3" s="2" t="s">
        <v>213</v>
      </c>
      <c r="H3" s="8">
        <f t="shared" ref="H3:H66" si="1">MATCH(F3,$F$2:$F$153,0)</f>
        <v>2</v>
      </c>
      <c r="J3" s="2">
        <v>2</v>
      </c>
      <c r="K3" s="2" t="s">
        <v>216</v>
      </c>
      <c r="Q3" s="2" t="s">
        <v>13</v>
      </c>
      <c r="R3" s="2" t="str">
        <f>IFERROR(VLOOKUP(F3,Additional!$F$1:$G$153,2,FALSE),"FREE")</f>
        <v>BASIC</v>
      </c>
      <c r="S3">
        <f t="shared" ref="S3:S66" si="2">MATCH(Q3,$Q$2:$Q$201,0)</f>
        <v>2</v>
      </c>
    </row>
    <row r="4" spans="1:19" ht="15.75" customHeight="1" x14ac:dyDescent="0.2">
      <c r="A4" s="2">
        <v>13</v>
      </c>
      <c r="B4" s="2" t="s">
        <v>217</v>
      </c>
      <c r="C4" s="2">
        <v>7000</v>
      </c>
      <c r="D4">
        <f t="shared" si="0"/>
        <v>3</v>
      </c>
      <c r="F4" s="5" t="s">
        <v>14</v>
      </c>
      <c r="G4" s="2" t="s">
        <v>218</v>
      </c>
      <c r="H4" s="8">
        <f t="shared" si="1"/>
        <v>3</v>
      </c>
      <c r="J4" s="4"/>
      <c r="K4" s="4"/>
      <c r="Q4" s="2" t="s">
        <v>14</v>
      </c>
      <c r="R4" s="2" t="str">
        <f>IFERROR(VLOOKUP(F4,Additional!$F$1:$G$153,2,FALSE),"FREE")</f>
        <v>PREMIUM</v>
      </c>
      <c r="S4">
        <f t="shared" si="2"/>
        <v>3</v>
      </c>
    </row>
    <row r="5" spans="1:19" ht="15.75" customHeight="1" x14ac:dyDescent="0.2">
      <c r="A5" s="2">
        <v>14</v>
      </c>
      <c r="B5" s="2" t="s">
        <v>219</v>
      </c>
      <c r="C5" s="2">
        <v>7000</v>
      </c>
      <c r="D5">
        <f t="shared" si="0"/>
        <v>4</v>
      </c>
      <c r="F5" s="5" t="s">
        <v>16</v>
      </c>
      <c r="G5" s="2" t="s">
        <v>213</v>
      </c>
      <c r="H5" s="8">
        <f t="shared" si="1"/>
        <v>4</v>
      </c>
      <c r="J5" s="1" t="s">
        <v>4</v>
      </c>
      <c r="K5" s="2">
        <v>53</v>
      </c>
      <c r="L5" s="2">
        <v>54</v>
      </c>
      <c r="M5" s="2">
        <v>55</v>
      </c>
      <c r="N5" s="2">
        <v>56</v>
      </c>
      <c r="O5" s="2">
        <v>57</v>
      </c>
      <c r="Q5" s="2" t="s">
        <v>15</v>
      </c>
      <c r="R5" s="2" t="str">
        <f>IFERROR(VLOOKUP(F5,Additional!$F$1:$G$153,2,FALSE),"FREE")</f>
        <v>BASIC</v>
      </c>
      <c r="S5">
        <f t="shared" si="2"/>
        <v>4</v>
      </c>
    </row>
    <row r="6" spans="1:19" ht="15.75" customHeight="1" x14ac:dyDescent="0.2">
      <c r="A6" s="2">
        <v>15</v>
      </c>
      <c r="B6" s="2" t="s">
        <v>220</v>
      </c>
      <c r="C6" s="2">
        <v>8000</v>
      </c>
      <c r="D6">
        <f t="shared" si="0"/>
        <v>5</v>
      </c>
      <c r="F6" s="5" t="s">
        <v>18</v>
      </c>
      <c r="G6" s="2" t="s">
        <v>213</v>
      </c>
      <c r="H6" s="8">
        <f t="shared" si="1"/>
        <v>5</v>
      </c>
      <c r="J6" s="1" t="s">
        <v>5</v>
      </c>
      <c r="K6" s="2" t="s">
        <v>221</v>
      </c>
      <c r="L6" s="2" t="s">
        <v>222</v>
      </c>
      <c r="M6" s="2" t="s">
        <v>223</v>
      </c>
      <c r="N6" s="2" t="s">
        <v>224</v>
      </c>
      <c r="O6" s="2" t="s">
        <v>225</v>
      </c>
      <c r="Q6" s="2" t="s">
        <v>16</v>
      </c>
      <c r="R6" s="2" t="str">
        <f>IFERROR(VLOOKUP(F6,Additional!$F$1:$G$153,2,FALSE),"FREE")</f>
        <v>BASIC</v>
      </c>
      <c r="S6">
        <f t="shared" si="2"/>
        <v>5</v>
      </c>
    </row>
    <row r="7" spans="1:19" ht="15.75" customHeight="1" x14ac:dyDescent="0.2">
      <c r="A7" s="2">
        <v>16</v>
      </c>
      <c r="B7" s="2" t="s">
        <v>226</v>
      </c>
      <c r="C7" s="2">
        <v>8500</v>
      </c>
      <c r="D7">
        <f t="shared" si="0"/>
        <v>6</v>
      </c>
      <c r="F7" s="5" t="s">
        <v>20</v>
      </c>
      <c r="G7" s="2" t="s">
        <v>218</v>
      </c>
      <c r="H7" s="8">
        <f t="shared" si="1"/>
        <v>6</v>
      </c>
      <c r="J7" s="1" t="s">
        <v>227</v>
      </c>
      <c r="K7" s="2">
        <v>1</v>
      </c>
      <c r="L7" s="2">
        <v>1.5</v>
      </c>
      <c r="M7" s="2">
        <v>1</v>
      </c>
      <c r="N7" s="2">
        <v>1</v>
      </c>
      <c r="O7" s="2">
        <v>3</v>
      </c>
      <c r="Q7" s="2" t="s">
        <v>17</v>
      </c>
      <c r="R7" s="2" t="str">
        <f>IFERROR(VLOOKUP(F7,Additional!$F$1:$G$153,2,FALSE),"FREE")</f>
        <v>PREMIUM</v>
      </c>
      <c r="S7">
        <f t="shared" si="2"/>
        <v>6</v>
      </c>
    </row>
    <row r="8" spans="1:19" ht="15.75" customHeight="1" x14ac:dyDescent="0.2">
      <c r="A8" s="2">
        <v>17</v>
      </c>
      <c r="B8" s="2" t="s">
        <v>228</v>
      </c>
      <c r="C8" s="2">
        <v>9000</v>
      </c>
      <c r="D8">
        <f t="shared" si="0"/>
        <v>7</v>
      </c>
      <c r="F8" s="5" t="s">
        <v>21</v>
      </c>
      <c r="G8" s="2" t="s">
        <v>213</v>
      </c>
      <c r="H8" s="8">
        <f t="shared" si="1"/>
        <v>7</v>
      </c>
      <c r="Q8" s="2" t="s">
        <v>18</v>
      </c>
      <c r="R8" s="2" t="str">
        <f>IFERROR(VLOOKUP(F8,Additional!$F$1:$G$153,2,FALSE),"FREE")</f>
        <v>BASIC</v>
      </c>
      <c r="S8">
        <f t="shared" si="2"/>
        <v>7</v>
      </c>
    </row>
    <row r="9" spans="1:19" ht="15.75" customHeight="1" x14ac:dyDescent="0.2">
      <c r="A9" s="2">
        <v>18</v>
      </c>
      <c r="B9" s="2" t="s">
        <v>229</v>
      </c>
      <c r="C9" s="2">
        <v>9000</v>
      </c>
      <c r="D9">
        <f t="shared" si="0"/>
        <v>8</v>
      </c>
      <c r="F9" s="5" t="s">
        <v>23</v>
      </c>
      <c r="G9" s="2" t="s">
        <v>213</v>
      </c>
      <c r="H9" s="8">
        <f t="shared" si="1"/>
        <v>8</v>
      </c>
      <c r="Q9" s="2" t="s">
        <v>19</v>
      </c>
      <c r="R9" s="2" t="str">
        <f>IFERROR(VLOOKUP(F9,Additional!$F$1:$G$153,2,FALSE),"FREE")</f>
        <v>BASIC</v>
      </c>
      <c r="S9">
        <f t="shared" si="2"/>
        <v>8</v>
      </c>
    </row>
    <row r="10" spans="1:19" ht="15.75" customHeight="1" x14ac:dyDescent="0.2">
      <c r="A10" s="2">
        <v>19</v>
      </c>
      <c r="B10" s="2" t="s">
        <v>230</v>
      </c>
      <c r="C10" s="2">
        <v>9500</v>
      </c>
      <c r="D10">
        <f t="shared" si="0"/>
        <v>9</v>
      </c>
      <c r="F10" s="5" t="s">
        <v>24</v>
      </c>
      <c r="G10" s="2" t="s">
        <v>218</v>
      </c>
      <c r="H10" s="8">
        <f t="shared" si="1"/>
        <v>9</v>
      </c>
      <c r="Q10" s="2" t="s">
        <v>20</v>
      </c>
      <c r="R10" s="2" t="str">
        <f>IFERROR(VLOOKUP(F10,Additional!$F$1:$G$153,2,FALSE),"FREE")</f>
        <v>PREMIUM</v>
      </c>
      <c r="S10">
        <f t="shared" si="2"/>
        <v>9</v>
      </c>
    </row>
    <row r="11" spans="1:19" ht="15.75" customHeight="1" x14ac:dyDescent="0.2">
      <c r="A11" s="2">
        <v>20</v>
      </c>
      <c r="B11" s="2" t="s">
        <v>231</v>
      </c>
      <c r="C11" s="2">
        <v>10000</v>
      </c>
      <c r="D11">
        <f t="shared" si="0"/>
        <v>10</v>
      </c>
      <c r="F11" s="5" t="s">
        <v>26</v>
      </c>
      <c r="G11" s="2" t="s">
        <v>218</v>
      </c>
      <c r="H11" s="8">
        <f t="shared" si="1"/>
        <v>10</v>
      </c>
      <c r="Q11" s="2" t="s">
        <v>21</v>
      </c>
      <c r="R11" s="2" t="str">
        <f>IFERROR(VLOOKUP(F11,Additional!$F$1:$G$153,2,FALSE),"FREE")</f>
        <v>PREMIUM</v>
      </c>
      <c r="S11">
        <f t="shared" si="2"/>
        <v>10</v>
      </c>
    </row>
    <row r="12" spans="1:19" ht="15.75" customHeight="1" x14ac:dyDescent="0.2">
      <c r="A12" s="2">
        <v>21</v>
      </c>
      <c r="B12" s="2" t="s">
        <v>232</v>
      </c>
      <c r="C12" s="2">
        <v>9750</v>
      </c>
      <c r="D12">
        <f t="shared" si="0"/>
        <v>11</v>
      </c>
      <c r="F12" s="5" t="s">
        <v>27</v>
      </c>
      <c r="G12" s="2" t="s">
        <v>213</v>
      </c>
      <c r="H12" s="8">
        <f t="shared" si="1"/>
        <v>11</v>
      </c>
      <c r="Q12" s="2" t="s">
        <v>22</v>
      </c>
      <c r="R12" s="2" t="str">
        <f>IFERROR(VLOOKUP(F12,Additional!$F$1:$G$153,2,FALSE),"FREE")</f>
        <v>BASIC</v>
      </c>
      <c r="S12">
        <f t="shared" si="2"/>
        <v>11</v>
      </c>
    </row>
    <row r="13" spans="1:19" ht="15.75" customHeight="1" x14ac:dyDescent="0.2">
      <c r="A13" s="2">
        <v>22</v>
      </c>
      <c r="B13" s="2" t="s">
        <v>233</v>
      </c>
      <c r="C13" s="2">
        <v>11000</v>
      </c>
      <c r="D13">
        <f t="shared" si="0"/>
        <v>12</v>
      </c>
      <c r="F13" s="5" t="s">
        <v>29</v>
      </c>
      <c r="G13" s="2" t="s">
        <v>213</v>
      </c>
      <c r="H13" s="8">
        <f t="shared" si="1"/>
        <v>12</v>
      </c>
      <c r="Q13" s="2" t="s">
        <v>23</v>
      </c>
      <c r="R13" s="2" t="str">
        <f>IFERROR(VLOOKUP(F13,Additional!$F$1:$G$153,2,FALSE),"FREE")</f>
        <v>BASIC</v>
      </c>
      <c r="S13">
        <f t="shared" si="2"/>
        <v>12</v>
      </c>
    </row>
    <row r="14" spans="1:19" ht="15.75" customHeight="1" x14ac:dyDescent="0.2">
      <c r="A14" s="2">
        <v>23</v>
      </c>
      <c r="B14" s="2" t="s">
        <v>234</v>
      </c>
      <c r="C14" s="2">
        <v>12000</v>
      </c>
      <c r="D14">
        <f t="shared" si="0"/>
        <v>13</v>
      </c>
      <c r="F14" s="5" t="s">
        <v>30</v>
      </c>
      <c r="G14" s="2" t="s">
        <v>218</v>
      </c>
      <c r="H14" s="8">
        <f t="shared" si="1"/>
        <v>13</v>
      </c>
      <c r="Q14" s="2" t="s">
        <v>24</v>
      </c>
      <c r="R14" s="2" t="str">
        <f>IFERROR(VLOOKUP(F14,Additional!$F$1:$G$153,2,FALSE),"FREE")</f>
        <v>PREMIUM</v>
      </c>
      <c r="S14">
        <f t="shared" si="2"/>
        <v>13</v>
      </c>
    </row>
    <row r="15" spans="1:19" ht="15.75" customHeight="1" x14ac:dyDescent="0.2">
      <c r="A15" s="2">
        <v>24</v>
      </c>
      <c r="B15" s="2" t="s">
        <v>235</v>
      </c>
      <c r="C15" s="2">
        <v>14000</v>
      </c>
      <c r="D15">
        <f t="shared" si="0"/>
        <v>14</v>
      </c>
      <c r="F15" s="5" t="s">
        <v>32</v>
      </c>
      <c r="G15" s="2" t="s">
        <v>213</v>
      </c>
      <c r="H15" s="8">
        <f t="shared" si="1"/>
        <v>14</v>
      </c>
      <c r="Q15" s="2" t="s">
        <v>25</v>
      </c>
      <c r="R15" s="2" t="str">
        <f>IFERROR(VLOOKUP(F15,Additional!$F$1:$G$153,2,FALSE),"FREE")</f>
        <v>BASIC</v>
      </c>
      <c r="S15">
        <f t="shared" si="2"/>
        <v>14</v>
      </c>
    </row>
    <row r="16" spans="1:19" ht="15.75" customHeight="1" x14ac:dyDescent="0.2">
      <c r="A16" s="2">
        <v>25</v>
      </c>
      <c r="B16" s="2" t="s">
        <v>236</v>
      </c>
      <c r="C16" s="2">
        <v>15000</v>
      </c>
      <c r="D16">
        <f t="shared" si="0"/>
        <v>15</v>
      </c>
      <c r="F16" s="5" t="s">
        <v>33</v>
      </c>
      <c r="G16" s="2" t="s">
        <v>213</v>
      </c>
      <c r="H16" s="8">
        <f t="shared" si="1"/>
        <v>15</v>
      </c>
      <c r="Q16" s="2" t="s">
        <v>26</v>
      </c>
      <c r="R16" s="2" t="str">
        <f>IFERROR(VLOOKUP(F16,Additional!$F$1:$G$153,2,FALSE),"FREE")</f>
        <v>BASIC</v>
      </c>
      <c r="S16">
        <f t="shared" si="2"/>
        <v>15</v>
      </c>
    </row>
    <row r="17" spans="1:19" ht="15.75" customHeight="1" x14ac:dyDescent="0.2">
      <c r="A17" s="2">
        <v>26</v>
      </c>
      <c r="B17" s="2" t="s">
        <v>237</v>
      </c>
      <c r="C17" s="2">
        <v>15000</v>
      </c>
      <c r="D17">
        <f t="shared" si="0"/>
        <v>16</v>
      </c>
      <c r="F17" s="5" t="s">
        <v>34</v>
      </c>
      <c r="G17" s="2" t="s">
        <v>213</v>
      </c>
      <c r="H17" s="8">
        <f t="shared" si="1"/>
        <v>16</v>
      </c>
      <c r="Q17" s="2" t="s">
        <v>27</v>
      </c>
      <c r="R17" s="2" t="str">
        <f>IFERROR(VLOOKUP(F17,Additional!$F$1:$G$153,2,FALSE),"FREE")</f>
        <v>BASIC</v>
      </c>
      <c r="S17">
        <f t="shared" si="2"/>
        <v>16</v>
      </c>
    </row>
    <row r="18" spans="1:19" ht="15.75" customHeight="1" x14ac:dyDescent="0.2">
      <c r="D18" t="e">
        <f t="shared" si="0"/>
        <v>#N/A</v>
      </c>
      <c r="F18" s="5" t="s">
        <v>35</v>
      </c>
      <c r="G18" s="2" t="s">
        <v>213</v>
      </c>
      <c r="H18" s="8">
        <f t="shared" si="1"/>
        <v>17</v>
      </c>
      <c r="Q18" s="2" t="s">
        <v>28</v>
      </c>
      <c r="R18" s="2" t="str">
        <f>IFERROR(VLOOKUP(F18,Additional!$F$1:$G$153,2,FALSE),"FREE")</f>
        <v>BASIC</v>
      </c>
      <c r="S18">
        <f t="shared" si="2"/>
        <v>17</v>
      </c>
    </row>
    <row r="19" spans="1:19" ht="15.75" customHeight="1" x14ac:dyDescent="0.2">
      <c r="D19" t="e">
        <f t="shared" si="0"/>
        <v>#N/A</v>
      </c>
      <c r="F19" s="5" t="s">
        <v>36</v>
      </c>
      <c r="G19" s="2" t="s">
        <v>213</v>
      </c>
      <c r="H19" s="8">
        <f t="shared" si="1"/>
        <v>18</v>
      </c>
      <c r="Q19" s="2" t="s">
        <v>29</v>
      </c>
      <c r="R19" s="2" t="str">
        <f>IFERROR(VLOOKUP(F19,Additional!$F$1:$G$153,2,FALSE),"FREE")</f>
        <v>BASIC</v>
      </c>
      <c r="S19">
        <f t="shared" si="2"/>
        <v>18</v>
      </c>
    </row>
    <row r="20" spans="1:19" ht="15.75" customHeight="1" x14ac:dyDescent="0.2">
      <c r="D20" t="e">
        <f t="shared" si="0"/>
        <v>#N/A</v>
      </c>
      <c r="F20" s="5" t="s">
        <v>37</v>
      </c>
      <c r="G20" s="2" t="s">
        <v>213</v>
      </c>
      <c r="H20" s="8">
        <f t="shared" si="1"/>
        <v>19</v>
      </c>
      <c r="Q20" s="2" t="s">
        <v>30</v>
      </c>
      <c r="R20" s="2" t="str">
        <f>IFERROR(VLOOKUP(F20,Additional!$F$1:$G$153,2,FALSE),"FREE")</f>
        <v>BASIC</v>
      </c>
      <c r="S20">
        <f t="shared" si="2"/>
        <v>19</v>
      </c>
    </row>
    <row r="21" spans="1:19" ht="15.75" customHeight="1" x14ac:dyDescent="0.2">
      <c r="D21" t="e">
        <f t="shared" si="0"/>
        <v>#N/A</v>
      </c>
      <c r="F21" s="5" t="s">
        <v>38</v>
      </c>
      <c r="G21" s="2" t="s">
        <v>213</v>
      </c>
      <c r="H21" s="8">
        <f t="shared" si="1"/>
        <v>20</v>
      </c>
      <c r="Q21" s="2" t="s">
        <v>31</v>
      </c>
      <c r="R21" s="2" t="str">
        <f>IFERROR(VLOOKUP(F21,Additional!$F$1:$G$153,2,FALSE),"FREE")</f>
        <v>BASIC</v>
      </c>
      <c r="S21">
        <f t="shared" si="2"/>
        <v>20</v>
      </c>
    </row>
    <row r="22" spans="1:19" ht="15.75" customHeight="1" x14ac:dyDescent="0.2">
      <c r="D22" t="e">
        <f t="shared" si="0"/>
        <v>#N/A</v>
      </c>
      <c r="F22" s="5" t="s">
        <v>39</v>
      </c>
      <c r="G22" s="2" t="s">
        <v>213</v>
      </c>
      <c r="H22" s="8">
        <f t="shared" si="1"/>
        <v>21</v>
      </c>
      <c r="Q22" s="2" t="s">
        <v>32</v>
      </c>
      <c r="R22" s="2" t="str">
        <f>IFERROR(VLOOKUP(F22,Additional!$F$1:$G$153,2,FALSE),"FREE")</f>
        <v>BASIC</v>
      </c>
      <c r="S22">
        <f t="shared" si="2"/>
        <v>21</v>
      </c>
    </row>
    <row r="23" spans="1:19" ht="15.75" customHeight="1" x14ac:dyDescent="0.2">
      <c r="D23" t="e">
        <f t="shared" si="0"/>
        <v>#N/A</v>
      </c>
      <c r="F23" s="5" t="s">
        <v>40</v>
      </c>
      <c r="G23" s="2" t="s">
        <v>218</v>
      </c>
      <c r="H23" s="8">
        <f t="shared" si="1"/>
        <v>22</v>
      </c>
      <c r="Q23" s="2" t="s">
        <v>33</v>
      </c>
      <c r="R23" s="2" t="str">
        <f>IFERROR(VLOOKUP(F23,Additional!$F$1:$G$153,2,FALSE),"FREE")</f>
        <v>PREMIUM</v>
      </c>
      <c r="S23">
        <f t="shared" si="2"/>
        <v>22</v>
      </c>
    </row>
    <row r="24" spans="1:19" ht="15.75" customHeight="1" x14ac:dyDescent="0.2">
      <c r="D24" t="e">
        <f t="shared" si="0"/>
        <v>#N/A</v>
      </c>
      <c r="F24" s="5" t="s">
        <v>41</v>
      </c>
      <c r="G24" s="2" t="s">
        <v>218</v>
      </c>
      <c r="H24" s="8">
        <f t="shared" si="1"/>
        <v>23</v>
      </c>
      <c r="Q24" s="2" t="s">
        <v>34</v>
      </c>
      <c r="R24" s="2" t="str">
        <f>IFERROR(VLOOKUP(F24,Additional!$F$1:$G$153,2,FALSE),"FREE")</f>
        <v>PREMIUM</v>
      </c>
      <c r="S24">
        <f t="shared" si="2"/>
        <v>23</v>
      </c>
    </row>
    <row r="25" spans="1:19" ht="15.75" customHeight="1" x14ac:dyDescent="0.2">
      <c r="D25" t="e">
        <f t="shared" si="0"/>
        <v>#N/A</v>
      </c>
      <c r="F25" s="5" t="s">
        <v>42</v>
      </c>
      <c r="G25" s="2" t="s">
        <v>218</v>
      </c>
      <c r="H25" s="8">
        <f t="shared" si="1"/>
        <v>24</v>
      </c>
      <c r="Q25" s="2" t="s">
        <v>35</v>
      </c>
      <c r="R25" s="2" t="str">
        <f>IFERROR(VLOOKUP(F25,Additional!$F$1:$G$153,2,FALSE),"FREE")</f>
        <v>PREMIUM</v>
      </c>
      <c r="S25">
        <f t="shared" si="2"/>
        <v>24</v>
      </c>
    </row>
    <row r="26" spans="1:19" ht="15.75" customHeight="1" x14ac:dyDescent="0.2">
      <c r="D26" t="e">
        <f t="shared" si="0"/>
        <v>#N/A</v>
      </c>
      <c r="F26" s="5" t="s">
        <v>43</v>
      </c>
      <c r="G26" s="2" t="s">
        <v>213</v>
      </c>
      <c r="H26" s="8">
        <f t="shared" si="1"/>
        <v>25</v>
      </c>
      <c r="Q26" s="2" t="s">
        <v>36</v>
      </c>
      <c r="R26" s="2" t="str">
        <f>IFERROR(VLOOKUP(F26,Additional!$F$1:$G$153,2,FALSE),"FREE")</f>
        <v>BASIC</v>
      </c>
      <c r="S26">
        <f t="shared" si="2"/>
        <v>25</v>
      </c>
    </row>
    <row r="27" spans="1:19" ht="15.75" customHeight="1" x14ac:dyDescent="0.2">
      <c r="D27" t="e">
        <f t="shared" si="0"/>
        <v>#N/A</v>
      </c>
      <c r="F27" s="5" t="s">
        <v>44</v>
      </c>
      <c r="G27" s="2" t="s">
        <v>213</v>
      </c>
      <c r="H27" s="8">
        <f t="shared" si="1"/>
        <v>26</v>
      </c>
      <c r="Q27" s="2" t="s">
        <v>37</v>
      </c>
      <c r="R27" s="2" t="str">
        <f>IFERROR(VLOOKUP(F27,Additional!$F$1:$G$153,2,FALSE),"FREE")</f>
        <v>BASIC</v>
      </c>
      <c r="S27">
        <f t="shared" si="2"/>
        <v>26</v>
      </c>
    </row>
    <row r="28" spans="1:19" ht="15.75" customHeight="1" x14ac:dyDescent="0.2">
      <c r="D28" t="e">
        <f t="shared" si="0"/>
        <v>#N/A</v>
      </c>
      <c r="F28" s="5" t="s">
        <v>46</v>
      </c>
      <c r="G28" s="2" t="s">
        <v>213</v>
      </c>
      <c r="H28" s="8">
        <f t="shared" si="1"/>
        <v>27</v>
      </c>
      <c r="Q28" s="2" t="s">
        <v>38</v>
      </c>
      <c r="R28" s="2" t="str">
        <f>IFERROR(VLOOKUP(F28,Additional!$F$1:$G$153,2,FALSE),"FREE")</f>
        <v>BASIC</v>
      </c>
      <c r="S28">
        <f t="shared" si="2"/>
        <v>27</v>
      </c>
    </row>
    <row r="29" spans="1:19" ht="15.75" customHeight="1" x14ac:dyDescent="0.2">
      <c r="D29" t="e">
        <f t="shared" si="0"/>
        <v>#N/A</v>
      </c>
      <c r="F29" s="5" t="s">
        <v>47</v>
      </c>
      <c r="G29" s="2" t="s">
        <v>218</v>
      </c>
      <c r="H29" s="8">
        <f t="shared" si="1"/>
        <v>28</v>
      </c>
      <c r="Q29" s="2" t="s">
        <v>39</v>
      </c>
      <c r="R29" s="2" t="str">
        <f>IFERROR(VLOOKUP(F29,Additional!$F$1:$G$153,2,FALSE),"FREE")</f>
        <v>PREMIUM</v>
      </c>
      <c r="S29">
        <f t="shared" si="2"/>
        <v>28</v>
      </c>
    </row>
    <row r="30" spans="1:19" ht="15.75" customHeight="1" x14ac:dyDescent="0.2">
      <c r="D30" t="e">
        <f t="shared" si="0"/>
        <v>#N/A</v>
      </c>
      <c r="F30" s="5" t="s">
        <v>48</v>
      </c>
      <c r="G30" s="2" t="s">
        <v>213</v>
      </c>
      <c r="H30" s="8">
        <f t="shared" si="1"/>
        <v>29</v>
      </c>
      <c r="Q30" s="2" t="s">
        <v>40</v>
      </c>
      <c r="R30" s="2" t="str">
        <f>IFERROR(VLOOKUP(F30,Additional!$F$1:$G$153,2,FALSE),"FREE")</f>
        <v>BASIC</v>
      </c>
      <c r="S30">
        <f t="shared" si="2"/>
        <v>29</v>
      </c>
    </row>
    <row r="31" spans="1:19" ht="15.75" customHeight="1" x14ac:dyDescent="0.2">
      <c r="D31" t="e">
        <f t="shared" si="0"/>
        <v>#N/A</v>
      </c>
      <c r="F31" s="5" t="s">
        <v>49</v>
      </c>
      <c r="G31" s="2" t="s">
        <v>213</v>
      </c>
      <c r="H31" s="8">
        <f t="shared" si="1"/>
        <v>30</v>
      </c>
      <c r="Q31" s="2" t="s">
        <v>41</v>
      </c>
      <c r="R31" s="2" t="str">
        <f>IFERROR(VLOOKUP(F31,Additional!$F$1:$G$153,2,FALSE),"FREE")</f>
        <v>BASIC</v>
      </c>
      <c r="S31">
        <f t="shared" si="2"/>
        <v>30</v>
      </c>
    </row>
    <row r="32" spans="1:19" ht="15.75" customHeight="1" x14ac:dyDescent="0.2">
      <c r="D32" t="e">
        <f t="shared" si="0"/>
        <v>#N/A</v>
      </c>
      <c r="F32" s="5" t="s">
        <v>50</v>
      </c>
      <c r="G32" s="2" t="s">
        <v>213</v>
      </c>
      <c r="H32" s="8">
        <f t="shared" si="1"/>
        <v>31</v>
      </c>
      <c r="Q32" s="2" t="s">
        <v>42</v>
      </c>
      <c r="R32" s="2" t="str">
        <f>IFERROR(VLOOKUP(F32,Additional!$F$1:$G$153,2,FALSE),"FREE")</f>
        <v>BASIC</v>
      </c>
      <c r="S32">
        <f t="shared" si="2"/>
        <v>31</v>
      </c>
    </row>
    <row r="33" spans="4:19" ht="15.75" customHeight="1" x14ac:dyDescent="0.2">
      <c r="D33" t="e">
        <f t="shared" si="0"/>
        <v>#N/A</v>
      </c>
      <c r="F33" s="5" t="s">
        <v>51</v>
      </c>
      <c r="G33" s="2" t="s">
        <v>218</v>
      </c>
      <c r="H33" s="8">
        <f t="shared" si="1"/>
        <v>32</v>
      </c>
      <c r="Q33" s="2" t="s">
        <v>43</v>
      </c>
      <c r="R33" s="2" t="str">
        <f>IFERROR(VLOOKUP(F33,Additional!$F$1:$G$153,2,FALSE),"FREE")</f>
        <v>PREMIUM</v>
      </c>
      <c r="S33">
        <f t="shared" si="2"/>
        <v>32</v>
      </c>
    </row>
    <row r="34" spans="4:19" ht="15.75" customHeight="1" x14ac:dyDescent="0.2">
      <c r="D34" t="e">
        <f t="shared" si="0"/>
        <v>#N/A</v>
      </c>
      <c r="F34" s="5" t="s">
        <v>52</v>
      </c>
      <c r="G34" s="2" t="s">
        <v>213</v>
      </c>
      <c r="H34" s="8">
        <f t="shared" si="1"/>
        <v>33</v>
      </c>
      <c r="Q34" s="2" t="s">
        <v>44</v>
      </c>
      <c r="R34" s="2" t="str">
        <f>IFERROR(VLOOKUP(F34,Additional!$F$1:$G$153,2,FALSE),"FREE")</f>
        <v>BASIC</v>
      </c>
      <c r="S34">
        <f t="shared" si="2"/>
        <v>33</v>
      </c>
    </row>
    <row r="35" spans="4:19" ht="15.75" customHeight="1" x14ac:dyDescent="0.2">
      <c r="D35" t="e">
        <f t="shared" si="0"/>
        <v>#N/A</v>
      </c>
      <c r="F35" s="5" t="s">
        <v>53</v>
      </c>
      <c r="G35" s="2" t="s">
        <v>213</v>
      </c>
      <c r="H35" s="8">
        <f t="shared" si="1"/>
        <v>34</v>
      </c>
      <c r="Q35" s="2" t="s">
        <v>45</v>
      </c>
      <c r="R35" s="2" t="str">
        <f>IFERROR(VLOOKUP(F35,Additional!$F$1:$G$153,2,FALSE),"FREE")</f>
        <v>BASIC</v>
      </c>
      <c r="S35">
        <f t="shared" si="2"/>
        <v>34</v>
      </c>
    </row>
    <row r="36" spans="4:19" ht="15.75" customHeight="1" x14ac:dyDescent="0.2">
      <c r="D36" t="e">
        <f t="shared" si="0"/>
        <v>#N/A</v>
      </c>
      <c r="F36" s="5" t="s">
        <v>55</v>
      </c>
      <c r="G36" s="2" t="s">
        <v>213</v>
      </c>
      <c r="H36" s="8">
        <f t="shared" si="1"/>
        <v>35</v>
      </c>
      <c r="Q36" s="2" t="s">
        <v>46</v>
      </c>
      <c r="R36" s="2" t="str">
        <f>IFERROR(VLOOKUP(F36,Additional!$F$1:$G$153,2,FALSE),"FREE")</f>
        <v>BASIC</v>
      </c>
      <c r="S36">
        <f t="shared" si="2"/>
        <v>35</v>
      </c>
    </row>
    <row r="37" spans="4:19" ht="15.75" customHeight="1" x14ac:dyDescent="0.2">
      <c r="D37" t="e">
        <f t="shared" si="0"/>
        <v>#N/A</v>
      </c>
      <c r="F37" s="5" t="s">
        <v>56</v>
      </c>
      <c r="G37" s="2" t="s">
        <v>213</v>
      </c>
      <c r="H37" s="8">
        <f t="shared" si="1"/>
        <v>36</v>
      </c>
      <c r="Q37" s="2" t="s">
        <v>47</v>
      </c>
      <c r="R37" s="2" t="str">
        <f>IFERROR(VLOOKUP(F37,Additional!$F$1:$G$153,2,FALSE),"FREE")</f>
        <v>BASIC</v>
      </c>
      <c r="S37">
        <f t="shared" si="2"/>
        <v>36</v>
      </c>
    </row>
    <row r="38" spans="4:19" ht="15.75" customHeight="1" x14ac:dyDescent="0.2">
      <c r="D38" t="e">
        <f t="shared" si="0"/>
        <v>#N/A</v>
      </c>
      <c r="F38" s="5" t="s">
        <v>57</v>
      </c>
      <c r="G38" s="2" t="s">
        <v>213</v>
      </c>
      <c r="H38" s="8">
        <f t="shared" si="1"/>
        <v>37</v>
      </c>
      <c r="Q38" s="2" t="s">
        <v>48</v>
      </c>
      <c r="R38" s="2" t="str">
        <f>IFERROR(VLOOKUP(F38,Additional!$F$1:$G$153,2,FALSE),"FREE")</f>
        <v>BASIC</v>
      </c>
      <c r="S38">
        <f t="shared" si="2"/>
        <v>37</v>
      </c>
    </row>
    <row r="39" spans="4:19" ht="15.75" customHeight="1" x14ac:dyDescent="0.2">
      <c r="D39" t="e">
        <f t="shared" si="0"/>
        <v>#N/A</v>
      </c>
      <c r="F39" s="5" t="s">
        <v>58</v>
      </c>
      <c r="G39" s="2" t="s">
        <v>218</v>
      </c>
      <c r="H39" s="8">
        <f t="shared" si="1"/>
        <v>38</v>
      </c>
      <c r="Q39" s="2" t="s">
        <v>49</v>
      </c>
      <c r="R39" s="2" t="str">
        <f>IFERROR(VLOOKUP(F39,Additional!$F$1:$G$153,2,FALSE),"FREE")</f>
        <v>PREMIUM</v>
      </c>
      <c r="S39">
        <f t="shared" si="2"/>
        <v>38</v>
      </c>
    </row>
    <row r="40" spans="4:19" ht="15.75" customHeight="1" x14ac:dyDescent="0.2">
      <c r="D40" t="e">
        <f t="shared" si="0"/>
        <v>#N/A</v>
      </c>
      <c r="F40" s="5" t="s">
        <v>59</v>
      </c>
      <c r="G40" s="2" t="s">
        <v>213</v>
      </c>
      <c r="H40" s="8">
        <f t="shared" si="1"/>
        <v>39</v>
      </c>
      <c r="Q40" s="2" t="s">
        <v>50</v>
      </c>
      <c r="R40" s="2" t="str">
        <f>IFERROR(VLOOKUP(F40,Additional!$F$1:$G$153,2,FALSE),"FREE")</f>
        <v>BASIC</v>
      </c>
      <c r="S40">
        <f t="shared" si="2"/>
        <v>39</v>
      </c>
    </row>
    <row r="41" spans="4:19" ht="15.75" customHeight="1" x14ac:dyDescent="0.2">
      <c r="D41" t="e">
        <f t="shared" si="0"/>
        <v>#N/A</v>
      </c>
      <c r="F41" s="5" t="s">
        <v>60</v>
      </c>
      <c r="G41" s="2" t="s">
        <v>213</v>
      </c>
      <c r="H41" s="8">
        <f t="shared" si="1"/>
        <v>40</v>
      </c>
      <c r="Q41" s="2" t="s">
        <v>51</v>
      </c>
      <c r="R41" s="2" t="str">
        <f>IFERROR(VLOOKUP(F41,Additional!$F$1:$G$153,2,FALSE),"FREE")</f>
        <v>BASIC</v>
      </c>
      <c r="S41">
        <f t="shared" si="2"/>
        <v>40</v>
      </c>
    </row>
    <row r="42" spans="4:19" ht="15.75" customHeight="1" x14ac:dyDescent="0.2">
      <c r="D42" t="e">
        <f t="shared" si="0"/>
        <v>#N/A</v>
      </c>
      <c r="F42" s="5" t="s">
        <v>61</v>
      </c>
      <c r="G42" s="2" t="s">
        <v>218</v>
      </c>
      <c r="H42" s="8">
        <f t="shared" si="1"/>
        <v>41</v>
      </c>
      <c r="Q42" s="2" t="s">
        <v>52</v>
      </c>
      <c r="R42" s="2" t="str">
        <f>IFERROR(VLOOKUP(F42,Additional!$F$1:$G$153,2,FALSE),"FREE")</f>
        <v>PREMIUM</v>
      </c>
      <c r="S42">
        <f t="shared" si="2"/>
        <v>41</v>
      </c>
    </row>
    <row r="43" spans="4:19" ht="15.75" customHeight="1" x14ac:dyDescent="0.2">
      <c r="D43" t="e">
        <f t="shared" si="0"/>
        <v>#N/A</v>
      </c>
      <c r="F43" s="5" t="s">
        <v>62</v>
      </c>
      <c r="G43" s="2" t="s">
        <v>213</v>
      </c>
      <c r="H43" s="8">
        <f t="shared" si="1"/>
        <v>42</v>
      </c>
      <c r="Q43" s="2" t="s">
        <v>53</v>
      </c>
      <c r="R43" s="2" t="str">
        <f>IFERROR(VLOOKUP(F43,Additional!$F$1:$G$153,2,FALSE),"FREE")</f>
        <v>BASIC</v>
      </c>
      <c r="S43">
        <f t="shared" si="2"/>
        <v>42</v>
      </c>
    </row>
    <row r="44" spans="4:19" ht="15.75" customHeight="1" x14ac:dyDescent="0.2">
      <c r="D44" t="e">
        <f t="shared" si="0"/>
        <v>#N/A</v>
      </c>
      <c r="F44" s="5" t="s">
        <v>63</v>
      </c>
      <c r="G44" s="2" t="s">
        <v>213</v>
      </c>
      <c r="H44" s="8">
        <f t="shared" si="1"/>
        <v>43</v>
      </c>
      <c r="Q44" s="2" t="s">
        <v>54</v>
      </c>
      <c r="R44" s="2" t="str">
        <f>IFERROR(VLOOKUP(F44,Additional!$F$1:$G$153,2,FALSE),"FREE")</f>
        <v>BASIC</v>
      </c>
      <c r="S44">
        <f t="shared" si="2"/>
        <v>43</v>
      </c>
    </row>
    <row r="45" spans="4:19" ht="15.75" customHeight="1" x14ac:dyDescent="0.2">
      <c r="D45" t="e">
        <f t="shared" si="0"/>
        <v>#N/A</v>
      </c>
      <c r="F45" s="5" t="s">
        <v>64</v>
      </c>
      <c r="G45" s="2" t="s">
        <v>213</v>
      </c>
      <c r="H45" s="8">
        <f t="shared" si="1"/>
        <v>44</v>
      </c>
      <c r="Q45" s="2" t="s">
        <v>55</v>
      </c>
      <c r="R45" s="2" t="str">
        <f>IFERROR(VLOOKUP(F45,Additional!$F$1:$G$153,2,FALSE),"FREE")</f>
        <v>BASIC</v>
      </c>
      <c r="S45">
        <f t="shared" si="2"/>
        <v>44</v>
      </c>
    </row>
    <row r="46" spans="4:19" ht="15.75" customHeight="1" x14ac:dyDescent="0.2">
      <c r="D46" t="e">
        <f t="shared" si="0"/>
        <v>#N/A</v>
      </c>
      <c r="F46" s="5" t="s">
        <v>65</v>
      </c>
      <c r="G46" s="2" t="s">
        <v>213</v>
      </c>
      <c r="H46" s="8">
        <f t="shared" si="1"/>
        <v>45</v>
      </c>
      <c r="Q46" s="2" t="s">
        <v>56</v>
      </c>
      <c r="R46" s="2" t="str">
        <f>IFERROR(VLOOKUP(F46,Additional!$F$1:$G$153,2,FALSE),"FREE")</f>
        <v>BASIC</v>
      </c>
      <c r="S46">
        <f t="shared" si="2"/>
        <v>45</v>
      </c>
    </row>
    <row r="47" spans="4:19" ht="15.75" customHeight="1" x14ac:dyDescent="0.2">
      <c r="D47" t="e">
        <f t="shared" si="0"/>
        <v>#N/A</v>
      </c>
      <c r="F47" s="5" t="s">
        <v>67</v>
      </c>
      <c r="G47" s="2" t="s">
        <v>218</v>
      </c>
      <c r="H47" s="8">
        <f t="shared" si="1"/>
        <v>46</v>
      </c>
      <c r="Q47" s="2" t="s">
        <v>57</v>
      </c>
      <c r="R47" s="2" t="str">
        <f>IFERROR(VLOOKUP(F47,Additional!$F$1:$G$153,2,FALSE),"FREE")</f>
        <v>PREMIUM</v>
      </c>
      <c r="S47">
        <f t="shared" si="2"/>
        <v>46</v>
      </c>
    </row>
    <row r="48" spans="4:19" ht="15.75" customHeight="1" x14ac:dyDescent="0.2">
      <c r="D48" t="e">
        <f t="shared" si="0"/>
        <v>#N/A</v>
      </c>
      <c r="F48" s="5" t="s">
        <v>68</v>
      </c>
      <c r="G48" s="2" t="s">
        <v>213</v>
      </c>
      <c r="H48" s="8">
        <f t="shared" si="1"/>
        <v>47</v>
      </c>
      <c r="Q48" s="2" t="s">
        <v>58</v>
      </c>
      <c r="R48" s="2" t="str">
        <f>IFERROR(VLOOKUP(F48,Additional!$F$1:$G$153,2,FALSE),"FREE")</f>
        <v>BASIC</v>
      </c>
      <c r="S48">
        <f t="shared" si="2"/>
        <v>47</v>
      </c>
    </row>
    <row r="49" spans="4:19" ht="15.75" customHeight="1" x14ac:dyDescent="0.2">
      <c r="D49" t="e">
        <f t="shared" si="0"/>
        <v>#N/A</v>
      </c>
      <c r="F49" s="5" t="s">
        <v>69</v>
      </c>
      <c r="G49" s="2" t="s">
        <v>213</v>
      </c>
      <c r="H49" s="8">
        <f t="shared" si="1"/>
        <v>48</v>
      </c>
      <c r="Q49" s="2" t="s">
        <v>59</v>
      </c>
      <c r="R49" s="2" t="str">
        <f>IFERROR(VLOOKUP(F49,Additional!$F$1:$G$153,2,FALSE),"FREE")</f>
        <v>BASIC</v>
      </c>
      <c r="S49">
        <f t="shared" si="2"/>
        <v>48</v>
      </c>
    </row>
    <row r="50" spans="4:19" ht="15.75" customHeight="1" x14ac:dyDescent="0.2">
      <c r="D50" t="e">
        <f t="shared" si="0"/>
        <v>#N/A</v>
      </c>
      <c r="F50" s="5" t="s">
        <v>70</v>
      </c>
      <c r="G50" s="2" t="s">
        <v>213</v>
      </c>
      <c r="H50" s="8">
        <f t="shared" si="1"/>
        <v>49</v>
      </c>
      <c r="Q50" s="2" t="s">
        <v>60</v>
      </c>
      <c r="R50" s="2" t="str">
        <f>IFERROR(VLOOKUP(F50,Additional!$F$1:$G$153,2,FALSE),"FREE")</f>
        <v>BASIC</v>
      </c>
      <c r="S50">
        <f t="shared" si="2"/>
        <v>49</v>
      </c>
    </row>
    <row r="51" spans="4:19" ht="15.75" customHeight="1" x14ac:dyDescent="0.2">
      <c r="D51" t="e">
        <f t="shared" si="0"/>
        <v>#N/A</v>
      </c>
      <c r="F51" s="5" t="s">
        <v>71</v>
      </c>
      <c r="G51" s="2" t="s">
        <v>213</v>
      </c>
      <c r="H51" s="8">
        <f t="shared" si="1"/>
        <v>50</v>
      </c>
      <c r="Q51" s="2" t="s">
        <v>61</v>
      </c>
      <c r="R51" s="2" t="str">
        <f>IFERROR(VLOOKUP(F51,Additional!$F$1:$G$153,2,FALSE),"FREE")</f>
        <v>BASIC</v>
      </c>
      <c r="S51">
        <f t="shared" si="2"/>
        <v>50</v>
      </c>
    </row>
    <row r="52" spans="4:19" ht="15.75" customHeight="1" x14ac:dyDescent="0.2">
      <c r="D52" t="e">
        <f t="shared" si="0"/>
        <v>#N/A</v>
      </c>
      <c r="F52" s="5" t="s">
        <v>72</v>
      </c>
      <c r="G52" s="2" t="s">
        <v>213</v>
      </c>
      <c r="H52" s="8">
        <f t="shared" si="1"/>
        <v>51</v>
      </c>
      <c r="Q52" s="2" t="s">
        <v>62</v>
      </c>
      <c r="R52" s="2" t="str">
        <f>IFERROR(VLOOKUP(F52,Additional!$F$1:$G$153,2,FALSE),"FREE")</f>
        <v>BASIC</v>
      </c>
      <c r="S52">
        <f t="shared" si="2"/>
        <v>51</v>
      </c>
    </row>
    <row r="53" spans="4:19" ht="15.75" customHeight="1" x14ac:dyDescent="0.2">
      <c r="D53" t="e">
        <f t="shared" si="0"/>
        <v>#N/A</v>
      </c>
      <c r="F53" s="5" t="s">
        <v>73</v>
      </c>
      <c r="G53" s="2" t="s">
        <v>218</v>
      </c>
      <c r="H53" s="8">
        <f t="shared" si="1"/>
        <v>52</v>
      </c>
      <c r="Q53" s="2" t="s">
        <v>63</v>
      </c>
      <c r="R53" s="2" t="str">
        <f>IFERROR(VLOOKUP(F53,Additional!$F$1:$G$153,2,FALSE),"FREE")</f>
        <v>PREMIUM</v>
      </c>
      <c r="S53">
        <f t="shared" si="2"/>
        <v>52</v>
      </c>
    </row>
    <row r="54" spans="4:19" ht="15.75" customHeight="1" x14ac:dyDescent="0.2">
      <c r="D54" t="e">
        <f t="shared" si="0"/>
        <v>#N/A</v>
      </c>
      <c r="F54" s="5" t="s">
        <v>74</v>
      </c>
      <c r="G54" s="2" t="s">
        <v>213</v>
      </c>
      <c r="H54" s="8">
        <f t="shared" si="1"/>
        <v>53</v>
      </c>
      <c r="Q54" s="2" t="s">
        <v>64</v>
      </c>
      <c r="R54" s="2" t="str">
        <f>IFERROR(VLOOKUP(F54,Additional!$F$1:$G$153,2,FALSE),"FREE")</f>
        <v>BASIC</v>
      </c>
      <c r="S54">
        <f t="shared" si="2"/>
        <v>53</v>
      </c>
    </row>
    <row r="55" spans="4:19" ht="15.75" customHeight="1" x14ac:dyDescent="0.2">
      <c r="D55" t="e">
        <f t="shared" si="0"/>
        <v>#N/A</v>
      </c>
      <c r="F55" s="5" t="s">
        <v>75</v>
      </c>
      <c r="G55" s="2" t="s">
        <v>213</v>
      </c>
      <c r="H55" s="8">
        <f t="shared" si="1"/>
        <v>54</v>
      </c>
      <c r="Q55" s="2" t="s">
        <v>65</v>
      </c>
      <c r="R55" s="2" t="str">
        <f>IFERROR(VLOOKUP(F55,Additional!$F$1:$G$153,2,FALSE),"FREE")</f>
        <v>BASIC</v>
      </c>
      <c r="S55">
        <f t="shared" si="2"/>
        <v>54</v>
      </c>
    </row>
    <row r="56" spans="4:19" ht="15.75" customHeight="1" x14ac:dyDescent="0.2">
      <c r="D56" t="e">
        <f t="shared" si="0"/>
        <v>#N/A</v>
      </c>
      <c r="F56" s="5" t="s">
        <v>76</v>
      </c>
      <c r="G56" s="2" t="s">
        <v>213</v>
      </c>
      <c r="H56" s="8">
        <f t="shared" si="1"/>
        <v>55</v>
      </c>
      <c r="Q56" s="2" t="s">
        <v>66</v>
      </c>
      <c r="R56" s="2" t="str">
        <f>IFERROR(VLOOKUP(F56,Additional!$F$1:$G$153,2,FALSE),"FREE")</f>
        <v>BASIC</v>
      </c>
      <c r="S56">
        <f t="shared" si="2"/>
        <v>55</v>
      </c>
    </row>
    <row r="57" spans="4:19" ht="15.75" customHeight="1" x14ac:dyDescent="0.2">
      <c r="D57" t="e">
        <f t="shared" si="0"/>
        <v>#N/A</v>
      </c>
      <c r="F57" s="5" t="s">
        <v>77</v>
      </c>
      <c r="G57" s="2" t="s">
        <v>213</v>
      </c>
      <c r="H57" s="8">
        <f t="shared" si="1"/>
        <v>56</v>
      </c>
      <c r="Q57" s="2" t="s">
        <v>67</v>
      </c>
      <c r="R57" s="2" t="str">
        <f>IFERROR(VLOOKUP(F57,Additional!$F$1:$G$153,2,FALSE),"FREE")</f>
        <v>BASIC</v>
      </c>
      <c r="S57">
        <f t="shared" si="2"/>
        <v>56</v>
      </c>
    </row>
    <row r="58" spans="4:19" ht="15.75" customHeight="1" x14ac:dyDescent="0.2">
      <c r="D58" t="e">
        <f t="shared" si="0"/>
        <v>#N/A</v>
      </c>
      <c r="F58" s="5" t="s">
        <v>78</v>
      </c>
      <c r="G58" s="2" t="s">
        <v>218</v>
      </c>
      <c r="H58" s="8">
        <f t="shared" si="1"/>
        <v>57</v>
      </c>
      <c r="Q58" s="2" t="s">
        <v>68</v>
      </c>
      <c r="R58" s="2" t="str">
        <f>IFERROR(VLOOKUP(F58,Additional!$F$1:$G$153,2,FALSE),"FREE")</f>
        <v>PREMIUM</v>
      </c>
      <c r="S58">
        <f t="shared" si="2"/>
        <v>57</v>
      </c>
    </row>
    <row r="59" spans="4:19" ht="15.75" customHeight="1" x14ac:dyDescent="0.2">
      <c r="D59" t="e">
        <f t="shared" si="0"/>
        <v>#N/A</v>
      </c>
      <c r="F59" s="5" t="s">
        <v>79</v>
      </c>
      <c r="G59" s="2" t="s">
        <v>213</v>
      </c>
      <c r="H59" s="8">
        <f t="shared" si="1"/>
        <v>58</v>
      </c>
      <c r="Q59" s="2" t="s">
        <v>69</v>
      </c>
      <c r="R59" s="2" t="str">
        <f>IFERROR(VLOOKUP(F59,Additional!$F$1:$G$153,2,FALSE),"FREE")</f>
        <v>BASIC</v>
      </c>
      <c r="S59">
        <f t="shared" si="2"/>
        <v>58</v>
      </c>
    </row>
    <row r="60" spans="4:19" ht="15.75" customHeight="1" x14ac:dyDescent="0.2">
      <c r="D60" t="e">
        <f t="shared" si="0"/>
        <v>#N/A</v>
      </c>
      <c r="F60" s="5" t="s">
        <v>80</v>
      </c>
      <c r="G60" s="2" t="s">
        <v>213</v>
      </c>
      <c r="H60" s="8">
        <f t="shared" si="1"/>
        <v>59</v>
      </c>
      <c r="Q60" s="2" t="s">
        <v>70</v>
      </c>
      <c r="R60" s="2" t="str">
        <f>IFERROR(VLOOKUP(F60,Additional!$F$1:$G$153,2,FALSE),"FREE")</f>
        <v>BASIC</v>
      </c>
      <c r="S60">
        <f t="shared" si="2"/>
        <v>59</v>
      </c>
    </row>
    <row r="61" spans="4:19" ht="15.75" customHeight="1" x14ac:dyDescent="0.2">
      <c r="D61" t="e">
        <f t="shared" si="0"/>
        <v>#N/A</v>
      </c>
      <c r="F61" s="5" t="s">
        <v>82</v>
      </c>
      <c r="G61" s="2" t="s">
        <v>213</v>
      </c>
      <c r="H61" s="8">
        <f t="shared" si="1"/>
        <v>60</v>
      </c>
      <c r="Q61" s="2" t="s">
        <v>71</v>
      </c>
      <c r="R61" s="2" t="str">
        <f>IFERROR(VLOOKUP(F61,Additional!$F$1:$G$153,2,FALSE),"FREE")</f>
        <v>BASIC</v>
      </c>
      <c r="S61">
        <f t="shared" si="2"/>
        <v>60</v>
      </c>
    </row>
    <row r="62" spans="4:19" ht="15.75" customHeight="1" x14ac:dyDescent="0.2">
      <c r="D62" t="e">
        <f t="shared" si="0"/>
        <v>#N/A</v>
      </c>
      <c r="F62" s="5" t="s">
        <v>83</v>
      </c>
      <c r="G62" s="2" t="s">
        <v>213</v>
      </c>
      <c r="H62" s="8">
        <f t="shared" si="1"/>
        <v>61</v>
      </c>
      <c r="Q62" s="2" t="s">
        <v>72</v>
      </c>
      <c r="R62" s="2" t="str">
        <f>IFERROR(VLOOKUP(F62,Additional!$F$1:$G$153,2,FALSE),"FREE")</f>
        <v>BASIC</v>
      </c>
      <c r="S62">
        <f t="shared" si="2"/>
        <v>61</v>
      </c>
    </row>
    <row r="63" spans="4:19" ht="15.75" customHeight="1" x14ac:dyDescent="0.2">
      <c r="D63" t="e">
        <f t="shared" si="0"/>
        <v>#N/A</v>
      </c>
      <c r="F63" s="5" t="s">
        <v>84</v>
      </c>
      <c r="G63" s="2" t="s">
        <v>213</v>
      </c>
      <c r="H63" s="8">
        <f t="shared" si="1"/>
        <v>62</v>
      </c>
      <c r="Q63" s="2" t="s">
        <v>73</v>
      </c>
      <c r="R63" s="2" t="str">
        <f>IFERROR(VLOOKUP(F63,Additional!$F$1:$G$153,2,FALSE),"FREE")</f>
        <v>BASIC</v>
      </c>
      <c r="S63">
        <f t="shared" si="2"/>
        <v>62</v>
      </c>
    </row>
    <row r="64" spans="4:19" ht="15.75" customHeight="1" x14ac:dyDescent="0.2">
      <c r="D64" t="e">
        <f t="shared" si="0"/>
        <v>#N/A</v>
      </c>
      <c r="F64" s="5" t="s">
        <v>86</v>
      </c>
      <c r="G64" s="2" t="s">
        <v>213</v>
      </c>
      <c r="H64" s="8">
        <f t="shared" si="1"/>
        <v>63</v>
      </c>
      <c r="Q64" s="2" t="s">
        <v>74</v>
      </c>
      <c r="R64" s="2" t="str">
        <f>IFERROR(VLOOKUP(F64,Additional!$F$1:$G$153,2,FALSE),"FREE")</f>
        <v>BASIC</v>
      </c>
      <c r="S64">
        <f t="shared" si="2"/>
        <v>63</v>
      </c>
    </row>
    <row r="65" spans="4:19" ht="15.75" customHeight="1" x14ac:dyDescent="0.2">
      <c r="D65" t="e">
        <f t="shared" si="0"/>
        <v>#N/A</v>
      </c>
      <c r="F65" s="5" t="s">
        <v>87</v>
      </c>
      <c r="G65" s="2" t="s">
        <v>218</v>
      </c>
      <c r="H65" s="8">
        <f t="shared" si="1"/>
        <v>64</v>
      </c>
      <c r="Q65" s="2" t="s">
        <v>75</v>
      </c>
      <c r="R65" s="2" t="str">
        <f>IFERROR(VLOOKUP(F65,Additional!$F$1:$G$153,2,FALSE),"FREE")</f>
        <v>PREMIUM</v>
      </c>
      <c r="S65">
        <f t="shared" si="2"/>
        <v>64</v>
      </c>
    </row>
    <row r="66" spans="4:19" ht="15.75" customHeight="1" x14ac:dyDescent="0.2">
      <c r="D66" t="e">
        <f t="shared" si="0"/>
        <v>#N/A</v>
      </c>
      <c r="F66" s="5" t="s">
        <v>88</v>
      </c>
      <c r="G66" s="2" t="s">
        <v>213</v>
      </c>
      <c r="H66" s="8">
        <f t="shared" si="1"/>
        <v>65</v>
      </c>
      <c r="Q66" s="2" t="s">
        <v>76</v>
      </c>
      <c r="R66" s="2" t="str">
        <f>IFERROR(VLOOKUP(F66,Additional!$F$1:$G$153,2,FALSE),"FREE")</f>
        <v>BASIC</v>
      </c>
      <c r="S66">
        <f t="shared" si="2"/>
        <v>65</v>
      </c>
    </row>
    <row r="67" spans="4:19" ht="15.75" customHeight="1" x14ac:dyDescent="0.2">
      <c r="D67" t="e">
        <f t="shared" ref="D67:D130" si="3">MATCH(A67,$A$2:$A$17,0)</f>
        <v>#N/A</v>
      </c>
      <c r="F67" s="5" t="s">
        <v>90</v>
      </c>
      <c r="G67" s="2" t="s">
        <v>213</v>
      </c>
      <c r="H67" s="8">
        <f t="shared" ref="H67:H130" si="4">MATCH(F67,$F$2:$F$153,0)</f>
        <v>66</v>
      </c>
      <c r="Q67" s="2" t="s">
        <v>77</v>
      </c>
      <c r="R67" s="2" t="str">
        <f>IFERROR(VLOOKUP(F67,Additional!$F$1:$G$153,2,FALSE),"FREE")</f>
        <v>BASIC</v>
      </c>
      <c r="S67">
        <f t="shared" ref="S67:S130" si="5">MATCH(Q67,$Q$2:$Q$201,0)</f>
        <v>66</v>
      </c>
    </row>
    <row r="68" spans="4:19" ht="15.75" customHeight="1" x14ac:dyDescent="0.2">
      <c r="D68" t="e">
        <f t="shared" si="3"/>
        <v>#N/A</v>
      </c>
      <c r="F68" s="5" t="s">
        <v>91</v>
      </c>
      <c r="G68" s="2" t="s">
        <v>213</v>
      </c>
      <c r="H68" s="8">
        <f t="shared" si="4"/>
        <v>67</v>
      </c>
      <c r="Q68" s="2" t="s">
        <v>78</v>
      </c>
      <c r="R68" s="2" t="str">
        <f>IFERROR(VLOOKUP(F68,Additional!$F$1:$G$153,2,FALSE),"FREE")</f>
        <v>BASIC</v>
      </c>
      <c r="S68">
        <f t="shared" si="5"/>
        <v>67</v>
      </c>
    </row>
    <row r="69" spans="4:19" ht="15.75" customHeight="1" x14ac:dyDescent="0.2">
      <c r="D69" t="e">
        <f t="shared" si="3"/>
        <v>#N/A</v>
      </c>
      <c r="F69" s="5" t="s">
        <v>92</v>
      </c>
      <c r="G69" s="2" t="s">
        <v>213</v>
      </c>
      <c r="H69" s="8">
        <f t="shared" si="4"/>
        <v>68</v>
      </c>
      <c r="Q69" s="2" t="s">
        <v>79</v>
      </c>
      <c r="R69" s="2" t="str">
        <f>IFERROR(VLOOKUP(F69,Additional!$F$1:$G$153,2,FALSE),"FREE")</f>
        <v>BASIC</v>
      </c>
      <c r="S69">
        <f t="shared" si="5"/>
        <v>68</v>
      </c>
    </row>
    <row r="70" spans="4:19" ht="15.75" customHeight="1" x14ac:dyDescent="0.2">
      <c r="D70" t="e">
        <f t="shared" si="3"/>
        <v>#N/A</v>
      </c>
      <c r="F70" s="5" t="s">
        <v>94</v>
      </c>
      <c r="G70" s="2" t="s">
        <v>213</v>
      </c>
      <c r="H70" s="8">
        <f t="shared" si="4"/>
        <v>69</v>
      </c>
      <c r="Q70" s="2" t="s">
        <v>80</v>
      </c>
      <c r="R70" s="2" t="str">
        <f>IFERROR(VLOOKUP(F70,Additional!$F$1:$G$153,2,FALSE),"FREE")</f>
        <v>BASIC</v>
      </c>
      <c r="S70">
        <f t="shared" si="5"/>
        <v>69</v>
      </c>
    </row>
    <row r="71" spans="4:19" ht="15.75" customHeight="1" x14ac:dyDescent="0.2">
      <c r="D71" t="e">
        <f t="shared" si="3"/>
        <v>#N/A</v>
      </c>
      <c r="F71" s="5" t="s">
        <v>95</v>
      </c>
      <c r="G71" s="2" t="s">
        <v>213</v>
      </c>
      <c r="H71" s="8">
        <f t="shared" si="4"/>
        <v>70</v>
      </c>
      <c r="Q71" s="2" t="s">
        <v>81</v>
      </c>
      <c r="R71" s="2" t="str">
        <f>IFERROR(VLOOKUP(F71,Additional!$F$1:$G$153,2,FALSE),"FREE")</f>
        <v>BASIC</v>
      </c>
      <c r="S71">
        <f t="shared" si="5"/>
        <v>70</v>
      </c>
    </row>
    <row r="72" spans="4:19" ht="15.75" customHeight="1" x14ac:dyDescent="0.2">
      <c r="D72" t="e">
        <f t="shared" si="3"/>
        <v>#N/A</v>
      </c>
      <c r="F72" s="5" t="s">
        <v>97</v>
      </c>
      <c r="G72" s="2" t="s">
        <v>213</v>
      </c>
      <c r="H72" s="8">
        <f t="shared" si="4"/>
        <v>71</v>
      </c>
      <c r="Q72" s="2" t="s">
        <v>82</v>
      </c>
      <c r="R72" s="2" t="str">
        <f>IFERROR(VLOOKUP(F72,Additional!$F$1:$G$153,2,FALSE),"FREE")</f>
        <v>BASIC</v>
      </c>
      <c r="S72">
        <f t="shared" si="5"/>
        <v>71</v>
      </c>
    </row>
    <row r="73" spans="4:19" ht="15.75" customHeight="1" x14ac:dyDescent="0.2">
      <c r="D73" t="e">
        <f t="shared" si="3"/>
        <v>#N/A</v>
      </c>
      <c r="F73" s="5" t="s">
        <v>98</v>
      </c>
      <c r="G73" s="2" t="s">
        <v>218</v>
      </c>
      <c r="H73" s="8">
        <f t="shared" si="4"/>
        <v>72</v>
      </c>
      <c r="Q73" s="2" t="s">
        <v>83</v>
      </c>
      <c r="R73" s="2" t="str">
        <f>IFERROR(VLOOKUP(F73,Additional!$F$1:$G$153,2,FALSE),"FREE")</f>
        <v>PREMIUM</v>
      </c>
      <c r="S73">
        <f t="shared" si="5"/>
        <v>72</v>
      </c>
    </row>
    <row r="74" spans="4:19" ht="15.75" customHeight="1" x14ac:dyDescent="0.2">
      <c r="D74" t="e">
        <f t="shared" si="3"/>
        <v>#N/A</v>
      </c>
      <c r="F74" s="5" t="s">
        <v>100</v>
      </c>
      <c r="G74" s="2" t="s">
        <v>213</v>
      </c>
      <c r="H74" s="8">
        <f t="shared" si="4"/>
        <v>73</v>
      </c>
      <c r="Q74" s="2" t="s">
        <v>84</v>
      </c>
      <c r="R74" s="2" t="str">
        <f>IFERROR(VLOOKUP(F74,Additional!$F$1:$G$153,2,FALSE),"FREE")</f>
        <v>BASIC</v>
      </c>
      <c r="S74">
        <f t="shared" si="5"/>
        <v>73</v>
      </c>
    </row>
    <row r="75" spans="4:19" ht="15.75" customHeight="1" x14ac:dyDescent="0.2">
      <c r="D75" t="e">
        <f t="shared" si="3"/>
        <v>#N/A</v>
      </c>
      <c r="F75" s="5" t="s">
        <v>101</v>
      </c>
      <c r="G75" s="2" t="s">
        <v>213</v>
      </c>
      <c r="H75" s="8">
        <f t="shared" si="4"/>
        <v>74</v>
      </c>
      <c r="Q75" s="2" t="s">
        <v>85</v>
      </c>
      <c r="R75" s="2" t="str">
        <f>IFERROR(VLOOKUP(F75,Additional!$F$1:$G$153,2,FALSE),"FREE")</f>
        <v>BASIC</v>
      </c>
      <c r="S75">
        <f t="shared" si="5"/>
        <v>74</v>
      </c>
    </row>
    <row r="76" spans="4:19" ht="15.75" customHeight="1" x14ac:dyDescent="0.2">
      <c r="D76" t="e">
        <f t="shared" si="3"/>
        <v>#N/A</v>
      </c>
      <c r="F76" s="5" t="s">
        <v>102</v>
      </c>
      <c r="G76" s="2" t="s">
        <v>213</v>
      </c>
      <c r="H76" s="8">
        <f t="shared" si="4"/>
        <v>75</v>
      </c>
      <c r="Q76" s="2" t="s">
        <v>86</v>
      </c>
      <c r="R76" s="2" t="str">
        <f>IFERROR(VLOOKUP(F76,Additional!$F$1:$G$153,2,FALSE),"FREE")</f>
        <v>BASIC</v>
      </c>
      <c r="S76">
        <f t="shared" si="5"/>
        <v>75</v>
      </c>
    </row>
    <row r="77" spans="4:19" ht="15.75" customHeight="1" x14ac:dyDescent="0.2">
      <c r="D77" t="e">
        <f t="shared" si="3"/>
        <v>#N/A</v>
      </c>
      <c r="F77" s="5" t="s">
        <v>103</v>
      </c>
      <c r="G77" s="2" t="s">
        <v>218</v>
      </c>
      <c r="H77" s="8">
        <f t="shared" si="4"/>
        <v>76</v>
      </c>
      <c r="Q77" s="2" t="s">
        <v>87</v>
      </c>
      <c r="R77" s="2" t="str">
        <f>IFERROR(VLOOKUP(F77,Additional!$F$1:$G$153,2,FALSE),"FREE")</f>
        <v>PREMIUM</v>
      </c>
      <c r="S77">
        <f t="shared" si="5"/>
        <v>76</v>
      </c>
    </row>
    <row r="78" spans="4:19" ht="15.75" customHeight="1" x14ac:dyDescent="0.2">
      <c r="D78" t="e">
        <f t="shared" si="3"/>
        <v>#N/A</v>
      </c>
      <c r="F78" s="5" t="s">
        <v>104</v>
      </c>
      <c r="G78" s="2" t="s">
        <v>213</v>
      </c>
      <c r="H78" s="8">
        <f t="shared" si="4"/>
        <v>77</v>
      </c>
      <c r="Q78" s="2" t="s">
        <v>88</v>
      </c>
      <c r="R78" s="2" t="str">
        <f>IFERROR(VLOOKUP(F78,Additional!$F$1:$G$153,2,FALSE),"FREE")</f>
        <v>BASIC</v>
      </c>
      <c r="S78">
        <f t="shared" si="5"/>
        <v>77</v>
      </c>
    </row>
    <row r="79" spans="4:19" ht="15.75" customHeight="1" x14ac:dyDescent="0.2">
      <c r="D79" t="e">
        <f t="shared" si="3"/>
        <v>#N/A</v>
      </c>
      <c r="F79" s="5" t="s">
        <v>106</v>
      </c>
      <c r="G79" s="2" t="s">
        <v>213</v>
      </c>
      <c r="H79" s="8">
        <f t="shared" si="4"/>
        <v>78</v>
      </c>
      <c r="Q79" s="2" t="s">
        <v>89</v>
      </c>
      <c r="R79" s="2" t="str">
        <f>IFERROR(VLOOKUP(F79,Additional!$F$1:$G$153,2,FALSE),"FREE")</f>
        <v>BASIC</v>
      </c>
      <c r="S79">
        <f t="shared" si="5"/>
        <v>78</v>
      </c>
    </row>
    <row r="80" spans="4:19" ht="15.75" customHeight="1" x14ac:dyDescent="0.2">
      <c r="D80" t="e">
        <f t="shared" si="3"/>
        <v>#N/A</v>
      </c>
      <c r="F80" s="5" t="s">
        <v>107</v>
      </c>
      <c r="G80" s="2" t="s">
        <v>213</v>
      </c>
      <c r="H80" s="8">
        <f t="shared" si="4"/>
        <v>79</v>
      </c>
      <c r="Q80" s="2" t="s">
        <v>90</v>
      </c>
      <c r="R80" s="2" t="str">
        <f>IFERROR(VLOOKUP(F80,Additional!$F$1:$G$153,2,FALSE),"FREE")</f>
        <v>BASIC</v>
      </c>
      <c r="S80">
        <f t="shared" si="5"/>
        <v>79</v>
      </c>
    </row>
    <row r="81" spans="4:19" ht="15.75" customHeight="1" x14ac:dyDescent="0.2">
      <c r="D81" t="e">
        <f t="shared" si="3"/>
        <v>#N/A</v>
      </c>
      <c r="F81" s="5" t="s">
        <v>108</v>
      </c>
      <c r="G81" s="2" t="s">
        <v>213</v>
      </c>
      <c r="H81" s="8">
        <f t="shared" si="4"/>
        <v>80</v>
      </c>
      <c r="Q81" s="2" t="s">
        <v>91</v>
      </c>
      <c r="R81" s="2" t="str">
        <f>IFERROR(VLOOKUP(F81,Additional!$F$1:$G$153,2,FALSE),"FREE")</f>
        <v>BASIC</v>
      </c>
      <c r="S81">
        <f t="shared" si="5"/>
        <v>80</v>
      </c>
    </row>
    <row r="82" spans="4:19" ht="15.75" customHeight="1" x14ac:dyDescent="0.2">
      <c r="D82" t="e">
        <f t="shared" si="3"/>
        <v>#N/A</v>
      </c>
      <c r="F82" s="5" t="s">
        <v>109</v>
      </c>
      <c r="G82" s="2" t="s">
        <v>218</v>
      </c>
      <c r="H82" s="8">
        <f t="shared" si="4"/>
        <v>81</v>
      </c>
      <c r="Q82" s="2" t="s">
        <v>92</v>
      </c>
      <c r="R82" s="2" t="str">
        <f>IFERROR(VLOOKUP(F82,Additional!$F$1:$G$153,2,FALSE),"FREE")</f>
        <v>PREMIUM</v>
      </c>
      <c r="S82">
        <f t="shared" si="5"/>
        <v>81</v>
      </c>
    </row>
    <row r="83" spans="4:19" ht="15.75" customHeight="1" x14ac:dyDescent="0.2">
      <c r="D83" t="e">
        <f t="shared" si="3"/>
        <v>#N/A</v>
      </c>
      <c r="F83" s="5" t="s">
        <v>111</v>
      </c>
      <c r="G83" s="2" t="s">
        <v>213</v>
      </c>
      <c r="H83" s="8">
        <f t="shared" si="4"/>
        <v>82</v>
      </c>
      <c r="Q83" s="2" t="s">
        <v>93</v>
      </c>
      <c r="R83" s="2" t="str">
        <f>IFERROR(VLOOKUP(F83,Additional!$F$1:$G$153,2,FALSE),"FREE")</f>
        <v>BASIC</v>
      </c>
      <c r="S83">
        <f t="shared" si="5"/>
        <v>82</v>
      </c>
    </row>
    <row r="84" spans="4:19" ht="15.75" customHeight="1" x14ac:dyDescent="0.2">
      <c r="D84" t="e">
        <f t="shared" si="3"/>
        <v>#N/A</v>
      </c>
      <c r="F84" s="5" t="s">
        <v>112</v>
      </c>
      <c r="G84" s="2" t="s">
        <v>213</v>
      </c>
      <c r="H84" s="8">
        <f t="shared" si="4"/>
        <v>83</v>
      </c>
      <c r="Q84" s="2" t="s">
        <v>94</v>
      </c>
      <c r="R84" s="2" t="str">
        <f>IFERROR(VLOOKUP(F84,Additional!$F$1:$G$153,2,FALSE),"FREE")</f>
        <v>BASIC</v>
      </c>
      <c r="S84">
        <f t="shared" si="5"/>
        <v>83</v>
      </c>
    </row>
    <row r="85" spans="4:19" ht="15.75" customHeight="1" x14ac:dyDescent="0.2">
      <c r="D85" t="e">
        <f t="shared" si="3"/>
        <v>#N/A</v>
      </c>
      <c r="F85" s="5" t="s">
        <v>113</v>
      </c>
      <c r="G85" s="2" t="s">
        <v>213</v>
      </c>
      <c r="H85" s="8">
        <f t="shared" si="4"/>
        <v>84</v>
      </c>
      <c r="Q85" s="2" t="s">
        <v>95</v>
      </c>
      <c r="R85" s="2" t="str">
        <f>IFERROR(VLOOKUP(F85,Additional!$F$1:$G$153,2,FALSE),"FREE")</f>
        <v>BASIC</v>
      </c>
      <c r="S85">
        <f t="shared" si="5"/>
        <v>84</v>
      </c>
    </row>
    <row r="86" spans="4:19" ht="15.75" customHeight="1" x14ac:dyDescent="0.2">
      <c r="D86" t="e">
        <f t="shared" si="3"/>
        <v>#N/A</v>
      </c>
      <c r="F86" s="5" t="s">
        <v>115</v>
      </c>
      <c r="G86" s="2" t="s">
        <v>213</v>
      </c>
      <c r="H86" s="8">
        <f t="shared" si="4"/>
        <v>85</v>
      </c>
      <c r="Q86" s="2" t="s">
        <v>96</v>
      </c>
      <c r="R86" s="2" t="str">
        <f>IFERROR(VLOOKUP(F86,Additional!$F$1:$G$153,2,FALSE),"FREE")</f>
        <v>BASIC</v>
      </c>
      <c r="S86">
        <f t="shared" si="5"/>
        <v>85</v>
      </c>
    </row>
    <row r="87" spans="4:19" ht="15.75" customHeight="1" x14ac:dyDescent="0.2">
      <c r="D87" t="e">
        <f t="shared" si="3"/>
        <v>#N/A</v>
      </c>
      <c r="F87" s="5" t="s">
        <v>116</v>
      </c>
      <c r="G87" s="2" t="s">
        <v>218</v>
      </c>
      <c r="H87" s="8">
        <f t="shared" si="4"/>
        <v>86</v>
      </c>
      <c r="Q87" s="2" t="s">
        <v>97</v>
      </c>
      <c r="R87" s="2" t="str">
        <f>IFERROR(VLOOKUP(F87,Additional!$F$1:$G$153,2,FALSE),"FREE")</f>
        <v>PREMIUM</v>
      </c>
      <c r="S87">
        <f t="shared" si="5"/>
        <v>86</v>
      </c>
    </row>
    <row r="88" spans="4:19" ht="15.75" customHeight="1" x14ac:dyDescent="0.2">
      <c r="D88" t="e">
        <f t="shared" si="3"/>
        <v>#N/A</v>
      </c>
      <c r="F88" s="5" t="s">
        <v>117</v>
      </c>
      <c r="G88" s="2" t="s">
        <v>213</v>
      </c>
      <c r="H88" s="8">
        <f t="shared" si="4"/>
        <v>87</v>
      </c>
      <c r="Q88" s="2" t="s">
        <v>98</v>
      </c>
      <c r="R88" s="2" t="str">
        <f>IFERROR(VLOOKUP(F88,Additional!$F$1:$G$153,2,FALSE),"FREE")</f>
        <v>BASIC</v>
      </c>
      <c r="S88">
        <f t="shared" si="5"/>
        <v>87</v>
      </c>
    </row>
    <row r="89" spans="4:19" ht="15.75" customHeight="1" x14ac:dyDescent="0.2">
      <c r="D89" t="e">
        <f t="shared" si="3"/>
        <v>#N/A</v>
      </c>
      <c r="F89" s="5" t="s">
        <v>118</v>
      </c>
      <c r="G89" s="2" t="s">
        <v>213</v>
      </c>
      <c r="H89" s="8">
        <f t="shared" si="4"/>
        <v>88</v>
      </c>
      <c r="Q89" s="2" t="s">
        <v>99</v>
      </c>
      <c r="R89" s="2" t="str">
        <f>IFERROR(VLOOKUP(F89,Additional!$F$1:$G$153,2,FALSE),"FREE")</f>
        <v>BASIC</v>
      </c>
      <c r="S89">
        <f t="shared" si="5"/>
        <v>88</v>
      </c>
    </row>
    <row r="90" spans="4:19" ht="15.75" customHeight="1" x14ac:dyDescent="0.2">
      <c r="D90" t="e">
        <f t="shared" si="3"/>
        <v>#N/A</v>
      </c>
      <c r="F90" s="5" t="s">
        <v>119</v>
      </c>
      <c r="G90" s="2" t="s">
        <v>213</v>
      </c>
      <c r="H90" s="8">
        <f t="shared" si="4"/>
        <v>89</v>
      </c>
      <c r="Q90" s="2" t="s">
        <v>100</v>
      </c>
      <c r="R90" s="2" t="str">
        <f>IFERROR(VLOOKUP(F90,Additional!$F$1:$G$153,2,FALSE),"FREE")</f>
        <v>BASIC</v>
      </c>
      <c r="S90">
        <f t="shared" si="5"/>
        <v>89</v>
      </c>
    </row>
    <row r="91" spans="4:19" ht="15.75" customHeight="1" x14ac:dyDescent="0.2">
      <c r="D91" t="e">
        <f t="shared" si="3"/>
        <v>#N/A</v>
      </c>
      <c r="F91" s="5" t="s">
        <v>120</v>
      </c>
      <c r="G91" s="2" t="s">
        <v>213</v>
      </c>
      <c r="H91" s="8">
        <f t="shared" si="4"/>
        <v>90</v>
      </c>
      <c r="Q91" s="2" t="s">
        <v>101</v>
      </c>
      <c r="R91" s="2" t="str">
        <f>IFERROR(VLOOKUP(F91,Additional!$F$1:$G$153,2,FALSE),"FREE")</f>
        <v>BASIC</v>
      </c>
      <c r="S91">
        <f t="shared" si="5"/>
        <v>90</v>
      </c>
    </row>
    <row r="92" spans="4:19" ht="15.75" customHeight="1" x14ac:dyDescent="0.2">
      <c r="D92" t="e">
        <f t="shared" si="3"/>
        <v>#N/A</v>
      </c>
      <c r="F92" s="5" t="s">
        <v>122</v>
      </c>
      <c r="G92" s="2" t="s">
        <v>218</v>
      </c>
      <c r="H92" s="8">
        <f t="shared" si="4"/>
        <v>91</v>
      </c>
      <c r="Q92" s="2" t="s">
        <v>102</v>
      </c>
      <c r="R92" s="2" t="str">
        <f>IFERROR(VLOOKUP(F92,Additional!$F$1:$G$153,2,FALSE),"FREE")</f>
        <v>PREMIUM</v>
      </c>
      <c r="S92">
        <f t="shared" si="5"/>
        <v>91</v>
      </c>
    </row>
    <row r="93" spans="4:19" ht="15.75" customHeight="1" x14ac:dyDescent="0.2">
      <c r="D93" t="e">
        <f t="shared" si="3"/>
        <v>#N/A</v>
      </c>
      <c r="F93" s="5" t="s">
        <v>123</v>
      </c>
      <c r="G93" s="2" t="s">
        <v>213</v>
      </c>
      <c r="H93" s="8">
        <f t="shared" si="4"/>
        <v>92</v>
      </c>
      <c r="Q93" s="2" t="s">
        <v>103</v>
      </c>
      <c r="R93" s="2" t="str">
        <f>IFERROR(VLOOKUP(F93,Additional!$F$1:$G$153,2,FALSE),"FREE")</f>
        <v>BASIC</v>
      </c>
      <c r="S93">
        <f t="shared" si="5"/>
        <v>92</v>
      </c>
    </row>
    <row r="94" spans="4:19" ht="15.75" customHeight="1" x14ac:dyDescent="0.2">
      <c r="D94" t="e">
        <f t="shared" si="3"/>
        <v>#N/A</v>
      </c>
      <c r="F94" s="5" t="s">
        <v>124</v>
      </c>
      <c r="G94" s="2" t="s">
        <v>213</v>
      </c>
      <c r="H94" s="8">
        <f t="shared" si="4"/>
        <v>93</v>
      </c>
      <c r="Q94" s="2" t="s">
        <v>104</v>
      </c>
      <c r="R94" s="2" t="str">
        <f>IFERROR(VLOOKUP(F94,Additional!$F$1:$G$153,2,FALSE),"FREE")</f>
        <v>BASIC</v>
      </c>
      <c r="S94">
        <f t="shared" si="5"/>
        <v>93</v>
      </c>
    </row>
    <row r="95" spans="4:19" ht="15.75" customHeight="1" x14ac:dyDescent="0.2">
      <c r="D95" t="e">
        <f t="shared" si="3"/>
        <v>#N/A</v>
      </c>
      <c r="F95" s="5" t="s">
        <v>126</v>
      </c>
      <c r="G95" s="2" t="s">
        <v>213</v>
      </c>
      <c r="H95" s="8">
        <f t="shared" si="4"/>
        <v>94</v>
      </c>
      <c r="Q95" s="2" t="s">
        <v>105</v>
      </c>
      <c r="R95" s="2" t="str">
        <f>IFERROR(VLOOKUP(F95,Additional!$F$1:$G$153,2,FALSE),"FREE")</f>
        <v>BASIC</v>
      </c>
      <c r="S95">
        <f t="shared" si="5"/>
        <v>94</v>
      </c>
    </row>
    <row r="96" spans="4:19" ht="15.75" customHeight="1" x14ac:dyDescent="0.2">
      <c r="D96" t="e">
        <f t="shared" si="3"/>
        <v>#N/A</v>
      </c>
      <c r="F96" s="5" t="s">
        <v>127</v>
      </c>
      <c r="G96" s="2" t="s">
        <v>213</v>
      </c>
      <c r="H96" s="8">
        <f t="shared" si="4"/>
        <v>95</v>
      </c>
      <c r="Q96" s="2" t="s">
        <v>106</v>
      </c>
      <c r="R96" s="2" t="str">
        <f>IFERROR(VLOOKUP(F96,Additional!$F$1:$G$153,2,FALSE),"FREE")</f>
        <v>BASIC</v>
      </c>
      <c r="S96">
        <f t="shared" si="5"/>
        <v>95</v>
      </c>
    </row>
    <row r="97" spans="4:19" ht="15.75" customHeight="1" x14ac:dyDescent="0.2">
      <c r="D97" t="e">
        <f t="shared" si="3"/>
        <v>#N/A</v>
      </c>
      <c r="F97" s="5" t="s">
        <v>129</v>
      </c>
      <c r="G97" s="2" t="s">
        <v>213</v>
      </c>
      <c r="H97" s="8">
        <f t="shared" si="4"/>
        <v>96</v>
      </c>
      <c r="Q97" s="2" t="s">
        <v>107</v>
      </c>
      <c r="R97" s="2" t="str">
        <f>IFERROR(VLOOKUP(F97,Additional!$F$1:$G$153,2,FALSE),"FREE")</f>
        <v>BASIC</v>
      </c>
      <c r="S97">
        <f t="shared" si="5"/>
        <v>96</v>
      </c>
    </row>
    <row r="98" spans="4:19" ht="15.75" customHeight="1" x14ac:dyDescent="0.2">
      <c r="D98" t="e">
        <f t="shared" si="3"/>
        <v>#N/A</v>
      </c>
      <c r="F98" s="5" t="s">
        <v>130</v>
      </c>
      <c r="G98" s="2" t="s">
        <v>218</v>
      </c>
      <c r="H98" s="8">
        <f t="shared" si="4"/>
        <v>97</v>
      </c>
      <c r="Q98" s="2" t="s">
        <v>108</v>
      </c>
      <c r="R98" s="2" t="str">
        <f>IFERROR(VLOOKUP(F98,Additional!$F$1:$G$153,2,FALSE),"FREE")</f>
        <v>PREMIUM</v>
      </c>
      <c r="S98">
        <f t="shared" si="5"/>
        <v>97</v>
      </c>
    </row>
    <row r="99" spans="4:19" ht="15.75" customHeight="1" x14ac:dyDescent="0.2">
      <c r="D99" t="e">
        <f t="shared" si="3"/>
        <v>#N/A</v>
      </c>
      <c r="F99" s="5" t="s">
        <v>131</v>
      </c>
      <c r="G99" s="2" t="s">
        <v>213</v>
      </c>
      <c r="H99" s="8">
        <f t="shared" si="4"/>
        <v>98</v>
      </c>
      <c r="Q99" s="2" t="s">
        <v>109</v>
      </c>
      <c r="R99" s="2" t="str">
        <f>IFERROR(VLOOKUP(F99,Additional!$F$1:$G$153,2,FALSE),"FREE")</f>
        <v>BASIC</v>
      </c>
      <c r="S99">
        <f t="shared" si="5"/>
        <v>98</v>
      </c>
    </row>
    <row r="100" spans="4:19" ht="15.75" customHeight="1" x14ac:dyDescent="0.2">
      <c r="D100" t="e">
        <f t="shared" si="3"/>
        <v>#N/A</v>
      </c>
      <c r="F100" s="5" t="s">
        <v>132</v>
      </c>
      <c r="G100" s="2" t="s">
        <v>213</v>
      </c>
      <c r="H100" s="8">
        <f t="shared" si="4"/>
        <v>99</v>
      </c>
      <c r="Q100" s="2" t="s">
        <v>110</v>
      </c>
      <c r="R100" s="2" t="str">
        <f>IFERROR(VLOOKUP(F100,Additional!$F$1:$G$153,2,FALSE),"FREE")</f>
        <v>BASIC</v>
      </c>
      <c r="S100">
        <f t="shared" si="5"/>
        <v>99</v>
      </c>
    </row>
    <row r="101" spans="4:19" ht="15.75" customHeight="1" x14ac:dyDescent="0.2">
      <c r="D101" t="e">
        <f t="shared" si="3"/>
        <v>#N/A</v>
      </c>
      <c r="F101" s="5" t="s">
        <v>133</v>
      </c>
      <c r="G101" s="2" t="s">
        <v>218</v>
      </c>
      <c r="H101" s="8">
        <f t="shared" si="4"/>
        <v>100</v>
      </c>
      <c r="Q101" s="2" t="s">
        <v>111</v>
      </c>
      <c r="R101" s="2" t="str">
        <f>IFERROR(VLOOKUP(F101,Additional!$F$1:$G$153,2,FALSE),"FREE")</f>
        <v>PREMIUM</v>
      </c>
      <c r="S101">
        <f t="shared" si="5"/>
        <v>100</v>
      </c>
    </row>
    <row r="102" spans="4:19" ht="15.75" customHeight="1" x14ac:dyDescent="0.2">
      <c r="D102" t="e">
        <f t="shared" si="3"/>
        <v>#N/A</v>
      </c>
      <c r="F102" s="5" t="s">
        <v>134</v>
      </c>
      <c r="G102" s="2" t="s">
        <v>213</v>
      </c>
      <c r="H102" s="8">
        <f t="shared" si="4"/>
        <v>101</v>
      </c>
      <c r="Q102" s="2" t="s">
        <v>112</v>
      </c>
      <c r="R102" s="2" t="str">
        <f>IFERROR(VLOOKUP(F102,Additional!$F$1:$G$153,2,FALSE),"FREE")</f>
        <v>BASIC</v>
      </c>
      <c r="S102">
        <f t="shared" si="5"/>
        <v>101</v>
      </c>
    </row>
    <row r="103" spans="4:19" ht="15.75" customHeight="1" x14ac:dyDescent="0.2">
      <c r="D103" t="e">
        <f t="shared" si="3"/>
        <v>#N/A</v>
      </c>
      <c r="F103" s="5" t="s">
        <v>136</v>
      </c>
      <c r="G103" s="2" t="s">
        <v>213</v>
      </c>
      <c r="H103" s="8">
        <f t="shared" si="4"/>
        <v>102</v>
      </c>
      <c r="Q103" s="2" t="s">
        <v>113</v>
      </c>
      <c r="R103" s="2" t="str">
        <f>IFERROR(VLOOKUP(F103,Additional!$F$1:$G$153,2,FALSE),"FREE")</f>
        <v>BASIC</v>
      </c>
      <c r="S103">
        <f t="shared" si="5"/>
        <v>102</v>
      </c>
    </row>
    <row r="104" spans="4:19" ht="15.75" customHeight="1" x14ac:dyDescent="0.2">
      <c r="D104" t="e">
        <f t="shared" si="3"/>
        <v>#N/A</v>
      </c>
      <c r="F104" s="5" t="s">
        <v>137</v>
      </c>
      <c r="G104" s="2" t="s">
        <v>213</v>
      </c>
      <c r="H104" s="8">
        <f t="shared" si="4"/>
        <v>103</v>
      </c>
      <c r="Q104" s="2" t="s">
        <v>114</v>
      </c>
      <c r="R104" s="2" t="str">
        <f>IFERROR(VLOOKUP(F104,Additional!$F$1:$G$153,2,FALSE),"FREE")</f>
        <v>BASIC</v>
      </c>
      <c r="S104">
        <f t="shared" si="5"/>
        <v>103</v>
      </c>
    </row>
    <row r="105" spans="4:19" ht="15.75" customHeight="1" x14ac:dyDescent="0.2">
      <c r="D105" t="e">
        <f t="shared" si="3"/>
        <v>#N/A</v>
      </c>
      <c r="F105" s="5" t="s">
        <v>138</v>
      </c>
      <c r="G105" s="2" t="s">
        <v>213</v>
      </c>
      <c r="H105" s="8">
        <f t="shared" si="4"/>
        <v>104</v>
      </c>
      <c r="Q105" s="2" t="s">
        <v>115</v>
      </c>
      <c r="R105" s="2" t="str">
        <f>IFERROR(VLOOKUP(F105,Additional!$F$1:$G$153,2,FALSE),"FREE")</f>
        <v>BASIC</v>
      </c>
      <c r="S105">
        <f t="shared" si="5"/>
        <v>104</v>
      </c>
    </row>
    <row r="106" spans="4:19" ht="15.75" customHeight="1" x14ac:dyDescent="0.2">
      <c r="D106" t="e">
        <f t="shared" si="3"/>
        <v>#N/A</v>
      </c>
      <c r="F106" s="5" t="s">
        <v>139</v>
      </c>
      <c r="G106" s="2" t="s">
        <v>218</v>
      </c>
      <c r="H106" s="8">
        <f t="shared" si="4"/>
        <v>105</v>
      </c>
      <c r="Q106" s="2" t="s">
        <v>116</v>
      </c>
      <c r="R106" s="2" t="str">
        <f>IFERROR(VLOOKUP(F106,Additional!$F$1:$G$153,2,FALSE),"FREE")</f>
        <v>PREMIUM</v>
      </c>
      <c r="S106">
        <f t="shared" si="5"/>
        <v>105</v>
      </c>
    </row>
    <row r="107" spans="4:19" ht="15.75" customHeight="1" x14ac:dyDescent="0.2">
      <c r="D107" t="e">
        <f t="shared" si="3"/>
        <v>#N/A</v>
      </c>
      <c r="F107" s="5" t="s">
        <v>140</v>
      </c>
      <c r="G107" s="2" t="s">
        <v>213</v>
      </c>
      <c r="H107" s="8">
        <f t="shared" si="4"/>
        <v>106</v>
      </c>
      <c r="Q107" s="2" t="s">
        <v>117</v>
      </c>
      <c r="R107" s="2" t="str">
        <f>IFERROR(VLOOKUP(F107,Additional!$F$1:$G$153,2,FALSE),"FREE")</f>
        <v>BASIC</v>
      </c>
      <c r="S107">
        <f t="shared" si="5"/>
        <v>106</v>
      </c>
    </row>
    <row r="108" spans="4:19" ht="15.75" customHeight="1" x14ac:dyDescent="0.2">
      <c r="D108" t="e">
        <f t="shared" si="3"/>
        <v>#N/A</v>
      </c>
      <c r="F108" s="5" t="s">
        <v>141</v>
      </c>
      <c r="G108" s="2" t="s">
        <v>213</v>
      </c>
      <c r="H108" s="8">
        <f t="shared" si="4"/>
        <v>107</v>
      </c>
      <c r="Q108" s="2" t="s">
        <v>118</v>
      </c>
      <c r="R108" s="2" t="str">
        <f>IFERROR(VLOOKUP(F108,Additional!$F$1:$G$153,2,FALSE),"FREE")</f>
        <v>BASIC</v>
      </c>
      <c r="S108">
        <f t="shared" si="5"/>
        <v>107</v>
      </c>
    </row>
    <row r="109" spans="4:19" ht="15.75" customHeight="1" x14ac:dyDescent="0.2">
      <c r="D109" t="e">
        <f t="shared" si="3"/>
        <v>#N/A</v>
      </c>
      <c r="F109" s="5" t="s">
        <v>143</v>
      </c>
      <c r="G109" s="2" t="s">
        <v>213</v>
      </c>
      <c r="H109" s="8">
        <f t="shared" si="4"/>
        <v>108</v>
      </c>
      <c r="Q109" s="2" t="s">
        <v>119</v>
      </c>
      <c r="R109" s="2" t="str">
        <f>IFERROR(VLOOKUP(F109,Additional!$F$1:$G$153,2,FALSE),"FREE")</f>
        <v>BASIC</v>
      </c>
      <c r="S109">
        <f t="shared" si="5"/>
        <v>108</v>
      </c>
    </row>
    <row r="110" spans="4:19" ht="15.75" customHeight="1" x14ac:dyDescent="0.2">
      <c r="D110" t="e">
        <f t="shared" si="3"/>
        <v>#N/A</v>
      </c>
      <c r="F110" s="5" t="s">
        <v>144</v>
      </c>
      <c r="G110" s="2" t="s">
        <v>213</v>
      </c>
      <c r="H110" s="8">
        <f t="shared" si="4"/>
        <v>109</v>
      </c>
      <c r="Q110" s="2" t="s">
        <v>120</v>
      </c>
      <c r="R110" s="2" t="str">
        <f>IFERROR(VLOOKUP(F110,Additional!$F$1:$G$153,2,FALSE),"FREE")</f>
        <v>BASIC</v>
      </c>
      <c r="S110">
        <f t="shared" si="5"/>
        <v>109</v>
      </c>
    </row>
    <row r="111" spans="4:19" ht="15.75" customHeight="1" x14ac:dyDescent="0.2">
      <c r="D111" t="e">
        <f t="shared" si="3"/>
        <v>#N/A</v>
      </c>
      <c r="F111" s="5" t="s">
        <v>148</v>
      </c>
      <c r="G111" s="2" t="s">
        <v>213</v>
      </c>
      <c r="H111" s="8">
        <f t="shared" si="4"/>
        <v>110</v>
      </c>
      <c r="Q111" s="2" t="s">
        <v>121</v>
      </c>
      <c r="R111" s="2" t="str">
        <f>IFERROR(VLOOKUP(F111,Additional!$F$1:$G$153,2,FALSE),"FREE")</f>
        <v>BASIC</v>
      </c>
      <c r="S111">
        <f t="shared" si="5"/>
        <v>110</v>
      </c>
    </row>
    <row r="112" spans="4:19" ht="15.75" customHeight="1" x14ac:dyDescent="0.2">
      <c r="D112" t="e">
        <f t="shared" si="3"/>
        <v>#N/A</v>
      </c>
      <c r="F112" s="5" t="s">
        <v>149</v>
      </c>
      <c r="G112" s="2" t="s">
        <v>213</v>
      </c>
      <c r="H112" s="8">
        <f t="shared" si="4"/>
        <v>111</v>
      </c>
      <c r="Q112" s="2" t="s">
        <v>122</v>
      </c>
      <c r="R112" s="2" t="str">
        <f>IFERROR(VLOOKUP(F112,Additional!$F$1:$G$153,2,FALSE),"FREE")</f>
        <v>BASIC</v>
      </c>
      <c r="S112">
        <f t="shared" si="5"/>
        <v>111</v>
      </c>
    </row>
    <row r="113" spans="4:19" ht="15.75" customHeight="1" x14ac:dyDescent="0.2">
      <c r="D113" t="e">
        <f t="shared" si="3"/>
        <v>#N/A</v>
      </c>
      <c r="F113" s="5" t="s">
        <v>150</v>
      </c>
      <c r="G113" s="2" t="s">
        <v>213</v>
      </c>
      <c r="H113" s="8">
        <f t="shared" si="4"/>
        <v>112</v>
      </c>
      <c r="Q113" s="2" t="s">
        <v>123</v>
      </c>
      <c r="R113" s="2" t="str">
        <f>IFERROR(VLOOKUP(F113,Additional!$F$1:$G$153,2,FALSE),"FREE")</f>
        <v>BASIC</v>
      </c>
      <c r="S113">
        <f t="shared" si="5"/>
        <v>112</v>
      </c>
    </row>
    <row r="114" spans="4:19" ht="15.75" customHeight="1" x14ac:dyDescent="0.2">
      <c r="D114" t="e">
        <f t="shared" si="3"/>
        <v>#N/A</v>
      </c>
      <c r="F114" s="5" t="s">
        <v>152</v>
      </c>
      <c r="G114" s="2" t="s">
        <v>213</v>
      </c>
      <c r="H114" s="8">
        <f t="shared" si="4"/>
        <v>113</v>
      </c>
      <c r="Q114" s="2" t="s">
        <v>124</v>
      </c>
      <c r="R114" s="2" t="str">
        <f>IFERROR(VLOOKUP(F114,Additional!$F$1:$G$153,2,FALSE),"FREE")</f>
        <v>BASIC</v>
      </c>
      <c r="S114">
        <f t="shared" si="5"/>
        <v>113</v>
      </c>
    </row>
    <row r="115" spans="4:19" ht="15.75" customHeight="1" x14ac:dyDescent="0.2">
      <c r="D115" t="e">
        <f t="shared" si="3"/>
        <v>#N/A</v>
      </c>
      <c r="F115" s="5" t="s">
        <v>153</v>
      </c>
      <c r="G115" s="2" t="s">
        <v>213</v>
      </c>
      <c r="H115" s="8">
        <f t="shared" si="4"/>
        <v>114</v>
      </c>
      <c r="Q115" s="2" t="s">
        <v>125</v>
      </c>
      <c r="R115" s="2" t="str">
        <f>IFERROR(VLOOKUP(F115,Additional!$F$1:$G$153,2,FALSE),"FREE")</f>
        <v>BASIC</v>
      </c>
      <c r="S115">
        <f t="shared" si="5"/>
        <v>114</v>
      </c>
    </row>
    <row r="116" spans="4:19" ht="15.75" customHeight="1" x14ac:dyDescent="0.2">
      <c r="D116" t="e">
        <f t="shared" si="3"/>
        <v>#N/A</v>
      </c>
      <c r="F116" s="5" t="s">
        <v>154</v>
      </c>
      <c r="G116" s="2" t="s">
        <v>213</v>
      </c>
      <c r="H116" s="8">
        <f t="shared" si="4"/>
        <v>115</v>
      </c>
      <c r="Q116" s="2" t="s">
        <v>126</v>
      </c>
      <c r="R116" s="2" t="str">
        <f>IFERROR(VLOOKUP(F116,Additional!$F$1:$G$153,2,FALSE),"FREE")</f>
        <v>BASIC</v>
      </c>
      <c r="S116">
        <f t="shared" si="5"/>
        <v>115</v>
      </c>
    </row>
    <row r="117" spans="4:19" ht="15.75" customHeight="1" x14ac:dyDescent="0.2">
      <c r="D117" t="e">
        <f t="shared" si="3"/>
        <v>#N/A</v>
      </c>
      <c r="F117" s="5" t="s">
        <v>155</v>
      </c>
      <c r="G117" s="2" t="s">
        <v>218</v>
      </c>
      <c r="H117" s="8">
        <f t="shared" si="4"/>
        <v>116</v>
      </c>
      <c r="Q117" s="2" t="s">
        <v>127</v>
      </c>
      <c r="R117" s="2" t="str">
        <f>IFERROR(VLOOKUP(F117,Additional!$F$1:$G$153,2,FALSE),"FREE")</f>
        <v>PREMIUM</v>
      </c>
      <c r="S117">
        <f t="shared" si="5"/>
        <v>116</v>
      </c>
    </row>
    <row r="118" spans="4:19" ht="15.75" customHeight="1" x14ac:dyDescent="0.2">
      <c r="D118" t="e">
        <f t="shared" si="3"/>
        <v>#N/A</v>
      </c>
      <c r="F118" s="5" t="s">
        <v>157</v>
      </c>
      <c r="G118" s="2" t="s">
        <v>213</v>
      </c>
      <c r="H118" s="8">
        <f t="shared" si="4"/>
        <v>117</v>
      </c>
      <c r="Q118" s="2" t="s">
        <v>128</v>
      </c>
      <c r="R118" s="2" t="str">
        <f>IFERROR(VLOOKUP(F118,Additional!$F$1:$G$153,2,FALSE),"FREE")</f>
        <v>BASIC</v>
      </c>
      <c r="S118">
        <f t="shared" si="5"/>
        <v>117</v>
      </c>
    </row>
    <row r="119" spans="4:19" ht="15.75" customHeight="1" x14ac:dyDescent="0.2">
      <c r="D119" t="e">
        <f t="shared" si="3"/>
        <v>#N/A</v>
      </c>
      <c r="F119" s="5" t="s">
        <v>158</v>
      </c>
      <c r="G119" s="2" t="s">
        <v>213</v>
      </c>
      <c r="H119" s="8">
        <f t="shared" si="4"/>
        <v>118</v>
      </c>
      <c r="Q119" s="2" t="s">
        <v>129</v>
      </c>
      <c r="R119" s="2" t="str">
        <f>IFERROR(VLOOKUP(F119,Additional!$F$1:$G$153,2,FALSE),"FREE")</f>
        <v>BASIC</v>
      </c>
      <c r="S119">
        <f t="shared" si="5"/>
        <v>118</v>
      </c>
    </row>
    <row r="120" spans="4:19" ht="15.75" customHeight="1" x14ac:dyDescent="0.2">
      <c r="D120" t="e">
        <f t="shared" si="3"/>
        <v>#N/A</v>
      </c>
      <c r="F120" s="5" t="s">
        <v>161</v>
      </c>
      <c r="G120" s="2" t="s">
        <v>213</v>
      </c>
      <c r="H120" s="8">
        <f t="shared" si="4"/>
        <v>119</v>
      </c>
      <c r="Q120" s="2" t="s">
        <v>130</v>
      </c>
      <c r="R120" s="2" t="str">
        <f>IFERROR(VLOOKUP(F120,Additional!$F$1:$G$153,2,FALSE),"FREE")</f>
        <v>BASIC</v>
      </c>
      <c r="S120">
        <f t="shared" si="5"/>
        <v>119</v>
      </c>
    </row>
    <row r="121" spans="4:19" ht="15.75" customHeight="1" x14ac:dyDescent="0.2">
      <c r="D121" t="e">
        <f t="shared" si="3"/>
        <v>#N/A</v>
      </c>
      <c r="F121" s="5" t="s">
        <v>162</v>
      </c>
      <c r="G121" s="2" t="s">
        <v>213</v>
      </c>
      <c r="H121" s="8">
        <f t="shared" si="4"/>
        <v>120</v>
      </c>
      <c r="Q121" s="2" t="s">
        <v>131</v>
      </c>
      <c r="R121" s="2" t="str">
        <f>IFERROR(VLOOKUP(F121,Additional!$F$1:$G$153,2,FALSE),"FREE")</f>
        <v>BASIC</v>
      </c>
      <c r="S121">
        <f t="shared" si="5"/>
        <v>120</v>
      </c>
    </row>
    <row r="122" spans="4:19" ht="15.75" customHeight="1" x14ac:dyDescent="0.2">
      <c r="D122" t="e">
        <f t="shared" si="3"/>
        <v>#N/A</v>
      </c>
      <c r="F122" s="5" t="s">
        <v>164</v>
      </c>
      <c r="G122" s="2" t="s">
        <v>213</v>
      </c>
      <c r="H122" s="8">
        <f t="shared" si="4"/>
        <v>121</v>
      </c>
      <c r="Q122" s="2" t="s">
        <v>132</v>
      </c>
      <c r="R122" s="2" t="str">
        <f>IFERROR(VLOOKUP(F122,Additional!$F$1:$G$153,2,FALSE),"FREE")</f>
        <v>BASIC</v>
      </c>
      <c r="S122">
        <f t="shared" si="5"/>
        <v>121</v>
      </c>
    </row>
    <row r="123" spans="4:19" ht="15.75" customHeight="1" x14ac:dyDescent="0.2">
      <c r="D123" t="e">
        <f t="shared" si="3"/>
        <v>#N/A</v>
      </c>
      <c r="F123" s="5" t="s">
        <v>165</v>
      </c>
      <c r="G123" s="2" t="s">
        <v>213</v>
      </c>
      <c r="H123" s="8">
        <f t="shared" si="4"/>
        <v>122</v>
      </c>
      <c r="Q123" s="2" t="s">
        <v>133</v>
      </c>
      <c r="R123" s="2" t="str">
        <f>IFERROR(VLOOKUP(F123,Additional!$F$1:$G$153,2,FALSE),"FREE")</f>
        <v>BASIC</v>
      </c>
      <c r="S123">
        <f t="shared" si="5"/>
        <v>122</v>
      </c>
    </row>
    <row r="124" spans="4:19" ht="15.75" customHeight="1" x14ac:dyDescent="0.2">
      <c r="D124" t="e">
        <f t="shared" si="3"/>
        <v>#N/A</v>
      </c>
      <c r="F124" s="5" t="s">
        <v>166</v>
      </c>
      <c r="G124" s="2" t="s">
        <v>213</v>
      </c>
      <c r="H124" s="8">
        <f t="shared" si="4"/>
        <v>123</v>
      </c>
      <c r="Q124" s="2" t="s">
        <v>134</v>
      </c>
      <c r="R124" s="2" t="str">
        <f>IFERROR(VLOOKUP(F124,Additional!$F$1:$G$153,2,FALSE),"FREE")</f>
        <v>BASIC</v>
      </c>
      <c r="S124">
        <f t="shared" si="5"/>
        <v>123</v>
      </c>
    </row>
    <row r="125" spans="4:19" ht="15.75" customHeight="1" x14ac:dyDescent="0.2">
      <c r="D125" t="e">
        <f t="shared" si="3"/>
        <v>#N/A</v>
      </c>
      <c r="F125" s="5" t="s">
        <v>168</v>
      </c>
      <c r="G125" s="2" t="s">
        <v>213</v>
      </c>
      <c r="H125" s="8">
        <f t="shared" si="4"/>
        <v>124</v>
      </c>
      <c r="Q125" s="2" t="s">
        <v>135</v>
      </c>
      <c r="R125" s="2" t="str">
        <f>IFERROR(VLOOKUP(F125,Additional!$F$1:$G$153,2,FALSE),"FREE")</f>
        <v>BASIC</v>
      </c>
      <c r="S125">
        <f t="shared" si="5"/>
        <v>124</v>
      </c>
    </row>
    <row r="126" spans="4:19" ht="15.75" customHeight="1" x14ac:dyDescent="0.2">
      <c r="D126" t="e">
        <f t="shared" si="3"/>
        <v>#N/A</v>
      </c>
      <c r="F126" s="5" t="s">
        <v>170</v>
      </c>
      <c r="G126" s="2" t="s">
        <v>213</v>
      </c>
      <c r="H126" s="8">
        <f t="shared" si="4"/>
        <v>125</v>
      </c>
      <c r="Q126" s="2" t="s">
        <v>136</v>
      </c>
      <c r="R126" s="2" t="str">
        <f>IFERROR(VLOOKUP(F126,Additional!$F$1:$G$153,2,FALSE),"FREE")</f>
        <v>BASIC</v>
      </c>
      <c r="S126">
        <f t="shared" si="5"/>
        <v>125</v>
      </c>
    </row>
    <row r="127" spans="4:19" ht="15.75" customHeight="1" x14ac:dyDescent="0.2">
      <c r="D127" t="e">
        <f t="shared" si="3"/>
        <v>#N/A</v>
      </c>
      <c r="F127" s="5" t="s">
        <v>172</v>
      </c>
      <c r="G127" s="2" t="s">
        <v>218</v>
      </c>
      <c r="H127" s="8">
        <f t="shared" si="4"/>
        <v>126</v>
      </c>
      <c r="Q127" s="2" t="s">
        <v>137</v>
      </c>
      <c r="R127" s="2" t="str">
        <f>IFERROR(VLOOKUP(F127,Additional!$F$1:$G$153,2,FALSE),"FREE")</f>
        <v>PREMIUM</v>
      </c>
      <c r="S127">
        <f t="shared" si="5"/>
        <v>126</v>
      </c>
    </row>
    <row r="128" spans="4:19" ht="15.75" customHeight="1" x14ac:dyDescent="0.2">
      <c r="D128" t="e">
        <f t="shared" si="3"/>
        <v>#N/A</v>
      </c>
      <c r="F128" s="5" t="s">
        <v>174</v>
      </c>
      <c r="G128" s="2" t="s">
        <v>213</v>
      </c>
      <c r="H128" s="8">
        <f t="shared" si="4"/>
        <v>127</v>
      </c>
      <c r="Q128" s="2" t="s">
        <v>138</v>
      </c>
      <c r="R128" s="2" t="str">
        <f>IFERROR(VLOOKUP(F128,Additional!$F$1:$G$153,2,FALSE),"FREE")</f>
        <v>BASIC</v>
      </c>
      <c r="S128">
        <f t="shared" si="5"/>
        <v>127</v>
      </c>
    </row>
    <row r="129" spans="4:19" ht="15.75" customHeight="1" x14ac:dyDescent="0.2">
      <c r="D129" t="e">
        <f t="shared" si="3"/>
        <v>#N/A</v>
      </c>
      <c r="F129" s="5" t="s">
        <v>175</v>
      </c>
      <c r="G129" s="2" t="s">
        <v>213</v>
      </c>
      <c r="H129" s="8">
        <f t="shared" si="4"/>
        <v>128</v>
      </c>
      <c r="Q129" s="2" t="s">
        <v>139</v>
      </c>
      <c r="R129" s="2" t="str">
        <f>IFERROR(VLOOKUP(F129,Additional!$F$1:$G$153,2,FALSE),"FREE")</f>
        <v>BASIC</v>
      </c>
      <c r="S129">
        <f t="shared" si="5"/>
        <v>128</v>
      </c>
    </row>
    <row r="130" spans="4:19" ht="15.75" customHeight="1" x14ac:dyDescent="0.2">
      <c r="D130" t="e">
        <f t="shared" si="3"/>
        <v>#N/A</v>
      </c>
      <c r="F130" s="5" t="s">
        <v>177</v>
      </c>
      <c r="G130" s="2" t="s">
        <v>218</v>
      </c>
      <c r="H130" s="8">
        <f t="shared" si="4"/>
        <v>129</v>
      </c>
      <c r="Q130" s="2" t="s">
        <v>140</v>
      </c>
      <c r="R130" s="2" t="str">
        <f>IFERROR(VLOOKUP(F130,Additional!$F$1:$G$153,2,FALSE),"FREE")</f>
        <v>PREMIUM</v>
      </c>
      <c r="S130">
        <f t="shared" si="5"/>
        <v>129</v>
      </c>
    </row>
    <row r="131" spans="4:19" ht="15.75" customHeight="1" x14ac:dyDescent="0.2">
      <c r="D131" t="e">
        <f t="shared" ref="D131:D153" si="6">MATCH(A131,$A$2:$A$17,0)</f>
        <v>#N/A</v>
      </c>
      <c r="F131" s="5" t="s">
        <v>178</v>
      </c>
      <c r="G131" s="2" t="s">
        <v>213</v>
      </c>
      <c r="H131" s="8">
        <f t="shared" ref="H131:H153" si="7">MATCH(F131,$F$2:$F$153,0)</f>
        <v>130</v>
      </c>
      <c r="Q131" s="2" t="s">
        <v>141</v>
      </c>
      <c r="R131" s="2" t="str">
        <f>IFERROR(VLOOKUP(F131,Additional!$F$1:$G$153,2,FALSE),"FREE")</f>
        <v>BASIC</v>
      </c>
      <c r="S131">
        <f t="shared" ref="S131:S194" si="8">MATCH(Q131,$Q$2:$Q$201,0)</f>
        <v>130</v>
      </c>
    </row>
    <row r="132" spans="4:19" ht="15.75" customHeight="1" x14ac:dyDescent="0.2">
      <c r="D132" t="e">
        <f t="shared" si="6"/>
        <v>#N/A</v>
      </c>
      <c r="F132" s="5" t="s">
        <v>180</v>
      </c>
      <c r="G132" s="2" t="s">
        <v>213</v>
      </c>
      <c r="H132" s="8">
        <f t="shared" si="7"/>
        <v>131</v>
      </c>
      <c r="Q132" s="2" t="s">
        <v>142</v>
      </c>
      <c r="R132" s="2" t="str">
        <f>IFERROR(VLOOKUP(F132,Additional!$F$1:$G$153,2,FALSE),"FREE")</f>
        <v>BASIC</v>
      </c>
      <c r="S132">
        <f t="shared" si="8"/>
        <v>131</v>
      </c>
    </row>
    <row r="133" spans="4:19" ht="15.75" customHeight="1" x14ac:dyDescent="0.2">
      <c r="D133" t="e">
        <f t="shared" si="6"/>
        <v>#N/A</v>
      </c>
      <c r="F133" s="5" t="s">
        <v>181</v>
      </c>
      <c r="G133" s="2" t="s">
        <v>213</v>
      </c>
      <c r="H133" s="8">
        <f t="shared" si="7"/>
        <v>132</v>
      </c>
      <c r="Q133" s="2" t="s">
        <v>143</v>
      </c>
      <c r="R133" s="2" t="str">
        <f>IFERROR(VLOOKUP(F133,Additional!$F$1:$G$153,2,FALSE),"FREE")</f>
        <v>BASIC</v>
      </c>
      <c r="S133">
        <f t="shared" si="8"/>
        <v>132</v>
      </c>
    </row>
    <row r="134" spans="4:19" ht="15.75" customHeight="1" x14ac:dyDescent="0.2">
      <c r="D134" t="e">
        <f t="shared" si="6"/>
        <v>#N/A</v>
      </c>
      <c r="F134" s="5" t="s">
        <v>183</v>
      </c>
      <c r="G134" s="2" t="s">
        <v>213</v>
      </c>
      <c r="H134" s="8">
        <f t="shared" si="7"/>
        <v>133</v>
      </c>
      <c r="Q134" s="2" t="s">
        <v>144</v>
      </c>
      <c r="R134" s="2" t="str">
        <f>IFERROR(VLOOKUP(F134,Additional!$F$1:$G$153,2,FALSE),"FREE")</f>
        <v>BASIC</v>
      </c>
      <c r="S134">
        <f t="shared" si="8"/>
        <v>133</v>
      </c>
    </row>
    <row r="135" spans="4:19" ht="15.75" customHeight="1" x14ac:dyDescent="0.2">
      <c r="D135" t="e">
        <f t="shared" si="6"/>
        <v>#N/A</v>
      </c>
      <c r="F135" s="5" t="s">
        <v>184</v>
      </c>
      <c r="G135" s="2" t="s">
        <v>213</v>
      </c>
      <c r="H135" s="8">
        <f t="shared" si="7"/>
        <v>134</v>
      </c>
      <c r="Q135" s="2" t="s">
        <v>145</v>
      </c>
      <c r="R135" s="2" t="str">
        <f>IFERROR(VLOOKUP(F135,Additional!$F$1:$G$153,2,FALSE),"FREE")</f>
        <v>BASIC</v>
      </c>
      <c r="S135">
        <f t="shared" si="8"/>
        <v>134</v>
      </c>
    </row>
    <row r="136" spans="4:19" ht="15.75" customHeight="1" x14ac:dyDescent="0.2">
      <c r="D136" t="e">
        <f t="shared" si="6"/>
        <v>#N/A</v>
      </c>
      <c r="F136" s="5" t="s">
        <v>185</v>
      </c>
      <c r="G136" s="2" t="s">
        <v>213</v>
      </c>
      <c r="H136" s="8">
        <f t="shared" si="7"/>
        <v>135</v>
      </c>
      <c r="Q136" s="2" t="s">
        <v>146</v>
      </c>
      <c r="R136" s="2" t="str">
        <f>IFERROR(VLOOKUP(F136,Additional!$F$1:$G$153,2,FALSE),"FREE")</f>
        <v>BASIC</v>
      </c>
      <c r="S136">
        <f t="shared" si="8"/>
        <v>135</v>
      </c>
    </row>
    <row r="137" spans="4:19" ht="15.75" customHeight="1" x14ac:dyDescent="0.2">
      <c r="D137" t="e">
        <f t="shared" si="6"/>
        <v>#N/A</v>
      </c>
      <c r="F137" s="5" t="s">
        <v>187</v>
      </c>
      <c r="G137" s="2" t="s">
        <v>213</v>
      </c>
      <c r="H137" s="8">
        <f t="shared" si="7"/>
        <v>136</v>
      </c>
      <c r="Q137" s="2" t="s">
        <v>147</v>
      </c>
      <c r="R137" s="2" t="str">
        <f>IFERROR(VLOOKUP(F137,Additional!$F$1:$G$153,2,FALSE),"FREE")</f>
        <v>BASIC</v>
      </c>
      <c r="S137">
        <f t="shared" si="8"/>
        <v>136</v>
      </c>
    </row>
    <row r="138" spans="4:19" ht="15.75" customHeight="1" x14ac:dyDescent="0.2">
      <c r="D138" t="e">
        <f t="shared" si="6"/>
        <v>#N/A</v>
      </c>
      <c r="F138" s="5" t="s">
        <v>188</v>
      </c>
      <c r="G138" s="2" t="s">
        <v>213</v>
      </c>
      <c r="H138" s="8">
        <f t="shared" si="7"/>
        <v>137</v>
      </c>
      <c r="Q138" s="2" t="s">
        <v>148</v>
      </c>
      <c r="R138" s="2" t="str">
        <f>IFERROR(VLOOKUP(F138,Additional!$F$1:$G$153,2,FALSE),"FREE")</f>
        <v>BASIC</v>
      </c>
      <c r="S138">
        <f t="shared" si="8"/>
        <v>137</v>
      </c>
    </row>
    <row r="139" spans="4:19" ht="15.75" customHeight="1" x14ac:dyDescent="0.2">
      <c r="D139" t="e">
        <f t="shared" si="6"/>
        <v>#N/A</v>
      </c>
      <c r="F139" s="5" t="s">
        <v>189</v>
      </c>
      <c r="G139" s="2" t="s">
        <v>213</v>
      </c>
      <c r="H139" s="8">
        <f t="shared" si="7"/>
        <v>138</v>
      </c>
      <c r="Q139" s="2" t="s">
        <v>149</v>
      </c>
      <c r="R139" s="2" t="str">
        <f>IFERROR(VLOOKUP(F139,Additional!$F$1:$G$153,2,FALSE),"FREE")</f>
        <v>BASIC</v>
      </c>
      <c r="S139">
        <f t="shared" si="8"/>
        <v>138</v>
      </c>
    </row>
    <row r="140" spans="4:19" ht="15.75" customHeight="1" x14ac:dyDescent="0.2">
      <c r="D140" t="e">
        <f t="shared" si="6"/>
        <v>#N/A</v>
      </c>
      <c r="F140" s="5" t="s">
        <v>190</v>
      </c>
      <c r="G140" s="2" t="s">
        <v>213</v>
      </c>
      <c r="H140" s="8">
        <f t="shared" si="7"/>
        <v>139</v>
      </c>
      <c r="Q140" s="2" t="s">
        <v>150</v>
      </c>
      <c r="R140" s="2" t="str">
        <f>IFERROR(VLOOKUP(F140,Additional!$F$1:$G$153,2,FALSE),"FREE")</f>
        <v>BASIC</v>
      </c>
      <c r="S140">
        <f t="shared" si="8"/>
        <v>139</v>
      </c>
    </row>
    <row r="141" spans="4:19" ht="15.75" customHeight="1" x14ac:dyDescent="0.2">
      <c r="D141" t="e">
        <f t="shared" si="6"/>
        <v>#N/A</v>
      </c>
      <c r="F141" s="5" t="s">
        <v>192</v>
      </c>
      <c r="G141" s="2" t="s">
        <v>213</v>
      </c>
      <c r="H141" s="8">
        <f t="shared" si="7"/>
        <v>140</v>
      </c>
      <c r="Q141" s="2" t="s">
        <v>151</v>
      </c>
      <c r="R141" s="2" t="str">
        <f>IFERROR(VLOOKUP(F141,Additional!$F$1:$G$153,2,FALSE),"FREE")</f>
        <v>BASIC</v>
      </c>
      <c r="S141">
        <f t="shared" si="8"/>
        <v>140</v>
      </c>
    </row>
    <row r="142" spans="4:19" ht="15.75" customHeight="1" x14ac:dyDescent="0.2">
      <c r="D142" t="e">
        <f t="shared" si="6"/>
        <v>#N/A</v>
      </c>
      <c r="F142" s="5" t="s">
        <v>194</v>
      </c>
      <c r="G142" s="2" t="s">
        <v>213</v>
      </c>
      <c r="H142" s="8">
        <f t="shared" si="7"/>
        <v>141</v>
      </c>
      <c r="Q142" s="2" t="s">
        <v>152</v>
      </c>
      <c r="R142" s="2" t="str">
        <f>IFERROR(VLOOKUP(F142,Additional!$F$1:$G$153,2,FALSE),"FREE")</f>
        <v>BASIC</v>
      </c>
      <c r="S142">
        <f t="shared" si="8"/>
        <v>141</v>
      </c>
    </row>
    <row r="143" spans="4:19" ht="15.75" customHeight="1" x14ac:dyDescent="0.2">
      <c r="D143" t="e">
        <f t="shared" si="6"/>
        <v>#N/A</v>
      </c>
      <c r="F143" s="5" t="s">
        <v>195</v>
      </c>
      <c r="G143" s="2" t="s">
        <v>213</v>
      </c>
      <c r="H143" s="8">
        <f t="shared" si="7"/>
        <v>142</v>
      </c>
      <c r="Q143" s="2" t="s">
        <v>153</v>
      </c>
      <c r="R143" s="2" t="str">
        <f>IFERROR(VLOOKUP(F143,Additional!$F$1:$G$153,2,FALSE),"FREE")</f>
        <v>BASIC</v>
      </c>
      <c r="S143">
        <f t="shared" si="8"/>
        <v>142</v>
      </c>
    </row>
    <row r="144" spans="4:19" ht="15.75" customHeight="1" x14ac:dyDescent="0.2">
      <c r="D144" t="e">
        <f t="shared" si="6"/>
        <v>#N/A</v>
      </c>
      <c r="F144" s="5" t="s">
        <v>196</v>
      </c>
      <c r="G144" s="2" t="s">
        <v>213</v>
      </c>
      <c r="H144" s="8">
        <f t="shared" si="7"/>
        <v>143</v>
      </c>
      <c r="Q144" s="2" t="s">
        <v>154</v>
      </c>
      <c r="R144" s="2" t="str">
        <f>IFERROR(VLOOKUP(F144,Additional!$F$1:$G$153,2,FALSE),"FREE")</f>
        <v>BASIC</v>
      </c>
      <c r="S144">
        <f t="shared" si="8"/>
        <v>143</v>
      </c>
    </row>
    <row r="145" spans="4:19" ht="15.75" customHeight="1" x14ac:dyDescent="0.2">
      <c r="D145" t="e">
        <f t="shared" si="6"/>
        <v>#N/A</v>
      </c>
      <c r="F145" s="5" t="s">
        <v>200</v>
      </c>
      <c r="G145" s="2" t="s">
        <v>218</v>
      </c>
      <c r="H145" s="8">
        <f t="shared" si="7"/>
        <v>144</v>
      </c>
      <c r="Q145" s="2" t="s">
        <v>155</v>
      </c>
      <c r="R145" s="2" t="str">
        <f>IFERROR(VLOOKUP(F145,Additional!$F$1:$G$153,2,FALSE),"FREE")</f>
        <v>PREMIUM</v>
      </c>
      <c r="S145">
        <f t="shared" si="8"/>
        <v>144</v>
      </c>
    </row>
    <row r="146" spans="4:19" ht="15.75" customHeight="1" x14ac:dyDescent="0.2">
      <c r="D146" t="e">
        <f t="shared" si="6"/>
        <v>#N/A</v>
      </c>
      <c r="F146" s="5" t="s">
        <v>201</v>
      </c>
      <c r="G146" s="2" t="s">
        <v>218</v>
      </c>
      <c r="H146" s="8">
        <f t="shared" si="7"/>
        <v>145</v>
      </c>
      <c r="Q146" s="2" t="s">
        <v>156</v>
      </c>
      <c r="R146" s="2" t="str">
        <f>IFERROR(VLOOKUP(F146,Additional!$F$1:$G$153,2,FALSE),"FREE")</f>
        <v>PREMIUM</v>
      </c>
      <c r="S146">
        <f t="shared" si="8"/>
        <v>145</v>
      </c>
    </row>
    <row r="147" spans="4:19" ht="15.75" customHeight="1" x14ac:dyDescent="0.2">
      <c r="D147" t="e">
        <f t="shared" si="6"/>
        <v>#N/A</v>
      </c>
      <c r="F147" s="5" t="s">
        <v>203</v>
      </c>
      <c r="G147" s="2" t="s">
        <v>213</v>
      </c>
      <c r="H147" s="8">
        <f t="shared" si="7"/>
        <v>146</v>
      </c>
      <c r="Q147" s="2" t="s">
        <v>157</v>
      </c>
      <c r="R147" s="2" t="str">
        <f>IFERROR(VLOOKUP(F147,Additional!$F$1:$G$153,2,FALSE),"FREE")</f>
        <v>BASIC</v>
      </c>
      <c r="S147">
        <f t="shared" si="8"/>
        <v>146</v>
      </c>
    </row>
    <row r="148" spans="4:19" ht="15.75" customHeight="1" x14ac:dyDescent="0.2">
      <c r="D148" t="e">
        <f t="shared" si="6"/>
        <v>#N/A</v>
      </c>
      <c r="F148" s="5" t="s">
        <v>204</v>
      </c>
      <c r="G148" s="2" t="s">
        <v>213</v>
      </c>
      <c r="H148" s="8">
        <f t="shared" si="7"/>
        <v>147</v>
      </c>
      <c r="Q148" s="2" t="s">
        <v>158</v>
      </c>
      <c r="R148" s="2" t="str">
        <f>IFERROR(VLOOKUP(F148,Additional!$F$1:$G$153,2,FALSE),"FREE")</f>
        <v>BASIC</v>
      </c>
      <c r="S148">
        <f t="shared" si="8"/>
        <v>147</v>
      </c>
    </row>
    <row r="149" spans="4:19" ht="15.75" customHeight="1" x14ac:dyDescent="0.2">
      <c r="D149" t="e">
        <f t="shared" si="6"/>
        <v>#N/A</v>
      </c>
      <c r="F149" s="5" t="s">
        <v>206</v>
      </c>
      <c r="G149" s="2" t="s">
        <v>218</v>
      </c>
      <c r="H149" s="8">
        <f t="shared" si="7"/>
        <v>148</v>
      </c>
      <c r="Q149" s="2" t="s">
        <v>159</v>
      </c>
      <c r="R149" s="2" t="str">
        <f>IFERROR(VLOOKUP(F149,Additional!$F$1:$G$153,2,FALSE),"FREE")</f>
        <v>PREMIUM</v>
      </c>
      <c r="S149">
        <f t="shared" si="8"/>
        <v>148</v>
      </c>
    </row>
    <row r="150" spans="4:19" ht="15.75" customHeight="1" x14ac:dyDescent="0.2">
      <c r="D150" t="e">
        <f t="shared" si="6"/>
        <v>#N/A</v>
      </c>
      <c r="F150" s="5" t="s">
        <v>207</v>
      </c>
      <c r="G150" s="2" t="s">
        <v>213</v>
      </c>
      <c r="H150" s="8">
        <f t="shared" si="7"/>
        <v>149</v>
      </c>
      <c r="Q150" s="2" t="s">
        <v>160</v>
      </c>
      <c r="R150" s="2" t="str">
        <f>IFERROR(VLOOKUP(F150,Additional!$F$1:$G$153,2,FALSE),"FREE")</f>
        <v>BASIC</v>
      </c>
      <c r="S150">
        <f t="shared" si="8"/>
        <v>149</v>
      </c>
    </row>
    <row r="151" spans="4:19" ht="15.75" customHeight="1" x14ac:dyDescent="0.2">
      <c r="D151" t="e">
        <f t="shared" si="6"/>
        <v>#N/A</v>
      </c>
      <c r="F151" s="5" t="s">
        <v>209</v>
      </c>
      <c r="G151" s="2" t="s">
        <v>213</v>
      </c>
      <c r="H151" s="8">
        <f t="shared" si="7"/>
        <v>150</v>
      </c>
      <c r="Q151" s="2" t="s">
        <v>161</v>
      </c>
      <c r="R151" s="2" t="str">
        <f>IFERROR(VLOOKUP(F151,Additional!$F$1:$G$153,2,FALSE),"FREE")</f>
        <v>BASIC</v>
      </c>
      <c r="S151">
        <f t="shared" si="8"/>
        <v>150</v>
      </c>
    </row>
    <row r="152" spans="4:19" ht="15.75" customHeight="1" x14ac:dyDescent="0.2">
      <c r="D152" t="e">
        <f t="shared" si="6"/>
        <v>#N/A</v>
      </c>
      <c r="F152" s="5" t="s">
        <v>210</v>
      </c>
      <c r="G152" s="2" t="s">
        <v>213</v>
      </c>
      <c r="H152" s="8">
        <f t="shared" si="7"/>
        <v>151</v>
      </c>
      <c r="Q152" s="2" t="s">
        <v>162</v>
      </c>
      <c r="R152" s="2" t="str">
        <f>IFERROR(VLOOKUP(F152,Additional!$F$1:$G$153,2,FALSE),"FREE")</f>
        <v>BASIC</v>
      </c>
      <c r="S152">
        <f t="shared" si="8"/>
        <v>151</v>
      </c>
    </row>
    <row r="153" spans="4:19" ht="15.75" customHeight="1" x14ac:dyDescent="0.2">
      <c r="D153" t="e">
        <f t="shared" si="6"/>
        <v>#N/A</v>
      </c>
      <c r="F153" s="5" t="s">
        <v>211</v>
      </c>
      <c r="G153" s="2" t="s">
        <v>213</v>
      </c>
      <c r="H153" s="8">
        <f t="shared" si="7"/>
        <v>152</v>
      </c>
      <c r="Q153" s="2" t="s">
        <v>163</v>
      </c>
      <c r="R153" s="2" t="str">
        <f>IFERROR(VLOOKUP(F153,Additional!$F$1:$G$153,2,FALSE),"FREE")</f>
        <v>BASIC</v>
      </c>
      <c r="S153">
        <f t="shared" si="8"/>
        <v>152</v>
      </c>
    </row>
    <row r="154" spans="4:19" ht="15.75" customHeight="1" x14ac:dyDescent="0.2">
      <c r="Q154" s="2" t="s">
        <v>164</v>
      </c>
      <c r="R154" s="2" t="str">
        <f>IFERROR(VLOOKUP(F154,Additional!$F$1:$G$153,2,FALSE),"FREE")</f>
        <v>FREE</v>
      </c>
      <c r="S154">
        <f t="shared" si="8"/>
        <v>153</v>
      </c>
    </row>
    <row r="155" spans="4:19" ht="15.75" customHeight="1" x14ac:dyDescent="0.2">
      <c r="Q155" s="2" t="s">
        <v>165</v>
      </c>
      <c r="R155" s="2" t="str">
        <f>IFERROR(VLOOKUP(F155,Additional!$F$1:$G$153,2,FALSE),"FREE")</f>
        <v>FREE</v>
      </c>
      <c r="S155">
        <f t="shared" si="8"/>
        <v>154</v>
      </c>
    </row>
    <row r="156" spans="4:19" ht="15.75" customHeight="1" x14ac:dyDescent="0.2">
      <c r="Q156" s="2" t="s">
        <v>166</v>
      </c>
      <c r="R156" s="2" t="str">
        <f>IFERROR(VLOOKUP(F156,Additional!$F$1:$G$153,2,FALSE),"FREE")</f>
        <v>FREE</v>
      </c>
      <c r="S156">
        <f t="shared" si="8"/>
        <v>155</v>
      </c>
    </row>
    <row r="157" spans="4:19" ht="15.75" customHeight="1" x14ac:dyDescent="0.2">
      <c r="Q157" s="2" t="s">
        <v>167</v>
      </c>
      <c r="R157" s="2" t="str">
        <f>IFERROR(VLOOKUP(F157,Additional!$F$1:$G$153,2,FALSE),"FREE")</f>
        <v>FREE</v>
      </c>
      <c r="S157">
        <f t="shared" si="8"/>
        <v>156</v>
      </c>
    </row>
    <row r="158" spans="4:19" ht="15.75" customHeight="1" x14ac:dyDescent="0.2">
      <c r="Q158" s="2" t="s">
        <v>168</v>
      </c>
      <c r="R158" s="2" t="str">
        <f>IFERROR(VLOOKUP(F158,Additional!$F$1:$G$153,2,FALSE),"FREE")</f>
        <v>FREE</v>
      </c>
      <c r="S158">
        <f t="shared" si="8"/>
        <v>157</v>
      </c>
    </row>
    <row r="159" spans="4:19" ht="15.75" customHeight="1" x14ac:dyDescent="0.2">
      <c r="Q159" s="2" t="s">
        <v>169</v>
      </c>
      <c r="R159" s="2" t="str">
        <f>IFERROR(VLOOKUP(F159,Additional!$F$1:$G$153,2,FALSE),"FREE")</f>
        <v>FREE</v>
      </c>
      <c r="S159">
        <f t="shared" si="8"/>
        <v>158</v>
      </c>
    </row>
    <row r="160" spans="4:19" ht="15.75" customHeight="1" x14ac:dyDescent="0.2">
      <c r="Q160" s="2" t="s">
        <v>170</v>
      </c>
      <c r="R160" s="2" t="str">
        <f>IFERROR(VLOOKUP(F160,Additional!$F$1:$G$153,2,FALSE),"FREE")</f>
        <v>FREE</v>
      </c>
      <c r="S160">
        <f t="shared" si="8"/>
        <v>159</v>
      </c>
    </row>
    <row r="161" spans="17:19" ht="15.75" customHeight="1" x14ac:dyDescent="0.2">
      <c r="Q161" s="2" t="s">
        <v>171</v>
      </c>
      <c r="R161" s="2" t="str">
        <f>IFERROR(VLOOKUP(F161,Additional!$F$1:$G$153,2,FALSE),"FREE")</f>
        <v>FREE</v>
      </c>
      <c r="S161">
        <f t="shared" si="8"/>
        <v>160</v>
      </c>
    </row>
    <row r="162" spans="17:19" ht="15.75" customHeight="1" x14ac:dyDescent="0.2">
      <c r="Q162" s="2" t="s">
        <v>172</v>
      </c>
      <c r="R162" s="2" t="str">
        <f>IFERROR(VLOOKUP(F162,Additional!$F$1:$G$153,2,FALSE),"FREE")</f>
        <v>FREE</v>
      </c>
      <c r="S162">
        <f t="shared" si="8"/>
        <v>161</v>
      </c>
    </row>
    <row r="163" spans="17:19" ht="15.75" customHeight="1" x14ac:dyDescent="0.2">
      <c r="Q163" s="2" t="s">
        <v>173</v>
      </c>
      <c r="R163" s="2" t="str">
        <f>IFERROR(VLOOKUP(F163,Additional!$F$1:$G$153,2,FALSE),"FREE")</f>
        <v>FREE</v>
      </c>
      <c r="S163">
        <f t="shared" si="8"/>
        <v>162</v>
      </c>
    </row>
    <row r="164" spans="17:19" ht="15.75" customHeight="1" x14ac:dyDescent="0.2">
      <c r="Q164" s="2" t="s">
        <v>174</v>
      </c>
      <c r="R164" s="2" t="str">
        <f>IFERROR(VLOOKUP(F164,Additional!$F$1:$G$153,2,FALSE),"FREE")</f>
        <v>FREE</v>
      </c>
      <c r="S164">
        <f t="shared" si="8"/>
        <v>163</v>
      </c>
    </row>
    <row r="165" spans="17:19" ht="15.75" customHeight="1" x14ac:dyDescent="0.2">
      <c r="Q165" s="2" t="s">
        <v>175</v>
      </c>
      <c r="R165" s="2" t="str">
        <f>IFERROR(VLOOKUP(F165,Additional!$F$1:$G$153,2,FALSE),"FREE")</f>
        <v>FREE</v>
      </c>
      <c r="S165">
        <f t="shared" si="8"/>
        <v>164</v>
      </c>
    </row>
    <row r="166" spans="17:19" ht="15.75" customHeight="1" x14ac:dyDescent="0.2">
      <c r="Q166" s="2" t="s">
        <v>176</v>
      </c>
      <c r="R166" s="2" t="str">
        <f>IFERROR(VLOOKUP(F166,Additional!$F$1:$G$153,2,FALSE),"FREE")</f>
        <v>FREE</v>
      </c>
      <c r="S166">
        <f t="shared" si="8"/>
        <v>165</v>
      </c>
    </row>
    <row r="167" spans="17:19" ht="15.75" customHeight="1" x14ac:dyDescent="0.2">
      <c r="Q167" s="2" t="s">
        <v>177</v>
      </c>
      <c r="R167" s="2" t="str">
        <f>IFERROR(VLOOKUP(F167,Additional!$F$1:$G$153,2,FALSE),"FREE")</f>
        <v>FREE</v>
      </c>
      <c r="S167">
        <f t="shared" si="8"/>
        <v>166</v>
      </c>
    </row>
    <row r="168" spans="17:19" ht="15.75" customHeight="1" x14ac:dyDescent="0.2">
      <c r="Q168" s="2" t="s">
        <v>178</v>
      </c>
      <c r="R168" s="2" t="str">
        <f>IFERROR(VLOOKUP(F168,Additional!$F$1:$G$153,2,FALSE),"FREE")</f>
        <v>FREE</v>
      </c>
      <c r="S168">
        <f t="shared" si="8"/>
        <v>167</v>
      </c>
    </row>
    <row r="169" spans="17:19" ht="15.75" customHeight="1" x14ac:dyDescent="0.2">
      <c r="Q169" s="2" t="s">
        <v>179</v>
      </c>
      <c r="R169" s="2" t="str">
        <f>IFERROR(VLOOKUP(F169,Additional!$F$1:$G$153,2,FALSE),"FREE")</f>
        <v>FREE</v>
      </c>
      <c r="S169">
        <f t="shared" si="8"/>
        <v>168</v>
      </c>
    </row>
    <row r="170" spans="17:19" ht="15.75" customHeight="1" x14ac:dyDescent="0.2">
      <c r="Q170" s="2" t="s">
        <v>180</v>
      </c>
      <c r="R170" s="2" t="str">
        <f>IFERROR(VLOOKUP(F170,Additional!$F$1:$G$153,2,FALSE),"FREE")</f>
        <v>FREE</v>
      </c>
      <c r="S170">
        <f t="shared" si="8"/>
        <v>169</v>
      </c>
    </row>
    <row r="171" spans="17:19" ht="15.75" customHeight="1" x14ac:dyDescent="0.2">
      <c r="Q171" s="2" t="s">
        <v>181</v>
      </c>
      <c r="R171" s="2" t="str">
        <f>IFERROR(VLOOKUP(F171,Additional!$F$1:$G$153,2,FALSE),"FREE")</f>
        <v>FREE</v>
      </c>
      <c r="S171">
        <f t="shared" si="8"/>
        <v>170</v>
      </c>
    </row>
    <row r="172" spans="17:19" ht="15.75" customHeight="1" x14ac:dyDescent="0.2">
      <c r="Q172" s="2" t="s">
        <v>182</v>
      </c>
      <c r="R172" s="2" t="str">
        <f>IFERROR(VLOOKUP(F172,Additional!$F$1:$G$153,2,FALSE),"FREE")</f>
        <v>FREE</v>
      </c>
      <c r="S172">
        <f t="shared" si="8"/>
        <v>171</v>
      </c>
    </row>
    <row r="173" spans="17:19" ht="15.75" customHeight="1" x14ac:dyDescent="0.2">
      <c r="Q173" s="2" t="s">
        <v>183</v>
      </c>
      <c r="R173" s="2" t="str">
        <f>IFERROR(VLOOKUP(F173,Additional!$F$1:$G$153,2,FALSE),"FREE")</f>
        <v>FREE</v>
      </c>
      <c r="S173">
        <f t="shared" si="8"/>
        <v>172</v>
      </c>
    </row>
    <row r="174" spans="17:19" ht="15.75" customHeight="1" x14ac:dyDescent="0.2">
      <c r="Q174" s="2" t="s">
        <v>184</v>
      </c>
      <c r="R174" s="2" t="str">
        <f>IFERROR(VLOOKUP(F174,Additional!$F$1:$G$153,2,FALSE),"FREE")</f>
        <v>FREE</v>
      </c>
      <c r="S174">
        <f t="shared" si="8"/>
        <v>173</v>
      </c>
    </row>
    <row r="175" spans="17:19" ht="15.75" customHeight="1" x14ac:dyDescent="0.2">
      <c r="Q175" s="2" t="s">
        <v>185</v>
      </c>
      <c r="R175" s="2" t="str">
        <f>IFERROR(VLOOKUP(F175,Additional!$F$1:$G$153,2,FALSE),"FREE")</f>
        <v>FREE</v>
      </c>
      <c r="S175">
        <f t="shared" si="8"/>
        <v>174</v>
      </c>
    </row>
    <row r="176" spans="17:19" ht="15.75" customHeight="1" x14ac:dyDescent="0.2">
      <c r="Q176" s="2" t="s">
        <v>186</v>
      </c>
      <c r="R176" s="2" t="str">
        <f>IFERROR(VLOOKUP(F176,Additional!$F$1:$G$153,2,FALSE),"FREE")</f>
        <v>FREE</v>
      </c>
      <c r="S176">
        <f t="shared" si="8"/>
        <v>175</v>
      </c>
    </row>
    <row r="177" spans="17:19" ht="15.75" customHeight="1" x14ac:dyDescent="0.2">
      <c r="Q177" s="2" t="s">
        <v>187</v>
      </c>
      <c r="R177" s="2" t="str">
        <f>IFERROR(VLOOKUP(F177,Additional!$F$1:$G$153,2,FALSE),"FREE")</f>
        <v>FREE</v>
      </c>
      <c r="S177">
        <f t="shared" si="8"/>
        <v>176</v>
      </c>
    </row>
    <row r="178" spans="17:19" ht="15.75" customHeight="1" x14ac:dyDescent="0.2">
      <c r="Q178" s="2" t="s">
        <v>188</v>
      </c>
      <c r="R178" s="2" t="str">
        <f>IFERROR(VLOOKUP(F178,Additional!$F$1:$G$153,2,FALSE),"FREE")</f>
        <v>FREE</v>
      </c>
      <c r="S178">
        <f t="shared" si="8"/>
        <v>177</v>
      </c>
    </row>
    <row r="179" spans="17:19" ht="15.75" customHeight="1" x14ac:dyDescent="0.2">
      <c r="Q179" s="2" t="s">
        <v>189</v>
      </c>
      <c r="R179" s="2" t="str">
        <f>IFERROR(VLOOKUP(F179,Additional!$F$1:$G$153,2,FALSE),"FREE")</f>
        <v>FREE</v>
      </c>
      <c r="S179">
        <f t="shared" si="8"/>
        <v>178</v>
      </c>
    </row>
    <row r="180" spans="17:19" ht="15.75" customHeight="1" x14ac:dyDescent="0.2">
      <c r="Q180" s="2" t="s">
        <v>190</v>
      </c>
      <c r="R180" s="2" t="str">
        <f>IFERROR(VLOOKUP(F180,Additional!$F$1:$G$153,2,FALSE),"FREE")</f>
        <v>FREE</v>
      </c>
      <c r="S180">
        <f t="shared" si="8"/>
        <v>179</v>
      </c>
    </row>
    <row r="181" spans="17:19" ht="15.75" customHeight="1" x14ac:dyDescent="0.2">
      <c r="Q181" s="2" t="s">
        <v>191</v>
      </c>
      <c r="R181" s="2" t="str">
        <f>IFERROR(VLOOKUP(F181,Additional!$F$1:$G$153,2,FALSE),"FREE")</f>
        <v>FREE</v>
      </c>
      <c r="S181">
        <f t="shared" si="8"/>
        <v>180</v>
      </c>
    </row>
    <row r="182" spans="17:19" ht="15.75" customHeight="1" x14ac:dyDescent="0.2">
      <c r="Q182" s="2" t="s">
        <v>192</v>
      </c>
      <c r="R182" s="2" t="str">
        <f>IFERROR(VLOOKUP(F182,Additional!$F$1:$G$153,2,FALSE),"FREE")</f>
        <v>FREE</v>
      </c>
      <c r="S182">
        <f t="shared" si="8"/>
        <v>181</v>
      </c>
    </row>
    <row r="183" spans="17:19" ht="15.75" customHeight="1" x14ac:dyDescent="0.2">
      <c r="Q183" s="2" t="s">
        <v>193</v>
      </c>
      <c r="R183" s="2" t="str">
        <f>IFERROR(VLOOKUP(F183,Additional!$F$1:$G$153,2,FALSE),"FREE")</f>
        <v>FREE</v>
      </c>
      <c r="S183">
        <f t="shared" si="8"/>
        <v>182</v>
      </c>
    </row>
    <row r="184" spans="17:19" ht="15.75" customHeight="1" x14ac:dyDescent="0.2">
      <c r="Q184" s="2" t="s">
        <v>194</v>
      </c>
      <c r="R184" s="2" t="str">
        <f>IFERROR(VLOOKUP(F184,Additional!$F$1:$G$153,2,FALSE),"FREE")</f>
        <v>FREE</v>
      </c>
      <c r="S184">
        <f t="shared" si="8"/>
        <v>183</v>
      </c>
    </row>
    <row r="185" spans="17:19" ht="15.75" customHeight="1" x14ac:dyDescent="0.2">
      <c r="Q185" s="2" t="s">
        <v>195</v>
      </c>
      <c r="R185" s="2" t="str">
        <f>IFERROR(VLOOKUP(F185,Additional!$F$1:$G$153,2,FALSE),"FREE")</f>
        <v>FREE</v>
      </c>
      <c r="S185">
        <f t="shared" si="8"/>
        <v>184</v>
      </c>
    </row>
    <row r="186" spans="17:19" ht="15.75" customHeight="1" x14ac:dyDescent="0.2">
      <c r="Q186" s="2" t="s">
        <v>196</v>
      </c>
      <c r="R186" s="2" t="str">
        <f>IFERROR(VLOOKUP(F186,Additional!$F$1:$G$153,2,FALSE),"FREE")</f>
        <v>FREE</v>
      </c>
      <c r="S186">
        <f t="shared" si="8"/>
        <v>185</v>
      </c>
    </row>
    <row r="187" spans="17:19" ht="15.75" customHeight="1" x14ac:dyDescent="0.2">
      <c r="Q187" s="2" t="s">
        <v>197</v>
      </c>
      <c r="R187" s="2" t="str">
        <f>IFERROR(VLOOKUP(F187,Additional!$F$1:$G$153,2,FALSE),"FREE")</f>
        <v>FREE</v>
      </c>
      <c r="S187">
        <f t="shared" si="8"/>
        <v>186</v>
      </c>
    </row>
    <row r="188" spans="17:19" ht="15.75" customHeight="1" x14ac:dyDescent="0.2">
      <c r="Q188" s="2" t="s">
        <v>198</v>
      </c>
      <c r="R188" s="2" t="str">
        <f>IFERROR(VLOOKUP(F188,Additional!$F$1:$G$153,2,FALSE),"FREE")</f>
        <v>FREE</v>
      </c>
      <c r="S188">
        <f t="shared" si="8"/>
        <v>187</v>
      </c>
    </row>
    <row r="189" spans="17:19" ht="15.75" customHeight="1" x14ac:dyDescent="0.2">
      <c r="Q189" s="2" t="s">
        <v>199</v>
      </c>
      <c r="R189" s="2" t="str">
        <f>IFERROR(VLOOKUP(F189,Additional!$F$1:$G$153,2,FALSE),"FREE")</f>
        <v>FREE</v>
      </c>
      <c r="S189">
        <f t="shared" si="8"/>
        <v>188</v>
      </c>
    </row>
    <row r="190" spans="17:19" ht="15.75" customHeight="1" x14ac:dyDescent="0.2">
      <c r="Q190" s="2" t="s">
        <v>200</v>
      </c>
      <c r="R190" s="2" t="str">
        <f>IFERROR(VLOOKUP(F190,Additional!$F$1:$G$153,2,FALSE),"FREE")</f>
        <v>FREE</v>
      </c>
      <c r="S190">
        <f t="shared" si="8"/>
        <v>189</v>
      </c>
    </row>
    <row r="191" spans="17:19" ht="15.75" customHeight="1" x14ac:dyDescent="0.2">
      <c r="Q191" s="2" t="s">
        <v>201</v>
      </c>
      <c r="R191" s="2" t="str">
        <f>IFERROR(VLOOKUP(F191,Additional!$F$1:$G$153,2,FALSE),"FREE")</f>
        <v>FREE</v>
      </c>
      <c r="S191">
        <f t="shared" si="8"/>
        <v>190</v>
      </c>
    </row>
    <row r="192" spans="17:19" ht="15.75" customHeight="1" x14ac:dyDescent="0.2">
      <c r="Q192" s="2" t="s">
        <v>202</v>
      </c>
      <c r="R192" s="2" t="str">
        <f>IFERROR(VLOOKUP(F192,Additional!$F$1:$G$153,2,FALSE),"FREE")</f>
        <v>FREE</v>
      </c>
      <c r="S192">
        <f t="shared" si="8"/>
        <v>191</v>
      </c>
    </row>
    <row r="193" spans="17:19" ht="15.75" customHeight="1" x14ac:dyDescent="0.2">
      <c r="Q193" s="2" t="s">
        <v>203</v>
      </c>
      <c r="R193" s="2" t="str">
        <f>IFERROR(VLOOKUP(F193,Additional!$F$1:$G$153,2,FALSE),"FREE")</f>
        <v>FREE</v>
      </c>
      <c r="S193">
        <f t="shared" si="8"/>
        <v>192</v>
      </c>
    </row>
    <row r="194" spans="17:19" ht="15.75" customHeight="1" x14ac:dyDescent="0.2">
      <c r="Q194" s="2" t="s">
        <v>204</v>
      </c>
      <c r="R194" s="2" t="str">
        <f>IFERROR(VLOOKUP(F194,Additional!$F$1:$G$153,2,FALSE),"FREE")</f>
        <v>FREE</v>
      </c>
      <c r="S194">
        <f t="shared" si="8"/>
        <v>193</v>
      </c>
    </row>
    <row r="195" spans="17:19" ht="15.75" customHeight="1" x14ac:dyDescent="0.2">
      <c r="Q195" s="2" t="s">
        <v>205</v>
      </c>
      <c r="R195" s="2" t="str">
        <f>IFERROR(VLOOKUP(F195,Additional!$F$1:$G$153,2,FALSE),"FREE")</f>
        <v>FREE</v>
      </c>
      <c r="S195">
        <f t="shared" ref="S195:S201" si="9">MATCH(Q195,$Q$2:$Q$201,0)</f>
        <v>194</v>
      </c>
    </row>
    <row r="196" spans="17:19" ht="15.75" customHeight="1" x14ac:dyDescent="0.2">
      <c r="Q196" s="2" t="s">
        <v>206</v>
      </c>
      <c r="R196" s="2" t="str">
        <f>IFERROR(VLOOKUP(F196,Additional!$F$1:$G$153,2,FALSE),"FREE")</f>
        <v>FREE</v>
      </c>
      <c r="S196">
        <f t="shared" si="9"/>
        <v>195</v>
      </c>
    </row>
    <row r="197" spans="17:19" ht="15.75" customHeight="1" x14ac:dyDescent="0.2">
      <c r="Q197" s="2" t="s">
        <v>207</v>
      </c>
      <c r="R197" s="2" t="str">
        <f>IFERROR(VLOOKUP(F197,Additional!$F$1:$G$153,2,FALSE),"FREE")</f>
        <v>FREE</v>
      </c>
      <c r="S197">
        <f t="shared" si="9"/>
        <v>196</v>
      </c>
    </row>
    <row r="198" spans="17:19" ht="15.75" customHeight="1" x14ac:dyDescent="0.2">
      <c r="Q198" s="2" t="s">
        <v>208</v>
      </c>
      <c r="R198" s="2" t="str">
        <f>IFERROR(VLOOKUP(F198,Additional!$F$1:$G$153,2,FALSE),"FREE")</f>
        <v>FREE</v>
      </c>
      <c r="S198">
        <f t="shared" si="9"/>
        <v>197</v>
      </c>
    </row>
    <row r="199" spans="17:19" ht="15.75" customHeight="1" x14ac:dyDescent="0.2">
      <c r="Q199" s="2" t="s">
        <v>209</v>
      </c>
      <c r="R199" s="2" t="str">
        <f>IFERROR(VLOOKUP(F199,Additional!$F$1:$G$153,2,FALSE),"FREE")</f>
        <v>FREE</v>
      </c>
      <c r="S199">
        <f t="shared" si="9"/>
        <v>198</v>
      </c>
    </row>
    <row r="200" spans="17:19" ht="15.75" customHeight="1" x14ac:dyDescent="0.2">
      <c r="Q200" s="2" t="s">
        <v>210</v>
      </c>
      <c r="R200" s="2" t="str">
        <f>IFERROR(VLOOKUP(F200,Additional!$F$1:$G$153,2,FALSE),"FREE")</f>
        <v>FREE</v>
      </c>
      <c r="S200">
        <f t="shared" si="9"/>
        <v>199</v>
      </c>
    </row>
    <row r="201" spans="17:19" ht="15.75" customHeight="1" x14ac:dyDescent="0.2">
      <c r="Q201" s="2" t="s">
        <v>211</v>
      </c>
      <c r="R201" s="2" t="str">
        <f>IFERROR(VLOOKUP(F201,Additional!$F$1:$G$153,2,FALSE),"FREE")</f>
        <v>FREE</v>
      </c>
      <c r="S201">
        <f t="shared" si="9"/>
        <v>200</v>
      </c>
    </row>
    <row r="202" spans="17:19" ht="15.75" customHeight="1" x14ac:dyDescent="0.2"/>
    <row r="203" spans="17:19" ht="15.75" customHeight="1" x14ac:dyDescent="0.2"/>
    <row r="204" spans="17:19" ht="15.75" customHeight="1" x14ac:dyDescent="0.2"/>
    <row r="205" spans="17:19" ht="15.75" customHeight="1" x14ac:dyDescent="0.2"/>
    <row r="206" spans="17:19" ht="15.75" customHeight="1" x14ac:dyDescent="0.2"/>
    <row r="207" spans="17:19" ht="15.75" customHeight="1" x14ac:dyDescent="0.2"/>
    <row r="208" spans="17:19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Herviansyah</dc:creator>
  <cp:lastModifiedBy>ASUS</cp:lastModifiedBy>
  <dcterms:created xsi:type="dcterms:W3CDTF">2024-12-10T06:52:05Z</dcterms:created>
  <dcterms:modified xsi:type="dcterms:W3CDTF">2024-12-10T06:52:37Z</dcterms:modified>
</cp:coreProperties>
</file>