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z Gill\Documents\"/>
    </mc:Choice>
  </mc:AlternateContent>
  <xr:revisionPtr revIDLastSave="0" documentId="8_{0C94DFF5-97E6-4AD2-B8C4-73455E7B74A7}" xr6:coauthVersionLast="47" xr6:coauthVersionMax="47" xr10:uidLastSave="{00000000-0000-0000-0000-000000000000}"/>
  <bookViews>
    <workbookView xWindow="-120" yWindow="-120" windowWidth="20730" windowHeight="11040"/>
  </bookViews>
  <sheets>
    <sheet name="VLOOKUP explained" sheetId="1" r:id="rId1"/>
  </sheets>
  <calcPr calcId="0"/>
</workbook>
</file>

<file path=xl/calcChain.xml><?xml version="1.0" encoding="utf-8"?>
<calcChain xmlns="http://schemas.openxmlformats.org/spreadsheetml/2006/main">
  <c r="C35" i="1" l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33" i="1"/>
  <c r="K29" i="1"/>
  <c r="C28" i="1"/>
  <c r="B28" i="1"/>
  <c r="Q25" i="1"/>
  <c r="Q23" i="1"/>
  <c r="J23" i="1"/>
  <c r="N19" i="1"/>
  <c r="J19" i="1"/>
</calcChain>
</file>

<file path=xl/sharedStrings.xml><?xml version="1.0" encoding="utf-8"?>
<sst xmlns="http://schemas.openxmlformats.org/spreadsheetml/2006/main" count="177" uniqueCount="46">
  <si>
    <t>OrderDate</t>
  </si>
  <si>
    <t>Region</t>
  </si>
  <si>
    <t>Rep</t>
  </si>
  <si>
    <t>Item</t>
  </si>
  <si>
    <t>Units</t>
  </si>
  <si>
    <t>Unit Cost</t>
  </si>
  <si>
    <t>Total</t>
  </si>
  <si>
    <t>Central</t>
  </si>
  <si>
    <t>Andrews</t>
  </si>
  <si>
    <t>Pencil</t>
  </si>
  <si>
    <t>Gill</t>
  </si>
  <si>
    <t>Pen</t>
  </si>
  <si>
    <t>Q1 Find the item sold by Thompson</t>
  </si>
  <si>
    <t>East</t>
  </si>
  <si>
    <t>Howard</t>
  </si>
  <si>
    <t>Binder</t>
  </si>
  <si>
    <t>Jardine</t>
  </si>
  <si>
    <t>Thompson</t>
  </si>
  <si>
    <t>Jones</t>
  </si>
  <si>
    <t>Vlookup using Formulas tab</t>
  </si>
  <si>
    <t>Desk</t>
  </si>
  <si>
    <t>Q2 Find the item sold and unit cost for Matt</t>
  </si>
  <si>
    <t>Q3 Find the item sold and unit cost for Rob</t>
  </si>
  <si>
    <t>item</t>
  </si>
  <si>
    <t>unit cost</t>
  </si>
  <si>
    <t>Kivell</t>
  </si>
  <si>
    <t>Matt</t>
  </si>
  <si>
    <t>Rob</t>
  </si>
  <si>
    <t>Morgan</t>
  </si>
  <si>
    <t>order Date</t>
  </si>
  <si>
    <t>Parent</t>
  </si>
  <si>
    <t>Sorvino</t>
  </si>
  <si>
    <t>Smith</t>
  </si>
  <si>
    <t>Pen Set</t>
  </si>
  <si>
    <t>West</t>
  </si>
  <si>
    <t>jardine</t>
  </si>
  <si>
    <t>unit</t>
  </si>
  <si>
    <t>Q4 What is the Total revenue generated by Gill</t>
  </si>
  <si>
    <t>Ki</t>
  </si>
  <si>
    <t>Q5 How much sales(Total) make the representative whose name starts with "Ki" make?</t>
  </si>
  <si>
    <t>Q6 Find the region from which an order was placed on 5/10/2018, if the order</t>
  </si>
  <si>
    <t>date is not found return "invalid date"</t>
  </si>
  <si>
    <t>Q7 Find the cost of each item sold by Morgan</t>
  </si>
  <si>
    <t>Unit cost</t>
  </si>
  <si>
    <t>Q8 How much did andrew make in the central region</t>
  </si>
  <si>
    <t>RegionRep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</si>
</sst>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0" xfId="0" applyFill="1"/>
    <xf numFmtId="0" fontId="18" fillId="35" borderId="10" xfId="0" applyFont="1" applyFill="1" applyBorder="1"/>
    <xf numFmtId="14" fontId="0" fillId="0" borderId="10" xfId="0" applyNumberForma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tabSelected="1" topLeftCell="A30" workbookViewId="0">
      <selection activeCell="C36" sqref="C36"/>
    </sheetView>
  </sheetViews>
  <sheetFormatPr defaultRowHeight="15" x14ac:dyDescent="0.25"/>
  <cols>
    <col min="1" max="1" width="10.7109375" bestFit="1" customWidth="1"/>
    <col min="2" max="2" width="7.42578125" bestFit="1" customWidth="1"/>
    <col min="3" max="3" width="10.28515625" bestFit="1" customWidth="1"/>
    <col min="4" max="4" width="7.7109375" bestFit="1" customWidth="1"/>
    <col min="5" max="5" width="5.5703125" bestFit="1" customWidth="1"/>
    <col min="6" max="6" width="9" bestFit="1" customWidth="1"/>
    <col min="7" max="7" width="8" bestFit="1" customWidth="1"/>
    <col min="10" max="10" width="10.42578125" bestFit="1" customWidth="1"/>
    <col min="13" max="13" width="15.42578125" bestFit="1" customWidth="1"/>
  </cols>
  <sheetData>
    <row r="1" spans="1:2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20" x14ac:dyDescent="0.25">
      <c r="A2" s="6">
        <v>43208</v>
      </c>
      <c r="B2" s="7" t="s">
        <v>7</v>
      </c>
      <c r="C2" s="7" t="s">
        <v>8</v>
      </c>
      <c r="D2" s="7" t="s">
        <v>9</v>
      </c>
      <c r="E2" s="7">
        <v>75</v>
      </c>
      <c r="F2" s="7">
        <v>1.99</v>
      </c>
      <c r="G2" s="7">
        <v>149.25</v>
      </c>
    </row>
    <row r="3" spans="1:20" x14ac:dyDescent="0.25">
      <c r="A3" s="6">
        <v>43157</v>
      </c>
      <c r="B3" s="7" t="s">
        <v>7</v>
      </c>
      <c r="C3" s="7" t="s">
        <v>10</v>
      </c>
      <c r="D3" s="7" t="s">
        <v>11</v>
      </c>
      <c r="E3" s="7">
        <v>27</v>
      </c>
      <c r="F3" s="7">
        <v>19.989999999999998</v>
      </c>
      <c r="G3" s="7">
        <v>539.73</v>
      </c>
      <c r="I3" s="2" t="s">
        <v>12</v>
      </c>
      <c r="J3" s="2"/>
      <c r="K3" s="2"/>
      <c r="L3" s="2"/>
      <c r="M3" s="2"/>
    </row>
    <row r="4" spans="1:20" x14ac:dyDescent="0.25">
      <c r="A4" s="6">
        <v>43293</v>
      </c>
      <c r="B4" s="7" t="s">
        <v>13</v>
      </c>
      <c r="C4" s="7" t="s">
        <v>14</v>
      </c>
      <c r="D4" s="7" t="s">
        <v>15</v>
      </c>
      <c r="E4" s="7">
        <v>29</v>
      </c>
      <c r="F4" s="7">
        <v>4.99</v>
      </c>
      <c r="G4" s="7">
        <v>57.71</v>
      </c>
    </row>
    <row r="5" spans="1:20" x14ac:dyDescent="0.25">
      <c r="A5" s="6">
        <v>43140</v>
      </c>
      <c r="B5" s="7" t="s">
        <v>7</v>
      </c>
      <c r="C5" s="7" t="s">
        <v>16</v>
      </c>
      <c r="D5" s="7" t="s">
        <v>9</v>
      </c>
      <c r="E5" s="7">
        <v>36</v>
      </c>
      <c r="F5" s="7">
        <v>4.99</v>
      </c>
      <c r="G5" s="7">
        <v>179.64</v>
      </c>
      <c r="I5" s="3" t="s">
        <v>2</v>
      </c>
      <c r="J5" s="3" t="s">
        <v>3</v>
      </c>
      <c r="L5" s="3" t="s">
        <v>2</v>
      </c>
      <c r="M5" s="3"/>
      <c r="N5" s="3" t="s">
        <v>3</v>
      </c>
    </row>
    <row r="6" spans="1:20" x14ac:dyDescent="0.25">
      <c r="A6" s="6">
        <v>43225</v>
      </c>
      <c r="B6" s="7" t="s">
        <v>7</v>
      </c>
      <c r="C6" s="7" t="s">
        <v>16</v>
      </c>
      <c r="D6" s="7" t="s">
        <v>9</v>
      </c>
      <c r="E6" s="7">
        <v>90</v>
      </c>
      <c r="F6" s="7">
        <v>8.99</v>
      </c>
      <c r="G6" s="7">
        <v>449.1</v>
      </c>
      <c r="I6" t="s">
        <v>17</v>
      </c>
      <c r="J6" t="s">
        <v>9</v>
      </c>
      <c r="L6" t="s">
        <v>17</v>
      </c>
      <c r="N6" t="s">
        <v>9</v>
      </c>
    </row>
    <row r="7" spans="1:20" x14ac:dyDescent="0.25">
      <c r="A7" s="6">
        <v>43106</v>
      </c>
      <c r="B7" s="7" t="s">
        <v>13</v>
      </c>
      <c r="C7" s="7" t="s">
        <v>18</v>
      </c>
      <c r="D7" s="7" t="s">
        <v>9</v>
      </c>
      <c r="E7" s="7">
        <v>95</v>
      </c>
      <c r="F7" s="7">
        <v>1.99</v>
      </c>
      <c r="G7" s="7">
        <v>189.05</v>
      </c>
    </row>
    <row r="8" spans="1:20" x14ac:dyDescent="0.25">
      <c r="A8" s="6">
        <v>43191</v>
      </c>
      <c r="B8" s="7" t="s">
        <v>13</v>
      </c>
      <c r="C8" s="7" t="s">
        <v>18</v>
      </c>
      <c r="D8" s="7" t="s">
        <v>15</v>
      </c>
      <c r="E8" s="7">
        <v>60</v>
      </c>
      <c r="F8" s="7">
        <v>4.99</v>
      </c>
      <c r="G8" s="7">
        <v>299.39999999999998</v>
      </c>
      <c r="I8" t="s">
        <v>19</v>
      </c>
    </row>
    <row r="9" spans="1:20" x14ac:dyDescent="0.25">
      <c r="A9" s="6">
        <v>43259</v>
      </c>
      <c r="B9" s="7" t="s">
        <v>13</v>
      </c>
      <c r="C9" s="7" t="s">
        <v>18</v>
      </c>
      <c r="D9" s="7" t="s">
        <v>15</v>
      </c>
      <c r="E9" s="7">
        <v>60</v>
      </c>
      <c r="F9" s="7">
        <v>1.99</v>
      </c>
      <c r="G9" s="7">
        <v>539.4</v>
      </c>
      <c r="I9" t="s">
        <v>17</v>
      </c>
      <c r="J9" t="s">
        <v>9</v>
      </c>
    </row>
    <row r="10" spans="1:20" x14ac:dyDescent="0.25">
      <c r="A10" s="6">
        <v>43327</v>
      </c>
      <c r="B10" s="7" t="s">
        <v>13</v>
      </c>
      <c r="C10" s="7" t="s">
        <v>18</v>
      </c>
      <c r="D10" s="7" t="s">
        <v>20</v>
      </c>
      <c r="E10" s="7">
        <v>35</v>
      </c>
      <c r="F10" s="7">
        <v>15.99</v>
      </c>
      <c r="G10" s="7">
        <v>174.65</v>
      </c>
    </row>
    <row r="11" spans="1:20" x14ac:dyDescent="0.25">
      <c r="A11" s="6">
        <v>43378</v>
      </c>
      <c r="B11" s="7" t="s">
        <v>13</v>
      </c>
      <c r="C11" s="7" t="s">
        <v>18</v>
      </c>
      <c r="D11" s="7" t="s">
        <v>15</v>
      </c>
      <c r="E11" s="7">
        <v>16</v>
      </c>
      <c r="F11" s="7">
        <v>8.99</v>
      </c>
      <c r="G11" s="7">
        <v>255.84</v>
      </c>
      <c r="I11" s="2" t="s">
        <v>21</v>
      </c>
      <c r="J11" s="2"/>
      <c r="K11" s="2"/>
      <c r="L11" s="2"/>
      <c r="M11" s="2"/>
      <c r="N11" s="2"/>
      <c r="P11" s="2" t="s">
        <v>22</v>
      </c>
      <c r="Q11" s="2"/>
      <c r="R11" s="2"/>
      <c r="S11" s="2"/>
      <c r="T11" s="2"/>
    </row>
    <row r="12" spans="1:20" x14ac:dyDescent="0.25">
      <c r="A12" s="6">
        <v>43412</v>
      </c>
      <c r="B12" s="7" t="s">
        <v>13</v>
      </c>
      <c r="C12" s="7" t="s">
        <v>18</v>
      </c>
      <c r="D12" s="7" t="s">
        <v>11</v>
      </c>
      <c r="E12" s="7">
        <v>64</v>
      </c>
      <c r="F12" s="7">
        <v>4.99</v>
      </c>
      <c r="G12" s="7">
        <v>575.36</v>
      </c>
      <c r="I12" s="3" t="s">
        <v>2</v>
      </c>
      <c r="J12" s="3" t="s">
        <v>23</v>
      </c>
      <c r="K12" s="3" t="s">
        <v>24</v>
      </c>
      <c r="P12" s="3" t="s">
        <v>2</v>
      </c>
      <c r="Q12" s="3" t="s">
        <v>24</v>
      </c>
    </row>
    <row r="13" spans="1:20" x14ac:dyDescent="0.25">
      <c r="A13" s="6">
        <v>43123</v>
      </c>
      <c r="B13" s="7" t="s">
        <v>7</v>
      </c>
      <c r="C13" s="7" t="s">
        <v>25</v>
      </c>
      <c r="D13" s="7" t="s">
        <v>15</v>
      </c>
      <c r="E13" s="7">
        <v>50</v>
      </c>
      <c r="F13" s="7">
        <v>19.989999999999998</v>
      </c>
      <c r="G13" s="7">
        <v>999.5</v>
      </c>
      <c r="I13" t="s">
        <v>26</v>
      </c>
      <c r="J13" t="s">
        <v>15</v>
      </c>
      <c r="K13">
        <v>19.989999999999998</v>
      </c>
      <c r="P13" t="s">
        <v>27</v>
      </c>
      <c r="Q13">
        <v>125</v>
      </c>
    </row>
    <row r="14" spans="1:20" x14ac:dyDescent="0.25">
      <c r="A14" s="6">
        <v>43276</v>
      </c>
      <c r="B14" s="7" t="s">
        <v>7</v>
      </c>
      <c r="C14" s="7" t="s">
        <v>28</v>
      </c>
      <c r="D14" s="7" t="s">
        <v>9</v>
      </c>
      <c r="E14" s="7">
        <v>90</v>
      </c>
      <c r="F14" s="7">
        <v>19.989999999999998</v>
      </c>
      <c r="G14" s="7">
        <v>449.1</v>
      </c>
    </row>
    <row r="15" spans="1:20" x14ac:dyDescent="0.25">
      <c r="A15" s="6">
        <v>43395</v>
      </c>
      <c r="B15" s="7" t="s">
        <v>7</v>
      </c>
      <c r="C15" s="7" t="s">
        <v>28</v>
      </c>
      <c r="D15" s="7" t="s">
        <v>11</v>
      </c>
      <c r="E15" s="7">
        <v>28</v>
      </c>
      <c r="F15" s="7">
        <v>19.989999999999998</v>
      </c>
      <c r="G15" s="7">
        <v>251.72</v>
      </c>
      <c r="I15" s="3" t="s">
        <v>2</v>
      </c>
      <c r="J15" s="3" t="s">
        <v>29</v>
      </c>
    </row>
    <row r="16" spans="1:20" x14ac:dyDescent="0.25">
      <c r="A16" s="6">
        <v>43310</v>
      </c>
      <c r="B16" s="7" t="s">
        <v>13</v>
      </c>
      <c r="C16" s="7" t="s">
        <v>30</v>
      </c>
      <c r="D16" s="7" t="s">
        <v>9</v>
      </c>
      <c r="E16" s="7">
        <v>81</v>
      </c>
      <c r="F16" s="7">
        <v>125</v>
      </c>
      <c r="G16" s="7">
        <v>1619.19</v>
      </c>
      <c r="I16" t="s">
        <v>31</v>
      </c>
      <c r="J16" s="1">
        <v>43174</v>
      </c>
    </row>
    <row r="17" spans="1:24" x14ac:dyDescent="0.25">
      <c r="A17" s="6">
        <v>43344</v>
      </c>
      <c r="B17" s="7" t="s">
        <v>7</v>
      </c>
      <c r="C17" s="7" t="s">
        <v>32</v>
      </c>
      <c r="D17" s="7" t="s">
        <v>33</v>
      </c>
      <c r="E17" s="7">
        <v>2</v>
      </c>
      <c r="F17" s="7">
        <v>8.99</v>
      </c>
      <c r="G17" s="7">
        <v>250</v>
      </c>
    </row>
    <row r="18" spans="1:24" x14ac:dyDescent="0.25">
      <c r="A18" s="6">
        <v>43174</v>
      </c>
      <c r="B18" s="7" t="s">
        <v>34</v>
      </c>
      <c r="C18" s="7" t="s">
        <v>31</v>
      </c>
      <c r="D18" s="7" t="s">
        <v>9</v>
      </c>
      <c r="E18" s="7">
        <v>56</v>
      </c>
      <c r="F18" s="7">
        <v>2.99</v>
      </c>
      <c r="G18" s="7">
        <v>167.44</v>
      </c>
      <c r="I18" s="3" t="s">
        <v>2</v>
      </c>
      <c r="J18" s="3" t="s">
        <v>36</v>
      </c>
      <c r="L18" s="3" t="s">
        <v>2</v>
      </c>
      <c r="M18" s="3"/>
      <c r="N18" s="3" t="s">
        <v>24</v>
      </c>
    </row>
    <row r="19" spans="1:24" x14ac:dyDescent="0.25">
      <c r="A19" s="6">
        <v>43242</v>
      </c>
      <c r="B19" s="7" t="s">
        <v>34</v>
      </c>
      <c r="C19" s="7" t="s">
        <v>17</v>
      </c>
      <c r="D19" s="7" t="s">
        <v>9</v>
      </c>
      <c r="E19" s="7">
        <v>32</v>
      </c>
      <c r="F19" s="7">
        <v>4.99</v>
      </c>
      <c r="G19" s="7">
        <v>63.68</v>
      </c>
      <c r="I19" t="s">
        <v>35</v>
      </c>
      <c r="J19">
        <f>VLOOKUP(I19,C2:F20,3,0)</f>
        <v>36</v>
      </c>
      <c r="L19" t="s">
        <v>18</v>
      </c>
      <c r="N19">
        <f>VLOOKUP(L19,C2:F19,4,0)</f>
        <v>1.99</v>
      </c>
    </row>
    <row r="21" spans="1:24" x14ac:dyDescent="0.25">
      <c r="I21" s="2" t="s">
        <v>37</v>
      </c>
      <c r="J21" s="2"/>
      <c r="K21" s="2"/>
      <c r="L21" s="2"/>
      <c r="M21" s="2"/>
      <c r="N21" s="2"/>
      <c r="P21" s="2" t="s">
        <v>39</v>
      </c>
      <c r="Q21" s="2"/>
      <c r="R21" s="2"/>
      <c r="S21" s="2"/>
      <c r="T21" s="2"/>
      <c r="U21" s="2"/>
      <c r="V21" s="2"/>
      <c r="W21" s="2"/>
      <c r="X21" s="2"/>
    </row>
    <row r="22" spans="1:24" x14ac:dyDescent="0.25">
      <c r="I22" s="3" t="s">
        <v>2</v>
      </c>
      <c r="J22" s="3" t="s">
        <v>24</v>
      </c>
      <c r="K22" s="4"/>
      <c r="L22" s="4"/>
      <c r="M22" s="4"/>
      <c r="N22" s="4"/>
      <c r="P22" s="3" t="s">
        <v>2</v>
      </c>
      <c r="Q22" s="3" t="s">
        <v>24</v>
      </c>
      <c r="R22" s="4"/>
      <c r="S22" s="4"/>
      <c r="T22" s="4"/>
      <c r="U22" s="4"/>
      <c r="V22" s="4"/>
      <c r="W22" s="4"/>
      <c r="X22" s="4"/>
    </row>
    <row r="23" spans="1:24" x14ac:dyDescent="0.25">
      <c r="I23" t="s">
        <v>10</v>
      </c>
      <c r="J23">
        <f>VLOOKUP(I23,C1:G19,5,FALSE)</f>
        <v>539.73</v>
      </c>
      <c r="P23" t="s">
        <v>38</v>
      </c>
      <c r="Q23">
        <f>VLOOKUP(P23&amp;"*",C1:G19,5,FALSE)</f>
        <v>999.5</v>
      </c>
    </row>
    <row r="24" spans="1:24" x14ac:dyDescent="0.25">
      <c r="A24" s="2" t="s">
        <v>40</v>
      </c>
      <c r="B24" s="2"/>
      <c r="C24" s="2"/>
      <c r="D24" s="2"/>
      <c r="E24" s="2"/>
      <c r="F24" s="2"/>
      <c r="G24" s="2"/>
      <c r="H24" s="2"/>
      <c r="I24" s="2"/>
    </row>
    <row r="25" spans="1:24" x14ac:dyDescent="0.25">
      <c r="A25" s="2" t="s">
        <v>41</v>
      </c>
      <c r="B25" s="2"/>
      <c r="C25" s="2"/>
      <c r="D25" s="2"/>
      <c r="Q25">
        <f>VLOOKUP("Ki"&amp;"*",C1:G19,5,0)</f>
        <v>999.5</v>
      </c>
    </row>
    <row r="27" spans="1:24" x14ac:dyDescent="0.25">
      <c r="A27" s="2" t="s">
        <v>0</v>
      </c>
      <c r="B27" s="2" t="s">
        <v>1</v>
      </c>
      <c r="C27" s="2" t="s">
        <v>1</v>
      </c>
      <c r="J27" s="2" t="s">
        <v>42</v>
      </c>
      <c r="K27" s="2"/>
      <c r="L27" s="2"/>
      <c r="M27" s="2"/>
      <c r="N27" s="2"/>
      <c r="O27" s="2"/>
    </row>
    <row r="28" spans="1:24" x14ac:dyDescent="0.25">
      <c r="A28" s="1">
        <v>43230</v>
      </c>
      <c r="B28" t="e">
        <f>VLOOKUP(A28,A1:B19,2,0)</f>
        <v>#N/A</v>
      </c>
      <c r="C28" t="str">
        <f>_xlfn.IFNA(VLOOKUP(A28,A1:B19,2,0),"INVALID DATE")</f>
        <v>INVALID DATE</v>
      </c>
      <c r="J28" s="2" t="s">
        <v>2</v>
      </c>
      <c r="K28" s="2" t="s">
        <v>43</v>
      </c>
    </row>
    <row r="29" spans="1:24" x14ac:dyDescent="0.25">
      <c r="J29" t="s">
        <v>28</v>
      </c>
      <c r="K29">
        <f>VLOOKUP(J29,C2:F19,MATCH(K28,C1:F1,0),0)</f>
        <v>19.989999999999998</v>
      </c>
    </row>
    <row r="31" spans="1:24" x14ac:dyDescent="0.25">
      <c r="A31" s="2" t="s">
        <v>44</v>
      </c>
      <c r="B31" s="2"/>
      <c r="C31" s="2"/>
      <c r="D31" s="2"/>
      <c r="E31" s="2"/>
      <c r="F31" s="2"/>
    </row>
    <row r="32" spans="1:24" x14ac:dyDescent="0.25">
      <c r="J32" s="5" t="s">
        <v>0</v>
      </c>
      <c r="K32" s="5" t="s">
        <v>1</v>
      </c>
      <c r="L32" s="5" t="s">
        <v>2</v>
      </c>
      <c r="M32" s="5" t="s">
        <v>45</v>
      </c>
      <c r="N32" s="5" t="s">
        <v>3</v>
      </c>
      <c r="O32" s="5" t="s">
        <v>4</v>
      </c>
      <c r="P32" s="5" t="s">
        <v>5</v>
      </c>
      <c r="Q32" s="5" t="s">
        <v>6</v>
      </c>
    </row>
    <row r="33" spans="1:17" x14ac:dyDescent="0.25">
      <c r="A33" s="3" t="s">
        <v>1</v>
      </c>
      <c r="B33" s="3" t="s">
        <v>2</v>
      </c>
      <c r="C33" s="3" t="s">
        <v>6</v>
      </c>
      <c r="J33" s="6">
        <v>43208</v>
      </c>
      <c r="K33" s="7" t="s">
        <v>7</v>
      </c>
      <c r="L33" s="7" t="s">
        <v>8</v>
      </c>
      <c r="M33" s="7" t="str">
        <f>K33&amp;L33</f>
        <v>CentralAndrews</v>
      </c>
      <c r="N33" s="7" t="s">
        <v>9</v>
      </c>
      <c r="O33" s="7">
        <v>75</v>
      </c>
      <c r="P33" s="7">
        <v>1.99</v>
      </c>
      <c r="Q33" s="7">
        <v>149.25</v>
      </c>
    </row>
    <row r="34" spans="1:17" x14ac:dyDescent="0.25">
      <c r="J34" s="6">
        <v>43157</v>
      </c>
      <c r="K34" s="7" t="s">
        <v>7</v>
      </c>
      <c r="L34" s="7" t="s">
        <v>10</v>
      </c>
      <c r="M34" s="7" t="str">
        <f t="shared" ref="M34:M50" si="0">K34&amp;L34</f>
        <v>CentralGill</v>
      </c>
      <c r="N34" s="7" t="s">
        <v>11</v>
      </c>
      <c r="O34" s="7">
        <v>27</v>
      </c>
      <c r="P34" s="7">
        <v>19.989999999999998</v>
      </c>
      <c r="Q34" s="7">
        <v>539.73</v>
      </c>
    </row>
    <row r="35" spans="1:17" x14ac:dyDescent="0.25">
      <c r="A35" t="s">
        <v>7</v>
      </c>
      <c r="B35" t="s">
        <v>8</v>
      </c>
      <c r="C35">
        <f>VLOOKUP(A35&amp;B35,M32:Q50,5,0)</f>
        <v>149.25</v>
      </c>
      <c r="J35" s="6">
        <v>43293</v>
      </c>
      <c r="K35" s="7" t="s">
        <v>13</v>
      </c>
      <c r="L35" s="7" t="s">
        <v>14</v>
      </c>
      <c r="M35" s="7" t="str">
        <f t="shared" si="0"/>
        <v>EastHoward</v>
      </c>
      <c r="N35" s="7" t="s">
        <v>15</v>
      </c>
      <c r="O35" s="7">
        <v>29</v>
      </c>
      <c r="P35" s="7">
        <v>4.99</v>
      </c>
      <c r="Q35" s="7">
        <v>57.71</v>
      </c>
    </row>
    <row r="36" spans="1:17" x14ac:dyDescent="0.25">
      <c r="J36" s="6">
        <v>43140</v>
      </c>
      <c r="K36" s="7" t="s">
        <v>7</v>
      </c>
      <c r="L36" s="7" t="s">
        <v>16</v>
      </c>
      <c r="M36" s="7" t="str">
        <f t="shared" si="0"/>
        <v>CentralJardine</v>
      </c>
      <c r="N36" s="7" t="s">
        <v>9</v>
      </c>
      <c r="O36" s="7">
        <v>36</v>
      </c>
      <c r="P36" s="7">
        <v>4.99</v>
      </c>
      <c r="Q36" s="7">
        <v>179.64</v>
      </c>
    </row>
    <row r="37" spans="1:17" x14ac:dyDescent="0.25">
      <c r="J37" s="6">
        <v>43225</v>
      </c>
      <c r="K37" s="7" t="s">
        <v>7</v>
      </c>
      <c r="L37" s="7" t="s">
        <v>16</v>
      </c>
      <c r="M37" s="7" t="str">
        <f t="shared" si="0"/>
        <v>CentralJardine</v>
      </c>
      <c r="N37" s="7" t="s">
        <v>9</v>
      </c>
      <c r="O37" s="7">
        <v>90</v>
      </c>
      <c r="P37" s="7">
        <v>8.99</v>
      </c>
      <c r="Q37" s="7">
        <v>449.1</v>
      </c>
    </row>
    <row r="38" spans="1:17" x14ac:dyDescent="0.25">
      <c r="J38" s="6">
        <v>43106</v>
      </c>
      <c r="K38" s="7" t="s">
        <v>13</v>
      </c>
      <c r="L38" s="7" t="s">
        <v>18</v>
      </c>
      <c r="M38" s="7" t="str">
        <f t="shared" si="0"/>
        <v>EastJones</v>
      </c>
      <c r="N38" s="7" t="s">
        <v>9</v>
      </c>
      <c r="O38" s="7">
        <v>95</v>
      </c>
      <c r="P38" s="7">
        <v>1.99</v>
      </c>
      <c r="Q38" s="7">
        <v>189.05</v>
      </c>
    </row>
    <row r="39" spans="1:17" x14ac:dyDescent="0.25">
      <c r="J39" s="6">
        <v>43191</v>
      </c>
      <c r="K39" s="7" t="s">
        <v>13</v>
      </c>
      <c r="L39" s="7" t="s">
        <v>18</v>
      </c>
      <c r="M39" s="7" t="str">
        <f t="shared" si="0"/>
        <v>EastJones</v>
      </c>
      <c r="N39" s="7" t="s">
        <v>15</v>
      </c>
      <c r="O39" s="7">
        <v>60</v>
      </c>
      <c r="P39" s="7">
        <v>4.99</v>
      </c>
      <c r="Q39" s="7">
        <v>299.39999999999998</v>
      </c>
    </row>
    <row r="40" spans="1:17" x14ac:dyDescent="0.25">
      <c r="J40" s="6">
        <v>43259</v>
      </c>
      <c r="K40" s="7" t="s">
        <v>13</v>
      </c>
      <c r="L40" s="7" t="s">
        <v>18</v>
      </c>
      <c r="M40" s="7" t="str">
        <f t="shared" si="0"/>
        <v>EastJones</v>
      </c>
      <c r="N40" s="7" t="s">
        <v>15</v>
      </c>
      <c r="O40" s="7">
        <v>60</v>
      </c>
      <c r="P40" s="7">
        <v>1.99</v>
      </c>
      <c r="Q40" s="7">
        <v>539.4</v>
      </c>
    </row>
    <row r="41" spans="1:17" x14ac:dyDescent="0.25">
      <c r="J41" s="6">
        <v>43327</v>
      </c>
      <c r="K41" s="7" t="s">
        <v>13</v>
      </c>
      <c r="L41" s="7" t="s">
        <v>18</v>
      </c>
      <c r="M41" s="7" t="str">
        <f t="shared" si="0"/>
        <v>EastJones</v>
      </c>
      <c r="N41" s="7" t="s">
        <v>20</v>
      </c>
      <c r="O41" s="7">
        <v>35</v>
      </c>
      <c r="P41" s="7">
        <v>15.99</v>
      </c>
      <c r="Q41" s="7">
        <v>174.65</v>
      </c>
    </row>
    <row r="42" spans="1:17" x14ac:dyDescent="0.25">
      <c r="J42" s="6">
        <v>43378</v>
      </c>
      <c r="K42" s="7" t="s">
        <v>13</v>
      </c>
      <c r="L42" s="7" t="s">
        <v>18</v>
      </c>
      <c r="M42" s="7" t="str">
        <f t="shared" si="0"/>
        <v>EastJones</v>
      </c>
      <c r="N42" s="7" t="s">
        <v>15</v>
      </c>
      <c r="O42" s="7">
        <v>16</v>
      </c>
      <c r="P42" s="7">
        <v>8.99</v>
      </c>
      <c r="Q42" s="7">
        <v>255.84</v>
      </c>
    </row>
    <row r="43" spans="1:17" x14ac:dyDescent="0.25">
      <c r="J43" s="6">
        <v>43412</v>
      </c>
      <c r="K43" s="7" t="s">
        <v>13</v>
      </c>
      <c r="L43" s="7" t="s">
        <v>18</v>
      </c>
      <c r="M43" s="7" t="str">
        <f t="shared" si="0"/>
        <v>EastJones</v>
      </c>
      <c r="N43" s="7" t="s">
        <v>11</v>
      </c>
      <c r="O43" s="7">
        <v>64</v>
      </c>
      <c r="P43" s="7">
        <v>4.99</v>
      </c>
      <c r="Q43" s="7">
        <v>575.36</v>
      </c>
    </row>
    <row r="44" spans="1:17" x14ac:dyDescent="0.25">
      <c r="J44" s="6">
        <v>43123</v>
      </c>
      <c r="K44" s="7" t="s">
        <v>7</v>
      </c>
      <c r="L44" s="7" t="s">
        <v>25</v>
      </c>
      <c r="M44" s="7" t="str">
        <f t="shared" si="0"/>
        <v>CentralKivell</v>
      </c>
      <c r="N44" s="7" t="s">
        <v>15</v>
      </c>
      <c r="O44" s="7">
        <v>50</v>
      </c>
      <c r="P44" s="7">
        <v>19.989999999999998</v>
      </c>
      <c r="Q44" s="7">
        <v>999.5</v>
      </c>
    </row>
    <row r="45" spans="1:17" x14ac:dyDescent="0.25">
      <c r="J45" s="6">
        <v>43276</v>
      </c>
      <c r="K45" s="7" t="s">
        <v>7</v>
      </c>
      <c r="L45" s="7" t="s">
        <v>28</v>
      </c>
      <c r="M45" s="7" t="str">
        <f t="shared" si="0"/>
        <v>CentralMorgan</v>
      </c>
      <c r="N45" s="7" t="s">
        <v>9</v>
      </c>
      <c r="O45" s="7">
        <v>90</v>
      </c>
      <c r="P45" s="7">
        <v>19.989999999999998</v>
      </c>
      <c r="Q45" s="7">
        <v>449.1</v>
      </c>
    </row>
    <row r="46" spans="1:17" x14ac:dyDescent="0.25">
      <c r="J46" s="6">
        <v>43395</v>
      </c>
      <c r="K46" s="7" t="s">
        <v>7</v>
      </c>
      <c r="L46" s="7" t="s">
        <v>28</v>
      </c>
      <c r="M46" s="7" t="str">
        <f t="shared" si="0"/>
        <v>CentralMorgan</v>
      </c>
      <c r="N46" s="7" t="s">
        <v>11</v>
      </c>
      <c r="O46" s="7">
        <v>28</v>
      </c>
      <c r="P46" s="7">
        <v>19.989999999999998</v>
      </c>
      <c r="Q46" s="7">
        <v>251.72</v>
      </c>
    </row>
    <row r="47" spans="1:17" x14ac:dyDescent="0.25">
      <c r="J47" s="6">
        <v>43310</v>
      </c>
      <c r="K47" s="7" t="s">
        <v>13</v>
      </c>
      <c r="L47" s="7" t="s">
        <v>30</v>
      </c>
      <c r="M47" s="7" t="str">
        <f t="shared" si="0"/>
        <v>EastParent</v>
      </c>
      <c r="N47" s="7" t="s">
        <v>9</v>
      </c>
      <c r="O47" s="7">
        <v>81</v>
      </c>
      <c r="P47" s="7">
        <v>125</v>
      </c>
      <c r="Q47" s="7">
        <v>1619.19</v>
      </c>
    </row>
    <row r="48" spans="1:17" x14ac:dyDescent="0.25">
      <c r="J48" s="6">
        <v>43344</v>
      </c>
      <c r="K48" s="7" t="s">
        <v>7</v>
      </c>
      <c r="L48" s="7" t="s">
        <v>32</v>
      </c>
      <c r="M48" s="7" t="str">
        <f t="shared" si="0"/>
        <v>CentralSmith</v>
      </c>
      <c r="N48" s="7" t="s">
        <v>33</v>
      </c>
      <c r="O48" s="7">
        <v>2</v>
      </c>
      <c r="P48" s="7">
        <v>8.99</v>
      </c>
      <c r="Q48" s="7">
        <v>250</v>
      </c>
    </row>
    <row r="49" spans="10:17" x14ac:dyDescent="0.25">
      <c r="J49" s="6">
        <v>43174</v>
      </c>
      <c r="K49" s="7" t="s">
        <v>34</v>
      </c>
      <c r="L49" s="7" t="s">
        <v>31</v>
      </c>
      <c r="M49" s="7" t="str">
        <f t="shared" si="0"/>
        <v>WestSorvino</v>
      </c>
      <c r="N49" s="7" t="s">
        <v>9</v>
      </c>
      <c r="O49" s="7">
        <v>56</v>
      </c>
      <c r="P49" s="7">
        <v>2.99</v>
      </c>
      <c r="Q49" s="7">
        <v>167.44</v>
      </c>
    </row>
    <row r="50" spans="10:17" x14ac:dyDescent="0.25">
      <c r="J50" s="6">
        <v>43242</v>
      </c>
      <c r="K50" s="7" t="s">
        <v>34</v>
      </c>
      <c r="L50" s="7" t="s">
        <v>17</v>
      </c>
      <c r="M50" s="7" t="str">
        <f t="shared" si="0"/>
        <v>WestThompson</v>
      </c>
      <c r="N50" s="7" t="s">
        <v>9</v>
      </c>
      <c r="O50" s="7">
        <v>32</v>
      </c>
      <c r="P50" s="7">
        <v>4.99</v>
      </c>
      <c r="Q50" s="7">
        <v>63.68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explained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 Gill</dc:creator>
  <cp:lastModifiedBy>Faraz Gill</cp:lastModifiedBy>
  <dcterms:created xsi:type="dcterms:W3CDTF">2023-06-04T03:25:33Z</dcterms:created>
  <dcterms:modified xsi:type="dcterms:W3CDTF">2023-06-04T03:25:33Z</dcterms:modified>
</cp:coreProperties>
</file>