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-Table---Sheet1" sheetId="1" r:id="rId4"/>
    <sheet state="visible" name="Using IMPORTRANGE() to copy she" sheetId="2" r:id="rId5"/>
  </sheets>
  <definedNames/>
  <calcPr/>
</workbook>
</file>

<file path=xl/sharedStrings.xml><?xml version="1.0" encoding="utf-8"?>
<sst xmlns="http://schemas.openxmlformats.org/spreadsheetml/2006/main" count="152" uniqueCount="98">
  <si>
    <t>customer_id</t>
  </si>
  <si>
    <t>name</t>
  </si>
  <si>
    <t>address</t>
  </si>
  <si>
    <t>city</t>
  </si>
  <si>
    <t>state</t>
  </si>
  <si>
    <t>zipcode</t>
  </si>
  <si>
    <t>country</t>
  </si>
  <si>
    <t>Leocadia Andersen</t>
  </si>
  <si>
    <t>7015 Fairground Street</t>
  </si>
  <si>
    <t>Dearborn</t>
  </si>
  <si>
    <t>MI</t>
  </si>
  <si>
    <t>US</t>
  </si>
  <si>
    <t>Chad Lucero</t>
  </si>
  <si>
    <t>142 Wakehurst Drive</t>
  </si>
  <si>
    <t>Santa Clara</t>
  </si>
  <si>
    <t>CA</t>
  </si>
  <si>
    <t>Stone Randall</t>
  </si>
  <si>
    <t>898 Peninsula Circle</t>
  </si>
  <si>
    <t>Oakland Gardens</t>
  </si>
  <si>
    <t>NY</t>
  </si>
  <si>
    <t>Emelia Braun</t>
  </si>
  <si>
    <t>101 Military Street</t>
  </si>
  <si>
    <t>Blacksburg</t>
  </si>
  <si>
    <t>VA</t>
  </si>
  <si>
    <t>Ridley Velez</t>
  </si>
  <si>
    <t>280 Pennington Drive</t>
  </si>
  <si>
    <t>Clemmens</t>
  </si>
  <si>
    <t>NC</t>
  </si>
  <si>
    <t>Devadas Sloan</t>
  </si>
  <si>
    <t>8906 East John Street</t>
  </si>
  <si>
    <t>Carol Stream</t>
  </si>
  <si>
    <t>IL</t>
  </si>
  <si>
    <t>Jamaal Proctor</t>
  </si>
  <si>
    <t>374 New Lane</t>
  </si>
  <si>
    <t>Westerville</t>
  </si>
  <si>
    <t>OH</t>
  </si>
  <si>
    <t>Reba Morris</t>
  </si>
  <si>
    <t>755 Hanover Street</t>
  </si>
  <si>
    <t>High Point</t>
  </si>
  <si>
    <t>Nomusa Knight</t>
  </si>
  <si>
    <t>8787 River Street</t>
  </si>
  <si>
    <t>Palm City</t>
  </si>
  <si>
    <t>FL</t>
  </si>
  <si>
    <t>Romaine Dunlap</t>
  </si>
  <si>
    <t>72 1st Street</t>
  </si>
  <si>
    <t>Boston</t>
  </si>
  <si>
    <t>MA</t>
  </si>
  <si>
    <t>Regan Wilcox</t>
  </si>
  <si>
    <t>55 Brewery Drive</t>
  </si>
  <si>
    <t>North Ridgeville</t>
  </si>
  <si>
    <t>Forest Grimes</t>
  </si>
  <si>
    <t>306 South Peninsula Road</t>
  </si>
  <si>
    <t>Dayton</t>
  </si>
  <si>
    <t>Feliciana Gillespie</t>
  </si>
  <si>
    <t>62 Old Carriage Drive</t>
  </si>
  <si>
    <t>Mount Vernon</t>
  </si>
  <si>
    <t>Ella Logan</t>
  </si>
  <si>
    <t>8758 Chapel Street</t>
  </si>
  <si>
    <t>Sandusky</t>
  </si>
  <si>
    <t>Abel Black</t>
  </si>
  <si>
    <t>88 Beacon Lane</t>
  </si>
  <si>
    <t>Bonita Springs</t>
  </si>
  <si>
    <t>Josceline Mills</t>
  </si>
  <si>
    <t>784 Bridge Street</t>
  </si>
  <si>
    <t>Harrisonburg</t>
  </si>
  <si>
    <t>Kit Dixon</t>
  </si>
  <si>
    <t>115 Proctor Street</t>
  </si>
  <si>
    <t>Margantown</t>
  </si>
  <si>
    <t>WV</t>
  </si>
  <si>
    <t>Annice Ruiz</t>
  </si>
  <si>
    <t>8352 Hartford Street</t>
  </si>
  <si>
    <t>Chevy Chase</t>
  </si>
  <si>
    <t>MD</t>
  </si>
  <si>
    <t>USA</t>
  </si>
  <si>
    <t>Alesia Rubio</t>
  </si>
  <si>
    <t>726 Charles Drive</t>
  </si>
  <si>
    <t>Douglasville</t>
  </si>
  <si>
    <t>GA</t>
  </si>
  <si>
    <t>Magnolia Craig</t>
  </si>
  <si>
    <t>247 Paris Hill Avenue</t>
  </si>
  <si>
    <t>Solon</t>
  </si>
  <si>
    <t>Elouan Blanchard</t>
  </si>
  <si>
    <t>8328 North Cobblestone Avenue</t>
  </si>
  <si>
    <t>Pueblo</t>
  </si>
  <si>
    <t>CO</t>
  </si>
  <si>
    <t>McKinley Cummings</t>
  </si>
  <si>
    <t>7302 Surrey Court</t>
  </si>
  <si>
    <t>Ronkonkoma</t>
  </si>
  <si>
    <t>Trecia Costa</t>
  </si>
  <si>
    <t>32 Circle Drive</t>
  </si>
  <si>
    <t>Paterson</t>
  </si>
  <si>
    <t>NJ</t>
  </si>
  <si>
    <t>Placide Chambers</t>
  </si>
  <si>
    <t>9212 Birchpond Street</t>
  </si>
  <si>
    <t>Winston Salem</t>
  </si>
  <si>
    <t>Korey Savage</t>
  </si>
  <si>
    <t>9258 Woodland Street</t>
  </si>
  <si>
    <t>Glen Ellyn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</si>
</sst>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1980.0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48124.0</v>
      </c>
      <c r="G2" s="1" t="s">
        <v>11</v>
      </c>
    </row>
    <row r="3">
      <c r="A3" s="1">
        <v>2463.0</v>
      </c>
      <c r="B3" s="1" t="s">
        <v>12</v>
      </c>
      <c r="C3" s="1" t="s">
        <v>13</v>
      </c>
      <c r="D3" s="1" t="s">
        <v>14</v>
      </c>
      <c r="E3" s="1" t="s">
        <v>15</v>
      </c>
      <c r="F3" s="1">
        <v>95050.0</v>
      </c>
      <c r="G3" s="1" t="s">
        <v>11</v>
      </c>
    </row>
    <row r="4">
      <c r="A4" s="1">
        <v>1978.0</v>
      </c>
      <c r="B4" s="1" t="s">
        <v>16</v>
      </c>
      <c r="C4" s="1" t="s">
        <v>17</v>
      </c>
      <c r="D4" s="1" t="s">
        <v>18</v>
      </c>
      <c r="E4" s="1" t="s">
        <v>19</v>
      </c>
      <c r="F4" s="1">
        <v>11364.0</v>
      </c>
      <c r="G4" s="1" t="s">
        <v>11</v>
      </c>
    </row>
    <row r="5">
      <c r="A5" s="1">
        <v>9383.0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24060.0</v>
      </c>
      <c r="G5" s="1" t="s">
        <v>11</v>
      </c>
    </row>
    <row r="6">
      <c r="A6" s="1">
        <v>8940.0</v>
      </c>
      <c r="B6" s="1" t="s">
        <v>24</v>
      </c>
      <c r="C6" s="1" t="s">
        <v>25</v>
      </c>
      <c r="D6" s="1" t="s">
        <v>26</v>
      </c>
      <c r="E6" s="1" t="s">
        <v>27</v>
      </c>
      <c r="F6" s="1">
        <v>27012.0</v>
      </c>
      <c r="G6" s="1" t="s">
        <v>11</v>
      </c>
    </row>
    <row r="7">
      <c r="A7" s="1">
        <v>8940.0</v>
      </c>
      <c r="B7" s="1" t="s">
        <v>24</v>
      </c>
      <c r="C7" s="1" t="s">
        <v>25</v>
      </c>
      <c r="D7" s="1" t="s">
        <v>26</v>
      </c>
      <c r="E7" s="1" t="s">
        <v>27</v>
      </c>
      <c r="F7" s="1">
        <v>27012.0</v>
      </c>
      <c r="G7" s="1" t="s">
        <v>11</v>
      </c>
    </row>
    <row r="8">
      <c r="A8" s="1">
        <v>2512.0</v>
      </c>
      <c r="B8" s="1" t="s">
        <v>28</v>
      </c>
      <c r="C8" s="1" t="s">
        <v>29</v>
      </c>
      <c r="D8" s="1" t="s">
        <v>30</v>
      </c>
      <c r="E8" s="1" t="s">
        <v>31</v>
      </c>
      <c r="F8" s="1">
        <v>60188.0</v>
      </c>
      <c r="G8" s="1" t="s">
        <v>11</v>
      </c>
    </row>
    <row r="9">
      <c r="A9" s="1">
        <v>1928.0</v>
      </c>
      <c r="B9" s="1" t="s">
        <v>32</v>
      </c>
      <c r="C9" s="1" t="s">
        <v>33</v>
      </c>
      <c r="D9" s="1" t="s">
        <v>34</v>
      </c>
      <c r="E9" s="1" t="s">
        <v>35</v>
      </c>
      <c r="F9" s="1">
        <v>43081.0</v>
      </c>
      <c r="G9" s="1" t="s">
        <v>11</v>
      </c>
    </row>
    <row r="10">
      <c r="A10" s="1">
        <v>4524.0</v>
      </c>
      <c r="B10" s="1" t="s">
        <v>36</v>
      </c>
      <c r="C10" s="1" t="s">
        <v>37</v>
      </c>
      <c r="D10" s="1" t="s">
        <v>38</v>
      </c>
      <c r="E10" s="1" t="s">
        <v>27</v>
      </c>
      <c r="F10" s="1">
        <v>27265.0</v>
      </c>
      <c r="G10" s="1" t="s">
        <v>11</v>
      </c>
    </row>
    <row r="11">
      <c r="A11" s="1">
        <v>9886.0</v>
      </c>
      <c r="B11" s="1" t="s">
        <v>39</v>
      </c>
      <c r="C11" s="1" t="s">
        <v>40</v>
      </c>
      <c r="D11" s="1" t="s">
        <v>41</v>
      </c>
      <c r="E11" s="1" t="s">
        <v>42</v>
      </c>
      <c r="F11" s="1">
        <v>34990.0</v>
      </c>
      <c r="G11" s="1" t="s">
        <v>11</v>
      </c>
    </row>
    <row r="12">
      <c r="A12" s="1">
        <v>9815.0</v>
      </c>
      <c r="B12" s="1" t="s">
        <v>43</v>
      </c>
      <c r="C12" s="1" t="s">
        <v>44</v>
      </c>
      <c r="D12" s="1" t="s">
        <v>45</v>
      </c>
      <c r="E12" s="1" t="s">
        <v>46</v>
      </c>
      <c r="F12" s="1">
        <v>2127.0</v>
      </c>
      <c r="G12" s="1" t="s">
        <v>11</v>
      </c>
    </row>
    <row r="13">
      <c r="A13" s="1">
        <v>7571.0</v>
      </c>
      <c r="B13" s="1" t="s">
        <v>47</v>
      </c>
      <c r="C13" s="1" t="s">
        <v>48</v>
      </c>
      <c r="D13" s="1" t="s">
        <v>49</v>
      </c>
      <c r="E13" s="1" t="s">
        <v>35</v>
      </c>
      <c r="F13" s="1">
        <v>44039.0</v>
      </c>
      <c r="G13" s="1" t="s">
        <v>11</v>
      </c>
    </row>
    <row r="14">
      <c r="A14" s="1">
        <v>1980.0</v>
      </c>
      <c r="B14" s="1" t="s">
        <v>50</v>
      </c>
      <c r="C14" s="1" t="s">
        <v>51</v>
      </c>
      <c r="D14" s="1" t="s">
        <v>52</v>
      </c>
      <c r="E14" s="1" t="s">
        <v>35</v>
      </c>
      <c r="F14" s="1">
        <v>45420.0</v>
      </c>
      <c r="G14" s="1" t="s">
        <v>11</v>
      </c>
    </row>
    <row r="15">
      <c r="A15" s="1">
        <v>335.0</v>
      </c>
      <c r="B15" s="1" t="s">
        <v>53</v>
      </c>
      <c r="C15" s="1" t="s">
        <v>54</v>
      </c>
      <c r="D15" s="1" t="s">
        <v>55</v>
      </c>
      <c r="E15" s="1" t="s">
        <v>19</v>
      </c>
      <c r="F15" s="1">
        <v>10550.0</v>
      </c>
      <c r="G15" s="1" t="s">
        <v>11</v>
      </c>
    </row>
    <row r="16">
      <c r="A16" s="1">
        <v>4687.0</v>
      </c>
      <c r="B16" s="1" t="s">
        <v>56</v>
      </c>
      <c r="C16" s="1" t="s">
        <v>57</v>
      </c>
      <c r="D16" s="1" t="s">
        <v>58</v>
      </c>
      <c r="E16" s="1" t="s">
        <v>35</v>
      </c>
      <c r="F16" s="1">
        <v>44870.0</v>
      </c>
      <c r="G16" s="1" t="s">
        <v>11</v>
      </c>
    </row>
    <row r="17">
      <c r="A17" s="1">
        <v>3821.0</v>
      </c>
      <c r="B17" s="1" t="s">
        <v>59</v>
      </c>
      <c r="C17" s="1" t="s">
        <v>60</v>
      </c>
      <c r="D17" s="1" t="s">
        <v>61</v>
      </c>
      <c r="E17" s="1" t="s">
        <v>42</v>
      </c>
      <c r="F17" s="1">
        <v>34135.0</v>
      </c>
      <c r="G17" s="1" t="s">
        <v>11</v>
      </c>
    </row>
    <row r="18">
      <c r="A18" s="1">
        <v>9607.0</v>
      </c>
      <c r="B18" s="1" t="s">
        <v>62</v>
      </c>
      <c r="C18" s="1" t="s">
        <v>63</v>
      </c>
      <c r="D18" s="1" t="s">
        <v>64</v>
      </c>
      <c r="E18" s="1" t="s">
        <v>23</v>
      </c>
      <c r="F18" s="1">
        <v>22801.0</v>
      </c>
      <c r="G18" s="1" t="s">
        <v>11</v>
      </c>
    </row>
    <row r="19">
      <c r="A19" s="1">
        <v>6323.0</v>
      </c>
      <c r="B19" s="1" t="s">
        <v>65</v>
      </c>
      <c r="C19" s="1" t="s">
        <v>66</v>
      </c>
      <c r="D19" s="1" t="s">
        <v>67</v>
      </c>
      <c r="E19" s="1" t="s">
        <v>68</v>
      </c>
      <c r="F19" s="1">
        <v>26508.0</v>
      </c>
      <c r="G19" s="1" t="s">
        <v>11</v>
      </c>
    </row>
    <row r="20">
      <c r="A20" s="1">
        <v>6355.0</v>
      </c>
      <c r="B20" s="1" t="s">
        <v>69</v>
      </c>
      <c r="C20" s="1" t="s">
        <v>70</v>
      </c>
      <c r="D20" s="1" t="s">
        <v>71</v>
      </c>
      <c r="E20" s="1" t="s">
        <v>72</v>
      </c>
      <c r="F20" s="1">
        <v>20815.0</v>
      </c>
      <c r="G20" s="1" t="s">
        <v>73</v>
      </c>
    </row>
    <row r="21">
      <c r="A21" s="1">
        <v>4374.0</v>
      </c>
      <c r="B21" s="1" t="s">
        <v>74</v>
      </c>
      <c r="C21" s="1" t="s">
        <v>75</v>
      </c>
      <c r="D21" s="1" t="s">
        <v>76</v>
      </c>
      <c r="E21" s="1" t="s">
        <v>77</v>
      </c>
      <c r="F21" s="1">
        <v>30134.0</v>
      </c>
      <c r="G21" s="1" t="s">
        <v>11</v>
      </c>
    </row>
    <row r="22">
      <c r="A22" s="1">
        <v>9080.0</v>
      </c>
      <c r="B22" s="1" t="s">
        <v>78</v>
      </c>
      <c r="C22" s="1" t="s">
        <v>79</v>
      </c>
      <c r="D22" s="1" t="s">
        <v>80</v>
      </c>
      <c r="E22" s="1" t="s">
        <v>35</v>
      </c>
      <c r="F22" s="1">
        <v>44139.0</v>
      </c>
      <c r="G22" s="1" t="s">
        <v>11</v>
      </c>
    </row>
    <row r="23">
      <c r="A23" s="1">
        <v>9080.0</v>
      </c>
      <c r="B23" s="1" t="s">
        <v>78</v>
      </c>
      <c r="C23" s="1" t="s">
        <v>79</v>
      </c>
      <c r="D23" s="1" t="s">
        <v>80</v>
      </c>
      <c r="E23" s="1" t="s">
        <v>35</v>
      </c>
      <c r="F23" s="1">
        <v>44139.0</v>
      </c>
      <c r="G23" s="1" t="s">
        <v>11</v>
      </c>
    </row>
    <row r="24">
      <c r="A24" s="1">
        <v>9080.0</v>
      </c>
      <c r="B24" s="1" t="s">
        <v>78</v>
      </c>
      <c r="C24" s="1" t="s">
        <v>79</v>
      </c>
      <c r="D24" s="1" t="s">
        <v>80</v>
      </c>
      <c r="E24" s="1" t="s">
        <v>35</v>
      </c>
      <c r="F24" s="1">
        <v>44139.0</v>
      </c>
      <c r="G24" s="1" t="s">
        <v>73</v>
      </c>
    </row>
    <row r="25">
      <c r="A25" s="1">
        <v>5306.0</v>
      </c>
      <c r="B25" s="1" t="s">
        <v>81</v>
      </c>
      <c r="C25" s="1" t="s">
        <v>82</v>
      </c>
      <c r="D25" s="1" t="s">
        <v>83</v>
      </c>
      <c r="E25" s="1" t="s">
        <v>84</v>
      </c>
      <c r="F25" s="1">
        <v>81001.0</v>
      </c>
      <c r="G25" s="1" t="s">
        <v>11</v>
      </c>
    </row>
    <row r="26">
      <c r="A26" s="1">
        <v>2816.0</v>
      </c>
      <c r="B26" s="1" t="s">
        <v>85</v>
      </c>
      <c r="C26" s="1" t="s">
        <v>86</v>
      </c>
      <c r="D26" s="1" t="s">
        <v>87</v>
      </c>
      <c r="E26" s="1" t="s">
        <v>19</v>
      </c>
      <c r="F26" s="1">
        <v>11779.0</v>
      </c>
      <c r="G26" s="1" t="s">
        <v>11</v>
      </c>
    </row>
    <row r="27">
      <c r="A27" s="1">
        <v>1268.0</v>
      </c>
      <c r="B27" s="1" t="s">
        <v>88</v>
      </c>
      <c r="C27" s="1" t="s">
        <v>89</v>
      </c>
      <c r="D27" s="1" t="s">
        <v>90</v>
      </c>
      <c r="E27" s="1" t="s">
        <v>91</v>
      </c>
      <c r="F27" s="1">
        <v>7501.0</v>
      </c>
      <c r="G27" s="1" t="s">
        <v>11</v>
      </c>
    </row>
    <row r="28">
      <c r="A28" s="1">
        <v>4297.0</v>
      </c>
      <c r="B28" s="1" t="s">
        <v>92</v>
      </c>
      <c r="C28" s="1" t="s">
        <v>93</v>
      </c>
      <c r="D28" s="1" t="s">
        <v>94</v>
      </c>
      <c r="E28" s="1" t="s">
        <v>27</v>
      </c>
      <c r="F28" s="1">
        <v>27103.0</v>
      </c>
      <c r="G28" s="1" t="s">
        <v>11</v>
      </c>
    </row>
    <row r="29">
      <c r="A29" s="1">
        <v>4957.0</v>
      </c>
      <c r="B29" s="1" t="s">
        <v>95</v>
      </c>
      <c r="C29" s="1" t="s">
        <v>96</v>
      </c>
      <c r="D29" s="1" t="s">
        <v>97</v>
      </c>
      <c r="E29" s="1" t="s">
        <v>31</v>
      </c>
      <c r="F29" s="1">
        <v>60137.0</v>
      </c>
      <c r="G29" s="1" t="s">
        <v>11</v>
      </c>
    </row>
    <row r="30">
      <c r="A30" s="1">
        <v>4957.0</v>
      </c>
      <c r="B30" s="1" t="s">
        <v>95</v>
      </c>
      <c r="C30" s="1" t="s">
        <v>96</v>
      </c>
      <c r="D30" s="1" t="s">
        <v>97</v>
      </c>
      <c r="E30" s="1" t="s">
        <v>31</v>
      </c>
      <c r="F30" s="1">
        <v>60137.0</v>
      </c>
      <c r="G30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IFERROR(__xludf.DUMMYFUNCTION("IMPORTRANGE(""https://docs.google.com/spreadsheets/d/1q3OMVWTFjkgU8IVjC60J4ScAjHoJS4dc9HZMvABmLGc/edit#gid=177085990"",""Customer-Table---Sheet1!A1:G30"")"),"customer_id")</f>
        <v>customer_id</v>
      </c>
      <c r="B1" s="2" t="str">
        <f>IFERROR(__xludf.DUMMYFUNCTION("""COMPUTED_VALUE"""),"name")</f>
        <v>name</v>
      </c>
      <c r="C1" s="2" t="str">
        <f>IFERROR(__xludf.DUMMYFUNCTION("""COMPUTED_VALUE"""),"address")</f>
        <v>address</v>
      </c>
      <c r="D1" s="2" t="str">
        <f>IFERROR(__xludf.DUMMYFUNCTION("""COMPUTED_VALUE"""),"city")</f>
        <v>city</v>
      </c>
      <c r="E1" s="2" t="str">
        <f>IFERROR(__xludf.DUMMYFUNCTION("""COMPUTED_VALUE"""),"state")</f>
        <v>state</v>
      </c>
      <c r="F1" s="2" t="str">
        <f>IFERROR(__xludf.DUMMYFUNCTION("""COMPUTED_VALUE"""),"zipcode")</f>
        <v>zipcode</v>
      </c>
      <c r="G1" s="2" t="str">
        <f>IFERROR(__xludf.DUMMYFUNCTION("""COMPUTED_VALUE"""),"country")</f>
        <v>country</v>
      </c>
    </row>
    <row r="2">
      <c r="A2" s="2">
        <f>IFERROR(__xludf.DUMMYFUNCTION("""COMPUTED_VALUE"""),1980.0)</f>
        <v>1980</v>
      </c>
      <c r="B2" s="2" t="str">
        <f>IFERROR(__xludf.DUMMYFUNCTION("""COMPUTED_VALUE"""),"Leocadia Andersen")</f>
        <v>Leocadia Andersen</v>
      </c>
      <c r="C2" s="2" t="str">
        <f>IFERROR(__xludf.DUMMYFUNCTION("""COMPUTED_VALUE"""),"7015 Fairground Street")</f>
        <v>7015 Fairground Street</v>
      </c>
      <c r="D2" s="2" t="str">
        <f>IFERROR(__xludf.DUMMYFUNCTION("""COMPUTED_VALUE"""),"Dearborn")</f>
        <v>Dearborn</v>
      </c>
      <c r="E2" s="2" t="str">
        <f>IFERROR(__xludf.DUMMYFUNCTION("""COMPUTED_VALUE"""),"MI")</f>
        <v>MI</v>
      </c>
      <c r="F2" s="2">
        <f>IFERROR(__xludf.DUMMYFUNCTION("""COMPUTED_VALUE"""),48124.0)</f>
        <v>48124</v>
      </c>
      <c r="G2" s="2" t="str">
        <f>IFERROR(__xludf.DUMMYFUNCTION("""COMPUTED_VALUE"""),"US")</f>
        <v>US</v>
      </c>
    </row>
    <row r="3">
      <c r="A3" s="2">
        <f>IFERROR(__xludf.DUMMYFUNCTION("""COMPUTED_VALUE"""),2463.0)</f>
        <v>2463</v>
      </c>
      <c r="B3" s="2" t="str">
        <f>IFERROR(__xludf.DUMMYFUNCTION("""COMPUTED_VALUE"""),"Chad Lucero")</f>
        <v>Chad Lucero</v>
      </c>
      <c r="C3" s="2" t="str">
        <f>IFERROR(__xludf.DUMMYFUNCTION("""COMPUTED_VALUE"""),"142 Wakehurst Drive")</f>
        <v>142 Wakehurst Drive</v>
      </c>
      <c r="D3" s="2" t="str">
        <f>IFERROR(__xludf.DUMMYFUNCTION("""COMPUTED_VALUE"""),"Santa Clara")</f>
        <v>Santa Clara</v>
      </c>
      <c r="E3" s="2" t="str">
        <f>IFERROR(__xludf.DUMMYFUNCTION("""COMPUTED_VALUE"""),"CA")</f>
        <v>CA</v>
      </c>
      <c r="F3" s="2">
        <f>IFERROR(__xludf.DUMMYFUNCTION("""COMPUTED_VALUE"""),95050.0)</f>
        <v>95050</v>
      </c>
      <c r="G3" s="2" t="str">
        <f>IFERROR(__xludf.DUMMYFUNCTION("""COMPUTED_VALUE"""),"US")</f>
        <v>US</v>
      </c>
    </row>
    <row r="4">
      <c r="A4" s="2">
        <f>IFERROR(__xludf.DUMMYFUNCTION("""COMPUTED_VALUE"""),1978.0)</f>
        <v>1978</v>
      </c>
      <c r="B4" s="2" t="str">
        <f>IFERROR(__xludf.DUMMYFUNCTION("""COMPUTED_VALUE"""),"Stone Randall")</f>
        <v>Stone Randall</v>
      </c>
      <c r="C4" s="2" t="str">
        <f>IFERROR(__xludf.DUMMYFUNCTION("""COMPUTED_VALUE"""),"898 Peninsula Circle")</f>
        <v>898 Peninsula Circle</v>
      </c>
      <c r="D4" s="2" t="str">
        <f>IFERROR(__xludf.DUMMYFUNCTION("""COMPUTED_VALUE"""),"Oakland Gardens")</f>
        <v>Oakland Gardens</v>
      </c>
      <c r="E4" s="2" t="str">
        <f>IFERROR(__xludf.DUMMYFUNCTION("""COMPUTED_VALUE"""),"NY")</f>
        <v>NY</v>
      </c>
      <c r="F4" s="2">
        <f>IFERROR(__xludf.DUMMYFUNCTION("""COMPUTED_VALUE"""),11364.0)</f>
        <v>11364</v>
      </c>
      <c r="G4" s="2" t="str">
        <f>IFERROR(__xludf.DUMMYFUNCTION("""COMPUTED_VALUE"""),"US")</f>
        <v>US</v>
      </c>
    </row>
    <row r="5">
      <c r="A5" s="2">
        <f>IFERROR(__xludf.DUMMYFUNCTION("""COMPUTED_VALUE"""),9383.0)</f>
        <v>9383</v>
      </c>
      <c r="B5" s="2" t="str">
        <f>IFERROR(__xludf.DUMMYFUNCTION("""COMPUTED_VALUE"""),"Emelia Braun")</f>
        <v>Emelia Braun</v>
      </c>
      <c r="C5" s="2" t="str">
        <f>IFERROR(__xludf.DUMMYFUNCTION("""COMPUTED_VALUE"""),"101 Military Street")</f>
        <v>101 Military Street</v>
      </c>
      <c r="D5" s="2" t="str">
        <f>IFERROR(__xludf.DUMMYFUNCTION("""COMPUTED_VALUE"""),"Blacksburg")</f>
        <v>Blacksburg</v>
      </c>
      <c r="E5" s="2" t="str">
        <f>IFERROR(__xludf.DUMMYFUNCTION("""COMPUTED_VALUE"""),"VA")</f>
        <v>VA</v>
      </c>
      <c r="F5" s="2">
        <f>IFERROR(__xludf.DUMMYFUNCTION("""COMPUTED_VALUE"""),24060.0)</f>
        <v>24060</v>
      </c>
      <c r="G5" s="2" t="str">
        <f>IFERROR(__xludf.DUMMYFUNCTION("""COMPUTED_VALUE"""),"US")</f>
        <v>US</v>
      </c>
    </row>
    <row r="6">
      <c r="A6" s="2">
        <f>IFERROR(__xludf.DUMMYFUNCTION("""COMPUTED_VALUE"""),8940.0)</f>
        <v>8940</v>
      </c>
      <c r="B6" s="2" t="str">
        <f>IFERROR(__xludf.DUMMYFUNCTION("""COMPUTED_VALUE"""),"Ridley Velez")</f>
        <v>Ridley Velez</v>
      </c>
      <c r="C6" s="2" t="str">
        <f>IFERROR(__xludf.DUMMYFUNCTION("""COMPUTED_VALUE"""),"280 Pennington Drive")</f>
        <v>280 Pennington Drive</v>
      </c>
      <c r="D6" s="2" t="str">
        <f>IFERROR(__xludf.DUMMYFUNCTION("""COMPUTED_VALUE"""),"Clemmens")</f>
        <v>Clemmens</v>
      </c>
      <c r="E6" s="2" t="str">
        <f>IFERROR(__xludf.DUMMYFUNCTION("""COMPUTED_VALUE"""),"NC")</f>
        <v>NC</v>
      </c>
      <c r="F6" s="2">
        <f>IFERROR(__xludf.DUMMYFUNCTION("""COMPUTED_VALUE"""),27012.0)</f>
        <v>27012</v>
      </c>
      <c r="G6" s="2" t="str">
        <f>IFERROR(__xludf.DUMMYFUNCTION("""COMPUTED_VALUE"""),"US")</f>
        <v>US</v>
      </c>
    </row>
    <row r="7">
      <c r="A7" s="2">
        <f>IFERROR(__xludf.DUMMYFUNCTION("""COMPUTED_VALUE"""),8940.0)</f>
        <v>8940</v>
      </c>
      <c r="B7" s="2" t="str">
        <f>IFERROR(__xludf.DUMMYFUNCTION("""COMPUTED_VALUE"""),"Ridley Velez")</f>
        <v>Ridley Velez</v>
      </c>
      <c r="C7" s="2" t="str">
        <f>IFERROR(__xludf.DUMMYFUNCTION("""COMPUTED_VALUE"""),"280 Pennington Drive")</f>
        <v>280 Pennington Drive</v>
      </c>
      <c r="D7" s="2" t="str">
        <f>IFERROR(__xludf.DUMMYFUNCTION("""COMPUTED_VALUE"""),"Clemmens")</f>
        <v>Clemmens</v>
      </c>
      <c r="E7" s="2" t="str">
        <f>IFERROR(__xludf.DUMMYFUNCTION("""COMPUTED_VALUE"""),"NC")</f>
        <v>NC</v>
      </c>
      <c r="F7" s="2">
        <f>IFERROR(__xludf.DUMMYFUNCTION("""COMPUTED_VALUE"""),27012.0)</f>
        <v>27012</v>
      </c>
      <c r="G7" s="2" t="str">
        <f>IFERROR(__xludf.DUMMYFUNCTION("""COMPUTED_VALUE"""),"US")</f>
        <v>US</v>
      </c>
    </row>
    <row r="8">
      <c r="A8" s="2">
        <f>IFERROR(__xludf.DUMMYFUNCTION("""COMPUTED_VALUE"""),2512.0)</f>
        <v>2512</v>
      </c>
      <c r="B8" s="2" t="str">
        <f>IFERROR(__xludf.DUMMYFUNCTION("""COMPUTED_VALUE"""),"Devadas Sloan")</f>
        <v>Devadas Sloan</v>
      </c>
      <c r="C8" s="2" t="str">
        <f>IFERROR(__xludf.DUMMYFUNCTION("""COMPUTED_VALUE"""),"8906 East John Street")</f>
        <v>8906 East John Street</v>
      </c>
      <c r="D8" s="2" t="str">
        <f>IFERROR(__xludf.DUMMYFUNCTION("""COMPUTED_VALUE"""),"Carol Stream")</f>
        <v>Carol Stream</v>
      </c>
      <c r="E8" s="2" t="str">
        <f>IFERROR(__xludf.DUMMYFUNCTION("""COMPUTED_VALUE"""),"IL")</f>
        <v>IL</v>
      </c>
      <c r="F8" s="2">
        <f>IFERROR(__xludf.DUMMYFUNCTION("""COMPUTED_VALUE"""),60188.0)</f>
        <v>60188</v>
      </c>
      <c r="G8" s="2" t="str">
        <f>IFERROR(__xludf.DUMMYFUNCTION("""COMPUTED_VALUE"""),"US")</f>
        <v>US</v>
      </c>
    </row>
    <row r="9">
      <c r="A9" s="2">
        <f>IFERROR(__xludf.DUMMYFUNCTION("""COMPUTED_VALUE"""),1928.0)</f>
        <v>1928</v>
      </c>
      <c r="B9" s="2" t="str">
        <f>IFERROR(__xludf.DUMMYFUNCTION("""COMPUTED_VALUE"""),"Jamaal Proctor")</f>
        <v>Jamaal Proctor</v>
      </c>
      <c r="C9" s="2" t="str">
        <f>IFERROR(__xludf.DUMMYFUNCTION("""COMPUTED_VALUE"""),"374 New Lane")</f>
        <v>374 New Lane</v>
      </c>
      <c r="D9" s="2" t="str">
        <f>IFERROR(__xludf.DUMMYFUNCTION("""COMPUTED_VALUE"""),"Westerville")</f>
        <v>Westerville</v>
      </c>
      <c r="E9" s="2" t="str">
        <f>IFERROR(__xludf.DUMMYFUNCTION("""COMPUTED_VALUE"""),"OH")</f>
        <v>OH</v>
      </c>
      <c r="F9" s="2">
        <f>IFERROR(__xludf.DUMMYFUNCTION("""COMPUTED_VALUE"""),43081.0)</f>
        <v>43081</v>
      </c>
      <c r="G9" s="2" t="str">
        <f>IFERROR(__xludf.DUMMYFUNCTION("""COMPUTED_VALUE"""),"US")</f>
        <v>US</v>
      </c>
    </row>
    <row r="10">
      <c r="A10" s="2">
        <f>IFERROR(__xludf.DUMMYFUNCTION("""COMPUTED_VALUE"""),4524.0)</f>
        <v>4524</v>
      </c>
      <c r="B10" s="2" t="str">
        <f>IFERROR(__xludf.DUMMYFUNCTION("""COMPUTED_VALUE"""),"Reba Morris")</f>
        <v>Reba Morris</v>
      </c>
      <c r="C10" s="2" t="str">
        <f>IFERROR(__xludf.DUMMYFUNCTION("""COMPUTED_VALUE"""),"755 Hanover Street")</f>
        <v>755 Hanover Street</v>
      </c>
      <c r="D10" s="2" t="str">
        <f>IFERROR(__xludf.DUMMYFUNCTION("""COMPUTED_VALUE"""),"High Point")</f>
        <v>High Point</v>
      </c>
      <c r="E10" s="2" t="str">
        <f>IFERROR(__xludf.DUMMYFUNCTION("""COMPUTED_VALUE"""),"NC")</f>
        <v>NC</v>
      </c>
      <c r="F10" s="2">
        <f>IFERROR(__xludf.DUMMYFUNCTION("""COMPUTED_VALUE"""),27265.0)</f>
        <v>27265</v>
      </c>
      <c r="G10" s="2" t="str">
        <f>IFERROR(__xludf.DUMMYFUNCTION("""COMPUTED_VALUE"""),"US")</f>
        <v>US</v>
      </c>
    </row>
    <row r="11">
      <c r="A11" s="2">
        <f>IFERROR(__xludf.DUMMYFUNCTION("""COMPUTED_VALUE"""),9886.0)</f>
        <v>9886</v>
      </c>
      <c r="B11" s="2" t="str">
        <f>IFERROR(__xludf.DUMMYFUNCTION("""COMPUTED_VALUE"""),"Nomusa Knight")</f>
        <v>Nomusa Knight</v>
      </c>
      <c r="C11" s="2" t="str">
        <f>IFERROR(__xludf.DUMMYFUNCTION("""COMPUTED_VALUE"""),"8787 River Street")</f>
        <v>8787 River Street</v>
      </c>
      <c r="D11" s="2" t="str">
        <f>IFERROR(__xludf.DUMMYFUNCTION("""COMPUTED_VALUE"""),"Palm City")</f>
        <v>Palm City</v>
      </c>
      <c r="E11" s="2" t="str">
        <f>IFERROR(__xludf.DUMMYFUNCTION("""COMPUTED_VALUE"""),"FL")</f>
        <v>FL</v>
      </c>
      <c r="F11" s="2">
        <f>IFERROR(__xludf.DUMMYFUNCTION("""COMPUTED_VALUE"""),34990.0)</f>
        <v>34990</v>
      </c>
      <c r="G11" s="2" t="str">
        <f>IFERROR(__xludf.DUMMYFUNCTION("""COMPUTED_VALUE"""),"US")</f>
        <v>US</v>
      </c>
    </row>
    <row r="12">
      <c r="A12" s="2">
        <f>IFERROR(__xludf.DUMMYFUNCTION("""COMPUTED_VALUE"""),9815.0)</f>
        <v>9815</v>
      </c>
      <c r="B12" s="2" t="str">
        <f>IFERROR(__xludf.DUMMYFUNCTION("""COMPUTED_VALUE"""),"Romaine Dunlap")</f>
        <v>Romaine Dunlap</v>
      </c>
      <c r="C12" s="2" t="str">
        <f>IFERROR(__xludf.DUMMYFUNCTION("""COMPUTED_VALUE"""),"72 1st Street")</f>
        <v>72 1st Street</v>
      </c>
      <c r="D12" s="2" t="str">
        <f>IFERROR(__xludf.DUMMYFUNCTION("""COMPUTED_VALUE"""),"Boston")</f>
        <v>Boston</v>
      </c>
      <c r="E12" s="2" t="str">
        <f>IFERROR(__xludf.DUMMYFUNCTION("""COMPUTED_VALUE"""),"MA")</f>
        <v>MA</v>
      </c>
      <c r="F12" s="2">
        <f>IFERROR(__xludf.DUMMYFUNCTION("""COMPUTED_VALUE"""),2127.0)</f>
        <v>2127</v>
      </c>
      <c r="G12" s="2" t="str">
        <f>IFERROR(__xludf.DUMMYFUNCTION("""COMPUTED_VALUE"""),"US")</f>
        <v>US</v>
      </c>
    </row>
    <row r="13">
      <c r="A13" s="2">
        <f>IFERROR(__xludf.DUMMYFUNCTION("""COMPUTED_VALUE"""),7571.0)</f>
        <v>7571</v>
      </c>
      <c r="B13" s="2" t="str">
        <f>IFERROR(__xludf.DUMMYFUNCTION("""COMPUTED_VALUE"""),"Regan Wilcox")</f>
        <v>Regan Wilcox</v>
      </c>
      <c r="C13" s="2" t="str">
        <f>IFERROR(__xludf.DUMMYFUNCTION("""COMPUTED_VALUE"""),"55 Brewery Drive")</f>
        <v>55 Brewery Drive</v>
      </c>
      <c r="D13" s="2" t="str">
        <f>IFERROR(__xludf.DUMMYFUNCTION("""COMPUTED_VALUE"""),"North Ridgeville")</f>
        <v>North Ridgeville</v>
      </c>
      <c r="E13" s="2" t="str">
        <f>IFERROR(__xludf.DUMMYFUNCTION("""COMPUTED_VALUE"""),"OH")</f>
        <v>OH</v>
      </c>
      <c r="F13" s="2">
        <f>IFERROR(__xludf.DUMMYFUNCTION("""COMPUTED_VALUE"""),44039.0)</f>
        <v>44039</v>
      </c>
      <c r="G13" s="2" t="str">
        <f>IFERROR(__xludf.DUMMYFUNCTION("""COMPUTED_VALUE"""),"US")</f>
        <v>US</v>
      </c>
    </row>
    <row r="14">
      <c r="A14" s="2">
        <f>IFERROR(__xludf.DUMMYFUNCTION("""COMPUTED_VALUE"""),1980.0)</f>
        <v>1980</v>
      </c>
      <c r="B14" s="2" t="str">
        <f>IFERROR(__xludf.DUMMYFUNCTION("""COMPUTED_VALUE"""),"Forest Grimes")</f>
        <v>Forest Grimes</v>
      </c>
      <c r="C14" s="2" t="str">
        <f>IFERROR(__xludf.DUMMYFUNCTION("""COMPUTED_VALUE"""),"306 South Peninsula Road")</f>
        <v>306 South Peninsula Road</v>
      </c>
      <c r="D14" s="2" t="str">
        <f>IFERROR(__xludf.DUMMYFUNCTION("""COMPUTED_VALUE"""),"Dayton")</f>
        <v>Dayton</v>
      </c>
      <c r="E14" s="2" t="str">
        <f>IFERROR(__xludf.DUMMYFUNCTION("""COMPUTED_VALUE"""),"OH")</f>
        <v>OH</v>
      </c>
      <c r="F14" s="2">
        <f>IFERROR(__xludf.DUMMYFUNCTION("""COMPUTED_VALUE"""),45420.0)</f>
        <v>45420</v>
      </c>
      <c r="G14" s="2" t="str">
        <f>IFERROR(__xludf.DUMMYFUNCTION("""COMPUTED_VALUE"""),"US")</f>
        <v>US</v>
      </c>
    </row>
    <row r="15">
      <c r="A15" s="2">
        <f>IFERROR(__xludf.DUMMYFUNCTION("""COMPUTED_VALUE"""),335.0)</f>
        <v>335</v>
      </c>
      <c r="B15" s="2" t="str">
        <f>IFERROR(__xludf.DUMMYFUNCTION("""COMPUTED_VALUE"""),"Feliciana Gillespie")</f>
        <v>Feliciana Gillespie</v>
      </c>
      <c r="C15" s="2" t="str">
        <f>IFERROR(__xludf.DUMMYFUNCTION("""COMPUTED_VALUE"""),"62 Old Carriage Drive")</f>
        <v>62 Old Carriage Drive</v>
      </c>
      <c r="D15" s="2" t="str">
        <f>IFERROR(__xludf.DUMMYFUNCTION("""COMPUTED_VALUE"""),"Mount Vernon")</f>
        <v>Mount Vernon</v>
      </c>
      <c r="E15" s="2" t="str">
        <f>IFERROR(__xludf.DUMMYFUNCTION("""COMPUTED_VALUE"""),"NY")</f>
        <v>NY</v>
      </c>
      <c r="F15" s="2">
        <f>IFERROR(__xludf.DUMMYFUNCTION("""COMPUTED_VALUE"""),10550.0)</f>
        <v>10550</v>
      </c>
      <c r="G15" s="2" t="str">
        <f>IFERROR(__xludf.DUMMYFUNCTION("""COMPUTED_VALUE"""),"US")</f>
        <v>US</v>
      </c>
    </row>
    <row r="16">
      <c r="A16" s="2">
        <f>IFERROR(__xludf.DUMMYFUNCTION("""COMPUTED_VALUE"""),4687.0)</f>
        <v>4687</v>
      </c>
      <c r="B16" s="2" t="str">
        <f>IFERROR(__xludf.DUMMYFUNCTION("""COMPUTED_VALUE"""),"Ella Logan")</f>
        <v>Ella Logan</v>
      </c>
      <c r="C16" s="2" t="str">
        <f>IFERROR(__xludf.DUMMYFUNCTION("""COMPUTED_VALUE"""),"8758 Chapel Street")</f>
        <v>8758 Chapel Street</v>
      </c>
      <c r="D16" s="2" t="str">
        <f>IFERROR(__xludf.DUMMYFUNCTION("""COMPUTED_VALUE"""),"Sandusky")</f>
        <v>Sandusky</v>
      </c>
      <c r="E16" s="2" t="str">
        <f>IFERROR(__xludf.DUMMYFUNCTION("""COMPUTED_VALUE"""),"OH")</f>
        <v>OH</v>
      </c>
      <c r="F16" s="2">
        <f>IFERROR(__xludf.DUMMYFUNCTION("""COMPUTED_VALUE"""),44870.0)</f>
        <v>44870</v>
      </c>
      <c r="G16" s="2" t="str">
        <f>IFERROR(__xludf.DUMMYFUNCTION("""COMPUTED_VALUE"""),"US")</f>
        <v>US</v>
      </c>
    </row>
    <row r="17">
      <c r="A17" s="2">
        <f>IFERROR(__xludf.DUMMYFUNCTION("""COMPUTED_VALUE"""),3821.0)</f>
        <v>3821</v>
      </c>
      <c r="B17" s="2" t="str">
        <f>IFERROR(__xludf.DUMMYFUNCTION("""COMPUTED_VALUE"""),"Abel Black")</f>
        <v>Abel Black</v>
      </c>
      <c r="C17" s="2" t="str">
        <f>IFERROR(__xludf.DUMMYFUNCTION("""COMPUTED_VALUE"""),"88 Beacon Lane")</f>
        <v>88 Beacon Lane</v>
      </c>
      <c r="D17" s="2" t="str">
        <f>IFERROR(__xludf.DUMMYFUNCTION("""COMPUTED_VALUE"""),"Bonita Springs")</f>
        <v>Bonita Springs</v>
      </c>
      <c r="E17" s="2" t="str">
        <f>IFERROR(__xludf.DUMMYFUNCTION("""COMPUTED_VALUE"""),"FL")</f>
        <v>FL</v>
      </c>
      <c r="F17" s="2">
        <f>IFERROR(__xludf.DUMMYFUNCTION("""COMPUTED_VALUE"""),34135.0)</f>
        <v>34135</v>
      </c>
      <c r="G17" s="2" t="str">
        <f>IFERROR(__xludf.DUMMYFUNCTION("""COMPUTED_VALUE"""),"US")</f>
        <v>US</v>
      </c>
    </row>
    <row r="18">
      <c r="A18" s="2">
        <f>IFERROR(__xludf.DUMMYFUNCTION("""COMPUTED_VALUE"""),9607.0)</f>
        <v>9607</v>
      </c>
      <c r="B18" s="2" t="str">
        <f>IFERROR(__xludf.DUMMYFUNCTION("""COMPUTED_VALUE"""),"Josceline Mills")</f>
        <v>Josceline Mills</v>
      </c>
      <c r="C18" s="2" t="str">
        <f>IFERROR(__xludf.DUMMYFUNCTION("""COMPUTED_VALUE"""),"784 Bridge Street")</f>
        <v>784 Bridge Street</v>
      </c>
      <c r="D18" s="2" t="str">
        <f>IFERROR(__xludf.DUMMYFUNCTION("""COMPUTED_VALUE"""),"Harrisonburg")</f>
        <v>Harrisonburg</v>
      </c>
      <c r="E18" s="2" t="str">
        <f>IFERROR(__xludf.DUMMYFUNCTION("""COMPUTED_VALUE"""),"VA")</f>
        <v>VA</v>
      </c>
      <c r="F18" s="2">
        <f>IFERROR(__xludf.DUMMYFUNCTION("""COMPUTED_VALUE"""),22801.0)</f>
        <v>22801</v>
      </c>
      <c r="G18" s="2" t="str">
        <f>IFERROR(__xludf.DUMMYFUNCTION("""COMPUTED_VALUE"""),"US")</f>
        <v>US</v>
      </c>
    </row>
    <row r="19">
      <c r="A19" s="2">
        <f>IFERROR(__xludf.DUMMYFUNCTION("""COMPUTED_VALUE"""),6323.0)</f>
        <v>6323</v>
      </c>
      <c r="B19" s="2" t="str">
        <f>IFERROR(__xludf.DUMMYFUNCTION("""COMPUTED_VALUE"""),"Kit Dixon")</f>
        <v>Kit Dixon</v>
      </c>
      <c r="C19" s="2" t="str">
        <f>IFERROR(__xludf.DUMMYFUNCTION("""COMPUTED_VALUE"""),"115 Proctor Street")</f>
        <v>115 Proctor Street</v>
      </c>
      <c r="D19" s="2" t="str">
        <f>IFERROR(__xludf.DUMMYFUNCTION("""COMPUTED_VALUE"""),"Margantown")</f>
        <v>Margantown</v>
      </c>
      <c r="E19" s="2" t="str">
        <f>IFERROR(__xludf.DUMMYFUNCTION("""COMPUTED_VALUE"""),"WV")</f>
        <v>WV</v>
      </c>
      <c r="F19" s="2">
        <f>IFERROR(__xludf.DUMMYFUNCTION("""COMPUTED_VALUE"""),26508.0)</f>
        <v>26508</v>
      </c>
      <c r="G19" s="2" t="str">
        <f>IFERROR(__xludf.DUMMYFUNCTION("""COMPUTED_VALUE"""),"US")</f>
        <v>US</v>
      </c>
    </row>
    <row r="20">
      <c r="A20" s="2">
        <f>IFERROR(__xludf.DUMMYFUNCTION("""COMPUTED_VALUE"""),6355.0)</f>
        <v>6355</v>
      </c>
      <c r="B20" s="2" t="str">
        <f>IFERROR(__xludf.DUMMYFUNCTION("""COMPUTED_VALUE"""),"Annice Ruiz")</f>
        <v>Annice Ruiz</v>
      </c>
      <c r="C20" s="2" t="str">
        <f>IFERROR(__xludf.DUMMYFUNCTION("""COMPUTED_VALUE"""),"8352 Hartford Street")</f>
        <v>8352 Hartford Street</v>
      </c>
      <c r="D20" s="2" t="str">
        <f>IFERROR(__xludf.DUMMYFUNCTION("""COMPUTED_VALUE"""),"Chevy Chase")</f>
        <v>Chevy Chase</v>
      </c>
      <c r="E20" s="2" t="str">
        <f>IFERROR(__xludf.DUMMYFUNCTION("""COMPUTED_VALUE"""),"MD")</f>
        <v>MD</v>
      </c>
      <c r="F20" s="2">
        <f>IFERROR(__xludf.DUMMYFUNCTION("""COMPUTED_VALUE"""),20815.0)</f>
        <v>20815</v>
      </c>
      <c r="G20" s="2" t="str">
        <f>IFERROR(__xludf.DUMMYFUNCTION("""COMPUTED_VALUE"""),"USA")</f>
        <v>USA</v>
      </c>
    </row>
    <row r="21">
      <c r="A21" s="2">
        <f>IFERROR(__xludf.DUMMYFUNCTION("""COMPUTED_VALUE"""),4374.0)</f>
        <v>4374</v>
      </c>
      <c r="B21" s="2" t="str">
        <f>IFERROR(__xludf.DUMMYFUNCTION("""COMPUTED_VALUE"""),"Alesia Rubio")</f>
        <v>Alesia Rubio</v>
      </c>
      <c r="C21" s="2" t="str">
        <f>IFERROR(__xludf.DUMMYFUNCTION("""COMPUTED_VALUE"""),"726 Charles Drive")</f>
        <v>726 Charles Drive</v>
      </c>
      <c r="D21" s="2" t="str">
        <f>IFERROR(__xludf.DUMMYFUNCTION("""COMPUTED_VALUE"""),"Douglasville")</f>
        <v>Douglasville</v>
      </c>
      <c r="E21" s="2" t="str">
        <f>IFERROR(__xludf.DUMMYFUNCTION("""COMPUTED_VALUE"""),"GA")</f>
        <v>GA</v>
      </c>
      <c r="F21" s="2">
        <f>IFERROR(__xludf.DUMMYFUNCTION("""COMPUTED_VALUE"""),30134.0)</f>
        <v>30134</v>
      </c>
      <c r="G21" s="2" t="str">
        <f>IFERROR(__xludf.DUMMYFUNCTION("""COMPUTED_VALUE"""),"US")</f>
        <v>US</v>
      </c>
    </row>
    <row r="22">
      <c r="A22" s="2">
        <f>IFERROR(__xludf.DUMMYFUNCTION("""COMPUTED_VALUE"""),9080.0)</f>
        <v>9080</v>
      </c>
      <c r="B22" s="2" t="str">
        <f>IFERROR(__xludf.DUMMYFUNCTION("""COMPUTED_VALUE"""),"Magnolia Craig")</f>
        <v>Magnolia Craig</v>
      </c>
      <c r="C22" s="2" t="str">
        <f>IFERROR(__xludf.DUMMYFUNCTION("""COMPUTED_VALUE"""),"247 Paris Hill Avenue")</f>
        <v>247 Paris Hill Avenue</v>
      </c>
      <c r="D22" s="2" t="str">
        <f>IFERROR(__xludf.DUMMYFUNCTION("""COMPUTED_VALUE"""),"Solon")</f>
        <v>Solon</v>
      </c>
      <c r="E22" s="2" t="str">
        <f>IFERROR(__xludf.DUMMYFUNCTION("""COMPUTED_VALUE"""),"OH")</f>
        <v>OH</v>
      </c>
      <c r="F22" s="2">
        <f>IFERROR(__xludf.DUMMYFUNCTION("""COMPUTED_VALUE"""),44139.0)</f>
        <v>44139</v>
      </c>
      <c r="G22" s="2" t="str">
        <f>IFERROR(__xludf.DUMMYFUNCTION("""COMPUTED_VALUE"""),"US")</f>
        <v>US</v>
      </c>
    </row>
    <row r="23">
      <c r="A23" s="2">
        <f>IFERROR(__xludf.DUMMYFUNCTION("""COMPUTED_VALUE"""),9080.0)</f>
        <v>9080</v>
      </c>
      <c r="B23" s="2" t="str">
        <f>IFERROR(__xludf.DUMMYFUNCTION("""COMPUTED_VALUE"""),"Magnolia Craig")</f>
        <v>Magnolia Craig</v>
      </c>
      <c r="C23" s="2" t="str">
        <f>IFERROR(__xludf.DUMMYFUNCTION("""COMPUTED_VALUE"""),"247 Paris Hill Avenue")</f>
        <v>247 Paris Hill Avenue</v>
      </c>
      <c r="D23" s="2" t="str">
        <f>IFERROR(__xludf.DUMMYFUNCTION("""COMPUTED_VALUE"""),"Solon")</f>
        <v>Solon</v>
      </c>
      <c r="E23" s="2" t="str">
        <f>IFERROR(__xludf.DUMMYFUNCTION("""COMPUTED_VALUE"""),"OH")</f>
        <v>OH</v>
      </c>
      <c r="F23" s="2">
        <f>IFERROR(__xludf.DUMMYFUNCTION("""COMPUTED_VALUE"""),44139.0)</f>
        <v>44139</v>
      </c>
      <c r="G23" s="2" t="str">
        <f>IFERROR(__xludf.DUMMYFUNCTION("""COMPUTED_VALUE"""),"US")</f>
        <v>US</v>
      </c>
    </row>
    <row r="24">
      <c r="A24" s="2">
        <f>IFERROR(__xludf.DUMMYFUNCTION("""COMPUTED_VALUE"""),9080.0)</f>
        <v>9080</v>
      </c>
      <c r="B24" s="2" t="str">
        <f>IFERROR(__xludf.DUMMYFUNCTION("""COMPUTED_VALUE"""),"Magnolia Craig")</f>
        <v>Magnolia Craig</v>
      </c>
      <c r="C24" s="2" t="str">
        <f>IFERROR(__xludf.DUMMYFUNCTION("""COMPUTED_VALUE"""),"247 Paris Hill Avenue")</f>
        <v>247 Paris Hill Avenue</v>
      </c>
      <c r="D24" s="2" t="str">
        <f>IFERROR(__xludf.DUMMYFUNCTION("""COMPUTED_VALUE"""),"Solon")</f>
        <v>Solon</v>
      </c>
      <c r="E24" s="2" t="str">
        <f>IFERROR(__xludf.DUMMYFUNCTION("""COMPUTED_VALUE"""),"OH")</f>
        <v>OH</v>
      </c>
      <c r="F24" s="2">
        <f>IFERROR(__xludf.DUMMYFUNCTION("""COMPUTED_VALUE"""),44139.0)</f>
        <v>44139</v>
      </c>
      <c r="G24" s="2" t="str">
        <f>IFERROR(__xludf.DUMMYFUNCTION("""COMPUTED_VALUE"""),"USA")</f>
        <v>USA</v>
      </c>
    </row>
    <row r="25">
      <c r="A25" s="2">
        <f>IFERROR(__xludf.DUMMYFUNCTION("""COMPUTED_VALUE"""),5306.0)</f>
        <v>5306</v>
      </c>
      <c r="B25" s="2" t="str">
        <f>IFERROR(__xludf.DUMMYFUNCTION("""COMPUTED_VALUE"""),"Elouan Blanchard")</f>
        <v>Elouan Blanchard</v>
      </c>
      <c r="C25" s="2" t="str">
        <f>IFERROR(__xludf.DUMMYFUNCTION("""COMPUTED_VALUE"""),"8328 North Cobblestone Avenue")</f>
        <v>8328 North Cobblestone Avenue</v>
      </c>
      <c r="D25" s="2" t="str">
        <f>IFERROR(__xludf.DUMMYFUNCTION("""COMPUTED_VALUE"""),"Pueblo")</f>
        <v>Pueblo</v>
      </c>
      <c r="E25" s="2" t="str">
        <f>IFERROR(__xludf.DUMMYFUNCTION("""COMPUTED_VALUE"""),"CO")</f>
        <v>CO</v>
      </c>
      <c r="F25" s="2">
        <f>IFERROR(__xludf.DUMMYFUNCTION("""COMPUTED_VALUE"""),81001.0)</f>
        <v>81001</v>
      </c>
      <c r="G25" s="2" t="str">
        <f>IFERROR(__xludf.DUMMYFUNCTION("""COMPUTED_VALUE"""),"US")</f>
        <v>US</v>
      </c>
    </row>
    <row r="26">
      <c r="A26" s="2">
        <f>IFERROR(__xludf.DUMMYFUNCTION("""COMPUTED_VALUE"""),2816.0)</f>
        <v>2816</v>
      </c>
      <c r="B26" s="2" t="str">
        <f>IFERROR(__xludf.DUMMYFUNCTION("""COMPUTED_VALUE"""),"McKinley Cummings")</f>
        <v>McKinley Cummings</v>
      </c>
      <c r="C26" s="2" t="str">
        <f>IFERROR(__xludf.DUMMYFUNCTION("""COMPUTED_VALUE"""),"7302 Surrey Court")</f>
        <v>7302 Surrey Court</v>
      </c>
      <c r="D26" s="2" t="str">
        <f>IFERROR(__xludf.DUMMYFUNCTION("""COMPUTED_VALUE"""),"Ronkonkoma")</f>
        <v>Ronkonkoma</v>
      </c>
      <c r="E26" s="2" t="str">
        <f>IFERROR(__xludf.DUMMYFUNCTION("""COMPUTED_VALUE"""),"NY")</f>
        <v>NY</v>
      </c>
      <c r="F26" s="2">
        <f>IFERROR(__xludf.DUMMYFUNCTION("""COMPUTED_VALUE"""),11779.0)</f>
        <v>11779</v>
      </c>
      <c r="G26" s="2" t="str">
        <f>IFERROR(__xludf.DUMMYFUNCTION("""COMPUTED_VALUE"""),"US")</f>
        <v>US</v>
      </c>
    </row>
    <row r="27">
      <c r="A27" s="2">
        <f>IFERROR(__xludf.DUMMYFUNCTION("""COMPUTED_VALUE"""),1268.0)</f>
        <v>1268</v>
      </c>
      <c r="B27" s="2" t="str">
        <f>IFERROR(__xludf.DUMMYFUNCTION("""COMPUTED_VALUE"""),"Trecia Costa")</f>
        <v>Trecia Costa</v>
      </c>
      <c r="C27" s="2" t="str">
        <f>IFERROR(__xludf.DUMMYFUNCTION("""COMPUTED_VALUE"""),"32 Circle Drive")</f>
        <v>32 Circle Drive</v>
      </c>
      <c r="D27" s="2" t="str">
        <f>IFERROR(__xludf.DUMMYFUNCTION("""COMPUTED_VALUE"""),"Paterson")</f>
        <v>Paterson</v>
      </c>
      <c r="E27" s="2" t="str">
        <f>IFERROR(__xludf.DUMMYFUNCTION("""COMPUTED_VALUE"""),"NJ")</f>
        <v>NJ</v>
      </c>
      <c r="F27" s="2">
        <f>IFERROR(__xludf.DUMMYFUNCTION("""COMPUTED_VALUE"""),7501.0)</f>
        <v>7501</v>
      </c>
      <c r="G27" s="2" t="str">
        <f>IFERROR(__xludf.DUMMYFUNCTION("""COMPUTED_VALUE"""),"US")</f>
        <v>US</v>
      </c>
    </row>
    <row r="28">
      <c r="A28" s="2">
        <f>IFERROR(__xludf.DUMMYFUNCTION("""COMPUTED_VALUE"""),4297.0)</f>
        <v>4297</v>
      </c>
      <c r="B28" s="2" t="str">
        <f>IFERROR(__xludf.DUMMYFUNCTION("""COMPUTED_VALUE"""),"Placide Chambers")</f>
        <v>Placide Chambers</v>
      </c>
      <c r="C28" s="2" t="str">
        <f>IFERROR(__xludf.DUMMYFUNCTION("""COMPUTED_VALUE"""),"9212 Birchpond Street")</f>
        <v>9212 Birchpond Street</v>
      </c>
      <c r="D28" s="2" t="str">
        <f>IFERROR(__xludf.DUMMYFUNCTION("""COMPUTED_VALUE"""),"Winston Salem")</f>
        <v>Winston Salem</v>
      </c>
      <c r="E28" s="2" t="str">
        <f>IFERROR(__xludf.DUMMYFUNCTION("""COMPUTED_VALUE"""),"NC")</f>
        <v>NC</v>
      </c>
      <c r="F28" s="2">
        <f>IFERROR(__xludf.DUMMYFUNCTION("""COMPUTED_VALUE"""),27103.0)</f>
        <v>27103</v>
      </c>
      <c r="G28" s="2" t="str">
        <f>IFERROR(__xludf.DUMMYFUNCTION("""COMPUTED_VALUE"""),"US")</f>
        <v>US</v>
      </c>
    </row>
    <row r="29">
      <c r="A29" s="2">
        <f>IFERROR(__xludf.DUMMYFUNCTION("""COMPUTED_VALUE"""),4957.0)</f>
        <v>4957</v>
      </c>
      <c r="B29" s="2" t="str">
        <f>IFERROR(__xludf.DUMMYFUNCTION("""COMPUTED_VALUE"""),"Korey Savage")</f>
        <v>Korey Savage</v>
      </c>
      <c r="C29" s="2" t="str">
        <f>IFERROR(__xludf.DUMMYFUNCTION("""COMPUTED_VALUE"""),"9258 Woodland Street")</f>
        <v>9258 Woodland Street</v>
      </c>
      <c r="D29" s="2" t="str">
        <f>IFERROR(__xludf.DUMMYFUNCTION("""COMPUTED_VALUE"""),"Glen Ellyn")</f>
        <v>Glen Ellyn</v>
      </c>
      <c r="E29" s="2" t="str">
        <f>IFERROR(__xludf.DUMMYFUNCTION("""COMPUTED_VALUE"""),"IL")</f>
        <v>IL</v>
      </c>
      <c r="F29" s="2">
        <f>IFERROR(__xludf.DUMMYFUNCTION("""COMPUTED_VALUE"""),60137.0)</f>
        <v>60137</v>
      </c>
      <c r="G29" s="2" t="str">
        <f>IFERROR(__xludf.DUMMYFUNCTION("""COMPUTED_VALUE"""),"US")</f>
        <v>US</v>
      </c>
    </row>
    <row r="30">
      <c r="A30" s="2">
        <f>IFERROR(__xludf.DUMMYFUNCTION("""COMPUTED_VALUE"""),4957.0)</f>
        <v>4957</v>
      </c>
      <c r="B30" s="2" t="str">
        <f>IFERROR(__xludf.DUMMYFUNCTION("""COMPUTED_VALUE"""),"Korey Savage")</f>
        <v>Korey Savage</v>
      </c>
      <c r="C30" s="2" t="str">
        <f>IFERROR(__xludf.DUMMYFUNCTION("""COMPUTED_VALUE"""),"9258 Woodland Street")</f>
        <v>9258 Woodland Street</v>
      </c>
      <c r="D30" s="2" t="str">
        <f>IFERROR(__xludf.DUMMYFUNCTION("""COMPUTED_VALUE"""),"Glen Ellyn")</f>
        <v>Glen Ellyn</v>
      </c>
      <c r="E30" s="2" t="str">
        <f>IFERROR(__xludf.DUMMYFUNCTION("""COMPUTED_VALUE"""),"IL")</f>
        <v>IL</v>
      </c>
      <c r="F30" s="2">
        <f>IFERROR(__xludf.DUMMYFUNCTION("""COMPUTED_VALUE"""),60137.0)</f>
        <v>60137</v>
      </c>
      <c r="G30" s="2" t="str">
        <f>IFERROR(__xludf.DUMMYFUNCTION("""COMPUTED_VALUE"""),"US")</f>
        <v>US</v>
      </c>
    </row>
  </sheetData>
  <drawing r:id="rId1"/>
</worksheet>
</file>