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rhan.godil\OneDrive - HBL\Desktop\farhan\APTECH\"/>
    </mc:Choice>
  </mc:AlternateContent>
  <xr:revisionPtr revIDLastSave="0" documentId="13_ncr:1_{E5E25743-A011-430D-A267-38B9EC11E123}" xr6:coauthVersionLast="47" xr6:coauthVersionMax="47" xr10:uidLastSave="{00000000-0000-0000-0000-000000000000}"/>
  <bookViews>
    <workbookView xWindow="-120" yWindow="-120" windowWidth="24240" windowHeight="13140" firstSheet="2" activeTab="7" xr2:uid="{BC67F7A3-5C40-4463-8CDB-2992FEE54687}"/>
  </bookViews>
  <sheets>
    <sheet name="Short Cuts" sheetId="1" r:id="rId1"/>
    <sheet name="Cell References" sheetId="4" r:id="rId2"/>
    <sheet name="Get Data From Image" sheetId="7" r:id="rId3"/>
    <sheet name="Quick Analysis" sheetId="9" r:id="rId4"/>
    <sheet name="Sheet3" sheetId="18" r:id="rId5"/>
    <sheet name="Sheet2" sheetId="17" r:id="rId6"/>
    <sheet name="Index and Match" sheetId="13" r:id="rId7"/>
    <sheet name="Logical Expressions" sheetId="15" r:id="rId8"/>
    <sheet name="Sheet1" sheetId="16" r:id="rId9"/>
  </sheets>
  <definedNames>
    <definedName name="_xlnm._FilterDatabase" localSheetId="7" hidden="1">'Logical Expressions'!$B$2:$K$249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5" l="1"/>
  <c r="N13" i="15"/>
  <c r="N11" i="15"/>
  <c r="N10" i="15"/>
  <c r="N9" i="15"/>
  <c r="N8" i="15"/>
  <c r="N7" i="15"/>
  <c r="I248" i="16"/>
  <c r="F248" i="16" s="1"/>
  <c r="H248" i="16"/>
  <c r="G248" i="16"/>
  <c r="I247" i="16"/>
  <c r="F247" i="16" s="1"/>
  <c r="H247" i="16"/>
  <c r="G247" i="16"/>
  <c r="I246" i="16"/>
  <c r="F246" i="16" s="1"/>
  <c r="H246" i="16"/>
  <c r="G246" i="16"/>
  <c r="I245" i="16"/>
  <c r="F245" i="16" s="1"/>
  <c r="H245" i="16"/>
  <c r="G245" i="16"/>
  <c r="I244" i="16"/>
  <c r="F244" i="16" s="1"/>
  <c r="H244" i="16"/>
  <c r="G244" i="16"/>
  <c r="I243" i="16"/>
  <c r="F243" i="16" s="1"/>
  <c r="H243" i="16"/>
  <c r="G243" i="16"/>
  <c r="I242" i="16"/>
  <c r="F242" i="16" s="1"/>
  <c r="H242" i="16"/>
  <c r="G242" i="16"/>
  <c r="I241" i="16"/>
  <c r="F241" i="16" s="1"/>
  <c r="H241" i="16"/>
  <c r="G241" i="16"/>
  <c r="I240" i="16"/>
  <c r="F240" i="16" s="1"/>
  <c r="H240" i="16"/>
  <c r="G240" i="16"/>
  <c r="I239" i="16"/>
  <c r="F239" i="16" s="1"/>
  <c r="H239" i="16"/>
  <c r="G239" i="16"/>
  <c r="I238" i="16"/>
  <c r="F238" i="16" s="1"/>
  <c r="H238" i="16"/>
  <c r="G238" i="16"/>
  <c r="I237" i="16"/>
  <c r="F237" i="16" s="1"/>
  <c r="H237" i="16"/>
  <c r="G237" i="16"/>
  <c r="I236" i="16"/>
  <c r="F236" i="16" s="1"/>
  <c r="H236" i="16"/>
  <c r="G236" i="16"/>
  <c r="I235" i="16"/>
  <c r="F235" i="16" s="1"/>
  <c r="H235" i="16"/>
  <c r="G235" i="16"/>
  <c r="I234" i="16"/>
  <c r="F234" i="16" s="1"/>
  <c r="H234" i="16"/>
  <c r="G234" i="16"/>
  <c r="I233" i="16"/>
  <c r="F233" i="16" s="1"/>
  <c r="H233" i="16"/>
  <c r="G233" i="16"/>
  <c r="I232" i="16"/>
  <c r="F232" i="16" s="1"/>
  <c r="H232" i="16"/>
  <c r="G232" i="16"/>
  <c r="I231" i="16"/>
  <c r="F231" i="16" s="1"/>
  <c r="H231" i="16"/>
  <c r="G231" i="16"/>
  <c r="I230" i="16"/>
  <c r="F230" i="16" s="1"/>
  <c r="H230" i="16"/>
  <c r="G230" i="16"/>
  <c r="I229" i="16"/>
  <c r="F229" i="16" s="1"/>
  <c r="H229" i="16"/>
  <c r="G229" i="16"/>
  <c r="I228" i="16"/>
  <c r="F228" i="16" s="1"/>
  <c r="H228" i="16"/>
  <c r="G228" i="16"/>
  <c r="I227" i="16"/>
  <c r="F227" i="16" s="1"/>
  <c r="H227" i="16"/>
  <c r="G227" i="16"/>
  <c r="I226" i="16"/>
  <c r="F226" i="16" s="1"/>
  <c r="H226" i="16"/>
  <c r="G226" i="16"/>
  <c r="I225" i="16"/>
  <c r="F225" i="16" s="1"/>
  <c r="H225" i="16"/>
  <c r="G225" i="16"/>
  <c r="I224" i="16"/>
  <c r="F224" i="16" s="1"/>
  <c r="H224" i="16"/>
  <c r="G224" i="16"/>
  <c r="I223" i="16"/>
  <c r="F223" i="16" s="1"/>
  <c r="H223" i="16"/>
  <c r="G223" i="16"/>
  <c r="I222" i="16"/>
  <c r="F222" i="16" s="1"/>
  <c r="H222" i="16"/>
  <c r="G222" i="16"/>
  <c r="I221" i="16"/>
  <c r="F221" i="16" s="1"/>
  <c r="H221" i="16"/>
  <c r="G221" i="16"/>
  <c r="I220" i="16"/>
  <c r="F220" i="16" s="1"/>
  <c r="H220" i="16"/>
  <c r="G220" i="16"/>
  <c r="I219" i="16"/>
  <c r="F219" i="16" s="1"/>
  <c r="H219" i="16"/>
  <c r="G219" i="16"/>
  <c r="I218" i="16"/>
  <c r="F218" i="16" s="1"/>
  <c r="H218" i="16"/>
  <c r="G218" i="16"/>
  <c r="I217" i="16"/>
  <c r="F217" i="16" s="1"/>
  <c r="H217" i="16"/>
  <c r="G217" i="16"/>
  <c r="I216" i="16"/>
  <c r="F216" i="16" s="1"/>
  <c r="H216" i="16"/>
  <c r="G216" i="16"/>
  <c r="I215" i="16"/>
  <c r="F215" i="16" s="1"/>
  <c r="H215" i="16"/>
  <c r="G215" i="16"/>
  <c r="I214" i="16"/>
  <c r="F214" i="16" s="1"/>
  <c r="H214" i="16"/>
  <c r="G214" i="16"/>
  <c r="I213" i="16"/>
  <c r="F213" i="16" s="1"/>
  <c r="H213" i="16"/>
  <c r="G213" i="16"/>
  <c r="I212" i="16"/>
  <c r="F212" i="16" s="1"/>
  <c r="H212" i="16"/>
  <c r="G212" i="16"/>
  <c r="I211" i="16"/>
  <c r="F211" i="16" s="1"/>
  <c r="H211" i="16"/>
  <c r="G211" i="16"/>
  <c r="I210" i="16"/>
  <c r="F210" i="16" s="1"/>
  <c r="H210" i="16"/>
  <c r="G210" i="16"/>
  <c r="I209" i="16"/>
  <c r="F209" i="16" s="1"/>
  <c r="H209" i="16"/>
  <c r="G209" i="16"/>
  <c r="I208" i="16"/>
  <c r="F208" i="16" s="1"/>
  <c r="H208" i="16"/>
  <c r="G208" i="16"/>
  <c r="I207" i="16"/>
  <c r="F207" i="16" s="1"/>
  <c r="H207" i="16"/>
  <c r="G207" i="16"/>
  <c r="I206" i="16"/>
  <c r="F206" i="16" s="1"/>
  <c r="H206" i="16"/>
  <c r="G206" i="16"/>
  <c r="I205" i="16"/>
  <c r="F205" i="16" s="1"/>
  <c r="H205" i="16"/>
  <c r="G205" i="16"/>
  <c r="I204" i="16"/>
  <c r="F204" i="16" s="1"/>
  <c r="H204" i="16"/>
  <c r="G204" i="16"/>
  <c r="I203" i="16"/>
  <c r="F203" i="16" s="1"/>
  <c r="H203" i="16"/>
  <c r="G203" i="16"/>
  <c r="I202" i="16"/>
  <c r="F202" i="16" s="1"/>
  <c r="H202" i="16"/>
  <c r="G202" i="16"/>
  <c r="I201" i="16"/>
  <c r="F201" i="16" s="1"/>
  <c r="H201" i="16"/>
  <c r="G201" i="16"/>
  <c r="I200" i="16"/>
  <c r="F200" i="16" s="1"/>
  <c r="H200" i="16"/>
  <c r="G200" i="16"/>
  <c r="I199" i="16"/>
  <c r="F199" i="16" s="1"/>
  <c r="H199" i="16"/>
  <c r="G199" i="16"/>
  <c r="I198" i="16"/>
  <c r="F198" i="16" s="1"/>
  <c r="H198" i="16"/>
  <c r="G198" i="16"/>
  <c r="I197" i="16"/>
  <c r="F197" i="16" s="1"/>
  <c r="H197" i="16"/>
  <c r="G197" i="16"/>
  <c r="I196" i="16"/>
  <c r="F196" i="16" s="1"/>
  <c r="H196" i="16"/>
  <c r="G196" i="16"/>
  <c r="I195" i="16"/>
  <c r="F195" i="16" s="1"/>
  <c r="H195" i="16"/>
  <c r="G195" i="16"/>
  <c r="I194" i="16"/>
  <c r="F194" i="16" s="1"/>
  <c r="H194" i="16"/>
  <c r="G194" i="16"/>
  <c r="I193" i="16"/>
  <c r="F193" i="16" s="1"/>
  <c r="H193" i="16"/>
  <c r="G193" i="16"/>
  <c r="I192" i="16"/>
  <c r="F192" i="16" s="1"/>
  <c r="H192" i="16"/>
  <c r="G192" i="16"/>
  <c r="I191" i="16"/>
  <c r="F191" i="16" s="1"/>
  <c r="H191" i="16"/>
  <c r="G191" i="16"/>
  <c r="I190" i="16"/>
  <c r="F190" i="16" s="1"/>
  <c r="H190" i="16"/>
  <c r="G190" i="16"/>
  <c r="I189" i="16"/>
  <c r="F189" i="16" s="1"/>
  <c r="H189" i="16"/>
  <c r="G189" i="16"/>
  <c r="I188" i="16"/>
  <c r="F188" i="16" s="1"/>
  <c r="H188" i="16"/>
  <c r="G188" i="16"/>
  <c r="I187" i="16"/>
  <c r="F187" i="16" s="1"/>
  <c r="H187" i="16"/>
  <c r="G187" i="16"/>
  <c r="I186" i="16"/>
  <c r="F186" i="16" s="1"/>
  <c r="H186" i="16"/>
  <c r="G186" i="16"/>
  <c r="I185" i="16"/>
  <c r="F185" i="16" s="1"/>
  <c r="H185" i="16"/>
  <c r="G185" i="16"/>
  <c r="I184" i="16"/>
  <c r="F184" i="16" s="1"/>
  <c r="H184" i="16"/>
  <c r="G184" i="16"/>
  <c r="I183" i="16"/>
  <c r="F183" i="16" s="1"/>
  <c r="H183" i="16"/>
  <c r="G183" i="16"/>
  <c r="I182" i="16"/>
  <c r="F182" i="16" s="1"/>
  <c r="H182" i="16"/>
  <c r="G182" i="16"/>
  <c r="I181" i="16"/>
  <c r="F181" i="16" s="1"/>
  <c r="H181" i="16"/>
  <c r="G181" i="16"/>
  <c r="I180" i="16"/>
  <c r="F180" i="16" s="1"/>
  <c r="H180" i="16"/>
  <c r="G180" i="16"/>
  <c r="I179" i="16"/>
  <c r="F179" i="16" s="1"/>
  <c r="H179" i="16"/>
  <c r="G179" i="16"/>
  <c r="I178" i="16"/>
  <c r="F178" i="16" s="1"/>
  <c r="H178" i="16"/>
  <c r="G178" i="16"/>
  <c r="I177" i="16"/>
  <c r="F177" i="16" s="1"/>
  <c r="H177" i="16"/>
  <c r="G177" i="16"/>
  <c r="I176" i="16"/>
  <c r="F176" i="16" s="1"/>
  <c r="H176" i="16"/>
  <c r="G176" i="16"/>
  <c r="I175" i="16"/>
  <c r="F175" i="16" s="1"/>
  <c r="H175" i="16"/>
  <c r="G175" i="16"/>
  <c r="I174" i="16"/>
  <c r="F174" i="16" s="1"/>
  <c r="H174" i="16"/>
  <c r="G174" i="16"/>
  <c r="I173" i="16"/>
  <c r="F173" i="16" s="1"/>
  <c r="H173" i="16"/>
  <c r="G173" i="16"/>
  <c r="I172" i="16"/>
  <c r="F172" i="16" s="1"/>
  <c r="H172" i="16"/>
  <c r="G172" i="16"/>
  <c r="I171" i="16"/>
  <c r="F171" i="16" s="1"/>
  <c r="H171" i="16"/>
  <c r="G171" i="16"/>
  <c r="I170" i="16"/>
  <c r="F170" i="16" s="1"/>
  <c r="H170" i="16"/>
  <c r="G170" i="16"/>
  <c r="I169" i="16"/>
  <c r="F169" i="16" s="1"/>
  <c r="H169" i="16"/>
  <c r="G169" i="16"/>
  <c r="I168" i="16"/>
  <c r="F168" i="16" s="1"/>
  <c r="H168" i="16"/>
  <c r="G168" i="16"/>
  <c r="I167" i="16"/>
  <c r="F167" i="16" s="1"/>
  <c r="H167" i="16"/>
  <c r="G167" i="16"/>
  <c r="I166" i="16"/>
  <c r="F166" i="16" s="1"/>
  <c r="H166" i="16"/>
  <c r="G166" i="16"/>
  <c r="I165" i="16"/>
  <c r="F165" i="16" s="1"/>
  <c r="H165" i="16"/>
  <c r="G165" i="16"/>
  <c r="I164" i="16"/>
  <c r="F164" i="16" s="1"/>
  <c r="H164" i="16"/>
  <c r="G164" i="16"/>
  <c r="I163" i="16"/>
  <c r="F163" i="16" s="1"/>
  <c r="H163" i="16"/>
  <c r="G163" i="16"/>
  <c r="I162" i="16"/>
  <c r="F162" i="16" s="1"/>
  <c r="H162" i="16"/>
  <c r="G162" i="16"/>
  <c r="I161" i="16"/>
  <c r="F161" i="16" s="1"/>
  <c r="H161" i="16"/>
  <c r="G161" i="16"/>
  <c r="I160" i="16"/>
  <c r="F160" i="16" s="1"/>
  <c r="H160" i="16"/>
  <c r="G160" i="16"/>
  <c r="I159" i="16"/>
  <c r="F159" i="16" s="1"/>
  <c r="H159" i="16"/>
  <c r="G159" i="16"/>
  <c r="I158" i="16"/>
  <c r="F158" i="16" s="1"/>
  <c r="H158" i="16"/>
  <c r="G158" i="16"/>
  <c r="I157" i="16"/>
  <c r="F157" i="16" s="1"/>
  <c r="H157" i="16"/>
  <c r="G157" i="16"/>
  <c r="I156" i="16"/>
  <c r="F156" i="16" s="1"/>
  <c r="H156" i="16"/>
  <c r="G156" i="16"/>
  <c r="I155" i="16"/>
  <c r="F155" i="16" s="1"/>
  <c r="H155" i="16"/>
  <c r="G155" i="16"/>
  <c r="I154" i="16"/>
  <c r="F154" i="16" s="1"/>
  <c r="H154" i="16"/>
  <c r="G154" i="16"/>
  <c r="I153" i="16"/>
  <c r="F153" i="16" s="1"/>
  <c r="H153" i="16"/>
  <c r="G153" i="16"/>
  <c r="I152" i="16"/>
  <c r="F152" i="16" s="1"/>
  <c r="H152" i="16"/>
  <c r="G152" i="16"/>
  <c r="I151" i="16"/>
  <c r="F151" i="16" s="1"/>
  <c r="H151" i="16"/>
  <c r="G151" i="16"/>
  <c r="I150" i="16"/>
  <c r="F150" i="16" s="1"/>
  <c r="H150" i="16"/>
  <c r="G150" i="16"/>
  <c r="I149" i="16"/>
  <c r="F149" i="16" s="1"/>
  <c r="H149" i="16"/>
  <c r="G149" i="16"/>
  <c r="I148" i="16"/>
  <c r="F148" i="16" s="1"/>
  <c r="H148" i="16"/>
  <c r="G148" i="16"/>
  <c r="I147" i="16"/>
  <c r="F147" i="16" s="1"/>
  <c r="H147" i="16"/>
  <c r="G147" i="16"/>
  <c r="I146" i="16"/>
  <c r="F146" i="16" s="1"/>
  <c r="H146" i="16"/>
  <c r="G146" i="16"/>
  <c r="I145" i="16"/>
  <c r="F145" i="16" s="1"/>
  <c r="H145" i="16"/>
  <c r="G145" i="16"/>
  <c r="I144" i="16"/>
  <c r="F144" i="16" s="1"/>
  <c r="H144" i="16"/>
  <c r="G144" i="16"/>
  <c r="I143" i="16"/>
  <c r="F143" i="16" s="1"/>
  <c r="H143" i="16"/>
  <c r="G143" i="16"/>
  <c r="I142" i="16"/>
  <c r="F142" i="16" s="1"/>
  <c r="H142" i="16"/>
  <c r="G142" i="16"/>
  <c r="I141" i="16"/>
  <c r="F141" i="16" s="1"/>
  <c r="H141" i="16"/>
  <c r="G141" i="16"/>
  <c r="I140" i="16"/>
  <c r="F140" i="16" s="1"/>
  <c r="H140" i="16"/>
  <c r="G140" i="16"/>
  <c r="I139" i="16"/>
  <c r="F139" i="16" s="1"/>
  <c r="H139" i="16"/>
  <c r="G139" i="16"/>
  <c r="I138" i="16"/>
  <c r="F138" i="16" s="1"/>
  <c r="H138" i="16"/>
  <c r="G138" i="16"/>
  <c r="I137" i="16"/>
  <c r="F137" i="16" s="1"/>
  <c r="H137" i="16"/>
  <c r="G137" i="16"/>
  <c r="I136" i="16"/>
  <c r="F136" i="16" s="1"/>
  <c r="H136" i="16"/>
  <c r="G136" i="16"/>
  <c r="I135" i="16"/>
  <c r="F135" i="16" s="1"/>
  <c r="H135" i="16"/>
  <c r="G135" i="16"/>
  <c r="I134" i="16"/>
  <c r="F134" i="16" s="1"/>
  <c r="H134" i="16"/>
  <c r="G134" i="16"/>
  <c r="I133" i="16"/>
  <c r="F133" i="16" s="1"/>
  <c r="H133" i="16"/>
  <c r="G133" i="16"/>
  <c r="I132" i="16"/>
  <c r="F132" i="16" s="1"/>
  <c r="H132" i="16"/>
  <c r="G132" i="16"/>
  <c r="I131" i="16"/>
  <c r="F131" i="16" s="1"/>
  <c r="H131" i="16"/>
  <c r="G131" i="16"/>
  <c r="I130" i="16"/>
  <c r="F130" i="16" s="1"/>
  <c r="H130" i="16"/>
  <c r="G130" i="16"/>
  <c r="I129" i="16"/>
  <c r="F129" i="16" s="1"/>
  <c r="H129" i="16"/>
  <c r="G129" i="16"/>
  <c r="I128" i="16"/>
  <c r="F128" i="16" s="1"/>
  <c r="H128" i="16"/>
  <c r="G128" i="16"/>
  <c r="I127" i="16"/>
  <c r="F127" i="16" s="1"/>
  <c r="H127" i="16"/>
  <c r="G127" i="16"/>
  <c r="I126" i="16"/>
  <c r="F126" i="16" s="1"/>
  <c r="H126" i="16"/>
  <c r="G126" i="16"/>
  <c r="I125" i="16"/>
  <c r="F125" i="16" s="1"/>
  <c r="H125" i="16"/>
  <c r="G125" i="16"/>
  <c r="I124" i="16"/>
  <c r="F124" i="16" s="1"/>
  <c r="H124" i="16"/>
  <c r="G124" i="16"/>
  <c r="I123" i="16"/>
  <c r="F123" i="16" s="1"/>
  <c r="H123" i="16"/>
  <c r="G123" i="16"/>
  <c r="I122" i="16"/>
  <c r="F122" i="16" s="1"/>
  <c r="H122" i="16"/>
  <c r="G122" i="16"/>
  <c r="I121" i="16"/>
  <c r="F121" i="16" s="1"/>
  <c r="H121" i="16"/>
  <c r="G121" i="16"/>
  <c r="I120" i="16"/>
  <c r="F120" i="16" s="1"/>
  <c r="H120" i="16"/>
  <c r="G120" i="16"/>
  <c r="I119" i="16"/>
  <c r="F119" i="16" s="1"/>
  <c r="H119" i="16"/>
  <c r="G119" i="16"/>
  <c r="I118" i="16"/>
  <c r="F118" i="16" s="1"/>
  <c r="H118" i="16"/>
  <c r="G118" i="16"/>
  <c r="I117" i="16"/>
  <c r="F117" i="16" s="1"/>
  <c r="H117" i="16"/>
  <c r="G117" i="16"/>
  <c r="I116" i="16"/>
  <c r="F116" i="16" s="1"/>
  <c r="H116" i="16"/>
  <c r="G116" i="16"/>
  <c r="I115" i="16"/>
  <c r="F115" i="16" s="1"/>
  <c r="H115" i="16"/>
  <c r="G115" i="16"/>
  <c r="I114" i="16"/>
  <c r="F114" i="16" s="1"/>
  <c r="H114" i="16"/>
  <c r="G114" i="16"/>
  <c r="I113" i="16"/>
  <c r="F113" i="16" s="1"/>
  <c r="H113" i="16"/>
  <c r="G113" i="16"/>
  <c r="I112" i="16"/>
  <c r="F112" i="16" s="1"/>
  <c r="H112" i="16"/>
  <c r="G112" i="16"/>
  <c r="I111" i="16"/>
  <c r="F111" i="16" s="1"/>
  <c r="H111" i="16"/>
  <c r="G111" i="16"/>
  <c r="I110" i="16"/>
  <c r="F110" i="16" s="1"/>
  <c r="H110" i="16"/>
  <c r="G110" i="16"/>
  <c r="I109" i="16"/>
  <c r="F109" i="16" s="1"/>
  <c r="H109" i="16"/>
  <c r="G109" i="16"/>
  <c r="I108" i="16"/>
  <c r="F108" i="16" s="1"/>
  <c r="H108" i="16"/>
  <c r="G108" i="16"/>
  <c r="I107" i="16"/>
  <c r="F107" i="16" s="1"/>
  <c r="H107" i="16"/>
  <c r="G107" i="16"/>
  <c r="I106" i="16"/>
  <c r="F106" i="16" s="1"/>
  <c r="H106" i="16"/>
  <c r="G106" i="16"/>
  <c r="I105" i="16"/>
  <c r="F105" i="16" s="1"/>
  <c r="H105" i="16"/>
  <c r="G105" i="16"/>
  <c r="I104" i="16"/>
  <c r="F104" i="16" s="1"/>
  <c r="H104" i="16"/>
  <c r="G104" i="16"/>
  <c r="I103" i="16"/>
  <c r="F103" i="16" s="1"/>
  <c r="H103" i="16"/>
  <c r="G103" i="16"/>
  <c r="I102" i="16"/>
  <c r="F102" i="16" s="1"/>
  <c r="H102" i="16"/>
  <c r="G102" i="16"/>
  <c r="I101" i="16"/>
  <c r="F101" i="16" s="1"/>
  <c r="H101" i="16"/>
  <c r="G101" i="16"/>
  <c r="I100" i="16"/>
  <c r="F100" i="16" s="1"/>
  <c r="H100" i="16"/>
  <c r="G100" i="16"/>
  <c r="I99" i="16"/>
  <c r="F99" i="16" s="1"/>
  <c r="H99" i="16"/>
  <c r="G99" i="16"/>
  <c r="I98" i="16"/>
  <c r="F98" i="16" s="1"/>
  <c r="H98" i="16"/>
  <c r="G98" i="16"/>
  <c r="I97" i="16"/>
  <c r="F97" i="16" s="1"/>
  <c r="H97" i="16"/>
  <c r="G97" i="16"/>
  <c r="I96" i="16"/>
  <c r="F96" i="16" s="1"/>
  <c r="H96" i="16"/>
  <c r="G96" i="16"/>
  <c r="I95" i="16"/>
  <c r="F95" i="16" s="1"/>
  <c r="H95" i="16"/>
  <c r="G95" i="16"/>
  <c r="I94" i="16"/>
  <c r="F94" i="16" s="1"/>
  <c r="H94" i="16"/>
  <c r="G94" i="16"/>
  <c r="I93" i="16"/>
  <c r="F93" i="16" s="1"/>
  <c r="H93" i="16"/>
  <c r="G93" i="16"/>
  <c r="I92" i="16"/>
  <c r="F92" i="16" s="1"/>
  <c r="H92" i="16"/>
  <c r="G92" i="16"/>
  <c r="I91" i="16"/>
  <c r="F91" i="16" s="1"/>
  <c r="H91" i="16"/>
  <c r="G91" i="16"/>
  <c r="I90" i="16"/>
  <c r="F90" i="16" s="1"/>
  <c r="H90" i="16"/>
  <c r="G90" i="16"/>
  <c r="I89" i="16"/>
  <c r="F89" i="16" s="1"/>
  <c r="H89" i="16"/>
  <c r="G89" i="16"/>
  <c r="I88" i="16"/>
  <c r="F88" i="16" s="1"/>
  <c r="H88" i="16"/>
  <c r="G88" i="16"/>
  <c r="I87" i="16"/>
  <c r="F87" i="16" s="1"/>
  <c r="H87" i="16"/>
  <c r="G87" i="16"/>
  <c r="I86" i="16"/>
  <c r="F86" i="16" s="1"/>
  <c r="H86" i="16"/>
  <c r="G86" i="16"/>
  <c r="I85" i="16"/>
  <c r="F85" i="16" s="1"/>
  <c r="H85" i="16"/>
  <c r="G85" i="16"/>
  <c r="I84" i="16"/>
  <c r="F84" i="16" s="1"/>
  <c r="H84" i="16"/>
  <c r="G84" i="16"/>
  <c r="I83" i="16"/>
  <c r="F83" i="16" s="1"/>
  <c r="H83" i="16"/>
  <c r="G83" i="16"/>
  <c r="I82" i="16"/>
  <c r="F82" i="16" s="1"/>
  <c r="H82" i="16"/>
  <c r="G82" i="16"/>
  <c r="I81" i="16"/>
  <c r="F81" i="16" s="1"/>
  <c r="H81" i="16"/>
  <c r="G81" i="16"/>
  <c r="I80" i="16"/>
  <c r="F80" i="16" s="1"/>
  <c r="H80" i="16"/>
  <c r="G80" i="16"/>
  <c r="I79" i="16"/>
  <c r="F79" i="16" s="1"/>
  <c r="H79" i="16"/>
  <c r="G79" i="16"/>
  <c r="I78" i="16"/>
  <c r="F78" i="16" s="1"/>
  <c r="H78" i="16"/>
  <c r="G78" i="16"/>
  <c r="I77" i="16"/>
  <c r="F77" i="16" s="1"/>
  <c r="H77" i="16"/>
  <c r="G77" i="16"/>
  <c r="I76" i="16"/>
  <c r="F76" i="16" s="1"/>
  <c r="H76" i="16"/>
  <c r="G76" i="16"/>
  <c r="I75" i="16"/>
  <c r="F75" i="16" s="1"/>
  <c r="H75" i="16"/>
  <c r="G75" i="16"/>
  <c r="I74" i="16"/>
  <c r="F74" i="16" s="1"/>
  <c r="H74" i="16"/>
  <c r="G74" i="16"/>
  <c r="I73" i="16"/>
  <c r="F73" i="16" s="1"/>
  <c r="H73" i="16"/>
  <c r="G73" i="16"/>
  <c r="I72" i="16"/>
  <c r="F72" i="16" s="1"/>
  <c r="H72" i="16"/>
  <c r="G72" i="16"/>
  <c r="I71" i="16"/>
  <c r="F71" i="16" s="1"/>
  <c r="H71" i="16"/>
  <c r="G71" i="16"/>
  <c r="I70" i="16"/>
  <c r="F70" i="16" s="1"/>
  <c r="H70" i="16"/>
  <c r="G70" i="16"/>
  <c r="I69" i="16"/>
  <c r="F69" i="16" s="1"/>
  <c r="H69" i="16"/>
  <c r="G69" i="16"/>
  <c r="I68" i="16"/>
  <c r="F68" i="16" s="1"/>
  <c r="H68" i="16"/>
  <c r="G68" i="16"/>
  <c r="I67" i="16"/>
  <c r="F67" i="16" s="1"/>
  <c r="H67" i="16"/>
  <c r="G67" i="16"/>
  <c r="I66" i="16"/>
  <c r="F66" i="16" s="1"/>
  <c r="H66" i="16"/>
  <c r="G66" i="16"/>
  <c r="I65" i="16"/>
  <c r="F65" i="16" s="1"/>
  <c r="H65" i="16"/>
  <c r="G65" i="16"/>
  <c r="I64" i="16"/>
  <c r="F64" i="16" s="1"/>
  <c r="H64" i="16"/>
  <c r="G64" i="16"/>
  <c r="I63" i="16"/>
  <c r="F63" i="16" s="1"/>
  <c r="H63" i="16"/>
  <c r="G63" i="16"/>
  <c r="I62" i="16"/>
  <c r="F62" i="16" s="1"/>
  <c r="H62" i="16"/>
  <c r="G62" i="16"/>
  <c r="I61" i="16"/>
  <c r="F61" i="16" s="1"/>
  <c r="H61" i="16"/>
  <c r="G61" i="16"/>
  <c r="I60" i="16"/>
  <c r="F60" i="16" s="1"/>
  <c r="H60" i="16"/>
  <c r="G60" i="16"/>
  <c r="I59" i="16"/>
  <c r="F59" i="16" s="1"/>
  <c r="H59" i="16"/>
  <c r="G59" i="16"/>
  <c r="I58" i="16"/>
  <c r="F58" i="16" s="1"/>
  <c r="H58" i="16"/>
  <c r="G58" i="16"/>
  <c r="I57" i="16"/>
  <c r="F57" i="16" s="1"/>
  <c r="H57" i="16"/>
  <c r="G57" i="16"/>
  <c r="I56" i="16"/>
  <c r="F56" i="16" s="1"/>
  <c r="H56" i="16"/>
  <c r="G56" i="16"/>
  <c r="I55" i="16"/>
  <c r="F55" i="16" s="1"/>
  <c r="H55" i="16"/>
  <c r="G55" i="16"/>
  <c r="I54" i="16"/>
  <c r="F54" i="16" s="1"/>
  <c r="H54" i="16"/>
  <c r="G54" i="16"/>
  <c r="I53" i="16"/>
  <c r="F53" i="16" s="1"/>
  <c r="H53" i="16"/>
  <c r="G53" i="16"/>
  <c r="I52" i="16"/>
  <c r="F52" i="16" s="1"/>
  <c r="H52" i="16"/>
  <c r="G52" i="16"/>
  <c r="I51" i="16"/>
  <c r="F51" i="16" s="1"/>
  <c r="H51" i="16"/>
  <c r="G51" i="16"/>
  <c r="I50" i="16"/>
  <c r="F50" i="16" s="1"/>
  <c r="H50" i="16"/>
  <c r="G50" i="16"/>
  <c r="I49" i="16"/>
  <c r="F49" i="16" s="1"/>
  <c r="H49" i="16"/>
  <c r="G49" i="16"/>
  <c r="I48" i="16"/>
  <c r="F48" i="16" s="1"/>
  <c r="H48" i="16"/>
  <c r="G48" i="16"/>
  <c r="I47" i="16"/>
  <c r="F47" i="16" s="1"/>
  <c r="H47" i="16"/>
  <c r="G47" i="16"/>
  <c r="I46" i="16"/>
  <c r="F46" i="16" s="1"/>
  <c r="H46" i="16"/>
  <c r="G46" i="16"/>
  <c r="I45" i="16"/>
  <c r="F45" i="16" s="1"/>
  <c r="H45" i="16"/>
  <c r="G45" i="16"/>
  <c r="I44" i="16"/>
  <c r="F44" i="16" s="1"/>
  <c r="H44" i="16"/>
  <c r="G44" i="16"/>
  <c r="I43" i="16"/>
  <c r="F43" i="16" s="1"/>
  <c r="H43" i="16"/>
  <c r="G43" i="16"/>
  <c r="I42" i="16"/>
  <c r="F42" i="16" s="1"/>
  <c r="H42" i="16"/>
  <c r="G42" i="16"/>
  <c r="I41" i="16"/>
  <c r="F41" i="16" s="1"/>
  <c r="H41" i="16"/>
  <c r="G41" i="16"/>
  <c r="I40" i="16"/>
  <c r="F40" i="16" s="1"/>
  <c r="H40" i="16"/>
  <c r="G40" i="16"/>
  <c r="I39" i="16"/>
  <c r="F39" i="16" s="1"/>
  <c r="H39" i="16"/>
  <c r="G39" i="16"/>
  <c r="I38" i="16"/>
  <c r="F38" i="16" s="1"/>
  <c r="H38" i="16"/>
  <c r="G38" i="16"/>
  <c r="I37" i="16"/>
  <c r="F37" i="16" s="1"/>
  <c r="H37" i="16"/>
  <c r="G37" i="16"/>
  <c r="I36" i="16"/>
  <c r="F36" i="16" s="1"/>
  <c r="H36" i="16"/>
  <c r="G36" i="16"/>
  <c r="I35" i="16"/>
  <c r="F35" i="16" s="1"/>
  <c r="H35" i="16"/>
  <c r="G35" i="16"/>
  <c r="I34" i="16"/>
  <c r="F34" i="16" s="1"/>
  <c r="H34" i="16"/>
  <c r="G34" i="16"/>
  <c r="I33" i="16"/>
  <c r="F33" i="16" s="1"/>
  <c r="H33" i="16"/>
  <c r="G33" i="16"/>
  <c r="I32" i="16"/>
  <c r="F32" i="16" s="1"/>
  <c r="H32" i="16"/>
  <c r="G32" i="16"/>
  <c r="I31" i="16"/>
  <c r="F31" i="16" s="1"/>
  <c r="H31" i="16"/>
  <c r="G31" i="16"/>
  <c r="I30" i="16"/>
  <c r="F30" i="16" s="1"/>
  <c r="H30" i="16"/>
  <c r="G30" i="16"/>
  <c r="I29" i="16"/>
  <c r="F29" i="16" s="1"/>
  <c r="H29" i="16"/>
  <c r="G29" i="16"/>
  <c r="I28" i="16"/>
  <c r="F28" i="16" s="1"/>
  <c r="H28" i="16"/>
  <c r="G28" i="16"/>
  <c r="I27" i="16"/>
  <c r="F27" i="16" s="1"/>
  <c r="H27" i="16"/>
  <c r="G27" i="16"/>
  <c r="I26" i="16"/>
  <c r="F26" i="16" s="1"/>
  <c r="H26" i="16"/>
  <c r="G26" i="16"/>
  <c r="I25" i="16"/>
  <c r="F25" i="16" s="1"/>
  <c r="H25" i="16"/>
  <c r="G25" i="16"/>
  <c r="I24" i="16"/>
  <c r="F24" i="16" s="1"/>
  <c r="H24" i="16"/>
  <c r="G24" i="16"/>
  <c r="I23" i="16"/>
  <c r="F23" i="16" s="1"/>
  <c r="H23" i="16"/>
  <c r="G23" i="16"/>
  <c r="I22" i="16"/>
  <c r="F22" i="16" s="1"/>
  <c r="H22" i="16"/>
  <c r="G22" i="16"/>
  <c r="I21" i="16"/>
  <c r="F21" i="16" s="1"/>
  <c r="H21" i="16"/>
  <c r="G21" i="16"/>
  <c r="I20" i="16"/>
  <c r="F20" i="16" s="1"/>
  <c r="H20" i="16"/>
  <c r="G20" i="16"/>
  <c r="I19" i="16"/>
  <c r="F19" i="16" s="1"/>
  <c r="H19" i="16"/>
  <c r="G19" i="16"/>
  <c r="I18" i="16"/>
  <c r="F18" i="16" s="1"/>
  <c r="H18" i="16"/>
  <c r="G18" i="16"/>
  <c r="I17" i="16"/>
  <c r="F17" i="16" s="1"/>
  <c r="H17" i="16"/>
  <c r="G17" i="16"/>
  <c r="I16" i="16"/>
  <c r="F16" i="16" s="1"/>
  <c r="H16" i="16"/>
  <c r="G16" i="16"/>
  <c r="I15" i="16"/>
  <c r="F15" i="16" s="1"/>
  <c r="H15" i="16"/>
  <c r="G15" i="16"/>
  <c r="I14" i="16"/>
  <c r="F14" i="16" s="1"/>
  <c r="H14" i="16"/>
  <c r="G14" i="16"/>
  <c r="I13" i="16"/>
  <c r="F13" i="16" s="1"/>
  <c r="H13" i="16"/>
  <c r="G13" i="16"/>
  <c r="I12" i="16"/>
  <c r="F12" i="16" s="1"/>
  <c r="H12" i="16"/>
  <c r="G12" i="16"/>
  <c r="I11" i="16"/>
  <c r="F11" i="16" s="1"/>
  <c r="H11" i="16"/>
  <c r="G11" i="16"/>
  <c r="I10" i="16"/>
  <c r="F10" i="16" s="1"/>
  <c r="H10" i="16"/>
  <c r="G10" i="16"/>
  <c r="I9" i="16"/>
  <c r="F9" i="16" s="1"/>
  <c r="H9" i="16"/>
  <c r="G9" i="16"/>
  <c r="I8" i="16"/>
  <c r="F8" i="16" s="1"/>
  <c r="H8" i="16"/>
  <c r="G8" i="16"/>
  <c r="I7" i="16"/>
  <c r="F7" i="16" s="1"/>
  <c r="H7" i="16"/>
  <c r="G7" i="16"/>
  <c r="I6" i="16"/>
  <c r="F6" i="16" s="1"/>
  <c r="H6" i="16"/>
  <c r="G6" i="16"/>
  <c r="I5" i="16"/>
  <c r="F5" i="16" s="1"/>
  <c r="H5" i="16"/>
  <c r="G5" i="16"/>
  <c r="I4" i="16"/>
  <c r="F4" i="16" s="1"/>
  <c r="H4" i="16"/>
  <c r="G4" i="16"/>
  <c r="I3" i="16"/>
  <c r="F3" i="16" s="1"/>
  <c r="H3" i="16"/>
  <c r="G3" i="16"/>
  <c r="I2" i="16"/>
  <c r="F2" i="16" s="1"/>
  <c r="H2" i="16"/>
  <c r="G2" i="16"/>
  <c r="C3" i="13"/>
  <c r="G7" i="13"/>
  <c r="G6" i="13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3" i="15"/>
  <c r="K4" i="15"/>
  <c r="H4" i="15" s="1"/>
  <c r="K5" i="15"/>
  <c r="H5" i="15" s="1"/>
  <c r="K6" i="15"/>
  <c r="H6" i="15" s="1"/>
  <c r="K7" i="15"/>
  <c r="H7" i="15" s="1"/>
  <c r="K8" i="15"/>
  <c r="H8" i="15" s="1"/>
  <c r="K9" i="15"/>
  <c r="H9" i="15" s="1"/>
  <c r="K10" i="15"/>
  <c r="H10" i="15" s="1"/>
  <c r="K11" i="15"/>
  <c r="H11" i="15" s="1"/>
  <c r="K12" i="15"/>
  <c r="H12" i="15" s="1"/>
  <c r="K13" i="15"/>
  <c r="H13" i="15" s="1"/>
  <c r="K14" i="15"/>
  <c r="H14" i="15" s="1"/>
  <c r="K15" i="15"/>
  <c r="H15" i="15" s="1"/>
  <c r="K16" i="15"/>
  <c r="H16" i="15" s="1"/>
  <c r="K17" i="15"/>
  <c r="H17" i="15" s="1"/>
  <c r="K18" i="15"/>
  <c r="H18" i="15" s="1"/>
  <c r="K19" i="15"/>
  <c r="H19" i="15" s="1"/>
  <c r="K20" i="15"/>
  <c r="H20" i="15" s="1"/>
  <c r="K21" i="15"/>
  <c r="H21" i="15" s="1"/>
  <c r="K22" i="15"/>
  <c r="H22" i="15" s="1"/>
  <c r="K23" i="15"/>
  <c r="H23" i="15" s="1"/>
  <c r="K24" i="15"/>
  <c r="H24" i="15" s="1"/>
  <c r="K25" i="15"/>
  <c r="H25" i="15" s="1"/>
  <c r="K26" i="15"/>
  <c r="H26" i="15" s="1"/>
  <c r="K27" i="15"/>
  <c r="H27" i="15" s="1"/>
  <c r="K28" i="15"/>
  <c r="H28" i="15" s="1"/>
  <c r="K29" i="15"/>
  <c r="H29" i="15" s="1"/>
  <c r="K30" i="15"/>
  <c r="H30" i="15" s="1"/>
  <c r="K31" i="15"/>
  <c r="H31" i="15" s="1"/>
  <c r="K32" i="15"/>
  <c r="H32" i="15" s="1"/>
  <c r="K33" i="15"/>
  <c r="H33" i="15" s="1"/>
  <c r="K34" i="15"/>
  <c r="H34" i="15" s="1"/>
  <c r="K35" i="15"/>
  <c r="H35" i="15" s="1"/>
  <c r="K36" i="15"/>
  <c r="H36" i="15" s="1"/>
  <c r="K37" i="15"/>
  <c r="H37" i="15" s="1"/>
  <c r="K38" i="15"/>
  <c r="H38" i="15" s="1"/>
  <c r="K39" i="15"/>
  <c r="H39" i="15" s="1"/>
  <c r="K40" i="15"/>
  <c r="H40" i="15" s="1"/>
  <c r="K41" i="15"/>
  <c r="H41" i="15" s="1"/>
  <c r="K42" i="15"/>
  <c r="H42" i="15" s="1"/>
  <c r="K43" i="15"/>
  <c r="H43" i="15" s="1"/>
  <c r="K44" i="15"/>
  <c r="H44" i="15" s="1"/>
  <c r="K45" i="15"/>
  <c r="H45" i="15" s="1"/>
  <c r="K46" i="15"/>
  <c r="H46" i="15" s="1"/>
  <c r="K47" i="15"/>
  <c r="H47" i="15" s="1"/>
  <c r="K48" i="15"/>
  <c r="H48" i="15" s="1"/>
  <c r="K49" i="15"/>
  <c r="H49" i="15" s="1"/>
  <c r="K50" i="15"/>
  <c r="H50" i="15" s="1"/>
  <c r="K51" i="15"/>
  <c r="H51" i="15" s="1"/>
  <c r="K52" i="15"/>
  <c r="H52" i="15" s="1"/>
  <c r="K53" i="15"/>
  <c r="H53" i="15" s="1"/>
  <c r="K54" i="15"/>
  <c r="H54" i="15" s="1"/>
  <c r="K55" i="15"/>
  <c r="H55" i="15" s="1"/>
  <c r="K56" i="15"/>
  <c r="H56" i="15" s="1"/>
  <c r="K57" i="15"/>
  <c r="H57" i="15" s="1"/>
  <c r="K58" i="15"/>
  <c r="H58" i="15" s="1"/>
  <c r="K59" i="15"/>
  <c r="H59" i="15" s="1"/>
  <c r="K60" i="15"/>
  <c r="H60" i="15" s="1"/>
  <c r="K61" i="15"/>
  <c r="H61" i="15" s="1"/>
  <c r="K62" i="15"/>
  <c r="H62" i="15" s="1"/>
  <c r="K63" i="15"/>
  <c r="H63" i="15" s="1"/>
  <c r="K64" i="15"/>
  <c r="H64" i="15" s="1"/>
  <c r="K65" i="15"/>
  <c r="H65" i="15" s="1"/>
  <c r="K66" i="15"/>
  <c r="H66" i="15" s="1"/>
  <c r="K67" i="15"/>
  <c r="H67" i="15" s="1"/>
  <c r="K68" i="15"/>
  <c r="H68" i="15" s="1"/>
  <c r="K69" i="15"/>
  <c r="H69" i="15" s="1"/>
  <c r="K70" i="15"/>
  <c r="H70" i="15" s="1"/>
  <c r="K71" i="15"/>
  <c r="H71" i="15" s="1"/>
  <c r="K72" i="15"/>
  <c r="H72" i="15" s="1"/>
  <c r="K73" i="15"/>
  <c r="H73" i="15" s="1"/>
  <c r="K74" i="15"/>
  <c r="H74" i="15" s="1"/>
  <c r="K75" i="15"/>
  <c r="H75" i="15" s="1"/>
  <c r="K76" i="15"/>
  <c r="H76" i="15" s="1"/>
  <c r="K77" i="15"/>
  <c r="H77" i="15" s="1"/>
  <c r="K78" i="15"/>
  <c r="H78" i="15" s="1"/>
  <c r="K79" i="15"/>
  <c r="H79" i="15" s="1"/>
  <c r="K80" i="15"/>
  <c r="H80" i="15" s="1"/>
  <c r="K81" i="15"/>
  <c r="H81" i="15" s="1"/>
  <c r="K82" i="15"/>
  <c r="H82" i="15" s="1"/>
  <c r="K83" i="15"/>
  <c r="H83" i="15" s="1"/>
  <c r="K84" i="15"/>
  <c r="H84" i="15" s="1"/>
  <c r="K85" i="15"/>
  <c r="H85" i="15" s="1"/>
  <c r="K86" i="15"/>
  <c r="H86" i="15" s="1"/>
  <c r="K87" i="15"/>
  <c r="H87" i="15" s="1"/>
  <c r="K88" i="15"/>
  <c r="H88" i="15" s="1"/>
  <c r="K89" i="15"/>
  <c r="H89" i="15" s="1"/>
  <c r="K90" i="15"/>
  <c r="H90" i="15" s="1"/>
  <c r="K91" i="15"/>
  <c r="H91" i="15" s="1"/>
  <c r="K92" i="15"/>
  <c r="H92" i="15" s="1"/>
  <c r="K93" i="15"/>
  <c r="H93" i="15" s="1"/>
  <c r="K94" i="15"/>
  <c r="H94" i="15" s="1"/>
  <c r="K95" i="15"/>
  <c r="H95" i="15" s="1"/>
  <c r="K96" i="15"/>
  <c r="H96" i="15" s="1"/>
  <c r="K97" i="15"/>
  <c r="H97" i="15" s="1"/>
  <c r="K98" i="15"/>
  <c r="H98" i="15" s="1"/>
  <c r="K99" i="15"/>
  <c r="H99" i="15" s="1"/>
  <c r="K100" i="15"/>
  <c r="H100" i="15" s="1"/>
  <c r="K101" i="15"/>
  <c r="H101" i="15" s="1"/>
  <c r="K102" i="15"/>
  <c r="H102" i="15" s="1"/>
  <c r="K103" i="15"/>
  <c r="H103" i="15" s="1"/>
  <c r="K104" i="15"/>
  <c r="H104" i="15" s="1"/>
  <c r="K105" i="15"/>
  <c r="H105" i="15" s="1"/>
  <c r="K106" i="15"/>
  <c r="H106" i="15" s="1"/>
  <c r="K107" i="15"/>
  <c r="H107" i="15" s="1"/>
  <c r="K108" i="15"/>
  <c r="H108" i="15" s="1"/>
  <c r="K109" i="15"/>
  <c r="H109" i="15" s="1"/>
  <c r="K110" i="15"/>
  <c r="H110" i="15" s="1"/>
  <c r="K111" i="15"/>
  <c r="H111" i="15" s="1"/>
  <c r="K112" i="15"/>
  <c r="H112" i="15" s="1"/>
  <c r="K113" i="15"/>
  <c r="H113" i="15" s="1"/>
  <c r="K114" i="15"/>
  <c r="H114" i="15" s="1"/>
  <c r="K115" i="15"/>
  <c r="H115" i="15" s="1"/>
  <c r="K116" i="15"/>
  <c r="H116" i="15" s="1"/>
  <c r="K117" i="15"/>
  <c r="H117" i="15" s="1"/>
  <c r="K118" i="15"/>
  <c r="H118" i="15" s="1"/>
  <c r="K119" i="15"/>
  <c r="H119" i="15" s="1"/>
  <c r="K120" i="15"/>
  <c r="H120" i="15" s="1"/>
  <c r="K121" i="15"/>
  <c r="H121" i="15" s="1"/>
  <c r="K122" i="15"/>
  <c r="H122" i="15" s="1"/>
  <c r="K123" i="15"/>
  <c r="H123" i="15" s="1"/>
  <c r="K124" i="15"/>
  <c r="H124" i="15" s="1"/>
  <c r="K125" i="15"/>
  <c r="H125" i="15" s="1"/>
  <c r="K126" i="15"/>
  <c r="H126" i="15" s="1"/>
  <c r="K127" i="15"/>
  <c r="H127" i="15" s="1"/>
  <c r="K128" i="15"/>
  <c r="H128" i="15" s="1"/>
  <c r="K129" i="15"/>
  <c r="H129" i="15" s="1"/>
  <c r="K130" i="15"/>
  <c r="H130" i="15" s="1"/>
  <c r="K131" i="15"/>
  <c r="H131" i="15" s="1"/>
  <c r="K132" i="15"/>
  <c r="H132" i="15" s="1"/>
  <c r="K133" i="15"/>
  <c r="H133" i="15" s="1"/>
  <c r="K134" i="15"/>
  <c r="H134" i="15" s="1"/>
  <c r="K135" i="15"/>
  <c r="H135" i="15" s="1"/>
  <c r="K136" i="15"/>
  <c r="H136" i="15" s="1"/>
  <c r="K137" i="15"/>
  <c r="H137" i="15" s="1"/>
  <c r="K138" i="15"/>
  <c r="H138" i="15" s="1"/>
  <c r="K139" i="15"/>
  <c r="H139" i="15" s="1"/>
  <c r="K140" i="15"/>
  <c r="H140" i="15" s="1"/>
  <c r="K141" i="15"/>
  <c r="H141" i="15" s="1"/>
  <c r="K142" i="15"/>
  <c r="H142" i="15" s="1"/>
  <c r="K143" i="15"/>
  <c r="H143" i="15" s="1"/>
  <c r="K144" i="15"/>
  <c r="H144" i="15" s="1"/>
  <c r="K145" i="15"/>
  <c r="H145" i="15" s="1"/>
  <c r="K146" i="15"/>
  <c r="H146" i="15" s="1"/>
  <c r="K147" i="15"/>
  <c r="H147" i="15" s="1"/>
  <c r="K148" i="15"/>
  <c r="H148" i="15" s="1"/>
  <c r="K149" i="15"/>
  <c r="H149" i="15" s="1"/>
  <c r="K150" i="15"/>
  <c r="H150" i="15" s="1"/>
  <c r="K151" i="15"/>
  <c r="H151" i="15" s="1"/>
  <c r="K152" i="15"/>
  <c r="H152" i="15" s="1"/>
  <c r="K153" i="15"/>
  <c r="H153" i="15" s="1"/>
  <c r="K154" i="15"/>
  <c r="H154" i="15" s="1"/>
  <c r="K155" i="15"/>
  <c r="H155" i="15" s="1"/>
  <c r="K156" i="15"/>
  <c r="H156" i="15" s="1"/>
  <c r="K157" i="15"/>
  <c r="H157" i="15" s="1"/>
  <c r="K158" i="15"/>
  <c r="H158" i="15" s="1"/>
  <c r="K159" i="15"/>
  <c r="H159" i="15" s="1"/>
  <c r="K160" i="15"/>
  <c r="H160" i="15" s="1"/>
  <c r="K161" i="15"/>
  <c r="H161" i="15" s="1"/>
  <c r="K162" i="15"/>
  <c r="H162" i="15" s="1"/>
  <c r="K163" i="15"/>
  <c r="H163" i="15" s="1"/>
  <c r="K164" i="15"/>
  <c r="H164" i="15" s="1"/>
  <c r="K165" i="15"/>
  <c r="H165" i="15" s="1"/>
  <c r="K166" i="15"/>
  <c r="H166" i="15" s="1"/>
  <c r="K167" i="15"/>
  <c r="H167" i="15" s="1"/>
  <c r="K168" i="15"/>
  <c r="H168" i="15" s="1"/>
  <c r="K169" i="15"/>
  <c r="H169" i="15" s="1"/>
  <c r="K170" i="15"/>
  <c r="H170" i="15" s="1"/>
  <c r="K171" i="15"/>
  <c r="H171" i="15" s="1"/>
  <c r="K172" i="15"/>
  <c r="H172" i="15" s="1"/>
  <c r="K173" i="15"/>
  <c r="H173" i="15" s="1"/>
  <c r="K174" i="15"/>
  <c r="H174" i="15" s="1"/>
  <c r="K175" i="15"/>
  <c r="H175" i="15" s="1"/>
  <c r="K176" i="15"/>
  <c r="H176" i="15" s="1"/>
  <c r="K177" i="15"/>
  <c r="H177" i="15" s="1"/>
  <c r="K178" i="15"/>
  <c r="H178" i="15" s="1"/>
  <c r="K179" i="15"/>
  <c r="H179" i="15" s="1"/>
  <c r="K180" i="15"/>
  <c r="H180" i="15" s="1"/>
  <c r="K181" i="15"/>
  <c r="H181" i="15" s="1"/>
  <c r="K182" i="15"/>
  <c r="H182" i="15" s="1"/>
  <c r="K183" i="15"/>
  <c r="H183" i="15" s="1"/>
  <c r="K184" i="15"/>
  <c r="H184" i="15" s="1"/>
  <c r="K185" i="15"/>
  <c r="H185" i="15" s="1"/>
  <c r="K186" i="15"/>
  <c r="H186" i="15" s="1"/>
  <c r="K187" i="15"/>
  <c r="H187" i="15" s="1"/>
  <c r="K188" i="15"/>
  <c r="H188" i="15" s="1"/>
  <c r="K189" i="15"/>
  <c r="H189" i="15" s="1"/>
  <c r="K190" i="15"/>
  <c r="H190" i="15" s="1"/>
  <c r="K191" i="15"/>
  <c r="H191" i="15" s="1"/>
  <c r="K192" i="15"/>
  <c r="H192" i="15" s="1"/>
  <c r="K193" i="15"/>
  <c r="H193" i="15" s="1"/>
  <c r="K194" i="15"/>
  <c r="H194" i="15" s="1"/>
  <c r="K195" i="15"/>
  <c r="H195" i="15" s="1"/>
  <c r="K196" i="15"/>
  <c r="H196" i="15" s="1"/>
  <c r="K197" i="15"/>
  <c r="H197" i="15" s="1"/>
  <c r="K198" i="15"/>
  <c r="H198" i="15" s="1"/>
  <c r="K199" i="15"/>
  <c r="H199" i="15" s="1"/>
  <c r="K200" i="15"/>
  <c r="H200" i="15" s="1"/>
  <c r="K201" i="15"/>
  <c r="H201" i="15" s="1"/>
  <c r="K202" i="15"/>
  <c r="H202" i="15" s="1"/>
  <c r="K203" i="15"/>
  <c r="H203" i="15" s="1"/>
  <c r="K204" i="15"/>
  <c r="H204" i="15" s="1"/>
  <c r="K205" i="15"/>
  <c r="H205" i="15" s="1"/>
  <c r="K206" i="15"/>
  <c r="H206" i="15" s="1"/>
  <c r="K207" i="15"/>
  <c r="H207" i="15" s="1"/>
  <c r="K208" i="15"/>
  <c r="H208" i="15" s="1"/>
  <c r="K209" i="15"/>
  <c r="H209" i="15" s="1"/>
  <c r="K210" i="15"/>
  <c r="H210" i="15" s="1"/>
  <c r="K211" i="15"/>
  <c r="H211" i="15" s="1"/>
  <c r="K212" i="15"/>
  <c r="H212" i="15" s="1"/>
  <c r="K213" i="15"/>
  <c r="H213" i="15" s="1"/>
  <c r="K214" i="15"/>
  <c r="H214" i="15" s="1"/>
  <c r="K215" i="15"/>
  <c r="H215" i="15" s="1"/>
  <c r="K216" i="15"/>
  <c r="H216" i="15" s="1"/>
  <c r="K217" i="15"/>
  <c r="H217" i="15" s="1"/>
  <c r="K218" i="15"/>
  <c r="H218" i="15" s="1"/>
  <c r="K219" i="15"/>
  <c r="H219" i="15" s="1"/>
  <c r="K220" i="15"/>
  <c r="H220" i="15" s="1"/>
  <c r="K221" i="15"/>
  <c r="H221" i="15" s="1"/>
  <c r="K222" i="15"/>
  <c r="H222" i="15" s="1"/>
  <c r="K223" i="15"/>
  <c r="H223" i="15" s="1"/>
  <c r="K224" i="15"/>
  <c r="H224" i="15" s="1"/>
  <c r="K225" i="15"/>
  <c r="H225" i="15" s="1"/>
  <c r="K226" i="15"/>
  <c r="H226" i="15" s="1"/>
  <c r="K227" i="15"/>
  <c r="H227" i="15" s="1"/>
  <c r="K228" i="15"/>
  <c r="H228" i="15" s="1"/>
  <c r="K229" i="15"/>
  <c r="H229" i="15" s="1"/>
  <c r="K230" i="15"/>
  <c r="H230" i="15" s="1"/>
  <c r="K231" i="15"/>
  <c r="H231" i="15" s="1"/>
  <c r="K232" i="15"/>
  <c r="H232" i="15" s="1"/>
  <c r="K233" i="15"/>
  <c r="H233" i="15" s="1"/>
  <c r="K234" i="15"/>
  <c r="H234" i="15" s="1"/>
  <c r="K235" i="15"/>
  <c r="H235" i="15" s="1"/>
  <c r="K236" i="15"/>
  <c r="H236" i="15" s="1"/>
  <c r="K237" i="15"/>
  <c r="H237" i="15" s="1"/>
  <c r="K238" i="15"/>
  <c r="H238" i="15" s="1"/>
  <c r="K239" i="15"/>
  <c r="H239" i="15" s="1"/>
  <c r="K240" i="15"/>
  <c r="H240" i="15" s="1"/>
  <c r="K241" i="15"/>
  <c r="H241" i="15" s="1"/>
  <c r="K242" i="15"/>
  <c r="H242" i="15" s="1"/>
  <c r="K243" i="15"/>
  <c r="H243" i="15" s="1"/>
  <c r="K244" i="15"/>
  <c r="H244" i="15" s="1"/>
  <c r="K245" i="15"/>
  <c r="H245" i="15" s="1"/>
  <c r="K246" i="15"/>
  <c r="H246" i="15" s="1"/>
  <c r="K247" i="15"/>
  <c r="H247" i="15" s="1"/>
  <c r="K248" i="15"/>
  <c r="H248" i="15" s="1"/>
  <c r="K249" i="15"/>
  <c r="H249" i="15" s="1"/>
  <c r="K3" i="15"/>
  <c r="H3" i="15" s="1"/>
  <c r="N12" i="15" l="1"/>
  <c r="N15" i="15"/>
  <c r="G31" i="13"/>
  <c r="G32" i="13"/>
  <c r="B3" i="13"/>
  <c r="C5" i="4" l="1"/>
  <c r="C4" i="4"/>
  <c r="C3" i="4"/>
  <c r="C2" i="4"/>
</calcChain>
</file>

<file path=xl/sharedStrings.xml><?xml version="1.0" encoding="utf-8"?>
<sst xmlns="http://schemas.openxmlformats.org/spreadsheetml/2006/main" count="7313" uniqueCount="1325">
  <si>
    <t xml:space="preserve">Ctrl + N </t>
  </si>
  <si>
    <t>Open new workbook</t>
  </si>
  <si>
    <t>Ctrl + O</t>
  </si>
  <si>
    <t>Ctrl + W</t>
  </si>
  <si>
    <t>Open existing workbook</t>
  </si>
  <si>
    <t>Close active workbook</t>
  </si>
  <si>
    <t xml:space="preserve">Ctrl + S </t>
  </si>
  <si>
    <t>Save active workbook</t>
  </si>
  <si>
    <t xml:space="preserve">Copy </t>
  </si>
  <si>
    <t>Ctrl + C</t>
  </si>
  <si>
    <t xml:space="preserve">Ctrl + X </t>
  </si>
  <si>
    <t xml:space="preserve">Cut </t>
  </si>
  <si>
    <t xml:space="preserve">Ctrl + V </t>
  </si>
  <si>
    <t>Paste last selection that was cut or copied</t>
  </si>
  <si>
    <t>Ctrl + - (minus)</t>
  </si>
  <si>
    <t>Open Delete Cells dialog box</t>
  </si>
  <si>
    <t>Open Insert Cells dialog box</t>
  </si>
  <si>
    <t>Ctrl + + (plus)</t>
  </si>
  <si>
    <t>Ctrl + ' (apostrophe)</t>
  </si>
  <si>
    <t>Copy contents of cell above into active cell; formulas are an exact copy</t>
  </si>
  <si>
    <t>Ctrl + R</t>
  </si>
  <si>
    <t>Copy contents of cell to the left into active cell; formulas are an exact copy</t>
  </si>
  <si>
    <t>F2</t>
  </si>
  <si>
    <t>Editing contents</t>
  </si>
  <si>
    <t>Home</t>
  </si>
  <si>
    <t>End</t>
  </si>
  <si>
    <t>While in edit mode, move insertion point to beginning of cell content</t>
  </si>
  <si>
    <t>While in edit mode, move insertion point to end of cell contents</t>
  </si>
  <si>
    <t>Ctrl + →</t>
  </si>
  <si>
    <t>Ctrl + Back Arrow</t>
  </si>
  <si>
    <t>While in edit mode, move insertion point one word to the left</t>
  </si>
  <si>
    <t>While in edit mode, move insertion point one word to the right</t>
  </si>
  <si>
    <t>' (apostrophe)</t>
  </si>
  <si>
    <t>As 1st character in cell, format entry as "text</t>
  </si>
  <si>
    <t>Ctrl + Space Bar</t>
  </si>
  <si>
    <t>Select all cells in current column</t>
  </si>
  <si>
    <t>Shift + Space Bar</t>
  </si>
  <si>
    <t>Select all cells in current row</t>
  </si>
  <si>
    <t xml:space="preserve">Ctrl + ; (semi-colon) </t>
  </si>
  <si>
    <t>Enter current date</t>
  </si>
  <si>
    <t>Ctrl + Shift + : (colon</t>
  </si>
  <si>
    <t>Enter Current time</t>
  </si>
  <si>
    <t>Total</t>
  </si>
  <si>
    <t>Tax</t>
  </si>
  <si>
    <t>ID</t>
  </si>
  <si>
    <t>Full Name</t>
  </si>
  <si>
    <t>Gender</t>
  </si>
  <si>
    <t>Joining Date</t>
  </si>
  <si>
    <t>City</t>
  </si>
  <si>
    <t>Province</t>
  </si>
  <si>
    <t>Employment Type</t>
  </si>
  <si>
    <t>Years</t>
  </si>
  <si>
    <t>Base Salary</t>
  </si>
  <si>
    <t>Bonus</t>
  </si>
  <si>
    <t>Overtime</t>
  </si>
  <si>
    <t>Total Compensation</t>
  </si>
  <si>
    <t>Department</t>
  </si>
  <si>
    <t>P-1001</t>
  </si>
  <si>
    <t>Salim</t>
  </si>
  <si>
    <t>Male</t>
  </si>
  <si>
    <t>Hyderabad</t>
  </si>
  <si>
    <t>Sindh</t>
  </si>
  <si>
    <t>Contract</t>
  </si>
  <si>
    <t>Customer Support</t>
  </si>
  <si>
    <t>P-1002</t>
  </si>
  <si>
    <t>Mustafa</t>
  </si>
  <si>
    <t>Human Resources</t>
  </si>
  <si>
    <t>P-1003</t>
  </si>
  <si>
    <t>Talat</t>
  </si>
  <si>
    <t>P-1004</t>
  </si>
  <si>
    <t>Maqsood</t>
  </si>
  <si>
    <t>P-1005</t>
  </si>
  <si>
    <t>Abbas</t>
  </si>
  <si>
    <t>Finance</t>
  </si>
  <si>
    <t>P-1006</t>
  </si>
  <si>
    <t>Shoaib</t>
  </si>
  <si>
    <t>Marketing</t>
  </si>
  <si>
    <t>P-1007</t>
  </si>
  <si>
    <t>Aqeel</t>
  </si>
  <si>
    <t>P-1008</t>
  </si>
  <si>
    <t>Sohrab</t>
  </si>
  <si>
    <t>P-1009</t>
  </si>
  <si>
    <t>Bashir</t>
  </si>
  <si>
    <t>P-1010</t>
  </si>
  <si>
    <t>Arfa</t>
  </si>
  <si>
    <t>Female</t>
  </si>
  <si>
    <t>P-1011</t>
  </si>
  <si>
    <t>Sabir</t>
  </si>
  <si>
    <t>Accounting</t>
  </si>
  <si>
    <t>P-1012</t>
  </si>
  <si>
    <t>Hajira</t>
  </si>
  <si>
    <t>P-1013</t>
  </si>
  <si>
    <t>Saqlain</t>
  </si>
  <si>
    <t>P-1014</t>
  </si>
  <si>
    <t>Ghayoor</t>
  </si>
  <si>
    <t>P-1015</t>
  </si>
  <si>
    <t>Ismail</t>
  </si>
  <si>
    <t>P-1016</t>
  </si>
  <si>
    <t>Ilyas</t>
  </si>
  <si>
    <t>IT</t>
  </si>
  <si>
    <t>P-1017</t>
  </si>
  <si>
    <t>Bushra</t>
  </si>
  <si>
    <t>P-1018</t>
  </si>
  <si>
    <t>P-1019</t>
  </si>
  <si>
    <t>Nafees</t>
  </si>
  <si>
    <t>P-1020</t>
  </si>
  <si>
    <t>P-1021</t>
  </si>
  <si>
    <t>Nauman</t>
  </si>
  <si>
    <t>P-1022</t>
  </si>
  <si>
    <t>Shuja</t>
  </si>
  <si>
    <t>Sales</t>
  </si>
  <si>
    <t>P-1023</t>
  </si>
  <si>
    <t>Amin</t>
  </si>
  <si>
    <t>P-1024</t>
  </si>
  <si>
    <t>Abid</t>
  </si>
  <si>
    <t>P-1025</t>
  </si>
  <si>
    <t>Tariq</t>
  </si>
  <si>
    <t>P-1026</t>
  </si>
  <si>
    <t>Sarmad</t>
  </si>
  <si>
    <t>P-1027</t>
  </si>
  <si>
    <t>Aleem</t>
  </si>
  <si>
    <t>Full-Time</t>
  </si>
  <si>
    <t>P-1028</t>
  </si>
  <si>
    <t>P-1029</t>
  </si>
  <si>
    <t>Amina</t>
  </si>
  <si>
    <t>P-1030</t>
  </si>
  <si>
    <t>Yasin</t>
  </si>
  <si>
    <t>P-1031</t>
  </si>
  <si>
    <t>Ahsan</t>
  </si>
  <si>
    <t>P-1032</t>
  </si>
  <si>
    <t>Khurshid</t>
  </si>
  <si>
    <t>P-1033</t>
  </si>
  <si>
    <t>P-1034</t>
  </si>
  <si>
    <t>Yar</t>
  </si>
  <si>
    <t>P-1035</t>
  </si>
  <si>
    <t>P-1036</t>
  </si>
  <si>
    <t>P-1037</t>
  </si>
  <si>
    <t>Karachi</t>
  </si>
  <si>
    <t>P-1038</t>
  </si>
  <si>
    <t>Afsheen</t>
  </si>
  <si>
    <t>R&amp;D</t>
  </si>
  <si>
    <t>P-1039</t>
  </si>
  <si>
    <t>Sohail</t>
  </si>
  <si>
    <t>P-1040</t>
  </si>
  <si>
    <t>P-1041</t>
  </si>
  <si>
    <t>Tufail</t>
  </si>
  <si>
    <t>Administration</t>
  </si>
  <si>
    <t>P-1042</t>
  </si>
  <si>
    <t>P-1043</t>
  </si>
  <si>
    <t>Batool</t>
  </si>
  <si>
    <t>P-1044</t>
  </si>
  <si>
    <t>Benazir</t>
  </si>
  <si>
    <t>P-1045</t>
  </si>
  <si>
    <t>Rameez</t>
  </si>
  <si>
    <t>P-1046</t>
  </si>
  <si>
    <t>Safdar</t>
  </si>
  <si>
    <t>P-1047</t>
  </si>
  <si>
    <t>Taufeeq/Taufiq</t>
  </si>
  <si>
    <t>P-1048</t>
  </si>
  <si>
    <t>P-1049</t>
  </si>
  <si>
    <t>Fatima</t>
  </si>
  <si>
    <t>P-1050</t>
  </si>
  <si>
    <t>P-1051</t>
  </si>
  <si>
    <t>P-1052</t>
  </si>
  <si>
    <t>Asma</t>
  </si>
  <si>
    <t>P-1053</t>
  </si>
  <si>
    <t>P-1054</t>
  </si>
  <si>
    <t>P-1055</t>
  </si>
  <si>
    <t>Afreen</t>
  </si>
  <si>
    <t>P-1056</t>
  </si>
  <si>
    <t>Sarwar</t>
  </si>
  <si>
    <t>P-1057</t>
  </si>
  <si>
    <t>P-1058</t>
  </si>
  <si>
    <t>P-1059</t>
  </si>
  <si>
    <t>P-1060</t>
  </si>
  <si>
    <t>P-1061</t>
  </si>
  <si>
    <t>P-1062</t>
  </si>
  <si>
    <t>P-1063</t>
  </si>
  <si>
    <t>Rauf</t>
  </si>
  <si>
    <t>P-1064</t>
  </si>
  <si>
    <t>P-1065</t>
  </si>
  <si>
    <t>P-1066</t>
  </si>
  <si>
    <t>Shahbaz</t>
  </si>
  <si>
    <t>P-1067</t>
  </si>
  <si>
    <t>Hasan</t>
  </si>
  <si>
    <t>P-1068</t>
  </si>
  <si>
    <t>P-1069</t>
  </si>
  <si>
    <t>Zarar</t>
  </si>
  <si>
    <t>P-1070</t>
  </si>
  <si>
    <t>Azhar</t>
  </si>
  <si>
    <t>P-1071</t>
  </si>
  <si>
    <t>P-1072</t>
  </si>
  <si>
    <t>P-1073</t>
  </si>
  <si>
    <t>Inzamam</t>
  </si>
  <si>
    <t>P-1074</t>
  </si>
  <si>
    <t>Andaleeb</t>
  </si>
  <si>
    <t>P-1075</t>
  </si>
  <si>
    <t>Javeria</t>
  </si>
  <si>
    <t>P-1076</t>
  </si>
  <si>
    <t>P-1077</t>
  </si>
  <si>
    <t>P-1078</t>
  </si>
  <si>
    <t>P-1079</t>
  </si>
  <si>
    <t>Hamid</t>
  </si>
  <si>
    <t>P-1080</t>
  </si>
  <si>
    <t>P-1081</t>
  </si>
  <si>
    <t>P-1082</t>
  </si>
  <si>
    <t>Faisal</t>
  </si>
  <si>
    <t>P-1083</t>
  </si>
  <si>
    <t>Akbar</t>
  </si>
  <si>
    <t>P-1084</t>
  </si>
  <si>
    <t>P-1085</t>
  </si>
  <si>
    <t>Azeem</t>
  </si>
  <si>
    <t>P-1086</t>
  </si>
  <si>
    <t>P-1087</t>
  </si>
  <si>
    <t>Jamal</t>
  </si>
  <si>
    <t>P-1088</t>
  </si>
  <si>
    <t>P-1089</t>
  </si>
  <si>
    <t>Vakeel</t>
  </si>
  <si>
    <t>P-1090</t>
  </si>
  <si>
    <t>Qaiser</t>
  </si>
  <si>
    <t>P-1091</t>
  </si>
  <si>
    <t>Ahmed</t>
  </si>
  <si>
    <t>P-1092</t>
  </si>
  <si>
    <t>P-1093</t>
  </si>
  <si>
    <t>Aslam</t>
  </si>
  <si>
    <t>P-1094</t>
  </si>
  <si>
    <t>P-1095</t>
  </si>
  <si>
    <t>P-1096</t>
  </si>
  <si>
    <t>P-1097</t>
  </si>
  <si>
    <t>Saif</t>
  </si>
  <si>
    <t>P-1098</t>
  </si>
  <si>
    <t>P-1099</t>
  </si>
  <si>
    <t>Qasim</t>
  </si>
  <si>
    <t>P-1100</t>
  </si>
  <si>
    <t>P-1101</t>
  </si>
  <si>
    <t>Ishaq</t>
  </si>
  <si>
    <t>P-1102</t>
  </si>
  <si>
    <t>P-1103</t>
  </si>
  <si>
    <t>P-1104</t>
  </si>
  <si>
    <t>Babar</t>
  </si>
  <si>
    <t>P-1105</t>
  </si>
  <si>
    <t>Wasim</t>
  </si>
  <si>
    <t>P-1106</t>
  </si>
  <si>
    <t>P-1107</t>
  </si>
  <si>
    <t>P-1108</t>
  </si>
  <si>
    <t>P-1109</t>
  </si>
  <si>
    <t>Sher</t>
  </si>
  <si>
    <t>P-1110</t>
  </si>
  <si>
    <t>Sadiq</t>
  </si>
  <si>
    <t>P-1111</t>
  </si>
  <si>
    <t>P-1112</t>
  </si>
  <si>
    <t>P-1113</t>
  </si>
  <si>
    <t>P-1114</t>
  </si>
  <si>
    <t>P-1115</t>
  </si>
  <si>
    <t>Musharraf</t>
  </si>
  <si>
    <t>P-1116</t>
  </si>
  <si>
    <t>P-1117</t>
  </si>
  <si>
    <t>P-1118</t>
  </si>
  <si>
    <t>P-1119</t>
  </si>
  <si>
    <t>Iftikhar</t>
  </si>
  <si>
    <t>P-1120</t>
  </si>
  <si>
    <t>P-1121</t>
  </si>
  <si>
    <t>Irum</t>
  </si>
  <si>
    <t>P-1122</t>
  </si>
  <si>
    <t>Danial</t>
  </si>
  <si>
    <t>P-1123</t>
  </si>
  <si>
    <t>Munawar</t>
  </si>
  <si>
    <t>P-1124</t>
  </si>
  <si>
    <t>P-1125</t>
  </si>
  <si>
    <t>P-1126</t>
  </si>
  <si>
    <t>P-1127</t>
  </si>
  <si>
    <t>Junaid</t>
  </si>
  <si>
    <t>P-1128</t>
  </si>
  <si>
    <t>Madeeha</t>
  </si>
  <si>
    <t>P-1129</t>
  </si>
  <si>
    <t>Ibrahim</t>
  </si>
  <si>
    <t>P-1130</t>
  </si>
  <si>
    <t>P-1131</t>
  </si>
  <si>
    <t>P-1132</t>
  </si>
  <si>
    <t>Maleeha</t>
  </si>
  <si>
    <t>P-1133</t>
  </si>
  <si>
    <t>P-1134</t>
  </si>
  <si>
    <t>P-1135</t>
  </si>
  <si>
    <t>Zakir</t>
  </si>
  <si>
    <t>P-1136</t>
  </si>
  <si>
    <t>P-1137</t>
  </si>
  <si>
    <t>P-1138</t>
  </si>
  <si>
    <t>Farida</t>
  </si>
  <si>
    <t>P-1139</t>
  </si>
  <si>
    <t>P-1140</t>
  </si>
  <si>
    <t>P-1141</t>
  </si>
  <si>
    <t>P-1142</t>
  </si>
  <si>
    <t>P-1143</t>
  </si>
  <si>
    <t>P-1144</t>
  </si>
  <si>
    <t>Farah</t>
  </si>
  <si>
    <t>P-1145</t>
  </si>
  <si>
    <t>P-1146</t>
  </si>
  <si>
    <t>P-1147</t>
  </si>
  <si>
    <t>Rahim</t>
  </si>
  <si>
    <t>P-1148</t>
  </si>
  <si>
    <t>P-1149</t>
  </si>
  <si>
    <t>P-1150</t>
  </si>
  <si>
    <t>P-1151</t>
  </si>
  <si>
    <t>P-1152</t>
  </si>
  <si>
    <t>P-1153</t>
  </si>
  <si>
    <t>P-1154</t>
  </si>
  <si>
    <t>Hafeez</t>
  </si>
  <si>
    <t>P-1155</t>
  </si>
  <si>
    <t>P-1156</t>
  </si>
  <si>
    <t>P-1157</t>
  </si>
  <si>
    <t>P-1158</t>
  </si>
  <si>
    <t>P-1159</t>
  </si>
  <si>
    <t>P-1160</t>
  </si>
  <si>
    <t>P-1161</t>
  </si>
  <si>
    <t>P-1162</t>
  </si>
  <si>
    <t>Zaighum</t>
  </si>
  <si>
    <t>P-1163</t>
  </si>
  <si>
    <t>P-1164</t>
  </si>
  <si>
    <t>P-1165</t>
  </si>
  <si>
    <t>P-1166</t>
  </si>
  <si>
    <t>P-1167</t>
  </si>
  <si>
    <t>P-1168</t>
  </si>
  <si>
    <t>P-1169</t>
  </si>
  <si>
    <t>P-1170</t>
  </si>
  <si>
    <t>P-1171</t>
  </si>
  <si>
    <t>P-1172</t>
  </si>
  <si>
    <t>P-1173</t>
  </si>
  <si>
    <t>P-1174</t>
  </si>
  <si>
    <t>P-1175</t>
  </si>
  <si>
    <t>Irfan</t>
  </si>
  <si>
    <t>P-1176</t>
  </si>
  <si>
    <t>P-1177</t>
  </si>
  <si>
    <t>P-1178</t>
  </si>
  <si>
    <t>P-1179</t>
  </si>
  <si>
    <t>P-1180</t>
  </si>
  <si>
    <t>P-1181</t>
  </si>
  <si>
    <t>P-1182</t>
  </si>
  <si>
    <t>P-1183</t>
  </si>
  <si>
    <t>P-1184</t>
  </si>
  <si>
    <t>P-1185</t>
  </si>
  <si>
    <t>P-1186</t>
  </si>
  <si>
    <t>P-1187</t>
  </si>
  <si>
    <t>P-1188</t>
  </si>
  <si>
    <t>P-1189</t>
  </si>
  <si>
    <t>P-1190</t>
  </si>
  <si>
    <t>Latif</t>
  </si>
  <si>
    <t>P-1191</t>
  </si>
  <si>
    <t>P-1192</t>
  </si>
  <si>
    <t>P-1193</t>
  </si>
  <si>
    <t>P-1194</t>
  </si>
  <si>
    <t>P-1195</t>
  </si>
  <si>
    <t>P-1196</t>
  </si>
  <si>
    <t>P-1197</t>
  </si>
  <si>
    <t>P-1198</t>
  </si>
  <si>
    <t>Naveed</t>
  </si>
  <si>
    <t>P-1199</t>
  </si>
  <si>
    <t>P-1200</t>
  </si>
  <si>
    <t>P-1201</t>
  </si>
  <si>
    <t>P-1202</t>
  </si>
  <si>
    <t>P-1203</t>
  </si>
  <si>
    <t>P-1204</t>
  </si>
  <si>
    <t>P-1205</t>
  </si>
  <si>
    <t>P-1206</t>
  </si>
  <si>
    <t>P-1207</t>
  </si>
  <si>
    <t>P-1208</t>
  </si>
  <si>
    <t>P-1209</t>
  </si>
  <si>
    <t>P-1210</t>
  </si>
  <si>
    <t>P-1211</t>
  </si>
  <si>
    <t>P-1212</t>
  </si>
  <si>
    <t>Karim/Kareem</t>
  </si>
  <si>
    <t>P-1213</t>
  </si>
  <si>
    <t>P-1214</t>
  </si>
  <si>
    <t>P-1215</t>
  </si>
  <si>
    <t>Mustansar</t>
  </si>
  <si>
    <t>P-1216</t>
  </si>
  <si>
    <t>P-1217</t>
  </si>
  <si>
    <t>P-1218</t>
  </si>
  <si>
    <t>P-1219</t>
  </si>
  <si>
    <t>P-1220</t>
  </si>
  <si>
    <t>P-1221</t>
  </si>
  <si>
    <t>P-1222</t>
  </si>
  <si>
    <t>P-1223</t>
  </si>
  <si>
    <t>P-1224</t>
  </si>
  <si>
    <t>P-1225</t>
  </si>
  <si>
    <t>P-1226</t>
  </si>
  <si>
    <t>P-1227</t>
  </si>
  <si>
    <t>P-1228</t>
  </si>
  <si>
    <t>P-1229</t>
  </si>
  <si>
    <t>P-1230</t>
  </si>
  <si>
    <t>P-1231</t>
  </si>
  <si>
    <t>P-1232</t>
  </si>
  <si>
    <t>P-1233</t>
  </si>
  <si>
    <t>P-1234</t>
  </si>
  <si>
    <t>P-1235</t>
  </si>
  <si>
    <t>P-1236</t>
  </si>
  <si>
    <t>P-1237</t>
  </si>
  <si>
    <t>P-1238</t>
  </si>
  <si>
    <t>P-1239</t>
  </si>
  <si>
    <t>Faiz</t>
  </si>
  <si>
    <t>P-1240</t>
  </si>
  <si>
    <t>P-1241</t>
  </si>
  <si>
    <t>P-1242</t>
  </si>
  <si>
    <t>P-1243</t>
  </si>
  <si>
    <t>P-1244</t>
  </si>
  <si>
    <t>P-1245</t>
  </si>
  <si>
    <t>P-1246</t>
  </si>
  <si>
    <t>P-1247</t>
  </si>
  <si>
    <t>P-1248</t>
  </si>
  <si>
    <t>Arif</t>
  </si>
  <si>
    <t>P-1249</t>
  </si>
  <si>
    <t>P-1250</t>
  </si>
  <si>
    <t>P-1251</t>
  </si>
  <si>
    <t>P-1252</t>
  </si>
  <si>
    <t>P-1253</t>
  </si>
  <si>
    <t>P-1254</t>
  </si>
  <si>
    <t>P-1255</t>
  </si>
  <si>
    <t>P-1256</t>
  </si>
  <si>
    <t>P-1257</t>
  </si>
  <si>
    <t>P-1258</t>
  </si>
  <si>
    <t>P-1259</t>
  </si>
  <si>
    <t>P-1260</t>
  </si>
  <si>
    <t>P-1261</t>
  </si>
  <si>
    <t>P-1262</t>
  </si>
  <si>
    <t>P-1263</t>
  </si>
  <si>
    <t>P-1264</t>
  </si>
  <si>
    <t>P-1265</t>
  </si>
  <si>
    <t>P-1266</t>
  </si>
  <si>
    <t>P-1267</t>
  </si>
  <si>
    <t>Yousuf</t>
  </si>
  <si>
    <t>P-1268</t>
  </si>
  <si>
    <t>P-1269</t>
  </si>
  <si>
    <t>P-1270</t>
  </si>
  <si>
    <t>P-1271</t>
  </si>
  <si>
    <t>Lahore</t>
  </si>
  <si>
    <t>Punjab</t>
  </si>
  <si>
    <t>P-1272</t>
  </si>
  <si>
    <t>P-1273</t>
  </si>
  <si>
    <t>P-1274</t>
  </si>
  <si>
    <t>P-1275</t>
  </si>
  <si>
    <t>P-1276</t>
  </si>
  <si>
    <t>P-1277</t>
  </si>
  <si>
    <t>P-1278</t>
  </si>
  <si>
    <t>P-1279</t>
  </si>
  <si>
    <t>P-1280</t>
  </si>
  <si>
    <t>P-1281</t>
  </si>
  <si>
    <t>P-1282</t>
  </si>
  <si>
    <t>P-1283</t>
  </si>
  <si>
    <t>P-1284</t>
  </si>
  <si>
    <t>P-1285</t>
  </si>
  <si>
    <t>P-1286</t>
  </si>
  <si>
    <t>P-1287</t>
  </si>
  <si>
    <t>P-1288</t>
  </si>
  <si>
    <t>P-1289</t>
  </si>
  <si>
    <t>P-1290</t>
  </si>
  <si>
    <t>P-1291</t>
  </si>
  <si>
    <t>P-1292</t>
  </si>
  <si>
    <t>P-1293</t>
  </si>
  <si>
    <t>P-1294</t>
  </si>
  <si>
    <t>P-1295</t>
  </si>
  <si>
    <t>P-1296</t>
  </si>
  <si>
    <t>P-1297</t>
  </si>
  <si>
    <t>P-1298</t>
  </si>
  <si>
    <t>P-1299</t>
  </si>
  <si>
    <t>P-1300</t>
  </si>
  <si>
    <t>Zafar</t>
  </si>
  <si>
    <t>P-1301</t>
  </si>
  <si>
    <t>P-1302</t>
  </si>
  <si>
    <t>P-1303</t>
  </si>
  <si>
    <t>P-1304</t>
  </si>
  <si>
    <t>P-1305</t>
  </si>
  <si>
    <t>P-1306</t>
  </si>
  <si>
    <t>P-1307</t>
  </si>
  <si>
    <t>P-1308</t>
  </si>
  <si>
    <t>Mohammed</t>
  </si>
  <si>
    <t>Peshawar</t>
  </si>
  <si>
    <t>Khyber-Pakhtunkhwa</t>
  </si>
  <si>
    <t>P-1309</t>
  </si>
  <si>
    <t>P-1310</t>
  </si>
  <si>
    <t>P-1311</t>
  </si>
  <si>
    <t>Zahid</t>
  </si>
  <si>
    <t>P-1312</t>
  </si>
  <si>
    <t>P-1313</t>
  </si>
  <si>
    <t>P-1314</t>
  </si>
  <si>
    <t>Saad</t>
  </si>
  <si>
    <t>P-1315</t>
  </si>
  <si>
    <t>P-1316</t>
  </si>
  <si>
    <t>P-1317</t>
  </si>
  <si>
    <t>P-1318</t>
  </si>
  <si>
    <t>P-1319</t>
  </si>
  <si>
    <t>P-1320</t>
  </si>
  <si>
    <t>P-1321</t>
  </si>
  <si>
    <t>P-1322</t>
  </si>
  <si>
    <t>P-1323</t>
  </si>
  <si>
    <t>P-1324</t>
  </si>
  <si>
    <t>P-1325</t>
  </si>
  <si>
    <t>P-1326</t>
  </si>
  <si>
    <t>P-1327</t>
  </si>
  <si>
    <t>P-1328</t>
  </si>
  <si>
    <t>P-1329</t>
  </si>
  <si>
    <t>P-1330</t>
  </si>
  <si>
    <t>P-1331</t>
  </si>
  <si>
    <t>P-1332</t>
  </si>
  <si>
    <t>P-1333</t>
  </si>
  <si>
    <t>P-1334</t>
  </si>
  <si>
    <t>P-1335</t>
  </si>
  <si>
    <t>P-1336</t>
  </si>
  <si>
    <t>P-1337</t>
  </si>
  <si>
    <t>P-1338</t>
  </si>
  <si>
    <t>P-1339</t>
  </si>
  <si>
    <t>P-1340</t>
  </si>
  <si>
    <t>P-1341</t>
  </si>
  <si>
    <t>P-1342</t>
  </si>
  <si>
    <t>P-1343</t>
  </si>
  <si>
    <t>P-1344</t>
  </si>
  <si>
    <t>P-1345</t>
  </si>
  <si>
    <t>P-1346</t>
  </si>
  <si>
    <t>P-1347</t>
  </si>
  <si>
    <t>P-1348</t>
  </si>
  <si>
    <t>P-1349</t>
  </si>
  <si>
    <t>P-1350</t>
  </si>
  <si>
    <t>P-1351</t>
  </si>
  <si>
    <t>P-1352</t>
  </si>
  <si>
    <t>P-1353</t>
  </si>
  <si>
    <t>P-1354</t>
  </si>
  <si>
    <t>P-1355</t>
  </si>
  <si>
    <t>P-1356</t>
  </si>
  <si>
    <t>P-1357</t>
  </si>
  <si>
    <t>P-1358</t>
  </si>
  <si>
    <t>Quetta</t>
  </si>
  <si>
    <t>Balochistan</t>
  </si>
  <si>
    <t>P-1359</t>
  </si>
  <si>
    <t>P-1360</t>
  </si>
  <si>
    <t>P-1361</t>
  </si>
  <si>
    <t>P-1362</t>
  </si>
  <si>
    <t>P-1363</t>
  </si>
  <si>
    <t>P-1364</t>
  </si>
  <si>
    <t>P-1365</t>
  </si>
  <si>
    <t>P-1366</t>
  </si>
  <si>
    <t>P-1367</t>
  </si>
  <si>
    <t>P-1368</t>
  </si>
  <si>
    <t>P-1369</t>
  </si>
  <si>
    <t>P-1370</t>
  </si>
  <si>
    <t>P-1371</t>
  </si>
  <si>
    <t>P-1372</t>
  </si>
  <si>
    <t>P-1373</t>
  </si>
  <si>
    <t>P-1374</t>
  </si>
  <si>
    <t>P-1375</t>
  </si>
  <si>
    <t>P-1376</t>
  </si>
  <si>
    <t>P-1377</t>
  </si>
  <si>
    <t>P-1378</t>
  </si>
  <si>
    <t>P-1379</t>
  </si>
  <si>
    <t>P-1380</t>
  </si>
  <si>
    <t>P-1381</t>
  </si>
  <si>
    <t>P-1382</t>
  </si>
  <si>
    <t>Mubashar</t>
  </si>
  <si>
    <t>P-1383</t>
  </si>
  <si>
    <t>P-1384</t>
  </si>
  <si>
    <t>P-1385</t>
  </si>
  <si>
    <t>Farooq</t>
  </si>
  <si>
    <t>P-1386</t>
  </si>
  <si>
    <t>P-1387</t>
  </si>
  <si>
    <t>P-1388</t>
  </si>
  <si>
    <t>P-1389</t>
  </si>
  <si>
    <t>P-1390</t>
  </si>
  <si>
    <t>P-1391</t>
  </si>
  <si>
    <t>P-1392</t>
  </si>
  <si>
    <t>P-1393</t>
  </si>
  <si>
    <t>P-1394</t>
  </si>
  <si>
    <t>P-1395</t>
  </si>
  <si>
    <t>P-1396</t>
  </si>
  <si>
    <t>P-1397</t>
  </si>
  <si>
    <t>P-1398</t>
  </si>
  <si>
    <t>P-1399</t>
  </si>
  <si>
    <t>P-1400</t>
  </si>
  <si>
    <t>P-1401</t>
  </si>
  <si>
    <t>P-1402</t>
  </si>
  <si>
    <t>P-1403</t>
  </si>
  <si>
    <t>P-1404</t>
  </si>
  <si>
    <t>P-1405</t>
  </si>
  <si>
    <t>P-1406</t>
  </si>
  <si>
    <t>P-1407</t>
  </si>
  <si>
    <t>P-1408</t>
  </si>
  <si>
    <t>P-1409</t>
  </si>
  <si>
    <t>P-1410</t>
  </si>
  <si>
    <t>P-1411</t>
  </si>
  <si>
    <t>P-1412</t>
  </si>
  <si>
    <t>P-1413</t>
  </si>
  <si>
    <t>P-1414</t>
  </si>
  <si>
    <t>P-1415</t>
  </si>
  <si>
    <t>P-1416</t>
  </si>
  <si>
    <t>P-1417</t>
  </si>
  <si>
    <t>P-1418</t>
  </si>
  <si>
    <t>P-1419</t>
  </si>
  <si>
    <t>P-1420</t>
  </si>
  <si>
    <t>P-1421</t>
  </si>
  <si>
    <t>Planet</t>
  </si>
  <si>
    <t>Diameter</t>
  </si>
  <si>
    <t>Diameter (km)</t>
  </si>
  <si>
    <t>Sattelites</t>
  </si>
  <si>
    <t>Mercury</t>
  </si>
  <si>
    <t>Venus</t>
  </si>
  <si>
    <t>Earth</t>
  </si>
  <si>
    <t>Mars</t>
  </si>
  <si>
    <t>Jupiter</t>
  </si>
  <si>
    <t>Saturn</t>
  </si>
  <si>
    <t>Name</t>
  </si>
  <si>
    <t>Index</t>
  </si>
  <si>
    <t>Match</t>
  </si>
  <si>
    <t xml:space="preserve">The MATCH function is designed for one purpose: find the position of an item in a range. For example, we can use MATCH to get the position of the word "Mars" in this list </t>
  </si>
  <si>
    <t>Month</t>
  </si>
  <si>
    <t>Feb</t>
  </si>
  <si>
    <t>Zone</t>
  </si>
  <si>
    <t>South</t>
  </si>
  <si>
    <t>Quantity</t>
  </si>
  <si>
    <t>Month/ Zone</t>
  </si>
  <si>
    <t>North</t>
  </si>
  <si>
    <t>East</t>
  </si>
  <si>
    <t>West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</si>
  <si>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</si>
  <si>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</si>
  <si>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</si>
  <si>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</si>
  <si>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</si>
  <si>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</si>
  <si>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</si>
  <si>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</si>
  <si>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</si>
  <si>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</si>
  <si>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</si>
  <si>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Employee Name</t>
  </si>
  <si>
    <t>Hire Date</t>
  </si>
  <si>
    <t>Status</t>
  </si>
  <si>
    <t>Job Rating</t>
  </si>
  <si>
    <t>Salary</t>
  </si>
  <si>
    <t>years based bonus</t>
  </si>
  <si>
    <t>status based bonus</t>
  </si>
  <si>
    <t>job rating based bonus</t>
  </si>
  <si>
    <t>Palmer, Terry</t>
  </si>
  <si>
    <t>Full Time</t>
  </si>
  <si>
    <t>Nicholson, Lee</t>
  </si>
  <si>
    <t>Half-Time</t>
  </si>
  <si>
    <t>Jensen, Kristina</t>
  </si>
  <si>
    <t>Hourly</t>
  </si>
  <si>
    <t>Randall, Yvonne</t>
  </si>
  <si>
    <t>Cole, Elbert</t>
  </si>
  <si>
    <t>Allen, Thomas</t>
  </si>
  <si>
    <t>Hoover, Evangeline</t>
  </si>
  <si>
    <t>House, Paul</t>
  </si>
  <si>
    <t>Hernandez, Glenn</t>
  </si>
  <si>
    <t>Sullivan, Robert</t>
  </si>
  <si>
    <t>Hicks, Monica</t>
  </si>
  <si>
    <t>Banks, Ryan</t>
  </si>
  <si>
    <t>Lucas, John</t>
  </si>
  <si>
    <t>Durham, Troy</t>
  </si>
  <si>
    <t>Moreno, Christopher</t>
  </si>
  <si>
    <t>Obrien, Madelyn</t>
  </si>
  <si>
    <t>Taylor, Hector</t>
  </si>
  <si>
    <t>Mosley, Michael</t>
  </si>
  <si>
    <t>Jenkins, Scott</t>
  </si>
  <si>
    <t>Newman, Aria</t>
  </si>
  <si>
    <t>Walter, Michael</t>
  </si>
  <si>
    <t>Harris, Brian</t>
  </si>
  <si>
    <t>Hall, Jenny</t>
  </si>
  <si>
    <t>Powers, Tia</t>
  </si>
  <si>
    <t>Adams, David</t>
  </si>
  <si>
    <t>Bridges, Jeff</t>
  </si>
  <si>
    <t>Jefferson, Elaine</t>
  </si>
  <si>
    <t>Mitchell, Shannon</t>
  </si>
  <si>
    <t>Gibson, Janet</t>
  </si>
  <si>
    <t>Matthews, Diane</t>
  </si>
  <si>
    <t>Nichols, Nathaniel</t>
  </si>
  <si>
    <t>Townsend, Jerry</t>
  </si>
  <si>
    <t>Chase, Troy</t>
  </si>
  <si>
    <t>Lopez, Stephen</t>
  </si>
  <si>
    <t>Love, Danny</t>
  </si>
  <si>
    <t>Campos, Richard</t>
  </si>
  <si>
    <t>Robinson, John</t>
  </si>
  <si>
    <t>Melton, Scott</t>
  </si>
  <si>
    <t>Fernandez, Marie</t>
  </si>
  <si>
    <t>Greer, Brian</t>
  </si>
  <si>
    <t>Moody, Matthew</t>
  </si>
  <si>
    <t>Anderson, Teason</t>
  </si>
  <si>
    <t>Sharp, Janine</t>
  </si>
  <si>
    <t>Fox, Ellen</t>
  </si>
  <si>
    <t>Dyer, Carrie</t>
  </si>
  <si>
    <t>Pena, Erik</t>
  </si>
  <si>
    <t>Oliver, Francisco</t>
  </si>
  <si>
    <t>Noble, Michael</t>
  </si>
  <si>
    <t>Nixon, Randy</t>
  </si>
  <si>
    <t>Wallace, Timothy</t>
  </si>
  <si>
    <t>Campbell, Michael</t>
  </si>
  <si>
    <t>Singleton, David</t>
  </si>
  <si>
    <t>Doyle, Leslie</t>
  </si>
  <si>
    <t>Steele, Gerald</t>
  </si>
  <si>
    <t>Carpenter, Ronald</t>
  </si>
  <si>
    <t>Erickson, Ricky</t>
  </si>
  <si>
    <t>Short, Timothy</t>
  </si>
  <si>
    <t>Davis, Tonya</t>
  </si>
  <si>
    <t>McDonald, Debra</t>
  </si>
  <si>
    <t>Barron, Michael</t>
  </si>
  <si>
    <t>Horton, Cleatis</t>
  </si>
  <si>
    <t>Wolf, Debbie</t>
  </si>
  <si>
    <t>Sutton, Matthew</t>
  </si>
  <si>
    <t>Bartlett, Julia</t>
  </si>
  <si>
    <t>Fowler, John</t>
  </si>
  <si>
    <t>Dawson, Jonathan</t>
  </si>
  <si>
    <t>Booth, Raquel</t>
  </si>
  <si>
    <t>Roberson, Eileen</t>
  </si>
  <si>
    <t>McKee, Michelle</t>
  </si>
  <si>
    <t>Beasley, Timothy</t>
  </si>
  <si>
    <t>Ayala, Polly</t>
  </si>
  <si>
    <t>Contreras, Dean</t>
  </si>
  <si>
    <t>Lang, Dana</t>
  </si>
  <si>
    <t>Joseph, Christopher</t>
  </si>
  <si>
    <t>Boone, Eric</t>
  </si>
  <si>
    <t>Rowe, Ken</t>
  </si>
  <si>
    <t>Sexton, John</t>
  </si>
  <si>
    <t>Schwartz, Joseph</t>
  </si>
  <si>
    <t>Andrews, Diane</t>
  </si>
  <si>
    <t>Norman, Rita</t>
  </si>
  <si>
    <t>Maynard, Susan</t>
  </si>
  <si>
    <t>Schultz, Norman</t>
  </si>
  <si>
    <t>Burgess, Cherie</t>
  </si>
  <si>
    <t>Carr, Susan</t>
  </si>
  <si>
    <t>White, Daniel</t>
  </si>
  <si>
    <t>Watkins, Gary</t>
  </si>
  <si>
    <t>Ryan, Ryan</t>
  </si>
  <si>
    <t>Ball, Kirk</t>
  </si>
  <si>
    <t>Bean, Deborah</t>
  </si>
  <si>
    <t>Blackwell, Brandon</t>
  </si>
  <si>
    <t>Webster, David</t>
  </si>
  <si>
    <t>Rich, Brent</t>
  </si>
  <si>
    <t>Beck, Craig</t>
  </si>
  <si>
    <t>Lester, Sherri</t>
  </si>
  <si>
    <t>Walls, Brian</t>
  </si>
  <si>
    <t>Stokes, Jonathan</t>
  </si>
  <si>
    <t>Larson, David</t>
  </si>
  <si>
    <t>Barnes, Grant</t>
  </si>
  <si>
    <t>Christensen, Jill</t>
  </si>
  <si>
    <t>Hudson, Lorna</t>
  </si>
  <si>
    <t>Solomon, Michael</t>
  </si>
  <si>
    <t>Gentry, John</t>
  </si>
  <si>
    <t>Neal, Sally</t>
  </si>
  <si>
    <t>Pearson, Cassy</t>
  </si>
  <si>
    <t>Hunt, Norman</t>
  </si>
  <si>
    <t>Howell, Douglas</t>
  </si>
  <si>
    <t>Beard, Sandi</t>
  </si>
  <si>
    <t>Payne, Vicky</t>
  </si>
  <si>
    <t>Cameron, John</t>
  </si>
  <si>
    <t>Bauer, Chris</t>
  </si>
  <si>
    <t>Kelly, Icelita</t>
  </si>
  <si>
    <t>Blevins, Carey</t>
  </si>
  <si>
    <t>Owen, Robert</t>
  </si>
  <si>
    <t>Callahan, Marilyn</t>
  </si>
  <si>
    <t>Blair, Sperry</t>
  </si>
  <si>
    <t>Walker, Mike</t>
  </si>
  <si>
    <t>Gates, Anne</t>
  </si>
  <si>
    <t>Brady, Traci</t>
  </si>
  <si>
    <t>Vazquez, Kenneth</t>
  </si>
  <si>
    <t>Stafford, Rhonda</t>
  </si>
  <si>
    <t>Torres, Bruce</t>
  </si>
  <si>
    <t>Shelton, Donna</t>
  </si>
  <si>
    <t>Carlson, Jeremy</t>
  </si>
  <si>
    <t>Lane, Brandyn</t>
  </si>
  <si>
    <t>Hodge, Craig</t>
  </si>
  <si>
    <t>Simmons, Robert</t>
  </si>
  <si>
    <t>Shannon, Kevin</t>
  </si>
  <si>
    <t>Hickman, John</t>
  </si>
  <si>
    <t>Lara, Mark</t>
  </si>
  <si>
    <t>Oneal, William</t>
  </si>
  <si>
    <t>Hanson, Dennis</t>
  </si>
  <si>
    <t>Burnett, Kevin</t>
  </si>
  <si>
    <t>Jordan, Mark</t>
  </si>
  <si>
    <t>West, Jeffrey</t>
  </si>
  <si>
    <t>Tanner, Timothy</t>
  </si>
  <si>
    <t>Gregory, Jon</t>
  </si>
  <si>
    <t>Orr, Jennifer</t>
  </si>
  <si>
    <t>Stephenson, Matthew</t>
  </si>
  <si>
    <t>Hood, Renee</t>
  </si>
  <si>
    <t>Briggs, Bryan</t>
  </si>
  <si>
    <t>Frazier, Chris</t>
  </si>
  <si>
    <t>Knox, Lori</t>
  </si>
  <si>
    <t>Bowers, Tammy</t>
  </si>
  <si>
    <t>Long, Gary</t>
  </si>
  <si>
    <t>Pratt, Erik</t>
  </si>
  <si>
    <t>Floyd, Eric</t>
  </si>
  <si>
    <t>Cooper, Lisa</t>
  </si>
  <si>
    <t>Meyers, David</t>
  </si>
  <si>
    <t>Leon, Emily</t>
  </si>
  <si>
    <t>Padilla, Christopher</t>
  </si>
  <si>
    <t>Terry, Karin</t>
  </si>
  <si>
    <t>Garza, Anthony</t>
  </si>
  <si>
    <t>Snow, Desiree</t>
  </si>
  <si>
    <t>Knight, Denise</t>
  </si>
  <si>
    <t>Lamb, John</t>
  </si>
  <si>
    <t>Sherman, Karin</t>
  </si>
  <si>
    <t>Dudley, James</t>
  </si>
  <si>
    <t>Gomez, Ed</t>
  </si>
  <si>
    <t>Nguyen, Dennis</t>
  </si>
  <si>
    <t>Flynn, Melissa</t>
  </si>
  <si>
    <t>Whitehead, Carolyn</t>
  </si>
  <si>
    <t>Blake, Thomas</t>
  </si>
  <si>
    <t>Daniel, Robert</t>
  </si>
  <si>
    <t>Davenport, Troy</t>
  </si>
  <si>
    <t>Lee, Charles</t>
  </si>
  <si>
    <t>Browning, Kathleen</t>
  </si>
  <si>
    <t>Goodman, Kuyler</t>
  </si>
  <si>
    <t>Golden, Christine</t>
  </si>
  <si>
    <t>Schmidt, Michael</t>
  </si>
  <si>
    <t>Smith, Koleen</t>
  </si>
  <si>
    <t>Phillips, Liesl</t>
  </si>
  <si>
    <t>Salinas, Jon</t>
  </si>
  <si>
    <t>Foley, Peter</t>
  </si>
  <si>
    <t>McKenzie, Michelle</t>
  </si>
  <si>
    <t>Lynch, Scott</t>
  </si>
  <si>
    <t>Alexander, Charles</t>
  </si>
  <si>
    <t>Alvarez, Steven</t>
  </si>
  <si>
    <t>Haynes, Ernest</t>
  </si>
  <si>
    <t>Simpson, Jimmy</t>
  </si>
  <si>
    <t>Mendoza, Bobby</t>
  </si>
  <si>
    <t>Maldonado, Robert</t>
  </si>
  <si>
    <t>Wheeler, Meegan</t>
  </si>
  <si>
    <t>Shields, Robert</t>
  </si>
  <si>
    <t>Williamson, Sumedha</t>
  </si>
  <si>
    <t>Atkins, Kevin</t>
  </si>
  <si>
    <t>Giles, Kathleen</t>
  </si>
  <si>
    <t>Mills, Melissa</t>
  </si>
  <si>
    <t>Ford, Matt</t>
  </si>
  <si>
    <t>Russell, Mark</t>
  </si>
  <si>
    <t>Barton, Barry</t>
  </si>
  <si>
    <t>Mack, Barry</t>
  </si>
  <si>
    <t>Estes, Mary</t>
  </si>
  <si>
    <t>Adkins, Michael</t>
  </si>
  <si>
    <t>Zimmerman, Julian</t>
  </si>
  <si>
    <t>Sellers, William</t>
  </si>
  <si>
    <t>Jacobs, Florianne</t>
  </si>
  <si>
    <t>Medina, Warren</t>
  </si>
  <si>
    <t>Mullins, Angela</t>
  </si>
  <si>
    <t>Mason, Suzanne</t>
  </si>
  <si>
    <t>Francis, Todd</t>
  </si>
  <si>
    <t>Buckel, Patricia</t>
  </si>
  <si>
    <t>McKinney, Christofer</t>
  </si>
  <si>
    <t>Carroll, Lesa</t>
  </si>
  <si>
    <t>Lyons, Brian</t>
  </si>
  <si>
    <t>Watts, Curtis</t>
  </si>
  <si>
    <t>Vance, Cheryl</t>
  </si>
  <si>
    <t>Castillo, Sheri</t>
  </si>
  <si>
    <t>Leblanc, Jenny</t>
  </si>
  <si>
    <t>Roth, Tony</t>
  </si>
  <si>
    <t>Bennett, Chris</t>
  </si>
  <si>
    <t>Johnson, Mary Jo</t>
  </si>
  <si>
    <t>Hutchinson, Robin</t>
  </si>
  <si>
    <t>Ashley, Michael</t>
  </si>
  <si>
    <t>Blankenship, Roger</t>
  </si>
  <si>
    <t>Reynolds, Barbara</t>
  </si>
  <si>
    <t>Huff, Erik</t>
  </si>
  <si>
    <t>Ward, Williams</t>
  </si>
  <si>
    <t>Salazar, Ruben</t>
  </si>
  <si>
    <t>Copeland, Roger</t>
  </si>
  <si>
    <t>McCarthy, Ryan</t>
  </si>
  <si>
    <t>Owens, Dwight</t>
  </si>
  <si>
    <t>Garner, Terry</t>
  </si>
  <si>
    <t>Houston, Mark</t>
  </si>
  <si>
    <t>Tucker, James</t>
  </si>
  <si>
    <t>McDaniel, Tamara</t>
  </si>
  <si>
    <t>Sanchez, Greg</t>
  </si>
  <si>
    <t>Fisher, Maria</t>
  </si>
  <si>
    <t>Cannon, Jenny</t>
  </si>
  <si>
    <t>Avila, Jody</t>
  </si>
  <si>
    <t>Patterson, Robert</t>
  </si>
  <si>
    <t>Hardin, Gregory</t>
  </si>
  <si>
    <t>Griffin, Debbi</t>
  </si>
  <si>
    <t>Hansen, Andrew</t>
  </si>
  <si>
    <t>Martin, Terry</t>
  </si>
  <si>
    <t>Freeman, Dennis</t>
  </si>
  <si>
    <t>Lowery, Charles</t>
  </si>
  <si>
    <t>Fletcher, Brian</t>
  </si>
  <si>
    <t>McClure, Gary</t>
  </si>
  <si>
    <t>Winters, Shaun</t>
  </si>
  <si>
    <t>Hull, Jeanne</t>
  </si>
  <si>
    <t>Barker, Heidi</t>
  </si>
  <si>
    <t>Navarro, Marc</t>
  </si>
  <si>
    <t>Rush, Lateef</t>
  </si>
  <si>
    <t>Everett, Dan</t>
  </si>
  <si>
    <t>Perez, Kim</t>
  </si>
  <si>
    <t>Marquez, Thomas</t>
  </si>
  <si>
    <t>Lindsey, Deborah</t>
  </si>
  <si>
    <t>&gt; 10 years (2%)</t>
  </si>
  <si>
    <t>Hourly (5%)</t>
  </si>
  <si>
    <t>&gt; 3 (10%)</t>
  </si>
  <si>
    <t>Rating</t>
  </si>
  <si>
    <t>S.no</t>
  </si>
  <si>
    <t>Row Labels</t>
  </si>
  <si>
    <t>Grand Total</t>
  </si>
  <si>
    <t>Sum of Base Salary</t>
  </si>
  <si>
    <t>Sum of Bonus</t>
  </si>
  <si>
    <t>Sum of Overtime</t>
  </si>
  <si>
    <t>Sum of Total Compensation</t>
  </si>
  <si>
    <t>Count of ID</t>
  </si>
  <si>
    <t>Balochistan Total</t>
  </si>
  <si>
    <t>Khyber-Pakhtunkhwa Total</t>
  </si>
  <si>
    <t>Punjab Total</t>
  </si>
  <si>
    <t>Sindh Total</t>
  </si>
  <si>
    <t>Palmer</t>
  </si>
  <si>
    <t xml:space="preserve"> Terry</t>
  </si>
  <si>
    <t>Nicholson</t>
  </si>
  <si>
    <t xml:space="preserve"> Lee</t>
  </si>
  <si>
    <t>Jensen</t>
  </si>
  <si>
    <t xml:space="preserve"> Kristina</t>
  </si>
  <si>
    <t>Randall</t>
  </si>
  <si>
    <t xml:space="preserve"> Yvonne</t>
  </si>
  <si>
    <t>Cole</t>
  </si>
  <si>
    <t xml:space="preserve"> Elbert</t>
  </si>
  <si>
    <t>Allen</t>
  </si>
  <si>
    <t xml:space="preserve"> Thomas</t>
  </si>
  <si>
    <t>Hoover</t>
  </si>
  <si>
    <t xml:space="preserve"> Evangeline</t>
  </si>
  <si>
    <t>House</t>
  </si>
  <si>
    <t xml:space="preserve"> Paul</t>
  </si>
  <si>
    <t>Hernandez</t>
  </si>
  <si>
    <t xml:space="preserve"> Glenn</t>
  </si>
  <si>
    <t>Sullivan</t>
  </si>
  <si>
    <t xml:space="preserve"> Robert</t>
  </si>
  <si>
    <t>Hicks</t>
  </si>
  <si>
    <t xml:space="preserve"> Monica</t>
  </si>
  <si>
    <t>Banks</t>
  </si>
  <si>
    <t xml:space="preserve"> Ryan</t>
  </si>
  <si>
    <t>Lucas</t>
  </si>
  <si>
    <t xml:space="preserve"> John</t>
  </si>
  <si>
    <t>Durham</t>
  </si>
  <si>
    <t xml:space="preserve"> Troy</t>
  </si>
  <si>
    <t>Moreno</t>
  </si>
  <si>
    <t xml:space="preserve"> Christopher</t>
  </si>
  <si>
    <t>Obrien</t>
  </si>
  <si>
    <t xml:space="preserve"> Madelyn</t>
  </si>
  <si>
    <t>Taylor</t>
  </si>
  <si>
    <t xml:space="preserve"> Hector</t>
  </si>
  <si>
    <t>Mosley</t>
  </si>
  <si>
    <t xml:space="preserve"> Michael</t>
  </si>
  <si>
    <t>Jenkins</t>
  </si>
  <si>
    <t xml:space="preserve"> Scott</t>
  </si>
  <si>
    <t>Newman</t>
  </si>
  <si>
    <t xml:space="preserve"> Aria</t>
  </si>
  <si>
    <t>Walter</t>
  </si>
  <si>
    <t>Harris</t>
  </si>
  <si>
    <t xml:space="preserve"> Brian</t>
  </si>
  <si>
    <t>Hall</t>
  </si>
  <si>
    <t xml:space="preserve"> Jenny</t>
  </si>
  <si>
    <t>Powers</t>
  </si>
  <si>
    <t xml:space="preserve"> Tia</t>
  </si>
  <si>
    <t>Adams</t>
  </si>
  <si>
    <t xml:space="preserve"> David</t>
  </si>
  <si>
    <t>Bridges</t>
  </si>
  <si>
    <t xml:space="preserve"> Jeff</t>
  </si>
  <si>
    <t>Jefferson</t>
  </si>
  <si>
    <t xml:space="preserve"> Elaine</t>
  </si>
  <si>
    <t>Mitchell</t>
  </si>
  <si>
    <t xml:space="preserve"> Shannon</t>
  </si>
  <si>
    <t>Gibson</t>
  </si>
  <si>
    <t xml:space="preserve"> Janet</t>
  </si>
  <si>
    <t>Matthews</t>
  </si>
  <si>
    <t xml:space="preserve"> Diane</t>
  </si>
  <si>
    <t>Nichols</t>
  </si>
  <si>
    <t xml:space="preserve"> Nathaniel</t>
  </si>
  <si>
    <t>Townsend</t>
  </si>
  <si>
    <t xml:space="preserve"> Jerry</t>
  </si>
  <si>
    <t>Chase</t>
  </si>
  <si>
    <t>Lopez</t>
  </si>
  <si>
    <t xml:space="preserve"> Stephen</t>
  </si>
  <si>
    <t>Love</t>
  </si>
  <si>
    <t xml:space="preserve"> Danny</t>
  </si>
  <si>
    <t>Campos</t>
  </si>
  <si>
    <t xml:space="preserve"> Richard</t>
  </si>
  <si>
    <t>Robinson</t>
  </si>
  <si>
    <t>Melton</t>
  </si>
  <si>
    <t>Fernandez</t>
  </si>
  <si>
    <t xml:space="preserve"> Marie</t>
  </si>
  <si>
    <t>Greer</t>
  </si>
  <si>
    <t>Moody</t>
  </si>
  <si>
    <t xml:space="preserve"> Matthew</t>
  </si>
  <si>
    <t>Anderson</t>
  </si>
  <si>
    <t xml:space="preserve"> Teason</t>
  </si>
  <si>
    <t>Sharp</t>
  </si>
  <si>
    <t xml:space="preserve"> Janine</t>
  </si>
  <si>
    <t>Fox</t>
  </si>
  <si>
    <t xml:space="preserve"> Ellen</t>
  </si>
  <si>
    <t>Dyer</t>
  </si>
  <si>
    <t xml:space="preserve"> Carrie</t>
  </si>
  <si>
    <t>Pena</t>
  </si>
  <si>
    <t xml:space="preserve"> Erik</t>
  </si>
  <si>
    <t>Oliver</t>
  </si>
  <si>
    <t xml:space="preserve"> Francisco</t>
  </si>
  <si>
    <t>Noble</t>
  </si>
  <si>
    <t>Nixon</t>
  </si>
  <si>
    <t xml:space="preserve"> Randy</t>
  </si>
  <si>
    <t>Wallace</t>
  </si>
  <si>
    <t xml:space="preserve"> Timothy</t>
  </si>
  <si>
    <t>Campbell</t>
  </si>
  <si>
    <t>Singleton</t>
  </si>
  <si>
    <t>Doyle</t>
  </si>
  <si>
    <t xml:space="preserve"> Leslie</t>
  </si>
  <si>
    <t>Steele</t>
  </si>
  <si>
    <t xml:space="preserve"> Gerald</t>
  </si>
  <si>
    <t>Carpenter</t>
  </si>
  <si>
    <t xml:space="preserve"> Ronald</t>
  </si>
  <si>
    <t>Erickson</t>
  </si>
  <si>
    <t xml:space="preserve"> Ricky</t>
  </si>
  <si>
    <t>Short</t>
  </si>
  <si>
    <t>Davis</t>
  </si>
  <si>
    <t xml:space="preserve"> Tonya</t>
  </si>
  <si>
    <t>McDonald</t>
  </si>
  <si>
    <t xml:space="preserve"> Debra</t>
  </si>
  <si>
    <t>Barron</t>
  </si>
  <si>
    <t>Horton</t>
  </si>
  <si>
    <t xml:space="preserve"> Cleatis</t>
  </si>
  <si>
    <t>Wolf</t>
  </si>
  <si>
    <t xml:space="preserve"> Debbie</t>
  </si>
  <si>
    <t>Sutton</t>
  </si>
  <si>
    <t>Bartlett</t>
  </si>
  <si>
    <t xml:space="preserve"> Julia</t>
  </si>
  <si>
    <t>Fowler</t>
  </si>
  <si>
    <t>Dawson</t>
  </si>
  <si>
    <t xml:space="preserve"> Jonathan</t>
  </si>
  <si>
    <t>Booth</t>
  </si>
  <si>
    <t xml:space="preserve"> Raquel</t>
  </si>
  <si>
    <t>Roberson</t>
  </si>
  <si>
    <t xml:space="preserve"> Eileen</t>
  </si>
  <si>
    <t>McKee</t>
  </si>
  <si>
    <t xml:space="preserve"> Michelle</t>
  </si>
  <si>
    <t>Beasley</t>
  </si>
  <si>
    <t>Ayala</t>
  </si>
  <si>
    <t xml:space="preserve"> Polly</t>
  </si>
  <si>
    <t>Contreras</t>
  </si>
  <si>
    <t xml:space="preserve"> Dean</t>
  </si>
  <si>
    <t>Lang</t>
  </si>
  <si>
    <t xml:space="preserve"> Dana</t>
  </si>
  <si>
    <t>Joseph</t>
  </si>
  <si>
    <t>Boone</t>
  </si>
  <si>
    <t xml:space="preserve"> Eric</t>
  </si>
  <si>
    <t>Rowe</t>
  </si>
  <si>
    <t xml:space="preserve"> Ken</t>
  </si>
  <si>
    <t>Sexton</t>
  </si>
  <si>
    <t>Schwartz</t>
  </si>
  <si>
    <t xml:space="preserve"> Joseph</t>
  </si>
  <si>
    <t>Andrews</t>
  </si>
  <si>
    <t>Norman</t>
  </si>
  <si>
    <t xml:space="preserve"> Rita</t>
  </si>
  <si>
    <t>Maynard</t>
  </si>
  <si>
    <t xml:space="preserve"> Susan</t>
  </si>
  <si>
    <t>Schultz</t>
  </si>
  <si>
    <t xml:space="preserve"> Norman</t>
  </si>
  <si>
    <t>Burgess</t>
  </si>
  <si>
    <t xml:space="preserve"> Cherie</t>
  </si>
  <si>
    <t>Carr</t>
  </si>
  <si>
    <t>White</t>
  </si>
  <si>
    <t xml:space="preserve"> Daniel</t>
  </si>
  <si>
    <t>Watkins</t>
  </si>
  <si>
    <t xml:space="preserve"> Gary</t>
  </si>
  <si>
    <t>Ryan</t>
  </si>
  <si>
    <t>Ball</t>
  </si>
  <si>
    <t xml:space="preserve"> Kirk</t>
  </si>
  <si>
    <t>Bean</t>
  </si>
  <si>
    <t xml:space="preserve"> Deborah</t>
  </si>
  <si>
    <t>Blackwell</t>
  </si>
  <si>
    <t xml:space="preserve"> Brandon</t>
  </si>
  <si>
    <t>Webster</t>
  </si>
  <si>
    <t>Rich</t>
  </si>
  <si>
    <t xml:space="preserve"> Brent</t>
  </si>
  <si>
    <t>Beck</t>
  </si>
  <si>
    <t xml:space="preserve"> Craig</t>
  </si>
  <si>
    <t>Lester</t>
  </si>
  <si>
    <t xml:space="preserve"> Sherri</t>
  </si>
  <si>
    <t>Walls</t>
  </si>
  <si>
    <t>Stokes</t>
  </si>
  <si>
    <t>Larson</t>
  </si>
  <si>
    <t>Barnes</t>
  </si>
  <si>
    <t xml:space="preserve"> Grant</t>
  </si>
  <si>
    <t>Christensen</t>
  </si>
  <si>
    <t xml:space="preserve"> Jill</t>
  </si>
  <si>
    <t>Hudson</t>
  </si>
  <si>
    <t xml:space="preserve"> Lorna</t>
  </si>
  <si>
    <t>Solomon</t>
  </si>
  <si>
    <t>Gentry</t>
  </si>
  <si>
    <t>Neal</t>
  </si>
  <si>
    <t xml:space="preserve"> Sally</t>
  </si>
  <si>
    <t>Pearson</t>
  </si>
  <si>
    <t xml:space="preserve"> Cassy</t>
  </si>
  <si>
    <t>Hunt</t>
  </si>
  <si>
    <t>Howell</t>
  </si>
  <si>
    <t xml:space="preserve"> Douglas</t>
  </si>
  <si>
    <t>Beard</t>
  </si>
  <si>
    <t xml:space="preserve"> Sandi</t>
  </si>
  <si>
    <t>Payne</t>
  </si>
  <si>
    <t xml:space="preserve"> Vicky</t>
  </si>
  <si>
    <t>Cameron</t>
  </si>
  <si>
    <t>Bauer</t>
  </si>
  <si>
    <t xml:space="preserve"> Chris</t>
  </si>
  <si>
    <t>Kelly</t>
  </si>
  <si>
    <t xml:space="preserve"> Icelita</t>
  </si>
  <si>
    <t>Blevins</t>
  </si>
  <si>
    <t xml:space="preserve"> Carey</t>
  </si>
  <si>
    <t>Owen</t>
  </si>
  <si>
    <t>Callahan</t>
  </si>
  <si>
    <t xml:space="preserve"> Marilyn</t>
  </si>
  <si>
    <t>Blair</t>
  </si>
  <si>
    <t xml:space="preserve"> Sperry</t>
  </si>
  <si>
    <t>Walker</t>
  </si>
  <si>
    <t xml:space="preserve"> Mike</t>
  </si>
  <si>
    <t>Gates</t>
  </si>
  <si>
    <t xml:space="preserve"> Anne</t>
  </si>
  <si>
    <t>Brady</t>
  </si>
  <si>
    <t xml:space="preserve"> Traci</t>
  </si>
  <si>
    <t>Vazquez</t>
  </si>
  <si>
    <t xml:space="preserve"> Kenneth</t>
  </si>
  <si>
    <t>Stafford</t>
  </si>
  <si>
    <t xml:space="preserve"> Rhonda</t>
  </si>
  <si>
    <t>Torres</t>
  </si>
  <si>
    <t xml:space="preserve"> Bruce</t>
  </si>
  <si>
    <t>Shelton</t>
  </si>
  <si>
    <t xml:space="preserve"> Donna</t>
  </si>
  <si>
    <t>Carlson</t>
  </si>
  <si>
    <t xml:space="preserve"> Jeremy</t>
  </si>
  <si>
    <t>Lane</t>
  </si>
  <si>
    <t xml:space="preserve"> Brandyn</t>
  </si>
  <si>
    <t>Hodge</t>
  </si>
  <si>
    <t>Simmons</t>
  </si>
  <si>
    <t>Shannon</t>
  </si>
  <si>
    <t xml:space="preserve"> Kevin</t>
  </si>
  <si>
    <t>Hickman</t>
  </si>
  <si>
    <t>Lara</t>
  </si>
  <si>
    <t xml:space="preserve"> Mark</t>
  </si>
  <si>
    <t>Oneal</t>
  </si>
  <si>
    <t xml:space="preserve"> William</t>
  </si>
  <si>
    <t>Hanson</t>
  </si>
  <si>
    <t xml:space="preserve"> Dennis</t>
  </si>
  <si>
    <t>Burnett</t>
  </si>
  <si>
    <t>Jordan</t>
  </si>
  <si>
    <t xml:space="preserve"> Jeffrey</t>
  </si>
  <si>
    <t>Tanner</t>
  </si>
  <si>
    <t>Gregory</t>
  </si>
  <si>
    <t xml:space="preserve"> Jon</t>
  </si>
  <si>
    <t>Orr</t>
  </si>
  <si>
    <t xml:space="preserve"> Jennifer</t>
  </si>
  <si>
    <t>Stephenson</t>
  </si>
  <si>
    <t>Hood</t>
  </si>
  <si>
    <t xml:space="preserve"> Renee</t>
  </si>
  <si>
    <t>Briggs</t>
  </si>
  <si>
    <t xml:space="preserve"> Bryan</t>
  </si>
  <si>
    <t>Frazier</t>
  </si>
  <si>
    <t>Knox</t>
  </si>
  <si>
    <t xml:space="preserve"> Lori</t>
  </si>
  <si>
    <t>Bowers</t>
  </si>
  <si>
    <t xml:space="preserve"> Tammy</t>
  </si>
  <si>
    <t>Long</t>
  </si>
  <si>
    <t>Pratt</t>
  </si>
  <si>
    <t>Floyd</t>
  </si>
  <si>
    <t>Cooper</t>
  </si>
  <si>
    <t xml:space="preserve"> Lisa</t>
  </si>
  <si>
    <t>Meyers</t>
  </si>
  <si>
    <t>Leon</t>
  </si>
  <si>
    <t xml:space="preserve"> Emily</t>
  </si>
  <si>
    <t>Padilla</t>
  </si>
  <si>
    <t>Terry</t>
  </si>
  <si>
    <t xml:space="preserve"> Karin</t>
  </si>
  <si>
    <t>Garza</t>
  </si>
  <si>
    <t xml:space="preserve"> Anthony</t>
  </si>
  <si>
    <t>Snow</t>
  </si>
  <si>
    <t xml:space="preserve"> Desiree</t>
  </si>
  <si>
    <t>Knight</t>
  </si>
  <si>
    <t xml:space="preserve"> Denise</t>
  </si>
  <si>
    <t>Lamb</t>
  </si>
  <si>
    <t>Sherman</t>
  </si>
  <si>
    <t>Dudley</t>
  </si>
  <si>
    <t xml:space="preserve"> James</t>
  </si>
  <si>
    <t>Gomez</t>
  </si>
  <si>
    <t xml:space="preserve"> Ed</t>
  </si>
  <si>
    <t>Nguyen</t>
  </si>
  <si>
    <t>Flynn</t>
  </si>
  <si>
    <t xml:space="preserve"> Melissa</t>
  </si>
  <si>
    <t>Whitehead</t>
  </si>
  <si>
    <t xml:space="preserve"> Carolyn</t>
  </si>
  <si>
    <t>Blake</t>
  </si>
  <si>
    <t>Daniel</t>
  </si>
  <si>
    <t>Davenport</t>
  </si>
  <si>
    <t>Lee</t>
  </si>
  <si>
    <t xml:space="preserve"> Charles</t>
  </si>
  <si>
    <t>Browning</t>
  </si>
  <si>
    <t xml:space="preserve"> Kathleen</t>
  </si>
  <si>
    <t>Goodman</t>
  </si>
  <si>
    <t xml:space="preserve"> Kuyler</t>
  </si>
  <si>
    <t>Golden</t>
  </si>
  <si>
    <t xml:space="preserve"> Christine</t>
  </si>
  <si>
    <t>Schmidt</t>
  </si>
  <si>
    <t>Smith</t>
  </si>
  <si>
    <t xml:space="preserve"> Koleen</t>
  </si>
  <si>
    <t>Phillips</t>
  </si>
  <si>
    <t xml:space="preserve"> Liesl</t>
  </si>
  <si>
    <t>Salinas</t>
  </si>
  <si>
    <t>Foley</t>
  </si>
  <si>
    <t xml:space="preserve"> Peter</t>
  </si>
  <si>
    <t>McKenzie</t>
  </si>
  <si>
    <t>Lynch</t>
  </si>
  <si>
    <t>Alexander</t>
  </si>
  <si>
    <t>Alvarez</t>
  </si>
  <si>
    <t xml:space="preserve"> Steven</t>
  </si>
  <si>
    <t>Haynes</t>
  </si>
  <si>
    <t xml:space="preserve"> Ernest</t>
  </si>
  <si>
    <t>Simpson</t>
  </si>
  <si>
    <t xml:space="preserve"> Jimmy</t>
  </si>
  <si>
    <t>Mendoza</t>
  </si>
  <si>
    <t xml:space="preserve"> Bobby</t>
  </si>
  <si>
    <t>Maldonado</t>
  </si>
  <si>
    <t>Wheeler</t>
  </si>
  <si>
    <t xml:space="preserve"> Meegan</t>
  </si>
  <si>
    <t>Shields</t>
  </si>
  <si>
    <t>Williamson</t>
  </si>
  <si>
    <t xml:space="preserve"> Sumedha</t>
  </si>
  <si>
    <t>Atkins</t>
  </si>
  <si>
    <t>Giles</t>
  </si>
  <si>
    <t>Mills</t>
  </si>
  <si>
    <t>Ford</t>
  </si>
  <si>
    <t xml:space="preserve"> Matt</t>
  </si>
  <si>
    <t>Russell</t>
  </si>
  <si>
    <t>Barton</t>
  </si>
  <si>
    <t xml:space="preserve"> Barry</t>
  </si>
  <si>
    <t>Mack</t>
  </si>
  <si>
    <t>Estes</t>
  </si>
  <si>
    <t xml:space="preserve"> Mary</t>
  </si>
  <si>
    <t>Adkins</t>
  </si>
  <si>
    <t>Zimmerman</t>
  </si>
  <si>
    <t xml:space="preserve"> Julian</t>
  </si>
  <si>
    <t>Sellers</t>
  </si>
  <si>
    <t>Jacobs</t>
  </si>
  <si>
    <t xml:space="preserve"> Florianne</t>
  </si>
  <si>
    <t>Medina</t>
  </si>
  <si>
    <t xml:space="preserve"> Warren</t>
  </si>
  <si>
    <t>Mullins</t>
  </si>
  <si>
    <t xml:space="preserve"> Angela</t>
  </si>
  <si>
    <t>Mason</t>
  </si>
  <si>
    <t xml:space="preserve"> Suzanne</t>
  </si>
  <si>
    <t>Francis</t>
  </si>
  <si>
    <t xml:space="preserve"> Todd</t>
  </si>
  <si>
    <t>Buckel</t>
  </si>
  <si>
    <t xml:space="preserve"> Patricia</t>
  </si>
  <si>
    <t>McKinney</t>
  </si>
  <si>
    <t xml:space="preserve"> Christofer</t>
  </si>
  <si>
    <t>Carroll</t>
  </si>
  <si>
    <t xml:space="preserve"> Lesa</t>
  </si>
  <si>
    <t>Lyons</t>
  </si>
  <si>
    <t>Watts</t>
  </si>
  <si>
    <t xml:space="preserve"> Curtis</t>
  </si>
  <si>
    <t>Vance</t>
  </si>
  <si>
    <t xml:space="preserve"> Cheryl</t>
  </si>
  <si>
    <t>Castillo</t>
  </si>
  <si>
    <t xml:space="preserve"> Sheri</t>
  </si>
  <si>
    <t>Leblanc</t>
  </si>
  <si>
    <t>Roth</t>
  </si>
  <si>
    <t xml:space="preserve"> Tony</t>
  </si>
  <si>
    <t>Bennett</t>
  </si>
  <si>
    <t>Johnson</t>
  </si>
  <si>
    <t xml:space="preserve"> Mary Jo</t>
  </si>
  <si>
    <t>Hutchinson</t>
  </si>
  <si>
    <t xml:space="preserve"> Robin</t>
  </si>
  <si>
    <t>Ashley</t>
  </si>
  <si>
    <t>Blankenship</t>
  </si>
  <si>
    <t xml:space="preserve"> Roger</t>
  </si>
  <si>
    <t>Reynolds</t>
  </si>
  <si>
    <t xml:space="preserve"> Barbara</t>
  </si>
  <si>
    <t>Huff</t>
  </si>
  <si>
    <t>Ward</t>
  </si>
  <si>
    <t xml:space="preserve"> Williams</t>
  </si>
  <si>
    <t>Salazar</t>
  </si>
  <si>
    <t xml:space="preserve"> Ruben</t>
  </si>
  <si>
    <t>Copeland</t>
  </si>
  <si>
    <t>McCarthy</t>
  </si>
  <si>
    <t>Owens</t>
  </si>
  <si>
    <t xml:space="preserve"> Dwight</t>
  </si>
  <si>
    <t>Garner</t>
  </si>
  <si>
    <t>Houston</t>
  </si>
  <si>
    <t>Tucker</t>
  </si>
  <si>
    <t>McDaniel</t>
  </si>
  <si>
    <t xml:space="preserve"> Tamara</t>
  </si>
  <si>
    <t>Sanchez</t>
  </si>
  <si>
    <t xml:space="preserve"> Greg</t>
  </si>
  <si>
    <t>Fisher</t>
  </si>
  <si>
    <t xml:space="preserve"> Maria</t>
  </si>
  <si>
    <t>Cannon</t>
  </si>
  <si>
    <t>Avila</t>
  </si>
  <si>
    <t xml:space="preserve"> Jody</t>
  </si>
  <si>
    <t>Patterson</t>
  </si>
  <si>
    <t>Hardin</t>
  </si>
  <si>
    <t xml:space="preserve"> Gregory</t>
  </si>
  <si>
    <t>Griffin</t>
  </si>
  <si>
    <t xml:space="preserve"> Debbi</t>
  </si>
  <si>
    <t>Hansen</t>
  </si>
  <si>
    <t xml:space="preserve"> Andrew</t>
  </si>
  <si>
    <t>Martin</t>
  </si>
  <si>
    <t>Freeman</t>
  </si>
  <si>
    <t>Lowery</t>
  </si>
  <si>
    <t>Fletcher</t>
  </si>
  <si>
    <t>McClure</t>
  </si>
  <si>
    <t>Winters</t>
  </si>
  <si>
    <t xml:space="preserve"> Shaun</t>
  </si>
  <si>
    <t>Hull</t>
  </si>
  <si>
    <t xml:space="preserve"> Jeanne</t>
  </si>
  <si>
    <t>Barker</t>
  </si>
  <si>
    <t xml:space="preserve"> Heidi</t>
  </si>
  <si>
    <t>Navarro</t>
  </si>
  <si>
    <t xml:space="preserve"> Marc</t>
  </si>
  <si>
    <t>Rush</t>
  </si>
  <si>
    <t xml:space="preserve"> Lateef</t>
  </si>
  <si>
    <t>Everett</t>
  </si>
  <si>
    <t xml:space="preserve"> Dan</t>
  </si>
  <si>
    <t>Perez</t>
  </si>
  <si>
    <t xml:space="preserve"> Kim</t>
  </si>
  <si>
    <t>Marquez</t>
  </si>
  <si>
    <t>Lindsey</t>
  </si>
  <si>
    <t xml:space="preserve">First Name </t>
  </si>
  <si>
    <t xml:space="preserve">Last Name </t>
  </si>
  <si>
    <t xml:space="preserve">Hiring Date </t>
  </si>
  <si>
    <t>Year Based Bonus</t>
  </si>
  <si>
    <t>Status Based Bonus</t>
  </si>
  <si>
    <t xml:space="preserve">Job rating Bonus </t>
  </si>
  <si>
    <t xml:space="preserve">No of Years 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</si>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</sst>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\-mmm\-yy;@"/>
    <numFmt numFmtId="166" formatCode="[$-409]d\-mmm\-yy;@"/>
    <numFmt numFmtId="167" formatCode="0;[Red]0"/>
    <numFmt numFmtId="169" formatCode="&quot;$&quot;#,##0;[Red]&quot;$&quot;#,##0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2"/>
      <color rgb="FF000000"/>
      <name val="Arial"/>
      <family val="2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rgb="FFFF0000"/>
      <name val="Aptos Narrow"/>
      <family val="2"/>
      <scheme val="minor"/>
    </font>
    <font>
      <sz val="9"/>
      <color rgb="FF444444"/>
      <name val="Segoe UI"/>
      <family val="2"/>
    </font>
    <font>
      <b/>
      <sz val="16"/>
      <color theme="1"/>
      <name val="Aptos Narrow"/>
      <family val="2"/>
      <scheme val="minor"/>
    </font>
    <font>
      <sz val="11"/>
      <name val="Verdana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</cellStyleXfs>
  <cellXfs count="65">
    <xf numFmtId="0" fontId="0" fillId="0" borderId="0" xfId="0"/>
    <xf numFmtId="14" fontId="0" fillId="0" borderId="0" xfId="0" applyNumberFormat="1"/>
    <xf numFmtId="18" fontId="0" fillId="0" borderId="0" xfId="0" applyNumberFormat="1"/>
    <xf numFmtId="44" fontId="0" fillId="0" borderId="0" xfId="1" applyFont="1"/>
    <xf numFmtId="44" fontId="0" fillId="0" borderId="0" xfId="0" applyNumberFormat="1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2" fillId="0" borderId="0" xfId="0" applyNumberFormat="1" applyFont="1"/>
    <xf numFmtId="0" fontId="5" fillId="0" borderId="0" xfId="0" applyFont="1" applyAlignment="1">
      <alignment vertical="center" wrapText="1"/>
    </xf>
    <xf numFmtId="0" fontId="7" fillId="2" borderId="3" xfId="3" applyFont="1" applyFill="1" applyBorder="1" applyAlignment="1">
      <alignment horizontal="center" vertical="center"/>
    </xf>
    <xf numFmtId="0" fontId="8" fillId="3" borderId="3" xfId="3" applyFont="1" applyFill="1" applyBorder="1" applyAlignment="1">
      <alignment horizontal="center" vertical="center"/>
    </xf>
    <xf numFmtId="0" fontId="6" fillId="0" borderId="0" xfId="3"/>
    <xf numFmtId="0" fontId="9" fillId="0" borderId="0" xfId="3" applyFont="1"/>
    <xf numFmtId="0" fontId="10" fillId="3" borderId="3" xfId="3" applyFont="1" applyFill="1" applyBorder="1" applyAlignment="1">
      <alignment horizontal="left" vertical="center"/>
    </xf>
    <xf numFmtId="0" fontId="11" fillId="0" borderId="3" xfId="3" applyFont="1" applyBorder="1" applyAlignment="1">
      <alignment horizontal="center" vertical="center"/>
    </xf>
    <xf numFmtId="0" fontId="11" fillId="0" borderId="4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3" fillId="0" borderId="4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0" fontId="13" fillId="0" borderId="6" xfId="3" applyFont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3" fillId="0" borderId="8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3" fillId="0" borderId="9" xfId="3" applyFont="1" applyBorder="1" applyAlignment="1">
      <alignment horizontal="center" vertical="center"/>
    </xf>
    <xf numFmtId="0" fontId="13" fillId="0" borderId="10" xfId="3" applyFont="1" applyBorder="1" applyAlignment="1">
      <alignment horizontal="center" vertical="center"/>
    </xf>
    <xf numFmtId="0" fontId="13" fillId="0" borderId="11" xfId="3" applyFont="1" applyBorder="1" applyAlignment="1">
      <alignment horizontal="center" vertical="center"/>
    </xf>
    <xf numFmtId="0" fontId="15" fillId="0" borderId="0" xfId="0" applyFont="1"/>
    <xf numFmtId="15" fontId="15" fillId="0" borderId="0" xfId="0" applyNumberFormat="1" applyFont="1"/>
    <xf numFmtId="0" fontId="15" fillId="0" borderId="0" xfId="0" applyFont="1" applyAlignment="1">
      <alignment horizontal="center" wrapText="1"/>
    </xf>
    <xf numFmtId="0" fontId="14" fillId="4" borderId="1" xfId="0" applyFont="1" applyFill="1" applyBorder="1" applyAlignment="1">
      <alignment horizontal="center" vertical="center"/>
    </xf>
    <xf numFmtId="15" fontId="14" fillId="4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5" fontId="15" fillId="0" borderId="1" xfId="0" applyNumberFormat="1" applyFont="1" applyBorder="1" applyAlignment="1">
      <alignment horizontal="center" vertical="center"/>
    </xf>
    <xf numFmtId="44" fontId="15" fillId="0" borderId="1" xfId="1" applyFont="1" applyBorder="1" applyAlignment="1" applyProtection="1">
      <alignment horizontal="center" vertical="center"/>
    </xf>
    <xf numFmtId="15" fontId="15" fillId="0" borderId="1" xfId="2" applyNumberFormat="1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0" applyNumberFormat="1" applyBorder="1"/>
    <xf numFmtId="0" fontId="14" fillId="5" borderId="1" xfId="0" applyFont="1" applyFill="1" applyBorder="1" applyAlignment="1">
      <alignment horizontal="center" vertical="center"/>
    </xf>
    <xf numFmtId="0" fontId="16" fillId="6" borderId="19" xfId="0" applyFont="1" applyFill="1" applyBorder="1" applyAlignment="1">
      <alignment horizontal="center" vertical="center"/>
    </xf>
    <xf numFmtId="0" fontId="16" fillId="6" borderId="17" xfId="0" applyFont="1" applyFill="1" applyBorder="1" applyAlignment="1">
      <alignment horizontal="center" vertical="center"/>
    </xf>
    <xf numFmtId="0" fontId="16" fillId="6" borderId="16" xfId="0" applyFont="1" applyFill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</cellXfs>
  <cellStyles count="4">
    <cellStyle name="Comma" xfId="2" builtinId="3"/>
    <cellStyle name="Currency" xfId="1" builtinId="4"/>
    <cellStyle name="Normal" xfId="0" builtinId="0"/>
    <cellStyle name="Normal 2" xfId="3" xr:uid="{72ACAE38-D937-4FF3-B3D1-BCB84B7C2074}"/>
  </cellStyles>
  <dxfs count="29">
    <dxf>
      <numFmt numFmtId="169" formatCode="&quot;$&quot;#,##0;[Red]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[$-409]d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0</xdr:rowOff>
    </xdr:from>
    <xdr:to>
      <xdr:col>8</xdr:col>
      <xdr:colOff>438461</xdr:colOff>
      <xdr:row>23</xdr:row>
      <xdr:rowOff>10138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807EB9-D19D-F4CD-F946-E290036E8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0" y="0"/>
          <a:ext cx="2229161" cy="439163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han Rashid Habib Godil" refreshedDate="45896.535116550927" createdVersion="8" refreshedVersion="8" minRefreshableVersion="3" recordCount="421" xr:uid="{9C00332C-F56A-45D1-B8C1-07C39C4AE26B}">
  <cacheSource type="worksheet">
    <worksheetSource name="Table2"/>
  </cacheSource>
  <cacheFields count="13">
    <cacheField name="ID" numFmtId="0">
      <sharedItems count="421">
        <s v="P-1001"/>
        <s v="P-1002"/>
        <s v="P-1003"/>
        <s v="P-1004"/>
        <s v="P-1005"/>
        <s v="P-1006"/>
        <s v="P-1007"/>
        <s v="P-1008"/>
        <s v="P-1009"/>
        <s v="P-1010"/>
        <s v="P-1011"/>
        <s v="P-1012"/>
        <s v="P-1013"/>
        <s v="P-1014"/>
        <s v="P-1015"/>
        <s v="P-1016"/>
        <s v="P-1017"/>
        <s v="P-1018"/>
        <s v="P-1019"/>
        <s v="P-1020"/>
        <s v="P-1021"/>
        <s v="P-1022"/>
        <s v="P-1023"/>
        <s v="P-1024"/>
        <s v="P-1025"/>
        <s v="P-1026"/>
        <s v="P-1027"/>
        <s v="P-1028"/>
        <s v="P-1029"/>
        <s v="P-1030"/>
        <s v="P-1031"/>
        <s v="P-1032"/>
        <s v="P-1033"/>
        <s v="P-1034"/>
        <s v="P-1035"/>
        <s v="P-1036"/>
        <s v="P-1037"/>
        <s v="P-1038"/>
        <s v="P-1039"/>
        <s v="P-1040"/>
        <s v="P-1041"/>
        <s v="P-1042"/>
        <s v="P-1043"/>
        <s v="P-1044"/>
        <s v="P-1045"/>
        <s v="P-1046"/>
        <s v="P-1047"/>
        <s v="P-1048"/>
        <s v="P-1049"/>
        <s v="P-1050"/>
        <s v="P-1051"/>
        <s v="P-1052"/>
        <s v="P-1053"/>
        <s v="P-1054"/>
        <s v="P-1055"/>
        <s v="P-1056"/>
        <s v="P-1057"/>
        <s v="P-1058"/>
        <s v="P-1059"/>
        <s v="P-1060"/>
        <s v="P-1061"/>
        <s v="P-1062"/>
        <s v="P-1063"/>
        <s v="P-1064"/>
        <s v="P-1065"/>
        <s v="P-1066"/>
        <s v="P-1067"/>
        <s v="P-1068"/>
        <s v="P-1069"/>
        <s v="P-1070"/>
        <s v="P-1071"/>
        <s v="P-1072"/>
        <s v="P-1073"/>
        <s v="P-1074"/>
        <s v="P-1075"/>
        <s v="P-1076"/>
        <s v="P-1077"/>
        <s v="P-1078"/>
        <s v="P-1079"/>
        <s v="P-1080"/>
        <s v="P-1081"/>
        <s v="P-1082"/>
        <s v="P-1083"/>
        <s v="P-1084"/>
        <s v="P-1085"/>
        <s v="P-1086"/>
        <s v="P-1087"/>
        <s v="P-1088"/>
        <s v="P-1089"/>
        <s v="P-1090"/>
        <s v="P-1091"/>
        <s v="P-1092"/>
        <s v="P-1093"/>
        <s v="P-1094"/>
        <s v="P-1095"/>
        <s v="P-1096"/>
        <s v="P-1097"/>
        <s v="P-1098"/>
        <s v="P-1099"/>
        <s v="P-1100"/>
        <s v="P-1101"/>
        <s v="P-1102"/>
        <s v="P-1103"/>
        <s v="P-1104"/>
        <s v="P-1105"/>
        <s v="P-1106"/>
        <s v="P-1107"/>
        <s v="P-1108"/>
        <s v="P-1109"/>
        <s v="P-1110"/>
        <s v="P-1111"/>
        <s v="P-1112"/>
        <s v="P-1113"/>
        <s v="P-1114"/>
        <s v="P-1115"/>
        <s v="P-1116"/>
        <s v="P-1117"/>
        <s v="P-1118"/>
        <s v="P-1119"/>
        <s v="P-1120"/>
        <s v="P-1121"/>
        <s v="P-1122"/>
        <s v="P-1123"/>
        <s v="P-1124"/>
        <s v="P-1125"/>
        <s v="P-1126"/>
        <s v="P-1127"/>
        <s v="P-1128"/>
        <s v="P-1129"/>
        <s v="P-1130"/>
        <s v="P-1131"/>
        <s v="P-1132"/>
        <s v="P-1133"/>
        <s v="P-1134"/>
        <s v="P-1135"/>
        <s v="P-1136"/>
        <s v="P-1137"/>
        <s v="P-1138"/>
        <s v="P-1139"/>
        <s v="P-1140"/>
        <s v="P-1141"/>
        <s v="P-1142"/>
        <s v="P-1143"/>
        <s v="P-1144"/>
        <s v="P-1145"/>
        <s v="P-1146"/>
        <s v="P-1147"/>
        <s v="P-1148"/>
        <s v="P-1149"/>
        <s v="P-1150"/>
        <s v="P-1151"/>
        <s v="P-1152"/>
        <s v="P-1153"/>
        <s v="P-1154"/>
        <s v="P-1155"/>
        <s v="P-1156"/>
        <s v="P-1157"/>
        <s v="P-1158"/>
        <s v="P-1159"/>
        <s v="P-1160"/>
        <s v="P-1161"/>
        <s v="P-1162"/>
        <s v="P-1163"/>
        <s v="P-1164"/>
        <s v="P-1165"/>
        <s v="P-1166"/>
        <s v="P-1167"/>
        <s v="P-1168"/>
        <s v="P-1169"/>
        <s v="P-1170"/>
        <s v="P-1171"/>
        <s v="P-1172"/>
        <s v="P-1173"/>
        <s v="P-1174"/>
        <s v="P-1175"/>
        <s v="P-1176"/>
        <s v="P-1177"/>
        <s v="P-1178"/>
        <s v="P-1179"/>
        <s v="P-1180"/>
        <s v="P-1181"/>
        <s v="P-1182"/>
        <s v="P-1183"/>
        <s v="P-1184"/>
        <s v="P-1185"/>
        <s v="P-1186"/>
        <s v="P-1187"/>
        <s v="P-1188"/>
        <s v="P-1189"/>
        <s v="P-1190"/>
        <s v="P-1191"/>
        <s v="P-1192"/>
        <s v="P-1193"/>
        <s v="P-1194"/>
        <s v="P-1195"/>
        <s v="P-1196"/>
        <s v="P-1197"/>
        <s v="P-1198"/>
        <s v="P-1199"/>
        <s v="P-1200"/>
        <s v="P-1201"/>
        <s v="P-1202"/>
        <s v="P-1203"/>
        <s v="P-1204"/>
        <s v="P-1205"/>
        <s v="P-1206"/>
        <s v="P-1207"/>
        <s v="P-1208"/>
        <s v="P-1209"/>
        <s v="P-1210"/>
        <s v="P-1211"/>
        <s v="P-1212"/>
        <s v="P-1213"/>
        <s v="P-1214"/>
        <s v="P-1215"/>
        <s v="P-1216"/>
        <s v="P-1217"/>
        <s v="P-1218"/>
        <s v="P-1219"/>
        <s v="P-1220"/>
        <s v="P-1221"/>
        <s v="P-1222"/>
        <s v="P-1223"/>
        <s v="P-1224"/>
        <s v="P-1225"/>
        <s v="P-1226"/>
        <s v="P-1227"/>
        <s v="P-1228"/>
        <s v="P-1229"/>
        <s v="P-1230"/>
        <s v="P-1231"/>
        <s v="P-1232"/>
        <s v="P-1233"/>
        <s v="P-1234"/>
        <s v="P-1235"/>
        <s v="P-1236"/>
        <s v="P-1237"/>
        <s v="P-1238"/>
        <s v="P-1239"/>
        <s v="P-1240"/>
        <s v="P-1241"/>
        <s v="P-1242"/>
        <s v="P-1243"/>
        <s v="P-1244"/>
        <s v="P-1245"/>
        <s v="P-1246"/>
        <s v="P-1247"/>
        <s v="P-1248"/>
        <s v="P-1249"/>
        <s v="P-1250"/>
        <s v="P-1251"/>
        <s v="P-1252"/>
        <s v="P-1253"/>
        <s v="P-1254"/>
        <s v="P-1255"/>
        <s v="P-1256"/>
        <s v="P-1257"/>
        <s v="P-1258"/>
        <s v="P-1259"/>
        <s v="P-1260"/>
        <s v="P-1261"/>
        <s v="P-1262"/>
        <s v="P-1263"/>
        <s v="P-1264"/>
        <s v="P-1265"/>
        <s v="P-1266"/>
        <s v="P-1267"/>
        <s v="P-1268"/>
        <s v="P-1269"/>
        <s v="P-1270"/>
        <s v="P-1271"/>
        <s v="P-1272"/>
        <s v="P-1273"/>
        <s v="P-1274"/>
        <s v="P-1275"/>
        <s v="P-1276"/>
        <s v="P-1277"/>
        <s v="P-1278"/>
        <s v="P-1279"/>
        <s v="P-1280"/>
        <s v="P-1281"/>
        <s v="P-1282"/>
        <s v="P-1283"/>
        <s v="P-1284"/>
        <s v="P-1285"/>
        <s v="P-1286"/>
        <s v="P-1287"/>
        <s v="P-1288"/>
        <s v="P-1289"/>
        <s v="P-1290"/>
        <s v="P-1291"/>
        <s v="P-1292"/>
        <s v="P-1293"/>
        <s v="P-1294"/>
        <s v="P-1295"/>
        <s v="P-1296"/>
        <s v="P-1297"/>
        <s v="P-1298"/>
        <s v="P-1299"/>
        <s v="P-1300"/>
        <s v="P-1301"/>
        <s v="P-1302"/>
        <s v="P-1303"/>
        <s v="P-1304"/>
        <s v="P-1305"/>
        <s v="P-1306"/>
        <s v="P-1307"/>
        <s v="P-1308"/>
        <s v="P-1309"/>
        <s v="P-1310"/>
        <s v="P-1311"/>
        <s v="P-1312"/>
        <s v="P-1313"/>
        <s v="P-1314"/>
        <s v="P-1315"/>
        <s v="P-1316"/>
        <s v="P-1317"/>
        <s v="P-1318"/>
        <s v="P-1319"/>
        <s v="P-1320"/>
        <s v="P-1321"/>
        <s v="P-1322"/>
        <s v="P-1323"/>
        <s v="P-1324"/>
        <s v="P-1325"/>
        <s v="P-1326"/>
        <s v="P-1327"/>
        <s v="P-1328"/>
        <s v="P-1329"/>
        <s v="P-1330"/>
        <s v="P-1331"/>
        <s v="P-1332"/>
        <s v="P-1333"/>
        <s v="P-1334"/>
        <s v="P-1335"/>
        <s v="P-1336"/>
        <s v="P-1337"/>
        <s v="P-1338"/>
        <s v="P-1339"/>
        <s v="P-1340"/>
        <s v="P-1341"/>
        <s v="P-1342"/>
        <s v="P-1343"/>
        <s v="P-1344"/>
        <s v="P-1345"/>
        <s v="P-1346"/>
        <s v="P-1347"/>
        <s v="P-1348"/>
        <s v="P-1349"/>
        <s v="P-1350"/>
        <s v="P-1351"/>
        <s v="P-1352"/>
        <s v="P-1353"/>
        <s v="P-1354"/>
        <s v="P-1355"/>
        <s v="P-1356"/>
        <s v="P-1357"/>
        <s v="P-1358"/>
        <s v="P-1359"/>
        <s v="P-1360"/>
        <s v="P-1361"/>
        <s v="P-1362"/>
        <s v="P-1363"/>
        <s v="P-1364"/>
        <s v="P-1365"/>
        <s v="P-1366"/>
        <s v="P-1367"/>
        <s v="P-1368"/>
        <s v="P-1369"/>
        <s v="P-1370"/>
        <s v="P-1371"/>
        <s v="P-1372"/>
        <s v="P-1373"/>
        <s v="P-1374"/>
        <s v="P-1375"/>
        <s v="P-1376"/>
        <s v="P-1377"/>
        <s v="P-1378"/>
        <s v="P-1379"/>
        <s v="P-1380"/>
        <s v="P-1381"/>
        <s v="P-1382"/>
        <s v="P-1383"/>
        <s v="P-1384"/>
        <s v="P-1385"/>
        <s v="P-1386"/>
        <s v="P-1387"/>
        <s v="P-1388"/>
        <s v="P-1389"/>
        <s v="P-1390"/>
        <s v="P-1391"/>
        <s v="P-1392"/>
        <s v="P-1393"/>
        <s v="P-1394"/>
        <s v="P-1395"/>
        <s v="P-1396"/>
        <s v="P-1397"/>
        <s v="P-1398"/>
        <s v="P-1399"/>
        <s v="P-1400"/>
        <s v="P-1401"/>
        <s v="P-1402"/>
        <s v="P-1403"/>
        <s v="P-1404"/>
        <s v="P-1405"/>
        <s v="P-1406"/>
        <s v="P-1407"/>
        <s v="P-1408"/>
        <s v="P-1409"/>
        <s v="P-1410"/>
        <s v="P-1411"/>
        <s v="P-1412"/>
        <s v="P-1413"/>
        <s v="P-1414"/>
        <s v="P-1415"/>
        <s v="P-1416"/>
        <s v="P-1417"/>
        <s v="P-1418"/>
        <s v="P-1419"/>
        <s v="P-1420"/>
        <s v="P-1421"/>
      </sharedItems>
    </cacheField>
    <cacheField name="Full Name" numFmtId="0">
      <sharedItems/>
    </cacheField>
    <cacheField name="Gender" numFmtId="0">
      <sharedItems count="2">
        <s v="Male"/>
        <s v="Female"/>
      </sharedItems>
    </cacheField>
    <cacheField name="Joining Date" numFmtId="164">
      <sharedItems containsSemiMixedTypes="0" containsNonDate="0" containsDate="1" containsString="0" minDate="2005-05-13T00:00:00" maxDate="2016-02-17T00:00:00"/>
    </cacheField>
    <cacheField name="City" numFmtId="0">
      <sharedItems/>
    </cacheField>
    <cacheField name="Province" numFmtId="0">
      <sharedItems count="4">
        <s v="Sindh"/>
        <s v="Punjab"/>
        <s v="Khyber-Pakhtunkhwa"/>
        <s v="Balochistan"/>
      </sharedItems>
    </cacheField>
    <cacheField name="Employment Type" numFmtId="0">
      <sharedItems count="2">
        <s v="Contract"/>
        <s v="Full-Time"/>
      </sharedItems>
    </cacheField>
    <cacheField name="Years" numFmtId="0">
      <sharedItems containsSemiMixedTypes="0" containsString="0" containsNumber="1" containsInteger="1" minValue="2005" maxValue="2013"/>
    </cacheField>
    <cacheField name="Base Salary" numFmtId="0">
      <sharedItems containsSemiMixedTypes="0" containsString="0" containsNumber="1" containsInteger="1" minValue="16000" maxValue="166800"/>
    </cacheField>
    <cacheField name="Bonus" numFmtId="0">
      <sharedItems containsSemiMixedTypes="0" containsString="0" containsNumber="1" minValue="1250" maxValue="20016"/>
    </cacheField>
    <cacheField name="Overtime" numFmtId="0">
      <sharedItems containsSemiMixedTypes="0" containsString="0" containsNumber="1" minValue="0" maxValue="7651.8"/>
    </cacheField>
    <cacheField name="Total Compensation" numFmtId="0">
      <sharedItems containsSemiMixedTypes="0" containsString="0" containsNumber="1" minValue="17760" maxValue="267320"/>
    </cacheField>
    <cacheField name="Department" numFmtId="0">
      <sharedItems count="9">
        <s v="Customer Support"/>
        <s v="Human Resources"/>
        <s v="Finance"/>
        <s v="Marketing"/>
        <s v="Accounting"/>
        <s v="IT"/>
        <s v="Sales"/>
        <s v="R&amp;D"/>
        <s v="Administr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1">
  <r>
    <x v="0"/>
    <s v="Salim"/>
    <x v="0"/>
    <d v="2007-02-16T00:00:00"/>
    <s v="Hyderabad"/>
    <x v="0"/>
    <x v="0"/>
    <n v="2007"/>
    <n v="30000"/>
    <n v="3600"/>
    <n v="0"/>
    <n v="33600"/>
    <x v="0"/>
  </r>
  <r>
    <x v="1"/>
    <s v="Mustafa"/>
    <x v="0"/>
    <d v="2007-02-17T00:00:00"/>
    <s v="Hyderabad"/>
    <x v="0"/>
    <x v="0"/>
    <n v="2007"/>
    <n v="47000"/>
    <n v="5640"/>
    <n v="1880"/>
    <n v="54520"/>
    <x v="1"/>
  </r>
  <r>
    <x v="2"/>
    <s v="Talat"/>
    <x v="0"/>
    <d v="2016-02-16T00:00:00"/>
    <s v="Hyderabad"/>
    <x v="0"/>
    <x v="0"/>
    <n v="2008"/>
    <n v="35000"/>
    <n v="4200"/>
    <n v="0"/>
    <n v="39200"/>
    <x v="0"/>
  </r>
  <r>
    <x v="3"/>
    <s v="Maqsood"/>
    <x v="0"/>
    <d v="2016-02-16T00:00:00"/>
    <s v="Hyderabad"/>
    <x v="0"/>
    <x v="0"/>
    <n v="2008"/>
    <n v="50000"/>
    <n v="5000"/>
    <n v="2500"/>
    <n v="57500"/>
    <x v="1"/>
  </r>
  <r>
    <x v="4"/>
    <s v="Abbas"/>
    <x v="0"/>
    <d v="2016-02-16T00:00:00"/>
    <s v="Hyderabad"/>
    <x v="0"/>
    <x v="0"/>
    <n v="2008"/>
    <n v="57000"/>
    <n v="5700"/>
    <n v="1710"/>
    <n v="64410"/>
    <x v="2"/>
  </r>
  <r>
    <x v="5"/>
    <s v="Shoaib"/>
    <x v="0"/>
    <d v="2016-02-16T00:00:00"/>
    <s v="Hyderabad"/>
    <x v="0"/>
    <x v="0"/>
    <n v="2008"/>
    <n v="48000"/>
    <n v="3840"/>
    <n v="2400"/>
    <n v="54240"/>
    <x v="3"/>
  </r>
  <r>
    <x v="6"/>
    <s v="Aqeel"/>
    <x v="0"/>
    <d v="2016-02-16T00:00:00"/>
    <s v="Hyderabad"/>
    <x v="0"/>
    <x v="0"/>
    <n v="2009"/>
    <n v="39000"/>
    <n v="4680"/>
    <n v="1950"/>
    <n v="45630"/>
    <x v="0"/>
  </r>
  <r>
    <x v="7"/>
    <s v="Sohrab"/>
    <x v="0"/>
    <d v="2016-02-16T00:00:00"/>
    <s v="Hyderabad"/>
    <x v="0"/>
    <x v="0"/>
    <n v="2009"/>
    <n v="54000"/>
    <n v="4320"/>
    <n v="2700"/>
    <n v="61020"/>
    <x v="1"/>
  </r>
  <r>
    <x v="8"/>
    <s v="Bashir"/>
    <x v="0"/>
    <d v="2016-02-16T00:00:00"/>
    <s v="Hyderabad"/>
    <x v="0"/>
    <x v="0"/>
    <n v="2009"/>
    <n v="60000"/>
    <n v="7200"/>
    <n v="2400"/>
    <n v="69600"/>
    <x v="2"/>
  </r>
  <r>
    <x v="9"/>
    <s v="Arfa"/>
    <x v="1"/>
    <d v="2016-02-16T00:00:00"/>
    <s v="Hyderabad"/>
    <x v="0"/>
    <x v="0"/>
    <n v="2009"/>
    <n v="52000"/>
    <n v="3120"/>
    <n v="1040"/>
    <n v="56160"/>
    <x v="3"/>
  </r>
  <r>
    <x v="10"/>
    <s v="Sabir"/>
    <x v="0"/>
    <d v="2016-02-16T00:00:00"/>
    <s v="Hyderabad"/>
    <x v="0"/>
    <x v="0"/>
    <n v="2009"/>
    <n v="54000"/>
    <n v="3240"/>
    <n v="2160"/>
    <n v="59400"/>
    <x v="4"/>
  </r>
  <r>
    <x v="11"/>
    <s v="Hajira"/>
    <x v="1"/>
    <d v="2016-02-16T00:00:00"/>
    <s v="Hyderabad"/>
    <x v="0"/>
    <x v="0"/>
    <n v="2010"/>
    <n v="54000"/>
    <n v="2700"/>
    <n v="1620"/>
    <n v="58320"/>
    <x v="1"/>
  </r>
  <r>
    <x v="12"/>
    <s v="Saqlain"/>
    <x v="0"/>
    <d v="2016-02-16T00:00:00"/>
    <s v="Hyderabad"/>
    <x v="0"/>
    <x v="0"/>
    <n v="2010"/>
    <n v="60000"/>
    <n v="6600"/>
    <n v="600"/>
    <n v="67200"/>
    <x v="2"/>
  </r>
  <r>
    <x v="13"/>
    <s v="Ghayoor"/>
    <x v="0"/>
    <d v="2016-02-16T00:00:00"/>
    <s v="Hyderabad"/>
    <x v="0"/>
    <x v="0"/>
    <n v="2010"/>
    <n v="52000"/>
    <n v="6240"/>
    <n v="1560"/>
    <n v="59800"/>
    <x v="3"/>
  </r>
  <r>
    <x v="14"/>
    <s v="Ismail"/>
    <x v="0"/>
    <d v="2016-02-16T00:00:00"/>
    <s v="Hyderabad"/>
    <x v="0"/>
    <x v="0"/>
    <n v="2010"/>
    <n v="54000"/>
    <n v="3240"/>
    <n v="2160"/>
    <n v="59400"/>
    <x v="4"/>
  </r>
  <r>
    <x v="15"/>
    <s v="Ilyas"/>
    <x v="0"/>
    <d v="2016-02-16T00:00:00"/>
    <s v="Hyderabad"/>
    <x v="0"/>
    <x v="0"/>
    <n v="2010"/>
    <n v="85000"/>
    <n v="4250"/>
    <n v="1700"/>
    <n v="90950"/>
    <x v="5"/>
  </r>
  <r>
    <x v="16"/>
    <s v="Bushra"/>
    <x v="1"/>
    <d v="2016-02-16T00:00:00"/>
    <s v="Hyderabad"/>
    <x v="0"/>
    <x v="0"/>
    <n v="2011"/>
    <n v="56160"/>
    <n v="4492.8"/>
    <n v="1684.8"/>
    <n v="62337.600000000006"/>
    <x v="1"/>
  </r>
  <r>
    <x v="17"/>
    <s v="Maqsood"/>
    <x v="0"/>
    <d v="2016-02-16T00:00:00"/>
    <s v="Hyderabad"/>
    <x v="0"/>
    <x v="0"/>
    <n v="2011"/>
    <n v="65400"/>
    <n v="7848"/>
    <n v="1308"/>
    <n v="74556"/>
    <x v="2"/>
  </r>
  <r>
    <x v="18"/>
    <s v="Nafees"/>
    <x v="0"/>
    <d v="2016-02-16T00:00:00"/>
    <s v="Hyderabad"/>
    <x v="0"/>
    <x v="0"/>
    <n v="2011"/>
    <n v="55640"/>
    <n v="2782"/>
    <n v="1669.2"/>
    <n v="60091.199999999997"/>
    <x v="3"/>
  </r>
  <r>
    <x v="19"/>
    <s v="Bushra"/>
    <x v="1"/>
    <d v="2016-02-16T00:00:00"/>
    <s v="Hyderabad"/>
    <x v="0"/>
    <x v="0"/>
    <n v="2011"/>
    <n v="58320"/>
    <n v="4665.6000000000004"/>
    <n v="2916"/>
    <n v="65901.600000000006"/>
    <x v="4"/>
  </r>
  <r>
    <x v="20"/>
    <s v="Nauman"/>
    <x v="0"/>
    <d v="2016-02-16T00:00:00"/>
    <s v="Hyderabad"/>
    <x v="0"/>
    <x v="0"/>
    <n v="2011"/>
    <n v="92650"/>
    <n v="8338.5"/>
    <n v="1853"/>
    <n v="102841.5"/>
    <x v="5"/>
  </r>
  <r>
    <x v="21"/>
    <s v="Shuja"/>
    <x v="0"/>
    <d v="2016-02-16T00:00:00"/>
    <s v="Hyderabad"/>
    <x v="0"/>
    <x v="0"/>
    <n v="2011"/>
    <n v="35000"/>
    <n v="3850"/>
    <n v="0"/>
    <n v="63850"/>
    <x v="6"/>
  </r>
  <r>
    <x v="22"/>
    <s v="Amin"/>
    <x v="0"/>
    <d v="2016-02-16T00:00:00"/>
    <s v="Hyderabad"/>
    <x v="0"/>
    <x v="0"/>
    <n v="2012"/>
    <n v="58968"/>
    <n v="4717.4399999999996"/>
    <n v="2358.7199999999998"/>
    <n v="66044.160000000003"/>
    <x v="1"/>
  </r>
  <r>
    <x v="23"/>
    <s v="Abid"/>
    <x v="0"/>
    <d v="2016-02-16T00:00:00"/>
    <s v="Hyderabad"/>
    <x v="0"/>
    <x v="0"/>
    <n v="2012"/>
    <n v="70632"/>
    <n v="5650.56"/>
    <n v="2118.96"/>
    <n v="78401.52"/>
    <x v="2"/>
  </r>
  <r>
    <x v="24"/>
    <s v="Tariq"/>
    <x v="0"/>
    <d v="2016-02-16T00:00:00"/>
    <s v="Hyderabad"/>
    <x v="0"/>
    <x v="0"/>
    <n v="2012"/>
    <n v="60091"/>
    <n v="4206.37"/>
    <n v="2403.64"/>
    <n v="66701.010000000009"/>
    <x v="3"/>
  </r>
  <r>
    <x v="25"/>
    <s v="Sarmad"/>
    <x v="0"/>
    <d v="2016-02-16T00:00:00"/>
    <s v="Hyderabad"/>
    <x v="0"/>
    <x v="0"/>
    <n v="2012"/>
    <n v="62402"/>
    <n v="6240.2"/>
    <n v="3120.1"/>
    <n v="71762.3"/>
    <x v="4"/>
  </r>
  <r>
    <x v="26"/>
    <s v="Aleem"/>
    <x v="0"/>
    <d v="2016-02-16T00:00:00"/>
    <s v="Hyderabad"/>
    <x v="0"/>
    <x v="1"/>
    <n v="2012"/>
    <n v="39200"/>
    <n v="2352"/>
    <n v="0"/>
    <n v="117552"/>
    <x v="6"/>
  </r>
  <r>
    <x v="27"/>
    <s v="Mustafa"/>
    <x v="0"/>
    <d v="2016-02-16T00:00:00"/>
    <s v="Hyderabad"/>
    <x v="0"/>
    <x v="1"/>
    <n v="2012"/>
    <n v="67000"/>
    <n v="4690"/>
    <n v="0"/>
    <n v="71690"/>
    <x v="6"/>
  </r>
  <r>
    <x v="28"/>
    <s v="Amina"/>
    <x v="0"/>
    <d v="2016-02-16T00:00:00"/>
    <s v="Hyderabad"/>
    <x v="0"/>
    <x v="1"/>
    <n v="2013"/>
    <n v="61300"/>
    <n v="3065"/>
    <n v="1226"/>
    <n v="65591"/>
    <x v="1"/>
  </r>
  <r>
    <x v="29"/>
    <s v="Yasin"/>
    <x v="0"/>
    <d v="2016-02-16T00:00:00"/>
    <s v="Hyderabad"/>
    <x v="0"/>
    <x v="1"/>
    <n v="2013"/>
    <n v="74900"/>
    <n v="6741"/>
    <n v="1498"/>
    <n v="83139"/>
    <x v="2"/>
  </r>
  <r>
    <x v="30"/>
    <s v="Ahsan"/>
    <x v="0"/>
    <d v="2016-02-16T00:00:00"/>
    <s v="Hyderabad"/>
    <x v="0"/>
    <x v="1"/>
    <n v="2013"/>
    <n v="66100"/>
    <n v="5949"/>
    <n v="2644"/>
    <n v="74693"/>
    <x v="3"/>
  </r>
  <r>
    <x v="31"/>
    <s v="Khurshid"/>
    <x v="0"/>
    <d v="2016-02-16T00:00:00"/>
    <s v="Hyderabad"/>
    <x v="0"/>
    <x v="1"/>
    <n v="2013"/>
    <n v="65500"/>
    <n v="5240"/>
    <n v="655"/>
    <n v="71395"/>
    <x v="4"/>
  </r>
  <r>
    <x v="32"/>
    <s v="Ismail"/>
    <x v="0"/>
    <d v="2016-02-16T00:00:00"/>
    <s v="Hyderabad"/>
    <x v="0"/>
    <x v="1"/>
    <n v="2013"/>
    <n v="41200"/>
    <n v="3708"/>
    <n v="0"/>
    <n v="126908"/>
    <x v="6"/>
  </r>
  <r>
    <x v="33"/>
    <s v="Yar"/>
    <x v="0"/>
    <d v="2016-02-16T00:00:00"/>
    <s v="Hyderabad"/>
    <x v="0"/>
    <x v="1"/>
    <n v="2013"/>
    <n v="73700"/>
    <n v="8844"/>
    <n v="0"/>
    <n v="151544"/>
    <x v="6"/>
  </r>
  <r>
    <x v="34"/>
    <s v="Aleem"/>
    <x v="0"/>
    <d v="2016-02-16T00:00:00"/>
    <s v="Hyderabad"/>
    <x v="0"/>
    <x v="1"/>
    <n v="2013"/>
    <n v="45000"/>
    <n v="4500"/>
    <n v="1800"/>
    <n v="51300"/>
    <x v="5"/>
  </r>
  <r>
    <x v="35"/>
    <s v="Aleem"/>
    <x v="0"/>
    <d v="2016-02-16T00:00:00"/>
    <s v="Hyderabad"/>
    <x v="0"/>
    <x v="1"/>
    <n v="2013"/>
    <n v="45000"/>
    <n v="4500"/>
    <n v="1800"/>
    <n v="51300"/>
    <x v="5"/>
  </r>
  <r>
    <x v="36"/>
    <s v="Maqsood"/>
    <x v="0"/>
    <d v="2016-02-16T00:00:00"/>
    <s v="Karachi"/>
    <x v="0"/>
    <x v="1"/>
    <n v="2005"/>
    <n v="89000"/>
    <n v="6230"/>
    <n v="0"/>
    <n v="95230"/>
    <x v="3"/>
  </r>
  <r>
    <x v="37"/>
    <s v="Afsheen"/>
    <x v="1"/>
    <d v="2016-02-16T00:00:00"/>
    <s v="Karachi"/>
    <x v="0"/>
    <x v="1"/>
    <n v="2005"/>
    <n v="72000"/>
    <n v="7920"/>
    <n v="2880"/>
    <n v="82800"/>
    <x v="7"/>
  </r>
  <r>
    <x v="38"/>
    <s v="Sohail"/>
    <x v="0"/>
    <d v="2016-02-16T00:00:00"/>
    <s v="Karachi"/>
    <x v="0"/>
    <x v="1"/>
    <n v="2005"/>
    <n v="45000"/>
    <n v="3150"/>
    <n v="0"/>
    <n v="62150"/>
    <x v="6"/>
  </r>
  <r>
    <x v="39"/>
    <s v="Afsheen"/>
    <x v="1"/>
    <d v="2016-02-16T00:00:00"/>
    <s v="Karachi"/>
    <x v="0"/>
    <x v="1"/>
    <n v="2005"/>
    <n v="58000"/>
    <n v="4640"/>
    <n v="1740"/>
    <n v="64380"/>
    <x v="2"/>
  </r>
  <r>
    <x v="40"/>
    <s v="Tufail"/>
    <x v="0"/>
    <d v="2016-02-16T00:00:00"/>
    <s v="Karachi"/>
    <x v="0"/>
    <x v="1"/>
    <n v="2005"/>
    <n v="34000"/>
    <n v="2380"/>
    <n v="1020"/>
    <n v="37400"/>
    <x v="8"/>
  </r>
  <r>
    <x v="41"/>
    <s v="Ismail"/>
    <x v="0"/>
    <d v="2016-02-16T00:00:00"/>
    <s v="Karachi"/>
    <x v="0"/>
    <x v="1"/>
    <n v="2005"/>
    <n v="54000"/>
    <n v="6480"/>
    <n v="2160"/>
    <n v="62640"/>
    <x v="7"/>
  </r>
  <r>
    <x v="42"/>
    <s v="Batool"/>
    <x v="1"/>
    <d v="2016-02-16T00:00:00"/>
    <s v="Karachi"/>
    <x v="0"/>
    <x v="1"/>
    <n v="2006"/>
    <n v="92000"/>
    <n v="7360"/>
    <n v="0"/>
    <n v="99360"/>
    <x v="3"/>
  </r>
  <r>
    <x v="43"/>
    <s v="Benazir"/>
    <x v="1"/>
    <d v="2016-02-16T00:00:00"/>
    <s v="Karachi"/>
    <x v="0"/>
    <x v="1"/>
    <n v="2006"/>
    <n v="75000"/>
    <n v="5250"/>
    <n v="3750"/>
    <n v="84000"/>
    <x v="7"/>
  </r>
  <r>
    <x v="44"/>
    <s v="Rameez"/>
    <x v="0"/>
    <d v="2016-02-16T00:00:00"/>
    <s v="Karachi"/>
    <x v="0"/>
    <x v="1"/>
    <n v="2006"/>
    <n v="48000"/>
    <n v="2880"/>
    <n v="0"/>
    <n v="94880"/>
    <x v="6"/>
  </r>
  <r>
    <x v="45"/>
    <s v="Safdar"/>
    <x v="0"/>
    <d v="2016-02-16T00:00:00"/>
    <s v="Karachi"/>
    <x v="0"/>
    <x v="1"/>
    <n v="2006"/>
    <n v="62000"/>
    <n v="3100"/>
    <n v="3100"/>
    <n v="68200"/>
    <x v="2"/>
  </r>
  <r>
    <x v="46"/>
    <s v="Taufeeq/Taufiq"/>
    <x v="0"/>
    <d v="2016-02-16T00:00:00"/>
    <s v="Karachi"/>
    <x v="0"/>
    <x v="1"/>
    <n v="2006"/>
    <n v="36000"/>
    <n v="2520"/>
    <n v="1080"/>
    <n v="39600"/>
    <x v="8"/>
  </r>
  <r>
    <x v="47"/>
    <s v="Aleem"/>
    <x v="0"/>
    <d v="2016-02-16T00:00:00"/>
    <s v="Karachi"/>
    <x v="0"/>
    <x v="1"/>
    <n v="2006"/>
    <n v="60000"/>
    <n v="4200"/>
    <n v="2400"/>
    <n v="66600"/>
    <x v="7"/>
  </r>
  <r>
    <x v="48"/>
    <s v="Fatima"/>
    <x v="1"/>
    <d v="2016-02-16T00:00:00"/>
    <s v="Karachi"/>
    <x v="0"/>
    <x v="1"/>
    <n v="2006"/>
    <n v="28000"/>
    <n v="1680"/>
    <n v="840"/>
    <n v="30520"/>
    <x v="7"/>
  </r>
  <r>
    <x v="49"/>
    <s v="Afsheen"/>
    <x v="1"/>
    <d v="2016-02-16T00:00:00"/>
    <s v="Karachi"/>
    <x v="0"/>
    <x v="1"/>
    <n v="2006"/>
    <n v="59000"/>
    <n v="3540"/>
    <n v="1770"/>
    <n v="64310"/>
    <x v="5"/>
  </r>
  <r>
    <x v="50"/>
    <s v="Abbas"/>
    <x v="0"/>
    <d v="2016-02-16T00:00:00"/>
    <s v="Karachi"/>
    <x v="0"/>
    <x v="1"/>
    <n v="2006"/>
    <n v="59000"/>
    <n v="4130"/>
    <n v="0"/>
    <n v="63130"/>
    <x v="5"/>
  </r>
  <r>
    <x v="51"/>
    <s v="Asma"/>
    <x v="1"/>
    <d v="2016-02-16T00:00:00"/>
    <s v="Karachi"/>
    <x v="0"/>
    <x v="1"/>
    <n v="2006"/>
    <n v="59000"/>
    <n v="3540"/>
    <n v="1770"/>
    <n v="64310"/>
    <x v="1"/>
  </r>
  <r>
    <x v="52"/>
    <s v="Khurshid"/>
    <x v="0"/>
    <d v="2016-02-16T00:00:00"/>
    <s v="Karachi"/>
    <x v="0"/>
    <x v="1"/>
    <n v="2006"/>
    <n v="64000"/>
    <n v="5120"/>
    <n v="1280"/>
    <n v="70400"/>
    <x v="8"/>
  </r>
  <r>
    <x v="53"/>
    <s v="Abbas"/>
    <x v="0"/>
    <d v="2016-02-16T00:00:00"/>
    <s v="Karachi"/>
    <x v="0"/>
    <x v="1"/>
    <n v="2006"/>
    <n v="55000"/>
    <n v="3850"/>
    <n v="1100"/>
    <n v="59950"/>
    <x v="5"/>
  </r>
  <r>
    <x v="54"/>
    <s v="Afreen"/>
    <x v="1"/>
    <d v="2016-02-16T00:00:00"/>
    <s v="Karachi"/>
    <x v="0"/>
    <x v="1"/>
    <n v="2006"/>
    <n v="75000"/>
    <n v="3750"/>
    <n v="0"/>
    <n v="78750"/>
    <x v="8"/>
  </r>
  <r>
    <x v="55"/>
    <s v="Sarwar"/>
    <x v="0"/>
    <d v="2016-02-16T00:00:00"/>
    <s v="Karachi"/>
    <x v="0"/>
    <x v="1"/>
    <n v="2006"/>
    <n v="81000"/>
    <n v="5670"/>
    <n v="2430"/>
    <n v="89100"/>
    <x v="0"/>
  </r>
  <r>
    <x v="56"/>
    <s v="Abid"/>
    <x v="0"/>
    <d v="2016-02-16T00:00:00"/>
    <s v="Karachi"/>
    <x v="0"/>
    <x v="1"/>
    <n v="2007"/>
    <n v="94000"/>
    <n v="8460"/>
    <n v="2820"/>
    <n v="105280"/>
    <x v="3"/>
  </r>
  <r>
    <x v="57"/>
    <s v="Mustafa"/>
    <x v="0"/>
    <d v="2016-02-16T00:00:00"/>
    <s v="Karachi"/>
    <x v="0"/>
    <x v="1"/>
    <n v="2007"/>
    <n v="77000"/>
    <n v="6160"/>
    <n v="3080"/>
    <n v="86240"/>
    <x v="7"/>
  </r>
  <r>
    <x v="58"/>
    <s v="Nafees"/>
    <x v="0"/>
    <d v="2016-02-16T00:00:00"/>
    <s v="Karachi"/>
    <x v="0"/>
    <x v="1"/>
    <n v="2007"/>
    <n v="52000"/>
    <n v="4680"/>
    <n v="0"/>
    <n v="94680"/>
    <x v="6"/>
  </r>
  <r>
    <x v="59"/>
    <s v="Tufail"/>
    <x v="0"/>
    <d v="2016-02-16T00:00:00"/>
    <s v="Karachi"/>
    <x v="0"/>
    <x v="1"/>
    <n v="2007"/>
    <n v="62000"/>
    <n v="6200"/>
    <n v="0"/>
    <n v="68200"/>
    <x v="2"/>
  </r>
  <r>
    <x v="60"/>
    <s v="Yasin"/>
    <x v="0"/>
    <d v="2016-02-16T00:00:00"/>
    <s v="Karachi"/>
    <x v="0"/>
    <x v="1"/>
    <n v="2007"/>
    <n v="38000"/>
    <n v="1900"/>
    <n v="1520"/>
    <n v="41420"/>
    <x v="8"/>
  </r>
  <r>
    <x v="61"/>
    <s v="Nafees"/>
    <x v="0"/>
    <d v="2016-02-16T00:00:00"/>
    <s v="Karachi"/>
    <x v="0"/>
    <x v="1"/>
    <n v="2007"/>
    <n v="63000"/>
    <n v="3150"/>
    <n v="3150"/>
    <n v="69300"/>
    <x v="7"/>
  </r>
  <r>
    <x v="62"/>
    <s v="Rauf"/>
    <x v="0"/>
    <d v="2016-02-16T00:00:00"/>
    <s v="Karachi"/>
    <x v="0"/>
    <x v="1"/>
    <n v="2007"/>
    <n v="32000"/>
    <n v="1600"/>
    <n v="1600"/>
    <n v="35200"/>
    <x v="7"/>
  </r>
  <r>
    <x v="63"/>
    <s v="Shuja"/>
    <x v="0"/>
    <d v="2016-02-16T00:00:00"/>
    <s v="Karachi"/>
    <x v="0"/>
    <x v="1"/>
    <n v="2007"/>
    <n v="61000"/>
    <n v="5490"/>
    <n v="610"/>
    <n v="67100"/>
    <x v="5"/>
  </r>
  <r>
    <x v="64"/>
    <s v="Rameez"/>
    <x v="0"/>
    <d v="2016-02-16T00:00:00"/>
    <s v="Karachi"/>
    <x v="0"/>
    <x v="1"/>
    <n v="2007"/>
    <n v="63000"/>
    <n v="4410"/>
    <n v="630"/>
    <n v="68040"/>
    <x v="5"/>
  </r>
  <r>
    <x v="65"/>
    <s v="Shahbaz"/>
    <x v="0"/>
    <d v="2016-02-16T00:00:00"/>
    <s v="Karachi"/>
    <x v="0"/>
    <x v="1"/>
    <n v="2007"/>
    <n v="62000"/>
    <n v="4340"/>
    <n v="0"/>
    <n v="66340"/>
    <x v="1"/>
  </r>
  <r>
    <x v="66"/>
    <s v="Hasan"/>
    <x v="0"/>
    <d v="2016-02-16T00:00:00"/>
    <s v="Karachi"/>
    <x v="0"/>
    <x v="1"/>
    <n v="2007"/>
    <n v="67000"/>
    <n v="6700"/>
    <n v="3350"/>
    <n v="77050"/>
    <x v="8"/>
  </r>
  <r>
    <x v="67"/>
    <s v="Tariq"/>
    <x v="0"/>
    <d v="2016-02-16T00:00:00"/>
    <s v="Karachi"/>
    <x v="0"/>
    <x v="1"/>
    <n v="2007"/>
    <n v="58000"/>
    <n v="6960"/>
    <n v="2900"/>
    <n v="67860"/>
    <x v="5"/>
  </r>
  <r>
    <x v="68"/>
    <s v="Zarar"/>
    <x v="0"/>
    <d v="2016-02-16T00:00:00"/>
    <s v="Karachi"/>
    <x v="0"/>
    <x v="1"/>
    <n v="2007"/>
    <n v="76000"/>
    <n v="8360"/>
    <n v="0"/>
    <n v="84360"/>
    <x v="8"/>
  </r>
  <r>
    <x v="69"/>
    <s v="Azhar"/>
    <x v="0"/>
    <d v="2016-02-16T00:00:00"/>
    <s v="Karachi"/>
    <x v="0"/>
    <x v="1"/>
    <n v="2007"/>
    <n v="84000"/>
    <n v="9240"/>
    <n v="840"/>
    <n v="94080"/>
    <x v="0"/>
  </r>
  <r>
    <x v="70"/>
    <s v="Sarmad"/>
    <x v="0"/>
    <d v="2016-02-16T00:00:00"/>
    <s v="Karachi"/>
    <x v="0"/>
    <x v="1"/>
    <n v="2007"/>
    <n v="48000"/>
    <n v="4800"/>
    <n v="1920"/>
    <n v="54720"/>
    <x v="4"/>
  </r>
  <r>
    <x v="71"/>
    <s v="Saqlain"/>
    <x v="0"/>
    <d v="2016-02-16T00:00:00"/>
    <s v="Karachi"/>
    <x v="0"/>
    <x v="1"/>
    <n v="2007"/>
    <n v="42000"/>
    <n v="4620"/>
    <n v="1260"/>
    <n v="47880"/>
    <x v="4"/>
  </r>
  <r>
    <x v="72"/>
    <s v="Inzamam"/>
    <x v="0"/>
    <d v="2016-02-16T00:00:00"/>
    <s v="Karachi"/>
    <x v="0"/>
    <x v="1"/>
    <n v="2007"/>
    <n v="77000"/>
    <n v="5390"/>
    <n v="1540"/>
    <n v="83930"/>
    <x v="5"/>
  </r>
  <r>
    <x v="73"/>
    <s v="Andaleeb"/>
    <x v="0"/>
    <d v="2016-02-16T00:00:00"/>
    <s v="Karachi"/>
    <x v="0"/>
    <x v="1"/>
    <n v="2008"/>
    <n v="96000"/>
    <n v="6720"/>
    <n v="1920"/>
    <n v="104640"/>
    <x v="3"/>
  </r>
  <r>
    <x v="74"/>
    <s v="Javeria"/>
    <x v="1"/>
    <d v="2016-02-16T00:00:00"/>
    <s v="Karachi"/>
    <x v="0"/>
    <x v="1"/>
    <n v="2008"/>
    <n v="79000"/>
    <n v="6320"/>
    <n v="3160"/>
    <n v="88480"/>
    <x v="7"/>
  </r>
  <r>
    <x v="75"/>
    <s v="Bushra"/>
    <x v="1"/>
    <d v="2016-02-16T00:00:00"/>
    <s v="Karachi"/>
    <x v="0"/>
    <x v="1"/>
    <n v="2008"/>
    <n v="54000"/>
    <n v="5400"/>
    <n v="0"/>
    <n v="103400"/>
    <x v="6"/>
  </r>
  <r>
    <x v="76"/>
    <s v="Afreen"/>
    <x v="1"/>
    <d v="2016-02-16T00:00:00"/>
    <s v="Karachi"/>
    <x v="0"/>
    <x v="1"/>
    <n v="2008"/>
    <n v="64000"/>
    <n v="5760"/>
    <n v="3200"/>
    <n v="72960"/>
    <x v="2"/>
  </r>
  <r>
    <x v="77"/>
    <s v="Talat"/>
    <x v="0"/>
    <d v="2016-02-16T00:00:00"/>
    <s v="Karachi"/>
    <x v="0"/>
    <x v="1"/>
    <n v="2008"/>
    <n v="40000"/>
    <n v="4000"/>
    <n v="400"/>
    <n v="44400"/>
    <x v="8"/>
  </r>
  <r>
    <x v="78"/>
    <s v="Hamid"/>
    <x v="0"/>
    <d v="2016-02-16T00:00:00"/>
    <s v="Karachi"/>
    <x v="0"/>
    <x v="1"/>
    <n v="2008"/>
    <n v="67000"/>
    <n v="6700"/>
    <n v="2010"/>
    <n v="75710"/>
    <x v="7"/>
  </r>
  <r>
    <x v="79"/>
    <s v="Shuja"/>
    <x v="0"/>
    <d v="2016-02-16T00:00:00"/>
    <s v="Karachi"/>
    <x v="0"/>
    <x v="1"/>
    <n v="2008"/>
    <n v="35000"/>
    <n v="4200"/>
    <n v="700"/>
    <n v="39900"/>
    <x v="7"/>
  </r>
  <r>
    <x v="80"/>
    <s v="Abid"/>
    <x v="0"/>
    <d v="2006-10-22T00:00:00"/>
    <s v="Karachi"/>
    <x v="0"/>
    <x v="1"/>
    <n v="2008"/>
    <n v="64000"/>
    <n v="3200"/>
    <n v="640"/>
    <n v="67840"/>
    <x v="5"/>
  </r>
  <r>
    <x v="81"/>
    <s v="Faisal"/>
    <x v="0"/>
    <d v="2006-10-24T00:00:00"/>
    <s v="Karachi"/>
    <x v="0"/>
    <x v="1"/>
    <n v="2008"/>
    <n v="66000"/>
    <n v="5280"/>
    <n v="660"/>
    <n v="71940"/>
    <x v="5"/>
  </r>
  <r>
    <x v="82"/>
    <s v="Akbar"/>
    <x v="0"/>
    <d v="2006-11-23T00:00:00"/>
    <s v="Karachi"/>
    <x v="0"/>
    <x v="1"/>
    <n v="2008"/>
    <n v="66000"/>
    <n v="7260"/>
    <n v="0"/>
    <n v="73260"/>
    <x v="1"/>
  </r>
  <r>
    <x v="83"/>
    <s v="Afreen"/>
    <x v="1"/>
    <d v="2006-12-03T00:00:00"/>
    <s v="Karachi"/>
    <x v="0"/>
    <x v="1"/>
    <n v="2008"/>
    <n v="71000"/>
    <n v="4260"/>
    <n v="1420"/>
    <n v="76680"/>
    <x v="8"/>
  </r>
  <r>
    <x v="84"/>
    <s v="Azeem"/>
    <x v="0"/>
    <d v="2006-12-21T00:00:00"/>
    <s v="Karachi"/>
    <x v="0"/>
    <x v="1"/>
    <n v="2008"/>
    <n v="62000"/>
    <n v="4960"/>
    <n v="620"/>
    <n v="67580"/>
    <x v="5"/>
  </r>
  <r>
    <x v="85"/>
    <s v="Shahbaz"/>
    <x v="0"/>
    <d v="2006-12-21T00:00:00"/>
    <s v="Karachi"/>
    <x v="0"/>
    <x v="1"/>
    <n v="2008"/>
    <n v="78000"/>
    <n v="7020"/>
    <n v="780"/>
    <n v="85800"/>
    <x v="8"/>
  </r>
  <r>
    <x v="86"/>
    <s v="Jamal"/>
    <x v="0"/>
    <d v="2006-12-24T00:00:00"/>
    <s v="Karachi"/>
    <x v="0"/>
    <x v="1"/>
    <n v="2008"/>
    <n v="88000"/>
    <n v="5280"/>
    <n v="1760"/>
    <n v="95040"/>
    <x v="0"/>
  </r>
  <r>
    <x v="87"/>
    <s v="Shuja"/>
    <x v="0"/>
    <d v="2007-01-03T00:00:00"/>
    <s v="Karachi"/>
    <x v="0"/>
    <x v="1"/>
    <n v="2008"/>
    <n v="52000"/>
    <n v="5200"/>
    <n v="1040"/>
    <n v="58240"/>
    <x v="4"/>
  </r>
  <r>
    <x v="88"/>
    <s v="Vakeel"/>
    <x v="0"/>
    <d v="2007-02-02T00:00:00"/>
    <s v="Karachi"/>
    <x v="0"/>
    <x v="1"/>
    <n v="2008"/>
    <n v="46000"/>
    <n v="4600"/>
    <n v="460"/>
    <n v="51060"/>
    <x v="4"/>
  </r>
  <r>
    <x v="89"/>
    <s v="Qaiser"/>
    <x v="0"/>
    <d v="2007-02-08T00:00:00"/>
    <s v="Karachi"/>
    <x v="0"/>
    <x v="1"/>
    <n v="2008"/>
    <n v="82000"/>
    <n v="7380"/>
    <n v="4100"/>
    <n v="93480"/>
    <x v="5"/>
  </r>
  <r>
    <x v="90"/>
    <s v="Ahmed"/>
    <x v="0"/>
    <d v="2008-12-03T00:00:00"/>
    <s v="Karachi"/>
    <x v="0"/>
    <x v="1"/>
    <n v="2008"/>
    <n v="77000"/>
    <n v="3850"/>
    <n v="0"/>
    <n v="80850"/>
    <x v="6"/>
  </r>
  <r>
    <x v="91"/>
    <s v="Shuja"/>
    <x v="0"/>
    <d v="2008-12-04T00:00:00"/>
    <s v="Karachi"/>
    <x v="0"/>
    <x v="1"/>
    <n v="2008"/>
    <n v="57000"/>
    <n v="2850"/>
    <n v="2280"/>
    <n v="62130"/>
    <x v="3"/>
  </r>
  <r>
    <x v="92"/>
    <s v="Aslam"/>
    <x v="0"/>
    <d v="2008-12-04T00:00:00"/>
    <s v="Karachi"/>
    <x v="0"/>
    <x v="1"/>
    <n v="2008"/>
    <n v="83000"/>
    <n v="4150"/>
    <n v="0"/>
    <n v="87150"/>
    <x v="6"/>
  </r>
  <r>
    <x v="93"/>
    <s v="Batool"/>
    <x v="1"/>
    <d v="2008-12-14T00:00:00"/>
    <s v="Karachi"/>
    <x v="0"/>
    <x v="1"/>
    <n v="2008"/>
    <n v="40000"/>
    <n v="4800"/>
    <n v="800"/>
    <n v="45600"/>
    <x v="2"/>
  </r>
  <r>
    <x v="94"/>
    <s v="Hajira"/>
    <x v="1"/>
    <d v="2005-05-13T00:00:00"/>
    <s v="Karachi"/>
    <x v="0"/>
    <x v="1"/>
    <n v="2009"/>
    <n v="100000"/>
    <n v="7000"/>
    <n v="2000"/>
    <n v="109000"/>
    <x v="3"/>
  </r>
  <r>
    <x v="95"/>
    <s v="Hajira"/>
    <x v="1"/>
    <d v="2005-08-24T00:00:00"/>
    <s v="Karachi"/>
    <x v="0"/>
    <x v="1"/>
    <n v="2009"/>
    <n v="58000"/>
    <n v="4060"/>
    <n v="0"/>
    <n v="122060"/>
    <x v="6"/>
  </r>
  <r>
    <x v="96"/>
    <s v="Saif"/>
    <x v="0"/>
    <d v="2005-09-08T00:00:00"/>
    <s v="Karachi"/>
    <x v="0"/>
    <x v="1"/>
    <n v="2009"/>
    <n v="69000"/>
    <n v="4830"/>
    <n v="3450"/>
    <n v="77280"/>
    <x v="2"/>
  </r>
  <r>
    <x v="97"/>
    <s v="Jamal"/>
    <x v="0"/>
    <d v="2005-10-18T00:00:00"/>
    <s v="Karachi"/>
    <x v="0"/>
    <x v="1"/>
    <n v="2009"/>
    <n v="44000"/>
    <n v="5280"/>
    <n v="1760"/>
    <n v="51040"/>
    <x v="8"/>
  </r>
  <r>
    <x v="98"/>
    <s v="Qasim"/>
    <x v="0"/>
    <d v="2005-12-07T00:00:00"/>
    <s v="Karachi"/>
    <x v="0"/>
    <x v="1"/>
    <n v="2009"/>
    <n v="70000"/>
    <n v="4900"/>
    <n v="0"/>
    <n v="74900"/>
    <x v="7"/>
  </r>
  <r>
    <x v="99"/>
    <s v="Akbar"/>
    <x v="0"/>
    <d v="2006-10-21T00:00:00"/>
    <s v="Karachi"/>
    <x v="0"/>
    <x v="1"/>
    <n v="2009"/>
    <n v="39000"/>
    <n v="4680"/>
    <n v="390"/>
    <n v="44070"/>
    <x v="7"/>
  </r>
  <r>
    <x v="100"/>
    <s v="Ishaq"/>
    <x v="0"/>
    <d v="2006-10-22T00:00:00"/>
    <s v="Karachi"/>
    <x v="0"/>
    <x v="0"/>
    <n v="2009"/>
    <n v="68000"/>
    <n v="7480"/>
    <n v="2040"/>
    <n v="77520"/>
    <x v="5"/>
  </r>
  <r>
    <x v="101"/>
    <s v="Amina"/>
    <x v="1"/>
    <d v="2006-10-24T00:00:00"/>
    <s v="Karachi"/>
    <x v="0"/>
    <x v="0"/>
    <n v="2009"/>
    <n v="70000"/>
    <n v="7000"/>
    <n v="700"/>
    <n v="77700"/>
    <x v="5"/>
  </r>
  <r>
    <x v="102"/>
    <s v="Afsheen"/>
    <x v="1"/>
    <d v="2006-11-23T00:00:00"/>
    <s v="Karachi"/>
    <x v="0"/>
    <x v="0"/>
    <n v="2009"/>
    <n v="70000"/>
    <n v="4200"/>
    <n v="700"/>
    <n v="74900"/>
    <x v="1"/>
  </r>
  <r>
    <x v="103"/>
    <s v="Babar"/>
    <x v="0"/>
    <d v="2006-12-03T00:00:00"/>
    <s v="Karachi"/>
    <x v="0"/>
    <x v="0"/>
    <n v="2009"/>
    <n v="75000"/>
    <n v="6750"/>
    <n v="2250"/>
    <n v="84000"/>
    <x v="8"/>
  </r>
  <r>
    <x v="104"/>
    <s v="Wasim"/>
    <x v="0"/>
    <d v="2006-12-21T00:00:00"/>
    <s v="Karachi"/>
    <x v="0"/>
    <x v="0"/>
    <n v="2009"/>
    <n v="65000"/>
    <n v="5200"/>
    <n v="650"/>
    <n v="70850"/>
    <x v="5"/>
  </r>
  <r>
    <x v="105"/>
    <s v="Batool"/>
    <x v="1"/>
    <d v="2006-12-21T00:00:00"/>
    <s v="Karachi"/>
    <x v="0"/>
    <x v="0"/>
    <n v="2009"/>
    <n v="82000"/>
    <n v="4920"/>
    <n v="2460"/>
    <n v="89380"/>
    <x v="8"/>
  </r>
  <r>
    <x v="106"/>
    <s v="Yar"/>
    <x v="0"/>
    <d v="2006-12-24T00:00:00"/>
    <s v="Karachi"/>
    <x v="0"/>
    <x v="0"/>
    <n v="2009"/>
    <n v="93000"/>
    <n v="10230"/>
    <n v="1860"/>
    <n v="105090"/>
    <x v="0"/>
  </r>
  <r>
    <x v="107"/>
    <s v="Shuja"/>
    <x v="0"/>
    <d v="2007-01-03T00:00:00"/>
    <s v="Karachi"/>
    <x v="0"/>
    <x v="0"/>
    <n v="2009"/>
    <n v="55000"/>
    <n v="3300"/>
    <n v="1650"/>
    <n v="59950"/>
    <x v="4"/>
  </r>
  <r>
    <x v="108"/>
    <s v="Sher"/>
    <x v="0"/>
    <d v="2007-02-02T00:00:00"/>
    <s v="Karachi"/>
    <x v="0"/>
    <x v="0"/>
    <n v="2009"/>
    <n v="50000"/>
    <n v="5000"/>
    <n v="2500"/>
    <n v="57500"/>
    <x v="4"/>
  </r>
  <r>
    <x v="109"/>
    <s v="Sadiq"/>
    <x v="0"/>
    <d v="2007-02-08T00:00:00"/>
    <s v="Karachi"/>
    <x v="0"/>
    <x v="0"/>
    <n v="2009"/>
    <n v="85000"/>
    <n v="4250"/>
    <n v="4250"/>
    <n v="93500"/>
    <x v="5"/>
  </r>
  <r>
    <x v="110"/>
    <s v="Aqeel"/>
    <x v="0"/>
    <d v="2008-12-03T00:00:00"/>
    <s v="Karachi"/>
    <x v="0"/>
    <x v="0"/>
    <n v="2009"/>
    <n v="78000"/>
    <n v="7020"/>
    <n v="0"/>
    <n v="210020"/>
    <x v="6"/>
  </r>
  <r>
    <x v="111"/>
    <s v="Talat"/>
    <x v="0"/>
    <d v="2008-12-04T00:00:00"/>
    <s v="Karachi"/>
    <x v="0"/>
    <x v="0"/>
    <n v="2009"/>
    <n v="60000"/>
    <n v="6000"/>
    <n v="1200"/>
    <n v="67200"/>
    <x v="3"/>
  </r>
  <r>
    <x v="112"/>
    <s v="Safdar"/>
    <x v="0"/>
    <d v="2008-12-04T00:00:00"/>
    <s v="Karachi"/>
    <x v="0"/>
    <x v="0"/>
    <n v="2009"/>
    <n v="85000"/>
    <n v="6800"/>
    <n v="0"/>
    <n v="175800"/>
    <x v="6"/>
  </r>
  <r>
    <x v="113"/>
    <s v="Sohrab"/>
    <x v="0"/>
    <d v="2008-12-14T00:00:00"/>
    <s v="Karachi"/>
    <x v="0"/>
    <x v="0"/>
    <n v="2009"/>
    <n v="44000"/>
    <n v="2200"/>
    <n v="440"/>
    <n v="46640"/>
    <x v="2"/>
  </r>
  <r>
    <x v="114"/>
    <s v="Musharraf"/>
    <x v="0"/>
    <d v="2009-08-01T00:00:00"/>
    <s v="Karachi"/>
    <x v="0"/>
    <x v="0"/>
    <n v="2009"/>
    <n v="48000"/>
    <n v="2880"/>
    <n v="1920"/>
    <n v="52800"/>
    <x v="2"/>
  </r>
  <r>
    <x v="115"/>
    <s v="Sher"/>
    <x v="0"/>
    <d v="2009-11-19T00:00:00"/>
    <s v="Karachi"/>
    <x v="0"/>
    <x v="0"/>
    <n v="2009"/>
    <n v="73000"/>
    <n v="8760"/>
    <n v="3650"/>
    <n v="85410"/>
    <x v="5"/>
  </r>
  <r>
    <x v="116"/>
    <s v="Akbar"/>
    <x v="0"/>
    <d v="2009-11-22T00:00:00"/>
    <s v="Karachi"/>
    <x v="0"/>
    <x v="0"/>
    <n v="2009"/>
    <n v="77000"/>
    <n v="9240"/>
    <n v="770"/>
    <n v="87010"/>
    <x v="7"/>
  </r>
  <r>
    <x v="117"/>
    <s v="Jamal"/>
    <x v="0"/>
    <d v="2010-05-13T00:00:00"/>
    <s v="Karachi"/>
    <x v="0"/>
    <x v="0"/>
    <n v="2010"/>
    <n v="100000"/>
    <n v="11000"/>
    <n v="3000"/>
    <n v="114000"/>
    <x v="3"/>
  </r>
  <r>
    <x v="118"/>
    <s v="Iftikhar"/>
    <x v="0"/>
    <d v="2010-08-24T00:00:00"/>
    <s v="Karachi"/>
    <x v="0"/>
    <x v="0"/>
    <n v="2010"/>
    <n v="58000"/>
    <n v="2900"/>
    <n v="0"/>
    <n v="114900"/>
    <x v="6"/>
  </r>
  <r>
    <x v="119"/>
    <s v="Yasin"/>
    <x v="0"/>
    <d v="2010-09-08T00:00:00"/>
    <s v="Karachi"/>
    <x v="0"/>
    <x v="0"/>
    <n v="2010"/>
    <n v="69000"/>
    <n v="4140"/>
    <n v="0"/>
    <n v="73140"/>
    <x v="2"/>
  </r>
  <r>
    <x v="120"/>
    <s v="Irum"/>
    <x v="0"/>
    <d v="2010-10-18T00:00:00"/>
    <s v="Karachi"/>
    <x v="0"/>
    <x v="0"/>
    <n v="2010"/>
    <n v="44000"/>
    <n v="3520"/>
    <n v="1320"/>
    <n v="48840"/>
    <x v="8"/>
  </r>
  <r>
    <x v="121"/>
    <s v="Danial"/>
    <x v="0"/>
    <d v="2010-12-07T00:00:00"/>
    <s v="Karachi"/>
    <x v="0"/>
    <x v="0"/>
    <n v="2010"/>
    <n v="70000"/>
    <n v="7700"/>
    <n v="1400"/>
    <n v="79100"/>
    <x v="7"/>
  </r>
  <r>
    <x v="122"/>
    <s v="Munawar"/>
    <x v="0"/>
    <d v="2011-10-21T00:00:00"/>
    <s v="Karachi"/>
    <x v="0"/>
    <x v="0"/>
    <n v="2010"/>
    <n v="39000"/>
    <n v="3900"/>
    <n v="1560"/>
    <n v="44460"/>
    <x v="7"/>
  </r>
  <r>
    <x v="123"/>
    <s v="Afsheen"/>
    <x v="1"/>
    <d v="2011-10-22T00:00:00"/>
    <s v="Karachi"/>
    <x v="0"/>
    <x v="0"/>
    <n v="2010"/>
    <n v="68000"/>
    <n v="5440"/>
    <n v="680"/>
    <n v="74120"/>
    <x v="5"/>
  </r>
  <r>
    <x v="124"/>
    <s v="Nauman"/>
    <x v="0"/>
    <d v="2011-11-23T00:00:00"/>
    <s v="Karachi"/>
    <x v="0"/>
    <x v="0"/>
    <n v="2010"/>
    <n v="70000"/>
    <n v="6300"/>
    <n v="3500"/>
    <n v="79800"/>
    <x v="1"/>
  </r>
  <r>
    <x v="125"/>
    <s v="Saqlain"/>
    <x v="0"/>
    <d v="2011-12-03T00:00:00"/>
    <s v="Karachi"/>
    <x v="0"/>
    <x v="0"/>
    <n v="2010"/>
    <n v="75000"/>
    <n v="7500"/>
    <n v="3750"/>
    <n v="86250"/>
    <x v="8"/>
  </r>
  <r>
    <x v="126"/>
    <s v="Junaid"/>
    <x v="0"/>
    <d v="2011-12-21T00:00:00"/>
    <s v="Karachi"/>
    <x v="0"/>
    <x v="1"/>
    <n v="2010"/>
    <n v="65000"/>
    <n v="3250"/>
    <n v="1300"/>
    <n v="69550"/>
    <x v="5"/>
  </r>
  <r>
    <x v="127"/>
    <s v="Madeeha"/>
    <x v="1"/>
    <d v="2011-12-21T00:00:00"/>
    <s v="Karachi"/>
    <x v="0"/>
    <x v="1"/>
    <n v="2010"/>
    <n v="82000"/>
    <n v="9020"/>
    <n v="1640"/>
    <n v="92660"/>
    <x v="8"/>
  </r>
  <r>
    <x v="128"/>
    <s v="Ibrahim"/>
    <x v="0"/>
    <d v="2011-12-24T00:00:00"/>
    <s v="Karachi"/>
    <x v="0"/>
    <x v="1"/>
    <n v="2010"/>
    <n v="93000"/>
    <n v="5580"/>
    <n v="4650"/>
    <n v="103230"/>
    <x v="0"/>
  </r>
  <r>
    <x v="129"/>
    <s v="Safdar"/>
    <x v="0"/>
    <d v="2012-01-03T00:00:00"/>
    <s v="Karachi"/>
    <x v="0"/>
    <x v="1"/>
    <n v="2010"/>
    <n v="55000"/>
    <n v="4950"/>
    <n v="550"/>
    <n v="60500"/>
    <x v="4"/>
  </r>
  <r>
    <x v="130"/>
    <s v="Saif"/>
    <x v="0"/>
    <d v="2012-02-02T00:00:00"/>
    <s v="Karachi"/>
    <x v="0"/>
    <x v="1"/>
    <n v="2010"/>
    <n v="50000"/>
    <n v="5500"/>
    <n v="2500"/>
    <n v="58000"/>
    <x v="4"/>
  </r>
  <r>
    <x v="131"/>
    <s v="Maleeha"/>
    <x v="1"/>
    <d v="2012-02-08T00:00:00"/>
    <s v="Karachi"/>
    <x v="0"/>
    <x v="1"/>
    <n v="2010"/>
    <n v="85000"/>
    <n v="4250"/>
    <n v="1700"/>
    <n v="90950"/>
    <x v="5"/>
  </r>
  <r>
    <x v="132"/>
    <s v="Mustafa"/>
    <x v="0"/>
    <d v="2013-12-03T00:00:00"/>
    <s v="Karachi"/>
    <x v="0"/>
    <x v="1"/>
    <n v="2010"/>
    <n v="78000"/>
    <n v="4680"/>
    <n v="0"/>
    <n v="168680"/>
    <x v="6"/>
  </r>
  <r>
    <x v="133"/>
    <s v="Rameez"/>
    <x v="0"/>
    <d v="2013-12-04T00:00:00"/>
    <s v="Karachi"/>
    <x v="0"/>
    <x v="1"/>
    <n v="2010"/>
    <n v="60000"/>
    <n v="4200"/>
    <n v="1200"/>
    <n v="65400"/>
    <x v="3"/>
  </r>
  <r>
    <x v="134"/>
    <s v="Zakir"/>
    <x v="0"/>
    <d v="2013-12-04T00:00:00"/>
    <s v="Karachi"/>
    <x v="0"/>
    <x v="1"/>
    <n v="2010"/>
    <n v="85000"/>
    <n v="10200"/>
    <n v="0"/>
    <n v="197200"/>
    <x v="6"/>
  </r>
  <r>
    <x v="135"/>
    <s v="Maleeha"/>
    <x v="1"/>
    <d v="2013-12-14T00:00:00"/>
    <s v="Karachi"/>
    <x v="0"/>
    <x v="1"/>
    <n v="2010"/>
    <n v="44000"/>
    <n v="2640"/>
    <n v="0"/>
    <n v="46640"/>
    <x v="2"/>
  </r>
  <r>
    <x v="136"/>
    <s v="Madeeha"/>
    <x v="1"/>
    <d v="2009-08-01T00:00:00"/>
    <s v="Karachi"/>
    <x v="0"/>
    <x v="1"/>
    <n v="2010"/>
    <n v="48000"/>
    <n v="2880"/>
    <n v="480"/>
    <n v="51360"/>
    <x v="2"/>
  </r>
  <r>
    <x v="137"/>
    <s v="Farida"/>
    <x v="1"/>
    <d v="2009-11-19T00:00:00"/>
    <s v="Karachi"/>
    <x v="0"/>
    <x v="1"/>
    <n v="2010"/>
    <n v="73000"/>
    <n v="8030"/>
    <n v="0"/>
    <n v="81030"/>
    <x v="5"/>
  </r>
  <r>
    <x v="138"/>
    <s v="Salim"/>
    <x v="0"/>
    <d v="2009-11-22T00:00:00"/>
    <s v="Karachi"/>
    <x v="0"/>
    <x v="1"/>
    <n v="2010"/>
    <n v="77000"/>
    <n v="6160"/>
    <n v="3850"/>
    <n v="87010"/>
    <x v="7"/>
  </r>
  <r>
    <x v="139"/>
    <s v="Taufeeq/Taufiq"/>
    <x v="0"/>
    <d v="2010-05-05T00:00:00"/>
    <s v="Karachi"/>
    <x v="0"/>
    <x v="1"/>
    <n v="2010"/>
    <n v="62000"/>
    <n v="4340"/>
    <n v="1240"/>
    <n v="67580"/>
    <x v="2"/>
  </r>
  <r>
    <x v="140"/>
    <s v="Junaid"/>
    <x v="0"/>
    <d v="2010-05-20T00:00:00"/>
    <s v="Karachi"/>
    <x v="0"/>
    <x v="1"/>
    <n v="2010"/>
    <n v="46000"/>
    <n v="4140"/>
    <n v="0"/>
    <n v="65140"/>
    <x v="6"/>
  </r>
  <r>
    <x v="141"/>
    <s v="Ismail"/>
    <x v="0"/>
    <d v="2010-08-04T00:00:00"/>
    <s v="Karachi"/>
    <x v="0"/>
    <x v="1"/>
    <n v="2010"/>
    <n v="72000"/>
    <n v="3600"/>
    <n v="1440"/>
    <n v="77040"/>
    <x v="4"/>
  </r>
  <r>
    <x v="142"/>
    <s v="Hamid"/>
    <x v="0"/>
    <d v="2010-09-25T00:00:00"/>
    <s v="Karachi"/>
    <x v="0"/>
    <x v="1"/>
    <n v="2010"/>
    <n v="28000"/>
    <n v="1960"/>
    <n v="840"/>
    <n v="30800"/>
    <x v="8"/>
  </r>
  <r>
    <x v="143"/>
    <s v="Farah"/>
    <x v="1"/>
    <d v="2010-10-19T00:00:00"/>
    <s v="Karachi"/>
    <x v="0"/>
    <x v="1"/>
    <n v="2010"/>
    <n v="40000"/>
    <n v="3200"/>
    <n v="800"/>
    <n v="44000"/>
    <x v="0"/>
  </r>
  <r>
    <x v="144"/>
    <s v="Hasan"/>
    <x v="0"/>
    <d v="2010-12-21T00:00:00"/>
    <s v="Karachi"/>
    <x v="0"/>
    <x v="1"/>
    <n v="2010"/>
    <n v="52000"/>
    <n v="3120"/>
    <n v="1040"/>
    <n v="56160"/>
    <x v="7"/>
  </r>
  <r>
    <x v="145"/>
    <s v="Rameez"/>
    <x v="0"/>
    <d v="2010-05-13T00:00:00"/>
    <s v="Karachi"/>
    <x v="0"/>
    <x v="1"/>
    <n v="2011"/>
    <n v="110000"/>
    <n v="6600"/>
    <n v="2200"/>
    <n v="118800"/>
    <x v="3"/>
  </r>
  <r>
    <x v="146"/>
    <s v="Rahim"/>
    <x v="0"/>
    <d v="2010-08-24T00:00:00"/>
    <s v="Karachi"/>
    <x v="0"/>
    <x v="1"/>
    <n v="2011"/>
    <n v="63220"/>
    <n v="5057.6000000000004"/>
    <n v="0"/>
    <n v="154277.6"/>
    <x v="6"/>
  </r>
  <r>
    <x v="147"/>
    <s v="Safdar"/>
    <x v="0"/>
    <d v="2010-09-08T00:00:00"/>
    <s v="Karachi"/>
    <x v="0"/>
    <x v="1"/>
    <n v="2011"/>
    <n v="71760"/>
    <n v="7176"/>
    <n v="1435.2"/>
    <n v="80371.199999999997"/>
    <x v="2"/>
  </r>
  <r>
    <x v="148"/>
    <s v="Ahsan"/>
    <x v="0"/>
    <d v="2010-10-18T00:00:00"/>
    <s v="Karachi"/>
    <x v="0"/>
    <x v="1"/>
    <n v="2011"/>
    <n v="46200"/>
    <n v="5082"/>
    <n v="924"/>
    <n v="52206"/>
    <x v="8"/>
  </r>
  <r>
    <x v="149"/>
    <s v="Qasim"/>
    <x v="0"/>
    <d v="2010-12-07T00:00:00"/>
    <s v="Karachi"/>
    <x v="0"/>
    <x v="1"/>
    <n v="2011"/>
    <n v="74900"/>
    <n v="8988"/>
    <n v="749"/>
    <n v="84637"/>
    <x v="7"/>
  </r>
  <r>
    <x v="150"/>
    <s v="Faisal"/>
    <x v="0"/>
    <d v="2011-10-21T00:00:00"/>
    <s v="Karachi"/>
    <x v="0"/>
    <x v="1"/>
    <n v="2011"/>
    <n v="42900"/>
    <n v="5148"/>
    <n v="1716"/>
    <n v="49764"/>
    <x v="7"/>
  </r>
  <r>
    <x v="151"/>
    <s v="Arfa"/>
    <x v="1"/>
    <d v="2011-10-22T00:00:00"/>
    <s v="Karachi"/>
    <x v="0"/>
    <x v="1"/>
    <n v="2011"/>
    <n v="74800"/>
    <n v="7480"/>
    <n v="0"/>
    <n v="82280"/>
    <x v="5"/>
  </r>
  <r>
    <x v="152"/>
    <s v="Aslam"/>
    <x v="0"/>
    <d v="2011-11-23T00:00:00"/>
    <s v="Karachi"/>
    <x v="0"/>
    <x v="1"/>
    <n v="2011"/>
    <n v="77000"/>
    <n v="9240"/>
    <n v="3850"/>
    <n v="90090"/>
    <x v="1"/>
  </r>
  <r>
    <x v="153"/>
    <s v="Hafeez"/>
    <x v="0"/>
    <d v="2011-12-03T00:00:00"/>
    <s v="Karachi"/>
    <x v="0"/>
    <x v="1"/>
    <n v="2011"/>
    <n v="81750"/>
    <n v="5722.5"/>
    <n v="817.5"/>
    <n v="88290"/>
    <x v="8"/>
  </r>
  <r>
    <x v="154"/>
    <s v="Farah"/>
    <x v="0"/>
    <d v="2011-12-21T00:00:00"/>
    <s v="Karachi"/>
    <x v="0"/>
    <x v="1"/>
    <n v="2011"/>
    <n v="68250"/>
    <n v="6142.5"/>
    <n v="1365"/>
    <n v="75757.5"/>
    <x v="5"/>
  </r>
  <r>
    <x v="155"/>
    <s v="Arfa"/>
    <x v="1"/>
    <d v="2011-12-21T00:00:00"/>
    <s v="Karachi"/>
    <x v="0"/>
    <x v="1"/>
    <n v="2011"/>
    <n v="90200"/>
    <n v="4510"/>
    <n v="2706"/>
    <n v="97416"/>
    <x v="8"/>
  </r>
  <r>
    <x v="156"/>
    <s v="Ilyas"/>
    <x v="0"/>
    <d v="2011-12-24T00:00:00"/>
    <s v="Karachi"/>
    <x v="0"/>
    <x v="1"/>
    <n v="2011"/>
    <n v="101370"/>
    <n v="12164.4"/>
    <n v="0"/>
    <n v="113534.39999999999"/>
    <x v="0"/>
  </r>
  <r>
    <x v="157"/>
    <s v="Ibrahim"/>
    <x v="0"/>
    <d v="2012-01-03T00:00:00"/>
    <s v="Karachi"/>
    <x v="0"/>
    <x v="1"/>
    <n v="2011"/>
    <n v="59400"/>
    <n v="4752"/>
    <n v="594"/>
    <n v="64746"/>
    <x v="4"/>
  </r>
  <r>
    <x v="158"/>
    <s v="Musharraf"/>
    <x v="0"/>
    <d v="2012-02-02T00:00:00"/>
    <s v="Karachi"/>
    <x v="0"/>
    <x v="1"/>
    <n v="2011"/>
    <n v="55500"/>
    <n v="6105"/>
    <n v="1110"/>
    <n v="62715"/>
    <x v="4"/>
  </r>
  <r>
    <x v="159"/>
    <s v="Ilyas"/>
    <x v="0"/>
    <d v="2012-02-08T00:00:00"/>
    <s v="Karachi"/>
    <x v="0"/>
    <x v="1"/>
    <n v="2011"/>
    <n v="90950"/>
    <n v="4547.5"/>
    <n v="0"/>
    <n v="95497.5"/>
    <x v="5"/>
  </r>
  <r>
    <x v="160"/>
    <s v="Shuja"/>
    <x v="0"/>
    <d v="2013-12-03T00:00:00"/>
    <s v="Karachi"/>
    <x v="0"/>
    <x v="1"/>
    <n v="2011"/>
    <n v="81900"/>
    <n v="7371"/>
    <n v="0"/>
    <n v="211271"/>
    <x v="6"/>
  </r>
  <r>
    <x v="161"/>
    <s v="Zaighum"/>
    <x v="1"/>
    <d v="2013-12-04T00:00:00"/>
    <s v="Karachi"/>
    <x v="0"/>
    <x v="1"/>
    <n v="2011"/>
    <n v="64200"/>
    <n v="3210"/>
    <n v="0"/>
    <n v="67410"/>
    <x v="3"/>
  </r>
  <r>
    <x v="162"/>
    <s v="Afsheen"/>
    <x v="1"/>
    <d v="2013-12-04T00:00:00"/>
    <s v="Karachi"/>
    <x v="0"/>
    <x v="1"/>
    <n v="2011"/>
    <n v="89250"/>
    <n v="4462.5"/>
    <n v="0"/>
    <n v="229712.5"/>
    <x v="6"/>
  </r>
  <r>
    <x v="163"/>
    <s v="Iftikhar"/>
    <x v="0"/>
    <d v="2013-12-14T00:00:00"/>
    <s v="Karachi"/>
    <x v="0"/>
    <x v="1"/>
    <n v="2011"/>
    <n v="45760"/>
    <n v="3203.2"/>
    <n v="1372.8"/>
    <n v="50336"/>
    <x v="2"/>
  </r>
  <r>
    <x v="164"/>
    <s v="Yasin"/>
    <x v="0"/>
    <d v="2009-08-01T00:00:00"/>
    <s v="Karachi"/>
    <x v="0"/>
    <x v="1"/>
    <n v="2011"/>
    <n v="52320"/>
    <n v="4708.8"/>
    <n v="2092.8000000000002"/>
    <n v="59121.600000000006"/>
    <x v="2"/>
  </r>
  <r>
    <x v="165"/>
    <s v="Yar"/>
    <x v="0"/>
    <d v="2009-11-19T00:00:00"/>
    <s v="Karachi"/>
    <x v="0"/>
    <x v="1"/>
    <n v="2011"/>
    <n v="75920"/>
    <n v="9110.4"/>
    <n v="2277.6"/>
    <n v="87308"/>
    <x v="5"/>
  </r>
  <r>
    <x v="166"/>
    <s v="Mustafa"/>
    <x v="0"/>
    <d v="2009-11-22T00:00:00"/>
    <s v="Karachi"/>
    <x v="0"/>
    <x v="1"/>
    <n v="2011"/>
    <n v="84700"/>
    <n v="9317"/>
    <n v="1694"/>
    <n v="95711"/>
    <x v="7"/>
  </r>
  <r>
    <x v="167"/>
    <s v="Aslam"/>
    <x v="0"/>
    <d v="2010-05-05T00:00:00"/>
    <s v="Karachi"/>
    <x v="0"/>
    <x v="1"/>
    <n v="2011"/>
    <n v="65720"/>
    <n v="4600.3999999999996"/>
    <n v="657.2"/>
    <n v="70977.599999999991"/>
    <x v="2"/>
  </r>
  <r>
    <x v="168"/>
    <s v="Amina"/>
    <x v="1"/>
    <d v="2010-05-20T00:00:00"/>
    <s v="Karachi"/>
    <x v="0"/>
    <x v="1"/>
    <n v="2011"/>
    <n v="51060"/>
    <n v="3574.2"/>
    <n v="0"/>
    <n v="133634.20000000001"/>
    <x v="6"/>
  </r>
  <r>
    <x v="169"/>
    <s v="Zaighum"/>
    <x v="1"/>
    <d v="2010-08-04T00:00:00"/>
    <s v="Karachi"/>
    <x v="0"/>
    <x v="1"/>
    <n v="2011"/>
    <n v="75600"/>
    <n v="3780"/>
    <n v="1512"/>
    <n v="80892"/>
    <x v="4"/>
  </r>
  <r>
    <x v="170"/>
    <s v="Zaighum"/>
    <x v="1"/>
    <d v="2010-09-25T00:00:00"/>
    <s v="Karachi"/>
    <x v="0"/>
    <x v="1"/>
    <n v="2011"/>
    <n v="29680"/>
    <n v="1780.8"/>
    <n v="890.4"/>
    <n v="32351.200000000001"/>
    <x v="8"/>
  </r>
  <r>
    <x v="171"/>
    <s v="Maleeha"/>
    <x v="1"/>
    <d v="2010-10-19T00:00:00"/>
    <s v="Karachi"/>
    <x v="0"/>
    <x v="1"/>
    <n v="2011"/>
    <n v="41600"/>
    <n v="4160"/>
    <n v="0"/>
    <n v="45760"/>
    <x v="0"/>
  </r>
  <r>
    <x v="172"/>
    <s v="Zarar"/>
    <x v="0"/>
    <d v="2010-12-21T00:00:00"/>
    <s v="Karachi"/>
    <x v="0"/>
    <x v="1"/>
    <n v="2011"/>
    <n v="54080"/>
    <n v="4867.2"/>
    <n v="2163.1999999999998"/>
    <n v="61110.399999999994"/>
    <x v="7"/>
  </r>
  <r>
    <x v="173"/>
    <s v="Irum"/>
    <x v="1"/>
    <d v="2011-01-09T00:00:00"/>
    <s v="Karachi"/>
    <x v="0"/>
    <x v="1"/>
    <n v="2011"/>
    <n v="35000"/>
    <n v="2100"/>
    <n v="350"/>
    <n v="37450"/>
    <x v="4"/>
  </r>
  <r>
    <x v="174"/>
    <s v="Irfan"/>
    <x v="0"/>
    <d v="2011-04-17T00:00:00"/>
    <s v="Karachi"/>
    <x v="0"/>
    <x v="1"/>
    <n v="2011"/>
    <n v="65000"/>
    <n v="4550"/>
    <n v="1300"/>
    <n v="70850"/>
    <x v="1"/>
  </r>
  <r>
    <x v="175"/>
    <s v="Khurshid"/>
    <x v="0"/>
    <d v="2011-05-06T00:00:00"/>
    <s v="Karachi"/>
    <x v="0"/>
    <x v="0"/>
    <n v="2011"/>
    <n v="85000"/>
    <n v="7650"/>
    <n v="1700"/>
    <n v="94350"/>
    <x v="5"/>
  </r>
  <r>
    <x v="176"/>
    <s v="Salim"/>
    <x v="0"/>
    <d v="2011-08-11T00:00:00"/>
    <s v="Karachi"/>
    <x v="0"/>
    <x v="0"/>
    <n v="2011"/>
    <n v="44000"/>
    <n v="3520"/>
    <n v="440"/>
    <n v="47960"/>
    <x v="2"/>
  </r>
  <r>
    <x v="177"/>
    <s v="Sadiq"/>
    <x v="0"/>
    <d v="2011-09-02T00:00:00"/>
    <s v="Karachi"/>
    <x v="0"/>
    <x v="0"/>
    <n v="2011"/>
    <n v="96000"/>
    <n v="6720"/>
    <n v="960"/>
    <n v="103680"/>
    <x v="2"/>
  </r>
  <r>
    <x v="178"/>
    <s v="Mustafa"/>
    <x v="0"/>
    <d v="2011-11-16T00:00:00"/>
    <s v="Karachi"/>
    <x v="0"/>
    <x v="0"/>
    <n v="2011"/>
    <n v="119000"/>
    <n v="5950"/>
    <n v="3570"/>
    <n v="128520"/>
    <x v="7"/>
  </r>
  <r>
    <x v="179"/>
    <s v="Taufeeq/Taufiq"/>
    <x v="0"/>
    <d v="2011-12-22T00:00:00"/>
    <s v="Karachi"/>
    <x v="0"/>
    <x v="0"/>
    <n v="2011"/>
    <n v="67000"/>
    <n v="6700"/>
    <n v="3350"/>
    <n v="77050"/>
    <x v="2"/>
  </r>
  <r>
    <x v="180"/>
    <s v="Musharraf"/>
    <x v="0"/>
    <d v="2010-08-24T00:00:00"/>
    <s v="Karachi"/>
    <x v="0"/>
    <x v="0"/>
    <n v="2012"/>
    <n v="70806"/>
    <n v="7080.6"/>
    <n v="0"/>
    <n v="192886.6"/>
    <x v="6"/>
  </r>
  <r>
    <x v="181"/>
    <s v="Ilyas"/>
    <x v="0"/>
    <d v="2010-10-18T00:00:00"/>
    <s v="Karachi"/>
    <x v="0"/>
    <x v="0"/>
    <n v="2012"/>
    <n v="48972"/>
    <n v="2448.6"/>
    <n v="0"/>
    <n v="51420.6"/>
    <x v="8"/>
  </r>
  <r>
    <x v="182"/>
    <s v="Sabir"/>
    <x v="0"/>
    <d v="2010-12-07T00:00:00"/>
    <s v="Karachi"/>
    <x v="0"/>
    <x v="0"/>
    <n v="2012"/>
    <n v="80892"/>
    <n v="8898.1200000000008"/>
    <n v="3235.68"/>
    <n v="93025.799999999988"/>
    <x v="7"/>
  </r>
  <r>
    <x v="183"/>
    <s v="Mustafa"/>
    <x v="0"/>
    <d v="2011-10-21T00:00:00"/>
    <s v="Karachi"/>
    <x v="0"/>
    <x v="0"/>
    <n v="2012"/>
    <n v="46332"/>
    <n v="4633.2"/>
    <n v="0"/>
    <n v="50965.2"/>
    <x v="7"/>
  </r>
  <r>
    <x v="184"/>
    <s v="Nauman"/>
    <x v="0"/>
    <d v="2011-10-22T00:00:00"/>
    <s v="Karachi"/>
    <x v="0"/>
    <x v="0"/>
    <n v="2012"/>
    <n v="80784"/>
    <n v="6462.72"/>
    <n v="3231.36"/>
    <n v="90478.080000000002"/>
    <x v="5"/>
  </r>
  <r>
    <x v="185"/>
    <s v="Farah"/>
    <x v="0"/>
    <d v="2011-11-23T00:00:00"/>
    <s v="Karachi"/>
    <x v="0"/>
    <x v="0"/>
    <n v="2012"/>
    <n v="80850"/>
    <n v="8893.5"/>
    <n v="4042.5"/>
    <n v="93786"/>
    <x v="1"/>
  </r>
  <r>
    <x v="186"/>
    <s v="Bushra"/>
    <x v="1"/>
    <d v="2011-12-03T00:00:00"/>
    <s v="Karachi"/>
    <x v="0"/>
    <x v="0"/>
    <n v="2012"/>
    <n v="85020"/>
    <n v="10202.4"/>
    <n v="2550.6"/>
    <n v="97773"/>
    <x v="8"/>
  </r>
  <r>
    <x v="187"/>
    <s v="Batool"/>
    <x v="1"/>
    <d v="2011-12-21T00:00:00"/>
    <s v="Karachi"/>
    <x v="0"/>
    <x v="0"/>
    <n v="2012"/>
    <n v="75758"/>
    <n v="6818.22"/>
    <n v="757.58"/>
    <n v="83333.8"/>
    <x v="5"/>
  </r>
  <r>
    <x v="188"/>
    <s v="Aslam"/>
    <x v="0"/>
    <d v="2011-12-21T00:00:00"/>
    <s v="Karachi"/>
    <x v="0"/>
    <x v="0"/>
    <n v="2012"/>
    <n v="92906"/>
    <n v="9290.6"/>
    <n v="929.06"/>
    <n v="103125.66"/>
    <x v="8"/>
  </r>
  <r>
    <x v="189"/>
    <s v="Latif"/>
    <x v="0"/>
    <d v="2011-12-24T00:00:00"/>
    <s v="Karachi"/>
    <x v="0"/>
    <x v="0"/>
    <n v="2012"/>
    <n v="107452"/>
    <n v="11819.72"/>
    <n v="2149.04"/>
    <n v="121420.76"/>
    <x v="0"/>
  </r>
  <r>
    <x v="190"/>
    <s v="Salim"/>
    <x v="0"/>
    <d v="2012-01-03T00:00:00"/>
    <s v="Karachi"/>
    <x v="0"/>
    <x v="0"/>
    <n v="2012"/>
    <n v="64746"/>
    <n v="3237.3"/>
    <n v="0"/>
    <n v="67983.3"/>
    <x v="4"/>
  </r>
  <r>
    <x v="191"/>
    <s v="Rameez"/>
    <x v="0"/>
    <d v="2012-02-02T00:00:00"/>
    <s v="Karachi"/>
    <x v="0"/>
    <x v="0"/>
    <n v="2012"/>
    <n v="57720"/>
    <n v="5772"/>
    <n v="2308.8000000000002"/>
    <n v="65800.800000000003"/>
    <x v="4"/>
  </r>
  <r>
    <x v="192"/>
    <s v="Ismail"/>
    <x v="0"/>
    <d v="2012-02-08T00:00:00"/>
    <s v="Karachi"/>
    <x v="0"/>
    <x v="0"/>
    <n v="2012"/>
    <n v="99136"/>
    <n v="4956.8"/>
    <n v="0"/>
    <n v="104092.8"/>
    <x v="5"/>
  </r>
  <r>
    <x v="193"/>
    <s v="Faisal"/>
    <x v="0"/>
    <d v="2013-12-03T00:00:00"/>
    <s v="Karachi"/>
    <x v="0"/>
    <x v="0"/>
    <n v="2012"/>
    <n v="90090"/>
    <n v="8108.1"/>
    <n v="0"/>
    <n v="233198.1"/>
    <x v="6"/>
  </r>
  <r>
    <x v="194"/>
    <s v="Azeem"/>
    <x v="0"/>
    <d v="2013-12-04T00:00:00"/>
    <s v="Karachi"/>
    <x v="0"/>
    <x v="0"/>
    <n v="2012"/>
    <n v="69336"/>
    <n v="7626.96"/>
    <n v="2773.44"/>
    <n v="79736.400000000009"/>
    <x v="3"/>
  </r>
  <r>
    <x v="195"/>
    <s v="Danial"/>
    <x v="0"/>
    <d v="2013-12-04T00:00:00"/>
    <s v="Karachi"/>
    <x v="0"/>
    <x v="0"/>
    <n v="2012"/>
    <n v="92820"/>
    <n v="9282"/>
    <n v="0"/>
    <n v="242102"/>
    <x v="6"/>
  </r>
  <r>
    <x v="196"/>
    <s v="Aslam"/>
    <x v="0"/>
    <d v="2013-12-14T00:00:00"/>
    <s v="Karachi"/>
    <x v="0"/>
    <x v="0"/>
    <n v="2012"/>
    <n v="51251"/>
    <n v="3075.06"/>
    <n v="2562.5500000000002"/>
    <n v="56888.61"/>
    <x v="2"/>
  </r>
  <r>
    <x v="197"/>
    <s v="Naveed"/>
    <x v="0"/>
    <d v="2009-08-01T00:00:00"/>
    <s v="Karachi"/>
    <x v="0"/>
    <x v="0"/>
    <n v="2012"/>
    <n v="58598"/>
    <n v="7031.76"/>
    <n v="0"/>
    <n v="65629.759999999995"/>
    <x v="2"/>
  </r>
  <r>
    <x v="198"/>
    <s v="Sher"/>
    <x v="0"/>
    <d v="2009-11-19T00:00:00"/>
    <s v="Karachi"/>
    <x v="0"/>
    <x v="0"/>
    <n v="2012"/>
    <n v="80475"/>
    <n v="9657"/>
    <n v="3219"/>
    <n v="93351"/>
    <x v="5"/>
  </r>
  <r>
    <x v="199"/>
    <s v="Aqeel"/>
    <x v="0"/>
    <d v="2009-11-22T00:00:00"/>
    <s v="Karachi"/>
    <x v="0"/>
    <x v="0"/>
    <n v="2012"/>
    <n v="89782"/>
    <n v="9876.02"/>
    <n v="897.82"/>
    <n v="100555.84000000001"/>
    <x v="7"/>
  </r>
  <r>
    <x v="200"/>
    <s v="Jamal"/>
    <x v="0"/>
    <d v="2010-05-05T00:00:00"/>
    <s v="Karachi"/>
    <x v="0"/>
    <x v="0"/>
    <n v="2012"/>
    <n v="71635"/>
    <n v="3581.75"/>
    <n v="0"/>
    <n v="75216.75"/>
    <x v="2"/>
  </r>
  <r>
    <x v="201"/>
    <s v="Akbar"/>
    <x v="0"/>
    <d v="2010-05-20T00:00:00"/>
    <s v="Karachi"/>
    <x v="0"/>
    <x v="1"/>
    <n v="2012"/>
    <n v="54634"/>
    <n v="3824.38"/>
    <n v="0"/>
    <n v="148458.38"/>
    <x v="6"/>
  </r>
  <r>
    <x v="202"/>
    <s v="Hajira"/>
    <x v="1"/>
    <d v="2010-08-04T00:00:00"/>
    <s v="Karachi"/>
    <x v="0"/>
    <x v="1"/>
    <n v="2012"/>
    <n v="81648"/>
    <n v="4082.4"/>
    <n v="3265.92"/>
    <n v="88996.319999999992"/>
    <x v="4"/>
  </r>
  <r>
    <x v="203"/>
    <s v="Ahsan"/>
    <x v="0"/>
    <d v="2010-09-25T00:00:00"/>
    <s v="Karachi"/>
    <x v="0"/>
    <x v="1"/>
    <n v="2012"/>
    <n v="30570"/>
    <n v="1834.2"/>
    <n v="1528.5"/>
    <n v="33932.699999999997"/>
    <x v="8"/>
  </r>
  <r>
    <x v="204"/>
    <s v="Tariq"/>
    <x v="0"/>
    <d v="2010-10-19T00:00:00"/>
    <s v="Karachi"/>
    <x v="0"/>
    <x v="1"/>
    <n v="2012"/>
    <n v="43680"/>
    <n v="3494.4"/>
    <n v="2184"/>
    <n v="49358.400000000001"/>
    <x v="0"/>
  </r>
  <r>
    <x v="205"/>
    <s v="Irfan"/>
    <x v="0"/>
    <d v="2010-12-21T00:00:00"/>
    <s v="Karachi"/>
    <x v="0"/>
    <x v="1"/>
    <n v="2012"/>
    <n v="57866"/>
    <n v="5207.9399999999996"/>
    <n v="578.66"/>
    <n v="63652.600000000006"/>
    <x v="7"/>
  </r>
  <r>
    <x v="206"/>
    <s v="Tufail"/>
    <x v="0"/>
    <d v="2011-01-09T00:00:00"/>
    <s v="Karachi"/>
    <x v="0"/>
    <x v="1"/>
    <n v="2012"/>
    <n v="38150"/>
    <n v="2670.5"/>
    <n v="763"/>
    <n v="41583.5"/>
    <x v="4"/>
  </r>
  <r>
    <x v="207"/>
    <s v="Faisal"/>
    <x v="0"/>
    <d v="2011-04-17T00:00:00"/>
    <s v="Karachi"/>
    <x v="0"/>
    <x v="1"/>
    <n v="2012"/>
    <n v="68900"/>
    <n v="4823"/>
    <n v="0"/>
    <n v="73723"/>
    <x v="1"/>
  </r>
  <r>
    <x v="208"/>
    <s v="Sher"/>
    <x v="0"/>
    <d v="2011-05-06T00:00:00"/>
    <s v="Karachi"/>
    <x v="0"/>
    <x v="1"/>
    <n v="2012"/>
    <n v="87550"/>
    <n v="8755"/>
    <n v="1751"/>
    <n v="98056"/>
    <x v="5"/>
  </r>
  <r>
    <x v="209"/>
    <s v="Danial"/>
    <x v="0"/>
    <d v="2011-08-11T00:00:00"/>
    <s v="Karachi"/>
    <x v="0"/>
    <x v="1"/>
    <n v="2012"/>
    <n v="47080"/>
    <n v="5649.6"/>
    <n v="941.6"/>
    <n v="53671.199999999997"/>
    <x v="2"/>
  </r>
  <r>
    <x v="210"/>
    <s v="Ibrahim"/>
    <x v="0"/>
    <d v="2011-09-02T00:00:00"/>
    <s v="Karachi"/>
    <x v="0"/>
    <x v="1"/>
    <n v="2012"/>
    <n v="107520"/>
    <n v="8601.6"/>
    <n v="1075.2"/>
    <n v="117196.8"/>
    <x v="2"/>
  </r>
  <r>
    <x v="211"/>
    <s v="Karim/Kareem"/>
    <x v="0"/>
    <d v="2011-11-16T00:00:00"/>
    <s v="Karachi"/>
    <x v="0"/>
    <x v="1"/>
    <n v="2012"/>
    <n v="128520"/>
    <n v="14137.2"/>
    <n v="1285.2"/>
    <n v="143942.40000000002"/>
    <x v="7"/>
  </r>
  <r>
    <x v="212"/>
    <s v="Amina"/>
    <x v="1"/>
    <d v="2011-12-22T00:00:00"/>
    <s v="Karachi"/>
    <x v="0"/>
    <x v="1"/>
    <n v="2012"/>
    <n v="75040"/>
    <n v="6753.6"/>
    <n v="750.4"/>
    <n v="82544"/>
    <x v="2"/>
  </r>
  <r>
    <x v="213"/>
    <s v="Qaiser"/>
    <x v="0"/>
    <d v="2012-05-01T00:00:00"/>
    <s v="Karachi"/>
    <x v="0"/>
    <x v="1"/>
    <n v="2012"/>
    <n v="31000"/>
    <n v="3410"/>
    <n v="0"/>
    <n v="34410"/>
    <x v="1"/>
  </r>
  <r>
    <x v="214"/>
    <s v="Mustansar"/>
    <x v="0"/>
    <d v="2012-05-09T00:00:00"/>
    <s v="Karachi"/>
    <x v="0"/>
    <x v="1"/>
    <n v="2012"/>
    <n v="16000"/>
    <n v="1280"/>
    <n v="480"/>
    <n v="17760"/>
    <x v="2"/>
  </r>
  <r>
    <x v="215"/>
    <s v="Yasin"/>
    <x v="0"/>
    <d v="2012-06-25T00:00:00"/>
    <s v="Karachi"/>
    <x v="0"/>
    <x v="1"/>
    <n v="2012"/>
    <n v="53000"/>
    <n v="4240"/>
    <n v="530"/>
    <n v="57770"/>
    <x v="3"/>
  </r>
  <r>
    <x v="216"/>
    <s v="Sohail"/>
    <x v="0"/>
    <d v="2012-06-28T00:00:00"/>
    <s v="Karachi"/>
    <x v="0"/>
    <x v="1"/>
    <n v="2012"/>
    <n v="53000"/>
    <n v="4240"/>
    <n v="0"/>
    <n v="68240"/>
    <x v="6"/>
  </r>
  <r>
    <x v="217"/>
    <s v="Amin"/>
    <x v="0"/>
    <d v="2012-07-20T00:00:00"/>
    <s v="Karachi"/>
    <x v="0"/>
    <x v="1"/>
    <n v="2012"/>
    <n v="26000"/>
    <n v="1560"/>
    <n v="780"/>
    <n v="28340"/>
    <x v="2"/>
  </r>
  <r>
    <x v="218"/>
    <s v="Benazir"/>
    <x v="1"/>
    <d v="2012-08-07T00:00:00"/>
    <s v="Karachi"/>
    <x v="0"/>
    <x v="1"/>
    <n v="2012"/>
    <n v="60000"/>
    <n v="4800"/>
    <n v="0"/>
    <n v="74000"/>
    <x v="6"/>
  </r>
  <r>
    <x v="219"/>
    <s v="Farah"/>
    <x v="0"/>
    <d v="2012-08-23T00:00:00"/>
    <s v="Karachi"/>
    <x v="0"/>
    <x v="1"/>
    <n v="2012"/>
    <n v="34000"/>
    <n v="3060"/>
    <n v="1700"/>
    <n v="38760"/>
    <x v="5"/>
  </r>
  <r>
    <x v="220"/>
    <s v="Bushra"/>
    <x v="1"/>
    <d v="2012-11-21T00:00:00"/>
    <s v="Karachi"/>
    <x v="0"/>
    <x v="1"/>
    <n v="2012"/>
    <n v="64000"/>
    <n v="5120"/>
    <n v="2560"/>
    <n v="71680"/>
    <x v="5"/>
  </r>
  <r>
    <x v="221"/>
    <s v="Nafees"/>
    <x v="0"/>
    <d v="2010-08-24T00:00:00"/>
    <s v="Karachi"/>
    <x v="0"/>
    <x v="1"/>
    <n v="2013"/>
    <n v="75100"/>
    <n v="4506"/>
    <n v="0"/>
    <n v="165606"/>
    <x v="6"/>
  </r>
  <r>
    <x v="222"/>
    <s v="Sabir"/>
    <x v="0"/>
    <d v="2010-10-18T00:00:00"/>
    <s v="Karachi"/>
    <x v="0"/>
    <x v="1"/>
    <n v="2013"/>
    <n v="54800"/>
    <n v="2740"/>
    <n v="0"/>
    <n v="57540"/>
    <x v="8"/>
  </r>
  <r>
    <x v="223"/>
    <s v="Inzamam"/>
    <x v="0"/>
    <d v="2010-12-07T00:00:00"/>
    <s v="Karachi"/>
    <x v="0"/>
    <x v="1"/>
    <n v="2013"/>
    <n v="88200"/>
    <n v="7056"/>
    <n v="2646"/>
    <n v="97902"/>
    <x v="7"/>
  </r>
  <r>
    <x v="224"/>
    <s v="Sarmad"/>
    <x v="0"/>
    <d v="2011-10-21T00:00:00"/>
    <s v="Karachi"/>
    <x v="0"/>
    <x v="1"/>
    <n v="2013"/>
    <n v="50000"/>
    <n v="2500"/>
    <n v="1500"/>
    <n v="54000"/>
    <x v="7"/>
  </r>
  <r>
    <x v="225"/>
    <s v="Shahbaz"/>
    <x v="0"/>
    <d v="2011-10-22T00:00:00"/>
    <s v="Karachi"/>
    <x v="0"/>
    <x v="1"/>
    <n v="2013"/>
    <n v="85600"/>
    <n v="6848"/>
    <n v="2568"/>
    <n v="95016"/>
    <x v="5"/>
  </r>
  <r>
    <x v="226"/>
    <s v="Talat"/>
    <x v="0"/>
    <d v="2011-12-03T00:00:00"/>
    <s v="Karachi"/>
    <x v="0"/>
    <x v="1"/>
    <n v="2013"/>
    <n v="87600"/>
    <n v="7008"/>
    <n v="0"/>
    <n v="94608"/>
    <x v="8"/>
  </r>
  <r>
    <x v="227"/>
    <s v="Ahmed"/>
    <x v="0"/>
    <d v="2011-12-21T00:00:00"/>
    <s v="Karachi"/>
    <x v="0"/>
    <x v="1"/>
    <n v="2013"/>
    <n v="81800"/>
    <n v="4090"/>
    <n v="2454"/>
    <n v="88344"/>
    <x v="5"/>
  </r>
  <r>
    <x v="228"/>
    <s v="Sabir"/>
    <x v="0"/>
    <d v="2011-12-21T00:00:00"/>
    <s v="Karachi"/>
    <x v="0"/>
    <x v="1"/>
    <n v="2013"/>
    <n v="103100"/>
    <n v="11341"/>
    <n v="4124"/>
    <n v="118565"/>
    <x v="8"/>
  </r>
  <r>
    <x v="229"/>
    <s v="Ghayoor"/>
    <x v="0"/>
    <d v="2011-12-24T00:00:00"/>
    <s v="Karachi"/>
    <x v="0"/>
    <x v="1"/>
    <n v="2013"/>
    <n v="110700"/>
    <n v="12177"/>
    <n v="4428"/>
    <n v="127305"/>
    <x v="0"/>
  </r>
  <r>
    <x v="230"/>
    <s v="Afreen"/>
    <x v="1"/>
    <d v="2012-01-03T00:00:00"/>
    <s v="Karachi"/>
    <x v="0"/>
    <x v="1"/>
    <n v="2013"/>
    <n v="67300"/>
    <n v="6730"/>
    <n v="673"/>
    <n v="74703"/>
    <x v="4"/>
  </r>
  <r>
    <x v="231"/>
    <s v="Javeria"/>
    <x v="1"/>
    <d v="2012-02-02T00:00:00"/>
    <s v="Karachi"/>
    <x v="0"/>
    <x v="1"/>
    <n v="2013"/>
    <n v="64600"/>
    <n v="5814"/>
    <n v="2584"/>
    <n v="72998"/>
    <x v="4"/>
  </r>
  <r>
    <x v="232"/>
    <s v="Saqlain"/>
    <x v="0"/>
    <d v="2012-02-08T00:00:00"/>
    <s v="Karachi"/>
    <x v="0"/>
    <x v="1"/>
    <n v="2013"/>
    <n v="102100"/>
    <n v="8168"/>
    <n v="1021"/>
    <n v="111289"/>
    <x v="5"/>
  </r>
  <r>
    <x v="233"/>
    <s v="Andaleeb"/>
    <x v="0"/>
    <d v="2013-12-03T00:00:00"/>
    <s v="Karachi"/>
    <x v="0"/>
    <x v="1"/>
    <n v="2013"/>
    <n v="95500"/>
    <n v="7640"/>
    <n v="0"/>
    <n v="227140"/>
    <x v="6"/>
  </r>
  <r>
    <x v="234"/>
    <s v="Safdar"/>
    <x v="0"/>
    <d v="2013-12-04T00:00:00"/>
    <s v="Karachi"/>
    <x v="0"/>
    <x v="1"/>
    <n v="2013"/>
    <n v="73500"/>
    <n v="8085"/>
    <n v="735"/>
    <n v="82320"/>
    <x v="3"/>
  </r>
  <r>
    <x v="235"/>
    <s v="Irfan"/>
    <x v="0"/>
    <d v="2013-12-04T00:00:00"/>
    <s v="Karachi"/>
    <x v="0"/>
    <x v="1"/>
    <n v="2013"/>
    <n v="104000"/>
    <n v="8320"/>
    <n v="0"/>
    <n v="267320"/>
    <x v="6"/>
  </r>
  <r>
    <x v="236"/>
    <s v="Naveed"/>
    <x v="0"/>
    <d v="2013-12-14T00:00:00"/>
    <s v="Karachi"/>
    <x v="0"/>
    <x v="1"/>
    <n v="2013"/>
    <n v="56400"/>
    <n v="3384"/>
    <n v="2256"/>
    <n v="62040"/>
    <x v="2"/>
  </r>
  <r>
    <x v="237"/>
    <s v="Shahbaz"/>
    <x v="0"/>
    <d v="2009-08-01T00:00:00"/>
    <s v="Karachi"/>
    <x v="0"/>
    <x v="1"/>
    <n v="2013"/>
    <n v="60900"/>
    <n v="6090"/>
    <n v="609"/>
    <n v="67599"/>
    <x v="2"/>
  </r>
  <r>
    <x v="238"/>
    <s v="Faiz"/>
    <x v="0"/>
    <d v="2009-11-19T00:00:00"/>
    <s v="Karachi"/>
    <x v="0"/>
    <x v="1"/>
    <n v="2013"/>
    <n v="86900"/>
    <n v="5214"/>
    <n v="4345"/>
    <n v="96459"/>
    <x v="5"/>
  </r>
  <r>
    <x v="239"/>
    <s v="Andaleeb"/>
    <x v="0"/>
    <d v="2009-11-22T00:00:00"/>
    <s v="Karachi"/>
    <x v="0"/>
    <x v="1"/>
    <n v="2013"/>
    <n v="97900"/>
    <n v="4895"/>
    <n v="4895"/>
    <n v="107690"/>
    <x v="7"/>
  </r>
  <r>
    <x v="240"/>
    <s v="Naveed"/>
    <x v="0"/>
    <d v="2010-05-05T00:00:00"/>
    <s v="Karachi"/>
    <x v="0"/>
    <x v="1"/>
    <n v="2013"/>
    <n v="76600"/>
    <n v="7660"/>
    <n v="1532"/>
    <n v="85792"/>
    <x v="2"/>
  </r>
  <r>
    <x v="241"/>
    <s v="Faiz"/>
    <x v="0"/>
    <d v="2010-08-04T00:00:00"/>
    <s v="Karachi"/>
    <x v="0"/>
    <x v="1"/>
    <n v="2013"/>
    <n v="85700"/>
    <n v="10284"/>
    <n v="2571"/>
    <n v="98555"/>
    <x v="4"/>
  </r>
  <r>
    <x v="242"/>
    <s v="Ibrahim"/>
    <x v="0"/>
    <d v="2010-09-25T00:00:00"/>
    <s v="Karachi"/>
    <x v="0"/>
    <x v="1"/>
    <n v="2013"/>
    <n v="32400"/>
    <n v="1620"/>
    <n v="648"/>
    <n v="34668"/>
    <x v="8"/>
  </r>
  <r>
    <x v="243"/>
    <s v="Hafeez"/>
    <x v="0"/>
    <d v="2010-10-19T00:00:00"/>
    <s v="Karachi"/>
    <x v="0"/>
    <x v="1"/>
    <n v="2013"/>
    <n v="45900"/>
    <n v="2295"/>
    <n v="1836"/>
    <n v="50031"/>
    <x v="0"/>
  </r>
  <r>
    <x v="244"/>
    <s v="Farida"/>
    <x v="1"/>
    <d v="2010-12-21T00:00:00"/>
    <s v="Karachi"/>
    <x v="0"/>
    <x v="1"/>
    <n v="2013"/>
    <n v="63100"/>
    <n v="5679"/>
    <n v="631"/>
    <n v="69410"/>
    <x v="7"/>
  </r>
  <r>
    <x v="245"/>
    <s v="Bushra"/>
    <x v="1"/>
    <d v="2011-04-17T00:00:00"/>
    <s v="Karachi"/>
    <x v="0"/>
    <x v="1"/>
    <n v="2013"/>
    <n v="76500"/>
    <n v="6120"/>
    <n v="1530"/>
    <n v="84150"/>
    <x v="1"/>
  </r>
  <r>
    <x v="246"/>
    <s v="Amina"/>
    <x v="1"/>
    <d v="2011-05-06T00:00:00"/>
    <s v="Karachi"/>
    <x v="0"/>
    <x v="1"/>
    <n v="2013"/>
    <n v="98100"/>
    <n v="9810"/>
    <n v="2943"/>
    <n v="110853"/>
    <x v="5"/>
  </r>
  <r>
    <x v="247"/>
    <s v="Arif"/>
    <x v="0"/>
    <d v="2011-08-11T00:00:00"/>
    <s v="Karachi"/>
    <x v="0"/>
    <x v="1"/>
    <n v="2013"/>
    <n v="52700"/>
    <n v="3689"/>
    <n v="1581"/>
    <n v="57970"/>
    <x v="2"/>
  </r>
  <r>
    <x v="248"/>
    <s v="Ismail"/>
    <x v="0"/>
    <d v="2011-09-02T00:00:00"/>
    <s v="Karachi"/>
    <x v="0"/>
    <x v="1"/>
    <n v="2013"/>
    <n v="114000"/>
    <n v="11400"/>
    <n v="2280"/>
    <n v="127680"/>
    <x v="2"/>
  </r>
  <r>
    <x v="249"/>
    <s v="Ahsan"/>
    <x v="0"/>
    <d v="2011-11-16T00:00:00"/>
    <s v="Karachi"/>
    <x v="0"/>
    <x v="1"/>
    <n v="2013"/>
    <n v="141400"/>
    <n v="8484"/>
    <n v="7070"/>
    <n v="156954"/>
    <x v="7"/>
  </r>
  <r>
    <x v="250"/>
    <s v="Faiz"/>
    <x v="0"/>
    <d v="2011-12-22T00:00:00"/>
    <s v="Karachi"/>
    <x v="0"/>
    <x v="1"/>
    <n v="2013"/>
    <n v="84000"/>
    <n v="9240"/>
    <n v="840"/>
    <n v="94080"/>
    <x v="2"/>
  </r>
  <r>
    <x v="251"/>
    <s v="Zarar"/>
    <x v="0"/>
    <d v="2012-05-01T00:00:00"/>
    <s v="Karachi"/>
    <x v="0"/>
    <x v="1"/>
    <n v="2013"/>
    <n v="34700"/>
    <n v="2776"/>
    <n v="0"/>
    <n v="37476"/>
    <x v="1"/>
  </r>
  <r>
    <x v="252"/>
    <s v="Sher"/>
    <x v="0"/>
    <d v="2012-05-09T00:00:00"/>
    <s v="Karachi"/>
    <x v="0"/>
    <x v="1"/>
    <n v="2013"/>
    <n v="17600"/>
    <n v="2112"/>
    <n v="0"/>
    <n v="19712"/>
    <x v="2"/>
  </r>
  <r>
    <x v="253"/>
    <s v="Ghayoor"/>
    <x v="0"/>
    <d v="2012-06-25T00:00:00"/>
    <s v="Karachi"/>
    <x v="0"/>
    <x v="1"/>
    <n v="2013"/>
    <n v="55100"/>
    <n v="6612"/>
    <n v="2204"/>
    <n v="63916"/>
    <x v="3"/>
  </r>
  <r>
    <x v="254"/>
    <s v="Qasim"/>
    <x v="0"/>
    <d v="2012-06-28T00:00:00"/>
    <s v="Karachi"/>
    <x v="0"/>
    <x v="1"/>
    <n v="2013"/>
    <n v="58800"/>
    <n v="5880"/>
    <n v="0"/>
    <n v="138680"/>
    <x v="6"/>
  </r>
  <r>
    <x v="255"/>
    <s v="Iftikhar"/>
    <x v="0"/>
    <d v="2012-07-20T00:00:00"/>
    <s v="Karachi"/>
    <x v="0"/>
    <x v="1"/>
    <n v="2013"/>
    <n v="27300"/>
    <n v="2730"/>
    <n v="1092"/>
    <n v="31122"/>
    <x v="2"/>
  </r>
  <r>
    <x v="256"/>
    <s v="Babar"/>
    <x v="0"/>
    <d v="2012-08-07T00:00:00"/>
    <s v="Karachi"/>
    <x v="0"/>
    <x v="1"/>
    <n v="2013"/>
    <n v="63000"/>
    <n v="6300"/>
    <n v="0"/>
    <n v="151300"/>
    <x v="6"/>
  </r>
  <r>
    <x v="257"/>
    <s v="Afsheen"/>
    <x v="1"/>
    <d v="2012-08-23T00:00:00"/>
    <s v="Karachi"/>
    <x v="0"/>
    <x v="1"/>
    <n v="2013"/>
    <n v="36700"/>
    <n v="1835"/>
    <n v="1835"/>
    <n v="40370"/>
    <x v="5"/>
  </r>
  <r>
    <x v="258"/>
    <s v="Azhar"/>
    <x v="0"/>
    <d v="2012-11-21T00:00:00"/>
    <s v="Karachi"/>
    <x v="0"/>
    <x v="1"/>
    <n v="2013"/>
    <n v="66600"/>
    <n v="7992"/>
    <n v="1332"/>
    <n v="75924"/>
    <x v="5"/>
  </r>
  <r>
    <x v="259"/>
    <s v="Farida"/>
    <x v="1"/>
    <d v="2013-01-29T00:00:00"/>
    <s v="Karachi"/>
    <x v="0"/>
    <x v="1"/>
    <n v="2013"/>
    <n v="48000"/>
    <n v="3360"/>
    <n v="2400"/>
    <n v="53760"/>
    <x v="7"/>
  </r>
  <r>
    <x v="260"/>
    <s v="Hajira"/>
    <x v="1"/>
    <d v="2013-03-01T00:00:00"/>
    <s v="Karachi"/>
    <x v="0"/>
    <x v="1"/>
    <n v="2013"/>
    <n v="94000"/>
    <n v="8460"/>
    <n v="4700"/>
    <n v="107160"/>
    <x v="1"/>
  </r>
  <r>
    <x v="261"/>
    <s v="Hamid"/>
    <x v="0"/>
    <d v="2013-03-15T00:00:00"/>
    <s v="Karachi"/>
    <x v="0"/>
    <x v="1"/>
    <n v="2013"/>
    <n v="39000"/>
    <n v="2340"/>
    <n v="1170"/>
    <n v="42510"/>
    <x v="3"/>
  </r>
  <r>
    <x v="262"/>
    <s v="Akbar"/>
    <x v="0"/>
    <d v="2013-04-26T00:00:00"/>
    <s v="Karachi"/>
    <x v="0"/>
    <x v="1"/>
    <n v="2013"/>
    <n v="80000"/>
    <n v="8800"/>
    <n v="0"/>
    <n v="112800"/>
    <x v="6"/>
  </r>
  <r>
    <x v="263"/>
    <s v="Faiz"/>
    <x v="0"/>
    <d v="2013-04-28T00:00:00"/>
    <s v="Karachi"/>
    <x v="0"/>
    <x v="1"/>
    <n v="2013"/>
    <n v="38000"/>
    <n v="4560"/>
    <n v="1520"/>
    <n v="44080"/>
    <x v="5"/>
  </r>
  <r>
    <x v="264"/>
    <s v="Zaighum"/>
    <x v="1"/>
    <d v="2013-05-13T00:00:00"/>
    <s v="Karachi"/>
    <x v="0"/>
    <x v="1"/>
    <n v="2013"/>
    <n v="25000"/>
    <n v="1250"/>
    <n v="250"/>
    <n v="26500"/>
    <x v="1"/>
  </r>
  <r>
    <x v="265"/>
    <s v="Nauman"/>
    <x v="0"/>
    <d v="2013-07-09T00:00:00"/>
    <s v="Karachi"/>
    <x v="0"/>
    <x v="1"/>
    <n v="2013"/>
    <n v="63000"/>
    <n v="3780"/>
    <n v="630"/>
    <n v="67410"/>
    <x v="4"/>
  </r>
  <r>
    <x v="266"/>
    <s v="Yousuf"/>
    <x v="0"/>
    <d v="2013-12-13T00:00:00"/>
    <s v="Karachi"/>
    <x v="0"/>
    <x v="1"/>
    <n v="2013"/>
    <n v="36000"/>
    <n v="2880"/>
    <n v="1080"/>
    <n v="39960"/>
    <x v="3"/>
  </r>
  <r>
    <x v="267"/>
    <s v="Zaighum"/>
    <x v="1"/>
    <d v="2013-05-13T00:00:00"/>
    <s v="Karachi"/>
    <x v="0"/>
    <x v="1"/>
    <n v="2013"/>
    <n v="25000"/>
    <n v="1250"/>
    <n v="250"/>
    <n v="26500"/>
    <x v="1"/>
  </r>
  <r>
    <x v="268"/>
    <s v="Nauman"/>
    <x v="0"/>
    <d v="2013-07-09T00:00:00"/>
    <s v="Karachi"/>
    <x v="0"/>
    <x v="1"/>
    <n v="2013"/>
    <n v="63000"/>
    <n v="3780"/>
    <n v="630"/>
    <n v="67410"/>
    <x v="4"/>
  </r>
  <r>
    <x v="269"/>
    <s v="Yousuf"/>
    <x v="0"/>
    <d v="2013-12-13T00:00:00"/>
    <s v="Karachi"/>
    <x v="0"/>
    <x v="1"/>
    <n v="2013"/>
    <n v="36000"/>
    <n v="2880"/>
    <n v="1080"/>
    <n v="39960"/>
    <x v="3"/>
  </r>
  <r>
    <x v="270"/>
    <s v="Sohail"/>
    <x v="0"/>
    <d v="2008-01-16T00:00:00"/>
    <s v="Lahore"/>
    <x v="1"/>
    <x v="1"/>
    <n v="2008"/>
    <n v="25000"/>
    <n v="1500"/>
    <n v="1000"/>
    <n v="27500"/>
    <x v="8"/>
  </r>
  <r>
    <x v="271"/>
    <s v="Ilyas"/>
    <x v="0"/>
    <d v="2008-03-22T00:00:00"/>
    <s v="Lahore"/>
    <x v="1"/>
    <x v="1"/>
    <n v="2008"/>
    <n v="31000"/>
    <n v="1860"/>
    <n v="310"/>
    <n v="33170"/>
    <x v="8"/>
  </r>
  <r>
    <x v="272"/>
    <s v="Inzamam"/>
    <x v="0"/>
    <d v="2008-04-30T00:00:00"/>
    <s v="Lahore"/>
    <x v="1"/>
    <x v="1"/>
    <n v="2008"/>
    <n v="30000"/>
    <n v="2400"/>
    <n v="1500"/>
    <n v="33900"/>
    <x v="4"/>
  </r>
  <r>
    <x v="273"/>
    <s v="Akbar"/>
    <x v="0"/>
    <d v="2008-05-29T00:00:00"/>
    <s v="Lahore"/>
    <x v="1"/>
    <x v="1"/>
    <n v="2008"/>
    <n v="68000"/>
    <n v="3400"/>
    <n v="680"/>
    <n v="72080"/>
    <x v="1"/>
  </r>
  <r>
    <x v="274"/>
    <s v="Taufeeq/Taufiq"/>
    <x v="0"/>
    <d v="2008-01-16T00:00:00"/>
    <s v="Lahore"/>
    <x v="1"/>
    <x v="1"/>
    <n v="2009"/>
    <n v="27500"/>
    <n v="1375"/>
    <n v="275"/>
    <n v="29150"/>
    <x v="8"/>
  </r>
  <r>
    <x v="275"/>
    <s v="Aqeel"/>
    <x v="0"/>
    <d v="2008-03-22T00:00:00"/>
    <s v="Lahore"/>
    <x v="1"/>
    <x v="1"/>
    <n v="2009"/>
    <n v="33000"/>
    <n v="2640"/>
    <n v="1320"/>
    <n v="36960"/>
    <x v="8"/>
  </r>
  <r>
    <x v="276"/>
    <s v="Sohail"/>
    <x v="0"/>
    <d v="2008-04-30T00:00:00"/>
    <s v="Lahore"/>
    <x v="1"/>
    <x v="1"/>
    <n v="2009"/>
    <n v="35000"/>
    <n v="2800"/>
    <n v="350"/>
    <n v="38150"/>
    <x v="4"/>
  </r>
  <r>
    <x v="277"/>
    <s v="Latif"/>
    <x v="0"/>
    <d v="2008-05-29T00:00:00"/>
    <s v="Lahore"/>
    <x v="1"/>
    <x v="1"/>
    <n v="2009"/>
    <n v="72000"/>
    <n v="3600"/>
    <n v="2880"/>
    <n v="78480"/>
    <x v="1"/>
  </r>
  <r>
    <x v="278"/>
    <s v="Yar"/>
    <x v="0"/>
    <d v="2009-05-24T00:00:00"/>
    <s v="Lahore"/>
    <x v="1"/>
    <x v="1"/>
    <n v="2009"/>
    <n v="45000"/>
    <n v="2700"/>
    <n v="900"/>
    <n v="48600"/>
    <x v="8"/>
  </r>
  <r>
    <x v="279"/>
    <s v="Taufeeq/Taufiq"/>
    <x v="0"/>
    <d v="2013-01-16T00:00:00"/>
    <s v="Lahore"/>
    <x v="1"/>
    <x v="1"/>
    <n v="2010"/>
    <n v="27500"/>
    <n v="1925"/>
    <n v="825"/>
    <n v="30250"/>
    <x v="8"/>
  </r>
  <r>
    <x v="280"/>
    <s v="Saqlain"/>
    <x v="0"/>
    <d v="2013-03-22T00:00:00"/>
    <s v="Lahore"/>
    <x v="1"/>
    <x v="1"/>
    <n v="2010"/>
    <n v="33000"/>
    <n v="1650"/>
    <n v="660"/>
    <n v="35310"/>
    <x v="8"/>
  </r>
  <r>
    <x v="281"/>
    <s v="Musharraf"/>
    <x v="0"/>
    <d v="2013-04-30T00:00:00"/>
    <s v="Lahore"/>
    <x v="1"/>
    <x v="1"/>
    <n v="2010"/>
    <n v="35000"/>
    <n v="1750"/>
    <n v="1750"/>
    <n v="38500"/>
    <x v="4"/>
  </r>
  <r>
    <x v="282"/>
    <s v="Rameez"/>
    <x v="0"/>
    <d v="2013-05-29T00:00:00"/>
    <s v="Lahore"/>
    <x v="1"/>
    <x v="1"/>
    <n v="2010"/>
    <n v="72000"/>
    <n v="5760"/>
    <n v="3600"/>
    <n v="81360"/>
    <x v="1"/>
  </r>
  <r>
    <x v="283"/>
    <s v="Afreen"/>
    <x v="1"/>
    <d v="2009-05-24T00:00:00"/>
    <s v="Lahore"/>
    <x v="1"/>
    <x v="1"/>
    <n v="2010"/>
    <n v="45000"/>
    <n v="2250"/>
    <n v="900"/>
    <n v="48150"/>
    <x v="8"/>
  </r>
  <r>
    <x v="284"/>
    <s v="Farah"/>
    <x v="0"/>
    <d v="2010-02-14T00:00:00"/>
    <s v="Lahore"/>
    <x v="1"/>
    <x v="1"/>
    <n v="2010"/>
    <n v="48000"/>
    <n v="4800"/>
    <n v="1440"/>
    <n v="54240"/>
    <x v="4"/>
  </r>
  <r>
    <x v="285"/>
    <s v="Ishaq"/>
    <x v="0"/>
    <d v="2013-01-16T00:00:00"/>
    <s v="Lahore"/>
    <x v="1"/>
    <x v="1"/>
    <n v="2011"/>
    <n v="28600"/>
    <n v="1430"/>
    <n v="858"/>
    <n v="30888"/>
    <x v="8"/>
  </r>
  <r>
    <x v="286"/>
    <s v="Maleeha"/>
    <x v="1"/>
    <d v="2013-03-22T00:00:00"/>
    <s v="Lahore"/>
    <x v="1"/>
    <x v="1"/>
    <n v="2011"/>
    <n v="36630"/>
    <n v="4395.6000000000004"/>
    <n v="0"/>
    <n v="41025.599999999999"/>
    <x v="8"/>
  </r>
  <r>
    <x v="287"/>
    <s v="Javeria"/>
    <x v="1"/>
    <d v="2013-04-30T00:00:00"/>
    <s v="Lahore"/>
    <x v="1"/>
    <x v="1"/>
    <n v="2011"/>
    <n v="37450"/>
    <n v="4494"/>
    <n v="1872.5"/>
    <n v="43816.5"/>
    <x v="4"/>
  </r>
  <r>
    <x v="288"/>
    <s v="Iftikhar"/>
    <x v="0"/>
    <d v="2013-05-29T00:00:00"/>
    <s v="Lahore"/>
    <x v="1"/>
    <x v="1"/>
    <n v="2011"/>
    <n v="76320"/>
    <n v="5342.4"/>
    <n v="3052.8"/>
    <n v="84715.199999999997"/>
    <x v="1"/>
  </r>
  <r>
    <x v="289"/>
    <s v="Vakeel"/>
    <x v="0"/>
    <d v="2010-02-14T00:00:00"/>
    <s v="Lahore"/>
    <x v="1"/>
    <x v="1"/>
    <n v="2011"/>
    <n v="51360"/>
    <n v="3595.2"/>
    <n v="2568"/>
    <n v="57523.199999999997"/>
    <x v="4"/>
  </r>
  <r>
    <x v="290"/>
    <s v="Arif"/>
    <x v="0"/>
    <d v="2011-02-02T00:00:00"/>
    <s v="Lahore"/>
    <x v="1"/>
    <x v="1"/>
    <n v="2011"/>
    <n v="85000"/>
    <n v="7650"/>
    <n v="0"/>
    <n v="92650"/>
    <x v="5"/>
  </r>
  <r>
    <x v="291"/>
    <s v="Farida"/>
    <x v="1"/>
    <d v="2013-01-16T00:00:00"/>
    <s v="Lahore"/>
    <x v="1"/>
    <x v="1"/>
    <n v="2012"/>
    <n v="32032"/>
    <n v="1921.92"/>
    <n v="1601.6"/>
    <n v="35555.519999999997"/>
    <x v="8"/>
  </r>
  <r>
    <x v="292"/>
    <s v="Safdar"/>
    <x v="0"/>
    <d v="2013-03-22T00:00:00"/>
    <s v="Lahore"/>
    <x v="1"/>
    <x v="1"/>
    <n v="2012"/>
    <n v="38828"/>
    <n v="3494.52"/>
    <n v="388.28"/>
    <n v="42710.799999999996"/>
    <x v="8"/>
  </r>
  <r>
    <x v="293"/>
    <s v="Madeeha"/>
    <x v="1"/>
    <d v="2013-05-29T00:00:00"/>
    <s v="Lahore"/>
    <x v="1"/>
    <x v="1"/>
    <n v="2012"/>
    <n v="81662"/>
    <n v="7349.58"/>
    <n v="816.62"/>
    <n v="89828.2"/>
    <x v="1"/>
  </r>
  <r>
    <x v="294"/>
    <s v="Javeria"/>
    <x v="1"/>
    <d v="2010-02-14T00:00:00"/>
    <s v="Lahore"/>
    <x v="1"/>
    <x v="1"/>
    <n v="2012"/>
    <n v="55469"/>
    <n v="3328.14"/>
    <n v="2773.45"/>
    <n v="61570.59"/>
    <x v="4"/>
  </r>
  <r>
    <x v="295"/>
    <s v="Benazir"/>
    <x v="1"/>
    <d v="2011-02-02T00:00:00"/>
    <s v="Lahore"/>
    <x v="1"/>
    <x v="1"/>
    <n v="2012"/>
    <n v="89250"/>
    <n v="8032.5"/>
    <n v="2677.5"/>
    <n v="99960"/>
    <x v="5"/>
  </r>
  <r>
    <x v="296"/>
    <s v="Hafeez"/>
    <x v="0"/>
    <d v="2012-02-11T00:00:00"/>
    <s v="Lahore"/>
    <x v="1"/>
    <x v="1"/>
    <n v="2012"/>
    <n v="59000"/>
    <n v="3540"/>
    <n v="1770"/>
    <n v="64310"/>
    <x v="0"/>
  </r>
  <r>
    <x v="297"/>
    <s v="Rauf"/>
    <x v="0"/>
    <d v="2012-09-17T00:00:00"/>
    <s v="Lahore"/>
    <x v="1"/>
    <x v="1"/>
    <n v="2012"/>
    <n v="65000"/>
    <n v="3250"/>
    <n v="3250"/>
    <n v="71500"/>
    <x v="3"/>
  </r>
  <r>
    <x v="298"/>
    <s v="Faiz"/>
    <x v="0"/>
    <d v="2013-01-16T00:00:00"/>
    <s v="Lahore"/>
    <x v="1"/>
    <x v="1"/>
    <n v="2013"/>
    <n v="35900"/>
    <n v="1795"/>
    <n v="1077"/>
    <n v="38772"/>
    <x v="8"/>
  </r>
  <r>
    <x v="299"/>
    <s v="Zafar"/>
    <x v="0"/>
    <d v="2013-03-22T00:00:00"/>
    <s v="Lahore"/>
    <x v="1"/>
    <x v="1"/>
    <n v="2013"/>
    <n v="42700"/>
    <n v="2135"/>
    <n v="2135"/>
    <n v="46970"/>
    <x v="8"/>
  </r>
  <r>
    <x v="300"/>
    <s v="Vakeel"/>
    <x v="0"/>
    <d v="2013-05-29T00:00:00"/>
    <s v="Lahore"/>
    <x v="1"/>
    <x v="1"/>
    <n v="2013"/>
    <n v="88200"/>
    <n v="7056"/>
    <n v="2646"/>
    <n v="97902"/>
    <x v="1"/>
  </r>
  <r>
    <x v="301"/>
    <s v="Arif"/>
    <x v="0"/>
    <d v="2010-02-14T00:00:00"/>
    <s v="Lahore"/>
    <x v="1"/>
    <x v="1"/>
    <n v="2013"/>
    <n v="57700"/>
    <n v="3462"/>
    <n v="1731"/>
    <n v="62893"/>
    <x v="4"/>
  </r>
  <r>
    <x v="302"/>
    <s v="Iftikhar"/>
    <x v="0"/>
    <d v="2011-02-02T00:00:00"/>
    <s v="Lahore"/>
    <x v="1"/>
    <x v="1"/>
    <n v="2013"/>
    <n v="100000"/>
    <n v="12000"/>
    <n v="1000"/>
    <n v="113000"/>
    <x v="5"/>
  </r>
  <r>
    <x v="303"/>
    <s v="Arfa"/>
    <x v="1"/>
    <d v="2012-02-11T00:00:00"/>
    <s v="Lahore"/>
    <x v="1"/>
    <x v="1"/>
    <n v="2013"/>
    <n v="61400"/>
    <n v="7368"/>
    <n v="0"/>
    <n v="68768"/>
    <x v="0"/>
  </r>
  <r>
    <x v="304"/>
    <s v="Talat"/>
    <x v="0"/>
    <d v="2012-09-17T00:00:00"/>
    <s v="Lahore"/>
    <x v="1"/>
    <x v="1"/>
    <n v="2013"/>
    <n v="70900"/>
    <n v="3545"/>
    <n v="2127"/>
    <n v="76572"/>
    <x v="3"/>
  </r>
  <r>
    <x v="305"/>
    <s v="Bashir"/>
    <x v="0"/>
    <d v="2013-09-15T00:00:00"/>
    <s v="Lahore"/>
    <x v="1"/>
    <x v="1"/>
    <n v="2013"/>
    <n v="110000"/>
    <n v="6600"/>
    <n v="3300"/>
    <n v="119900"/>
    <x v="8"/>
  </r>
  <r>
    <x v="306"/>
    <s v="Bashir"/>
    <x v="0"/>
    <d v="2013-09-15T00:00:00"/>
    <s v="Lahore"/>
    <x v="1"/>
    <x v="1"/>
    <n v="2013"/>
    <n v="110000"/>
    <n v="6600"/>
    <n v="3300"/>
    <n v="119900"/>
    <x v="8"/>
  </r>
  <r>
    <x v="307"/>
    <s v="Mohammed"/>
    <x v="0"/>
    <d v="2006-01-13T00:00:00"/>
    <s v="Peshawar"/>
    <x v="2"/>
    <x v="1"/>
    <n v="2006"/>
    <n v="43000"/>
    <n v="5160"/>
    <n v="0"/>
    <n v="90160"/>
    <x v="6"/>
  </r>
  <r>
    <x v="308"/>
    <s v="Irfan"/>
    <x v="0"/>
    <d v="2006-04-02T00:00:00"/>
    <s v="Peshawar"/>
    <x v="2"/>
    <x v="1"/>
    <n v="2006"/>
    <n v="54000"/>
    <n v="4320"/>
    <n v="0"/>
    <n v="58320"/>
    <x v="8"/>
  </r>
  <r>
    <x v="309"/>
    <s v="Shoaib"/>
    <x v="0"/>
    <d v="2006-05-04T00:00:00"/>
    <s v="Peshawar"/>
    <x v="2"/>
    <x v="1"/>
    <n v="2006"/>
    <n v="32000"/>
    <n v="2560"/>
    <n v="0"/>
    <n v="34560"/>
    <x v="7"/>
  </r>
  <r>
    <x v="310"/>
    <s v="Zahid"/>
    <x v="0"/>
    <d v="2006-01-13T00:00:00"/>
    <s v="Peshawar"/>
    <x v="2"/>
    <x v="1"/>
    <n v="2007"/>
    <n v="45000"/>
    <n v="4050"/>
    <n v="0"/>
    <n v="104050"/>
    <x v="6"/>
  </r>
  <r>
    <x v="311"/>
    <s v="Sarwar"/>
    <x v="0"/>
    <d v="2006-04-02T00:00:00"/>
    <s v="Peshawar"/>
    <x v="2"/>
    <x v="1"/>
    <n v="2007"/>
    <n v="58000"/>
    <n v="3480"/>
    <n v="1160"/>
    <n v="62640"/>
    <x v="8"/>
  </r>
  <r>
    <x v="312"/>
    <s v="Maqsood"/>
    <x v="0"/>
    <d v="2006-05-04T00:00:00"/>
    <s v="Peshawar"/>
    <x v="2"/>
    <x v="1"/>
    <n v="2007"/>
    <n v="36000"/>
    <n v="3240"/>
    <n v="720"/>
    <n v="39960"/>
    <x v="7"/>
  </r>
  <r>
    <x v="313"/>
    <s v="Saad"/>
    <x v="0"/>
    <d v="2006-01-13T00:00:00"/>
    <s v="Peshawar"/>
    <x v="2"/>
    <x v="1"/>
    <n v="2008"/>
    <n v="48000"/>
    <n v="4800"/>
    <n v="0"/>
    <n v="123800"/>
    <x v="6"/>
  </r>
  <r>
    <x v="314"/>
    <s v="Azhar"/>
    <x v="0"/>
    <d v="2006-04-02T00:00:00"/>
    <s v="Peshawar"/>
    <x v="2"/>
    <x v="1"/>
    <n v="2008"/>
    <n v="62000"/>
    <n v="3100"/>
    <n v="0"/>
    <n v="65100"/>
    <x v="8"/>
  </r>
  <r>
    <x v="315"/>
    <s v="Azeem"/>
    <x v="0"/>
    <d v="2006-05-04T00:00:00"/>
    <s v="Peshawar"/>
    <x v="2"/>
    <x v="1"/>
    <n v="2008"/>
    <n v="40000"/>
    <n v="2000"/>
    <n v="800"/>
    <n v="42800"/>
    <x v="7"/>
  </r>
  <r>
    <x v="316"/>
    <s v="Andaleeb"/>
    <x v="0"/>
    <d v="2008-07-21T00:00:00"/>
    <s v="Peshawar"/>
    <x v="2"/>
    <x v="1"/>
    <n v="2008"/>
    <n v="74000"/>
    <n v="7400"/>
    <n v="0"/>
    <n v="81400"/>
    <x v="4"/>
  </r>
  <r>
    <x v="317"/>
    <s v="Shuja"/>
    <x v="0"/>
    <d v="2008-10-18T00:00:00"/>
    <s v="Peshawar"/>
    <x v="2"/>
    <x v="1"/>
    <n v="2008"/>
    <n v="123000"/>
    <n v="12300"/>
    <n v="4920"/>
    <n v="140220"/>
    <x v="8"/>
  </r>
  <r>
    <x v="318"/>
    <s v="Madeeha"/>
    <x v="1"/>
    <d v="2006-01-13T00:00:00"/>
    <s v="Peshawar"/>
    <x v="2"/>
    <x v="1"/>
    <n v="2009"/>
    <n v="52000"/>
    <n v="3640"/>
    <n v="0"/>
    <n v="143640"/>
    <x v="6"/>
  </r>
  <r>
    <x v="319"/>
    <s v="Rauf"/>
    <x v="0"/>
    <d v="2006-04-02T00:00:00"/>
    <s v="Peshawar"/>
    <x v="2"/>
    <x v="1"/>
    <n v="2009"/>
    <n v="65000"/>
    <n v="3900"/>
    <n v="3250"/>
    <n v="72150"/>
    <x v="8"/>
  </r>
  <r>
    <x v="320"/>
    <s v="Shahbaz"/>
    <x v="0"/>
    <d v="2006-05-04T00:00:00"/>
    <s v="Peshawar"/>
    <x v="2"/>
    <x v="1"/>
    <n v="2009"/>
    <n v="43000"/>
    <n v="3870"/>
    <n v="860"/>
    <n v="47730"/>
    <x v="7"/>
  </r>
  <r>
    <x v="321"/>
    <s v="Asma"/>
    <x v="1"/>
    <d v="2008-07-21T00:00:00"/>
    <s v="Peshawar"/>
    <x v="2"/>
    <x v="1"/>
    <n v="2009"/>
    <n v="78000"/>
    <n v="7800"/>
    <n v="780"/>
    <n v="86580"/>
    <x v="4"/>
  </r>
  <r>
    <x v="322"/>
    <s v="Hafeez"/>
    <x v="0"/>
    <d v="2008-10-18T00:00:00"/>
    <s v="Peshawar"/>
    <x v="2"/>
    <x v="1"/>
    <n v="2009"/>
    <n v="130000"/>
    <n v="14300"/>
    <n v="1300"/>
    <n v="145600"/>
    <x v="8"/>
  </r>
  <r>
    <x v="323"/>
    <s v="Zahid"/>
    <x v="0"/>
    <d v="2009-06-07T00:00:00"/>
    <s v="Peshawar"/>
    <x v="2"/>
    <x v="1"/>
    <n v="2009"/>
    <n v="62000"/>
    <n v="3100"/>
    <n v="1240"/>
    <n v="66340"/>
    <x v="7"/>
  </r>
  <r>
    <x v="324"/>
    <s v="Shoaib"/>
    <x v="0"/>
    <d v="2011-01-13T00:00:00"/>
    <s v="Peshawar"/>
    <x v="2"/>
    <x v="1"/>
    <n v="2010"/>
    <n v="52000"/>
    <n v="4680"/>
    <n v="0"/>
    <n v="148180"/>
    <x v="6"/>
  </r>
  <r>
    <x v="325"/>
    <s v="Yar"/>
    <x v="0"/>
    <d v="2011-05-04T00:00:00"/>
    <s v="Peshawar"/>
    <x v="2"/>
    <x v="0"/>
    <n v="2010"/>
    <n v="43000"/>
    <n v="3440"/>
    <n v="0"/>
    <n v="46440"/>
    <x v="7"/>
  </r>
  <r>
    <x v="326"/>
    <s v="Latif"/>
    <x v="0"/>
    <d v="2013-07-21T00:00:00"/>
    <s v="Peshawar"/>
    <x v="2"/>
    <x v="0"/>
    <n v="2010"/>
    <n v="78000"/>
    <n v="7020"/>
    <n v="2340"/>
    <n v="87360"/>
    <x v="4"/>
  </r>
  <r>
    <x v="327"/>
    <s v="Yousuf"/>
    <x v="0"/>
    <d v="2013-10-18T00:00:00"/>
    <s v="Peshawar"/>
    <x v="2"/>
    <x v="0"/>
    <n v="2010"/>
    <n v="130000"/>
    <n v="14300"/>
    <n v="5200"/>
    <n v="149500"/>
    <x v="8"/>
  </r>
  <r>
    <x v="328"/>
    <s v="Wasim"/>
    <x v="0"/>
    <d v="2009-06-07T00:00:00"/>
    <s v="Peshawar"/>
    <x v="2"/>
    <x v="0"/>
    <n v="2010"/>
    <n v="62000"/>
    <n v="3720"/>
    <n v="620"/>
    <n v="66340"/>
    <x v="7"/>
  </r>
  <r>
    <x v="329"/>
    <s v="Rameez"/>
    <x v="0"/>
    <d v="2010-03-04T00:00:00"/>
    <s v="Peshawar"/>
    <x v="2"/>
    <x v="0"/>
    <n v="2010"/>
    <n v="87000"/>
    <n v="7830"/>
    <n v="1740"/>
    <n v="96570"/>
    <x v="0"/>
  </r>
  <r>
    <x v="330"/>
    <s v="Javeria"/>
    <x v="1"/>
    <d v="2011-01-13T00:00:00"/>
    <s v="Peshawar"/>
    <x v="2"/>
    <x v="0"/>
    <n v="2011"/>
    <n v="56160"/>
    <n v="5054.3999999999996"/>
    <n v="0"/>
    <n v="176214.39999999999"/>
    <x v="6"/>
  </r>
  <r>
    <x v="331"/>
    <s v="Tariq"/>
    <x v="0"/>
    <d v="2011-05-04T00:00:00"/>
    <s v="Peshawar"/>
    <x v="2"/>
    <x v="0"/>
    <n v="2011"/>
    <n v="46870"/>
    <n v="2343.5"/>
    <n v="0"/>
    <n v="49213.5"/>
    <x v="7"/>
  </r>
  <r>
    <x v="332"/>
    <s v="Iftikhar"/>
    <x v="0"/>
    <d v="2013-07-21T00:00:00"/>
    <s v="Peshawar"/>
    <x v="2"/>
    <x v="0"/>
    <n v="2011"/>
    <n v="83460"/>
    <n v="8346"/>
    <n v="3338.4"/>
    <n v="95144.4"/>
    <x v="4"/>
  </r>
  <r>
    <x v="333"/>
    <s v="Maleeha"/>
    <x v="1"/>
    <d v="2013-10-18T00:00:00"/>
    <s v="Peshawar"/>
    <x v="2"/>
    <x v="0"/>
    <n v="2011"/>
    <n v="141700"/>
    <n v="7085"/>
    <n v="2834"/>
    <n v="151619"/>
    <x v="8"/>
  </r>
  <r>
    <x v="334"/>
    <s v="Mohammed"/>
    <x v="0"/>
    <d v="2009-06-07T00:00:00"/>
    <s v="Peshawar"/>
    <x v="2"/>
    <x v="0"/>
    <n v="2011"/>
    <n v="65720"/>
    <n v="3943.2"/>
    <n v="657.2"/>
    <n v="70320.399999999994"/>
    <x v="7"/>
  </r>
  <r>
    <x v="335"/>
    <s v="Azeem"/>
    <x v="0"/>
    <d v="2010-03-04T00:00:00"/>
    <s v="Peshawar"/>
    <x v="2"/>
    <x v="0"/>
    <n v="2011"/>
    <n v="91350"/>
    <n v="7308"/>
    <n v="913.5"/>
    <n v="99571.5"/>
    <x v="0"/>
  </r>
  <r>
    <x v="336"/>
    <s v="Talat"/>
    <x v="0"/>
    <d v="2011-02-28T00:00:00"/>
    <s v="Peshawar"/>
    <x v="2"/>
    <x v="0"/>
    <n v="2011"/>
    <n v="54000"/>
    <n v="3780"/>
    <n v="2700"/>
    <n v="60480"/>
    <x v="7"/>
  </r>
  <r>
    <x v="337"/>
    <s v="Saqlain"/>
    <x v="0"/>
    <d v="2011-01-13T00:00:00"/>
    <s v="Peshawar"/>
    <x v="2"/>
    <x v="0"/>
    <n v="2012"/>
    <n v="62899"/>
    <n v="7547.88"/>
    <n v="0"/>
    <n v="168446.88"/>
    <x v="6"/>
  </r>
  <r>
    <x v="338"/>
    <s v="Sadiq"/>
    <x v="0"/>
    <d v="2011-05-04T00:00:00"/>
    <s v="Peshawar"/>
    <x v="2"/>
    <x v="0"/>
    <n v="2012"/>
    <n v="49682"/>
    <n v="5961.84"/>
    <n v="2484.1"/>
    <n v="58127.939999999995"/>
    <x v="7"/>
  </r>
  <r>
    <x v="339"/>
    <s v="Bushra"/>
    <x v="1"/>
    <d v="2013-07-21T00:00:00"/>
    <s v="Peshawar"/>
    <x v="2"/>
    <x v="0"/>
    <n v="2012"/>
    <n v="87633"/>
    <n v="10515.96"/>
    <n v="3505.32"/>
    <n v="101654.28"/>
    <x v="4"/>
  </r>
  <r>
    <x v="340"/>
    <s v="Qaiser"/>
    <x v="0"/>
    <d v="2013-10-18T00:00:00"/>
    <s v="Peshawar"/>
    <x v="2"/>
    <x v="0"/>
    <n v="2012"/>
    <n v="153036"/>
    <n v="7651.8"/>
    <n v="7651.8"/>
    <n v="168339.59999999998"/>
    <x v="8"/>
  </r>
  <r>
    <x v="341"/>
    <s v="Sabir"/>
    <x v="0"/>
    <d v="2009-06-07T00:00:00"/>
    <s v="Peshawar"/>
    <x v="2"/>
    <x v="0"/>
    <n v="2012"/>
    <n v="70978"/>
    <n v="7807.58"/>
    <n v="0"/>
    <n v="78785.58"/>
    <x v="7"/>
  </r>
  <r>
    <x v="342"/>
    <s v="Akbar"/>
    <x v="0"/>
    <d v="2010-03-04T00:00:00"/>
    <s v="Peshawar"/>
    <x v="2"/>
    <x v="0"/>
    <n v="2012"/>
    <n v="102312"/>
    <n v="7161.84"/>
    <n v="4092.48"/>
    <n v="113566.31999999999"/>
    <x v="0"/>
  </r>
  <r>
    <x v="343"/>
    <s v="Arfa"/>
    <x v="1"/>
    <d v="2011-02-28T00:00:00"/>
    <s v="Peshawar"/>
    <x v="2"/>
    <x v="0"/>
    <n v="2012"/>
    <n v="56160"/>
    <n v="3931.2"/>
    <n v="0"/>
    <n v="60091.199999999997"/>
    <x v="7"/>
  </r>
  <r>
    <x v="344"/>
    <s v="Rahim"/>
    <x v="0"/>
    <d v="2012-03-19T00:00:00"/>
    <s v="Peshawar"/>
    <x v="2"/>
    <x v="0"/>
    <n v="2012"/>
    <n v="87000"/>
    <n v="8700"/>
    <n v="870"/>
    <n v="96570"/>
    <x v="3"/>
  </r>
  <r>
    <x v="345"/>
    <s v="Hamid"/>
    <x v="0"/>
    <d v="2012-10-09T00:00:00"/>
    <s v="Peshawar"/>
    <x v="2"/>
    <x v="0"/>
    <n v="2012"/>
    <n v="35000"/>
    <n v="2450"/>
    <n v="1050"/>
    <n v="38500"/>
    <x v="7"/>
  </r>
  <r>
    <x v="346"/>
    <s v="Hafeez"/>
    <x v="0"/>
    <d v="2011-01-13T00:00:00"/>
    <s v="Peshawar"/>
    <x v="2"/>
    <x v="0"/>
    <n v="2013"/>
    <n v="67900"/>
    <n v="4753"/>
    <n v="0"/>
    <n v="187653"/>
    <x v="6"/>
  </r>
  <r>
    <x v="347"/>
    <s v="Qaiser"/>
    <x v="0"/>
    <d v="2011-05-04T00:00:00"/>
    <s v="Peshawar"/>
    <x v="2"/>
    <x v="0"/>
    <n v="2013"/>
    <n v="55100"/>
    <n v="4959"/>
    <n v="2755"/>
    <n v="62814"/>
    <x v="7"/>
  </r>
  <r>
    <x v="348"/>
    <s v="Junaid"/>
    <x v="0"/>
    <d v="2013-07-21T00:00:00"/>
    <s v="Peshawar"/>
    <x v="2"/>
    <x v="0"/>
    <n v="2013"/>
    <n v="94600"/>
    <n v="6622"/>
    <n v="1892"/>
    <n v="103114"/>
    <x v="4"/>
  </r>
  <r>
    <x v="349"/>
    <s v="Ahsan"/>
    <x v="0"/>
    <d v="2013-10-18T00:00:00"/>
    <s v="Peshawar"/>
    <x v="2"/>
    <x v="0"/>
    <n v="2013"/>
    <n v="166800"/>
    <n v="20016"/>
    <n v="5004"/>
    <n v="191820"/>
    <x v="8"/>
  </r>
  <r>
    <x v="350"/>
    <s v="Bushra"/>
    <x v="1"/>
    <d v="2009-06-07T00:00:00"/>
    <s v="Peshawar"/>
    <x v="2"/>
    <x v="0"/>
    <n v="2013"/>
    <n v="78100"/>
    <n v="7810"/>
    <n v="781"/>
    <n v="86691"/>
    <x v="7"/>
  </r>
  <r>
    <x v="351"/>
    <s v="Faisal"/>
    <x v="0"/>
    <d v="2010-03-04T00:00:00"/>
    <s v="Peshawar"/>
    <x v="2"/>
    <x v="1"/>
    <n v="2013"/>
    <n v="108500"/>
    <n v="8680"/>
    <n v="2170"/>
    <n v="119350"/>
    <x v="0"/>
  </r>
  <r>
    <x v="352"/>
    <s v="Junaid"/>
    <x v="0"/>
    <d v="2011-02-28T00:00:00"/>
    <s v="Peshawar"/>
    <x v="2"/>
    <x v="1"/>
    <n v="2013"/>
    <n v="62900"/>
    <n v="6290"/>
    <n v="629"/>
    <n v="69819"/>
    <x v="7"/>
  </r>
  <r>
    <x v="353"/>
    <s v="Arfa"/>
    <x v="1"/>
    <d v="2012-03-19T00:00:00"/>
    <s v="Peshawar"/>
    <x v="2"/>
    <x v="1"/>
    <n v="2013"/>
    <n v="90500"/>
    <n v="9050"/>
    <n v="4525"/>
    <n v="104075"/>
    <x v="3"/>
  </r>
  <r>
    <x v="354"/>
    <s v="Ghayoor"/>
    <x v="0"/>
    <d v="2012-10-09T00:00:00"/>
    <s v="Peshawar"/>
    <x v="2"/>
    <x v="1"/>
    <n v="2013"/>
    <n v="38500"/>
    <n v="3850"/>
    <n v="1155"/>
    <n v="43505"/>
    <x v="7"/>
  </r>
  <r>
    <x v="355"/>
    <s v="Arfa"/>
    <x v="1"/>
    <d v="2013-09-28T00:00:00"/>
    <s v="Peshawar"/>
    <x v="2"/>
    <x v="1"/>
    <n v="2013"/>
    <n v="41000"/>
    <n v="2870"/>
    <n v="1640"/>
    <n v="45510"/>
    <x v="1"/>
  </r>
  <r>
    <x v="356"/>
    <s v="Arfa"/>
    <x v="1"/>
    <d v="2013-09-28T00:00:00"/>
    <s v="Peshawar"/>
    <x v="2"/>
    <x v="1"/>
    <n v="2013"/>
    <n v="41000"/>
    <n v="2870"/>
    <n v="1640"/>
    <n v="45510"/>
    <x v="1"/>
  </r>
  <r>
    <x v="357"/>
    <s v="Rahim"/>
    <x v="0"/>
    <d v="2006-05-10T00:00:00"/>
    <s v="Quetta"/>
    <x v="3"/>
    <x v="1"/>
    <n v="2006"/>
    <n v="43000"/>
    <n v="3440"/>
    <n v="0"/>
    <n v="68440"/>
    <x v="6"/>
  </r>
  <r>
    <x v="358"/>
    <s v="Benazir"/>
    <x v="1"/>
    <d v="2006-06-23T00:00:00"/>
    <s v="Quetta"/>
    <x v="3"/>
    <x v="1"/>
    <n v="2006"/>
    <n v="63000"/>
    <n v="3780"/>
    <n v="0"/>
    <n v="66780"/>
    <x v="5"/>
  </r>
  <r>
    <x v="359"/>
    <s v="Amin"/>
    <x v="0"/>
    <d v="2006-09-18T00:00:00"/>
    <s v="Quetta"/>
    <x v="3"/>
    <x v="1"/>
    <n v="2006"/>
    <n v="105000"/>
    <n v="9450"/>
    <n v="3150"/>
    <n v="117600"/>
    <x v="7"/>
  </r>
  <r>
    <x v="360"/>
    <s v="Amin"/>
    <x v="0"/>
    <d v="2006-10-06T00:00:00"/>
    <s v="Quetta"/>
    <x v="3"/>
    <x v="1"/>
    <n v="2006"/>
    <n v="66000"/>
    <n v="3960"/>
    <n v="3300"/>
    <n v="73260"/>
    <x v="4"/>
  </r>
  <r>
    <x v="361"/>
    <s v="Maqsood"/>
    <x v="0"/>
    <d v="2006-05-10T00:00:00"/>
    <s v="Quetta"/>
    <x v="3"/>
    <x v="1"/>
    <n v="2007"/>
    <n v="45000"/>
    <n v="3600"/>
    <n v="0"/>
    <n v="92600"/>
    <x v="6"/>
  </r>
  <r>
    <x v="362"/>
    <s v="Sarmad"/>
    <x v="0"/>
    <d v="2006-06-23T00:00:00"/>
    <s v="Quetta"/>
    <x v="3"/>
    <x v="1"/>
    <n v="2007"/>
    <n v="65000"/>
    <n v="7800"/>
    <n v="1950"/>
    <n v="74750"/>
    <x v="5"/>
  </r>
  <r>
    <x v="363"/>
    <s v="Munawar"/>
    <x v="0"/>
    <d v="2006-09-18T00:00:00"/>
    <s v="Quetta"/>
    <x v="3"/>
    <x v="1"/>
    <n v="2007"/>
    <n v="107000"/>
    <n v="11770"/>
    <n v="0"/>
    <n v="118770"/>
    <x v="7"/>
  </r>
  <r>
    <x v="364"/>
    <s v="Farah"/>
    <x v="0"/>
    <d v="2006-10-06T00:00:00"/>
    <s v="Quetta"/>
    <x v="3"/>
    <x v="1"/>
    <n v="2007"/>
    <n v="68000"/>
    <n v="4080"/>
    <n v="680"/>
    <n v="72760"/>
    <x v="4"/>
  </r>
  <r>
    <x v="365"/>
    <s v="Rauf"/>
    <x v="0"/>
    <d v="2006-05-10T00:00:00"/>
    <s v="Quetta"/>
    <x v="3"/>
    <x v="1"/>
    <n v="2008"/>
    <n v="45000"/>
    <n v="3600"/>
    <n v="0"/>
    <n v="99600"/>
    <x v="6"/>
  </r>
  <r>
    <x v="366"/>
    <s v="Yousuf"/>
    <x v="0"/>
    <d v="2006-06-23T00:00:00"/>
    <s v="Quetta"/>
    <x v="3"/>
    <x v="1"/>
    <n v="2008"/>
    <n v="68000"/>
    <n v="3400"/>
    <n v="2040"/>
    <n v="73440"/>
    <x v="5"/>
  </r>
  <r>
    <x v="367"/>
    <s v="Abid"/>
    <x v="0"/>
    <d v="2006-09-18T00:00:00"/>
    <s v="Quetta"/>
    <x v="3"/>
    <x v="1"/>
    <n v="2008"/>
    <n v="109000"/>
    <n v="13080"/>
    <n v="5450"/>
    <n v="127530"/>
    <x v="7"/>
  </r>
  <r>
    <x v="368"/>
    <s v="Javeria"/>
    <x v="1"/>
    <d v="2006-10-06T00:00:00"/>
    <s v="Quetta"/>
    <x v="3"/>
    <x v="1"/>
    <n v="2008"/>
    <n v="72000"/>
    <n v="5760"/>
    <n v="720"/>
    <n v="78480"/>
    <x v="4"/>
  </r>
  <r>
    <x v="369"/>
    <s v="Saqlain"/>
    <x v="0"/>
    <d v="2008-10-27T00:00:00"/>
    <s v="Quetta"/>
    <x v="3"/>
    <x v="1"/>
    <n v="2008"/>
    <n v="64000"/>
    <n v="7680"/>
    <n v="1280"/>
    <n v="72960"/>
    <x v="8"/>
  </r>
  <r>
    <x v="370"/>
    <s v="Azhar"/>
    <x v="0"/>
    <d v="2008-11-04T00:00:00"/>
    <s v="Quetta"/>
    <x v="3"/>
    <x v="1"/>
    <n v="2008"/>
    <n v="63000"/>
    <n v="3780"/>
    <n v="630"/>
    <n v="67410"/>
    <x v="5"/>
  </r>
  <r>
    <x v="371"/>
    <s v="Aqeel"/>
    <x v="0"/>
    <d v="2006-05-10T00:00:00"/>
    <s v="Quetta"/>
    <x v="3"/>
    <x v="1"/>
    <n v="2009"/>
    <n v="49000"/>
    <n v="4410"/>
    <n v="0"/>
    <n v="149410"/>
    <x v="6"/>
  </r>
  <r>
    <x v="372"/>
    <s v="Arfa"/>
    <x v="1"/>
    <d v="2006-06-23T00:00:00"/>
    <s v="Quetta"/>
    <x v="3"/>
    <x v="1"/>
    <n v="2009"/>
    <n v="72000"/>
    <n v="7200"/>
    <n v="2160"/>
    <n v="81360"/>
    <x v="5"/>
  </r>
  <r>
    <x v="373"/>
    <s v="Saqlain"/>
    <x v="0"/>
    <d v="2006-10-06T00:00:00"/>
    <s v="Quetta"/>
    <x v="3"/>
    <x v="1"/>
    <n v="2009"/>
    <n v="75000"/>
    <n v="4500"/>
    <n v="3750"/>
    <n v="83250"/>
    <x v="4"/>
  </r>
  <r>
    <x v="374"/>
    <s v="Safdar"/>
    <x v="0"/>
    <d v="2008-10-27T00:00:00"/>
    <s v="Quetta"/>
    <x v="3"/>
    <x v="1"/>
    <n v="2009"/>
    <n v="68000"/>
    <n v="8160"/>
    <n v="0"/>
    <n v="76160"/>
    <x v="8"/>
  </r>
  <r>
    <x v="375"/>
    <s v="Karim/Kareem"/>
    <x v="0"/>
    <d v="2008-11-04T00:00:00"/>
    <s v="Quetta"/>
    <x v="3"/>
    <x v="1"/>
    <n v="2009"/>
    <n v="65000"/>
    <n v="3900"/>
    <n v="0"/>
    <n v="68900"/>
    <x v="5"/>
  </r>
  <r>
    <x v="376"/>
    <s v="Asma"/>
    <x v="1"/>
    <d v="2009-06-08T00:00:00"/>
    <s v="Quetta"/>
    <x v="3"/>
    <x v="1"/>
    <n v="2009"/>
    <n v="27000"/>
    <n v="3240"/>
    <n v="1350"/>
    <n v="31590"/>
    <x v="3"/>
  </r>
  <r>
    <x v="377"/>
    <s v="Shuja"/>
    <x v="0"/>
    <d v="2011-05-10T00:00:00"/>
    <s v="Quetta"/>
    <x v="3"/>
    <x v="1"/>
    <n v="2010"/>
    <n v="49000"/>
    <n v="3430"/>
    <n v="0"/>
    <n v="111430"/>
    <x v="6"/>
  </r>
  <r>
    <x v="378"/>
    <s v="Mohammed"/>
    <x v="0"/>
    <d v="2011-06-23T00:00:00"/>
    <s v="Quetta"/>
    <x v="3"/>
    <x v="1"/>
    <n v="2010"/>
    <n v="72000"/>
    <n v="5760"/>
    <n v="0"/>
    <n v="77760"/>
    <x v="5"/>
  </r>
  <r>
    <x v="379"/>
    <s v="Aqeel"/>
    <x v="0"/>
    <d v="2011-10-06T00:00:00"/>
    <s v="Quetta"/>
    <x v="3"/>
    <x v="1"/>
    <n v="2010"/>
    <n v="75000"/>
    <n v="6750"/>
    <n v="0"/>
    <n v="81750"/>
    <x v="4"/>
  </r>
  <r>
    <x v="380"/>
    <s v="Saad"/>
    <x v="0"/>
    <d v="2013-10-27T00:00:00"/>
    <s v="Quetta"/>
    <x v="3"/>
    <x v="1"/>
    <n v="2010"/>
    <n v="68000"/>
    <n v="6120"/>
    <n v="3400"/>
    <n v="77520"/>
    <x v="8"/>
  </r>
  <r>
    <x v="381"/>
    <s v="Mubashar"/>
    <x v="0"/>
    <d v="2013-11-04T00:00:00"/>
    <s v="Quetta"/>
    <x v="3"/>
    <x v="1"/>
    <n v="2010"/>
    <n v="65000"/>
    <n v="7800"/>
    <n v="2600"/>
    <n v="75400"/>
    <x v="5"/>
  </r>
  <r>
    <x v="382"/>
    <s v="Ahmed"/>
    <x v="0"/>
    <d v="2009-06-08T00:00:00"/>
    <s v="Quetta"/>
    <x v="3"/>
    <x v="1"/>
    <n v="2010"/>
    <n v="27000"/>
    <n v="2700"/>
    <n v="0"/>
    <n v="29700"/>
    <x v="3"/>
  </r>
  <r>
    <x v="383"/>
    <s v="Tufail"/>
    <x v="0"/>
    <d v="2010-03-09T00:00:00"/>
    <s v="Quetta"/>
    <x v="3"/>
    <x v="1"/>
    <n v="2010"/>
    <n v="76000"/>
    <n v="9120"/>
    <n v="0"/>
    <n v="85120"/>
    <x v="7"/>
  </r>
  <r>
    <x v="384"/>
    <s v="Farooq"/>
    <x v="0"/>
    <d v="2011-05-10T00:00:00"/>
    <s v="Quetta"/>
    <x v="3"/>
    <x v="1"/>
    <n v="2011"/>
    <n v="52920"/>
    <n v="6350.4"/>
    <n v="0"/>
    <n v="139270.39999999999"/>
    <x v="6"/>
  </r>
  <r>
    <x v="385"/>
    <s v="Sohail"/>
    <x v="0"/>
    <d v="2011-06-23T00:00:00"/>
    <s v="Quetta"/>
    <x v="3"/>
    <x v="1"/>
    <n v="2011"/>
    <n v="77760"/>
    <n v="8553.6"/>
    <n v="3888"/>
    <n v="90201.600000000006"/>
    <x v="5"/>
  </r>
  <r>
    <x v="386"/>
    <s v="Sabir"/>
    <x v="0"/>
    <d v="2011-10-06T00:00:00"/>
    <s v="Quetta"/>
    <x v="3"/>
    <x v="1"/>
    <n v="2011"/>
    <n v="81000"/>
    <n v="4050"/>
    <n v="4050"/>
    <n v="89100"/>
    <x v="4"/>
  </r>
  <r>
    <x v="387"/>
    <s v="Rauf"/>
    <x v="0"/>
    <d v="2013-11-04T00:00:00"/>
    <s v="Quetta"/>
    <x v="3"/>
    <x v="1"/>
    <n v="2011"/>
    <n v="68250"/>
    <n v="7507.5"/>
    <n v="0"/>
    <n v="75757.5"/>
    <x v="5"/>
  </r>
  <r>
    <x v="388"/>
    <s v="Andaleeb"/>
    <x v="0"/>
    <d v="2009-06-08T00:00:00"/>
    <s v="Quetta"/>
    <x v="3"/>
    <x v="1"/>
    <n v="2011"/>
    <n v="29430"/>
    <n v="3237.3"/>
    <n v="882.9"/>
    <n v="33550.199999999997"/>
    <x v="3"/>
  </r>
  <r>
    <x v="389"/>
    <s v="Salim"/>
    <x v="0"/>
    <d v="2010-03-09T00:00:00"/>
    <s v="Quetta"/>
    <x v="3"/>
    <x v="1"/>
    <n v="2011"/>
    <n v="80560"/>
    <n v="9667.2000000000007"/>
    <n v="4028"/>
    <n v="94255.2"/>
    <x v="7"/>
  </r>
  <r>
    <x v="390"/>
    <s v="Maqsood"/>
    <x v="0"/>
    <d v="2011-03-01T00:00:00"/>
    <s v="Quetta"/>
    <x v="3"/>
    <x v="1"/>
    <n v="2011"/>
    <n v="27000"/>
    <n v="2700"/>
    <n v="1350"/>
    <n v="31050"/>
    <x v="3"/>
  </r>
  <r>
    <x v="391"/>
    <s v="Mubashar"/>
    <x v="0"/>
    <d v="2011-05-10T00:00:00"/>
    <s v="Quetta"/>
    <x v="3"/>
    <x v="1"/>
    <n v="2012"/>
    <n v="54508"/>
    <n v="3270.48"/>
    <n v="0"/>
    <n v="162778.48000000001"/>
    <x v="6"/>
  </r>
  <r>
    <x v="392"/>
    <s v="Arfa"/>
    <x v="1"/>
    <d v="2011-06-23T00:00:00"/>
    <s v="Quetta"/>
    <x v="3"/>
    <x v="1"/>
    <n v="2012"/>
    <n v="85536"/>
    <n v="4276.8"/>
    <n v="1710.72"/>
    <n v="91523.520000000004"/>
    <x v="5"/>
  </r>
  <r>
    <x v="393"/>
    <s v="Qasim"/>
    <x v="0"/>
    <d v="2011-10-06T00:00:00"/>
    <s v="Quetta"/>
    <x v="3"/>
    <x v="1"/>
    <n v="2012"/>
    <n v="87480"/>
    <n v="4374"/>
    <n v="4374"/>
    <n v="96228"/>
    <x v="4"/>
  </r>
  <r>
    <x v="394"/>
    <s v="Maleeha"/>
    <x v="1"/>
    <d v="2013-11-04T00:00:00"/>
    <s v="Quetta"/>
    <x v="3"/>
    <x v="1"/>
    <n v="2012"/>
    <n v="75075"/>
    <n v="4504.5"/>
    <n v="750.75"/>
    <n v="80330.25"/>
    <x v="5"/>
  </r>
  <r>
    <x v="395"/>
    <s v="Sarmad"/>
    <x v="0"/>
    <d v="2009-06-08T00:00:00"/>
    <s v="Quetta"/>
    <x v="3"/>
    <x v="1"/>
    <n v="2012"/>
    <n v="31784"/>
    <n v="2860.56"/>
    <n v="317.83999999999997"/>
    <n v="34962.399999999994"/>
    <x v="3"/>
  </r>
  <r>
    <x v="396"/>
    <s v="Mubashar"/>
    <x v="0"/>
    <d v="2010-03-09T00:00:00"/>
    <s v="Quetta"/>
    <x v="3"/>
    <x v="1"/>
    <n v="2012"/>
    <n v="87005"/>
    <n v="7830.45"/>
    <n v="4350.25"/>
    <n v="99185.7"/>
    <x v="7"/>
  </r>
  <r>
    <x v="397"/>
    <s v="Latif"/>
    <x v="0"/>
    <d v="2011-03-01T00:00:00"/>
    <s v="Quetta"/>
    <x v="3"/>
    <x v="1"/>
    <n v="2012"/>
    <n v="29430"/>
    <n v="2354.4"/>
    <n v="0"/>
    <n v="31784.400000000001"/>
    <x v="3"/>
  </r>
  <r>
    <x v="398"/>
    <s v="Saif"/>
    <x v="0"/>
    <d v="2012-04-16T00:00:00"/>
    <s v="Quetta"/>
    <x v="3"/>
    <x v="1"/>
    <n v="2012"/>
    <n v="66000"/>
    <n v="5940"/>
    <n v="2640"/>
    <n v="74580"/>
    <x v="3"/>
  </r>
  <r>
    <x v="399"/>
    <s v="Ibrahim"/>
    <x v="0"/>
    <d v="2012-10-26T00:00:00"/>
    <s v="Quetta"/>
    <x v="3"/>
    <x v="1"/>
    <n v="2012"/>
    <n v="32000"/>
    <n v="3840"/>
    <n v="1600"/>
    <n v="37440"/>
    <x v="7"/>
  </r>
  <r>
    <x v="400"/>
    <s v="Irum"/>
    <x v="0"/>
    <d v="2011-05-10T00:00:00"/>
    <s v="Quetta"/>
    <x v="3"/>
    <x v="1"/>
    <n v="2013"/>
    <n v="57800"/>
    <n v="3468"/>
    <n v="0"/>
    <n v="181268"/>
    <x v="6"/>
  </r>
  <r>
    <x v="401"/>
    <s v="Irfan"/>
    <x v="0"/>
    <d v="2011-06-23T00:00:00"/>
    <s v="Quetta"/>
    <x v="3"/>
    <x v="1"/>
    <n v="2013"/>
    <n v="89000"/>
    <n v="9790"/>
    <n v="2670"/>
    <n v="101460"/>
    <x v="5"/>
  </r>
  <r>
    <x v="402"/>
    <s v="Hajira"/>
    <x v="1"/>
    <d v="2011-10-06T00:00:00"/>
    <s v="Quetta"/>
    <x v="3"/>
    <x v="1"/>
    <n v="2013"/>
    <n v="91000"/>
    <n v="5460"/>
    <n v="3640"/>
    <n v="100100"/>
    <x v="4"/>
  </r>
  <r>
    <x v="403"/>
    <s v="Aqeel"/>
    <x v="0"/>
    <d v="2009-06-08T00:00:00"/>
    <s v="Quetta"/>
    <x v="3"/>
    <x v="1"/>
    <n v="2013"/>
    <n v="32700"/>
    <n v="3270"/>
    <n v="1308"/>
    <n v="37278"/>
    <x v="3"/>
  </r>
  <r>
    <x v="404"/>
    <s v="Karim/Kareem"/>
    <x v="0"/>
    <d v="2010-03-09T00:00:00"/>
    <s v="Quetta"/>
    <x v="3"/>
    <x v="1"/>
    <n v="2013"/>
    <n v="94000"/>
    <n v="7520"/>
    <n v="940"/>
    <n v="102460"/>
    <x v="7"/>
  </r>
  <r>
    <x v="405"/>
    <s v="Yousuf"/>
    <x v="0"/>
    <d v="2011-03-01T00:00:00"/>
    <s v="Quetta"/>
    <x v="3"/>
    <x v="1"/>
    <n v="2013"/>
    <n v="33000"/>
    <n v="2970"/>
    <n v="990"/>
    <n v="36960"/>
    <x v="3"/>
  </r>
  <r>
    <x v="406"/>
    <s v="Latif"/>
    <x v="0"/>
    <d v="2012-04-16T00:00:00"/>
    <s v="Quetta"/>
    <x v="3"/>
    <x v="1"/>
    <n v="2013"/>
    <n v="70000"/>
    <n v="4900"/>
    <n v="3500"/>
    <n v="78400"/>
    <x v="3"/>
  </r>
  <r>
    <x v="407"/>
    <s v="Sarwar"/>
    <x v="0"/>
    <d v="2012-10-26T00:00:00"/>
    <s v="Quetta"/>
    <x v="3"/>
    <x v="1"/>
    <n v="2013"/>
    <n v="34900"/>
    <n v="4188"/>
    <n v="1396"/>
    <n v="40484"/>
    <x v="7"/>
  </r>
  <r>
    <x v="408"/>
    <s v="Akbar"/>
    <x v="0"/>
    <d v="2013-01-25T00:00:00"/>
    <s v="Quetta"/>
    <x v="3"/>
    <x v="1"/>
    <n v="2013"/>
    <n v="51000"/>
    <n v="6120"/>
    <n v="1530"/>
    <n v="58650"/>
    <x v="1"/>
  </r>
  <r>
    <x v="409"/>
    <s v="Ilyas"/>
    <x v="0"/>
    <d v="2013-10-30T00:00:00"/>
    <s v="Quetta"/>
    <x v="3"/>
    <x v="1"/>
    <n v="2013"/>
    <n v="145000"/>
    <n v="8700"/>
    <n v="1450"/>
    <n v="155150"/>
    <x v="8"/>
  </r>
  <r>
    <x v="410"/>
    <s v="Ilyas"/>
    <x v="0"/>
    <d v="2013-10-30T00:00:00"/>
    <s v="Quetta"/>
    <x v="3"/>
    <x v="1"/>
    <n v="2013"/>
    <n v="145000"/>
    <n v="8700"/>
    <n v="1450"/>
    <n v="155150"/>
    <x v="8"/>
  </r>
  <r>
    <x v="411"/>
    <s v="Irfan"/>
    <x v="0"/>
    <d v="2011-06-23T00:00:00"/>
    <s v="Quetta"/>
    <x v="3"/>
    <x v="1"/>
    <n v="2013"/>
    <n v="89000"/>
    <n v="9790"/>
    <n v="2670"/>
    <n v="101460"/>
    <x v="5"/>
  </r>
  <r>
    <x v="412"/>
    <s v="Hajira"/>
    <x v="1"/>
    <d v="2011-10-06T00:00:00"/>
    <s v="Quetta"/>
    <x v="3"/>
    <x v="1"/>
    <n v="2013"/>
    <n v="91000"/>
    <n v="5460"/>
    <n v="3640"/>
    <n v="100100"/>
    <x v="4"/>
  </r>
  <r>
    <x v="413"/>
    <s v="Aqeel"/>
    <x v="0"/>
    <d v="2009-06-08T00:00:00"/>
    <s v="Quetta"/>
    <x v="3"/>
    <x v="1"/>
    <n v="2013"/>
    <n v="32700"/>
    <n v="3270"/>
    <n v="1308"/>
    <n v="37278"/>
    <x v="3"/>
  </r>
  <r>
    <x v="414"/>
    <s v="Karim/Kareem"/>
    <x v="0"/>
    <d v="2010-03-09T00:00:00"/>
    <s v="Quetta"/>
    <x v="3"/>
    <x v="1"/>
    <n v="2013"/>
    <n v="94000"/>
    <n v="7520"/>
    <n v="940"/>
    <n v="102460"/>
    <x v="7"/>
  </r>
  <r>
    <x v="415"/>
    <s v="Yousuf"/>
    <x v="0"/>
    <d v="2011-03-01T00:00:00"/>
    <s v="Quetta"/>
    <x v="3"/>
    <x v="1"/>
    <n v="2013"/>
    <n v="33000"/>
    <n v="2970"/>
    <n v="990"/>
    <n v="36960"/>
    <x v="3"/>
  </r>
  <r>
    <x v="416"/>
    <s v="Latif"/>
    <x v="0"/>
    <d v="2012-04-16T00:00:00"/>
    <s v="Quetta"/>
    <x v="3"/>
    <x v="1"/>
    <n v="2013"/>
    <n v="70000"/>
    <n v="4900"/>
    <n v="3500"/>
    <n v="78400"/>
    <x v="3"/>
  </r>
  <r>
    <x v="417"/>
    <s v="Sarwar"/>
    <x v="0"/>
    <d v="2012-10-26T00:00:00"/>
    <s v="Quetta"/>
    <x v="3"/>
    <x v="1"/>
    <n v="2013"/>
    <n v="34900"/>
    <n v="4188"/>
    <n v="1396"/>
    <n v="40484"/>
    <x v="7"/>
  </r>
  <r>
    <x v="418"/>
    <s v="Akbar"/>
    <x v="0"/>
    <d v="2013-01-25T00:00:00"/>
    <s v="Quetta"/>
    <x v="3"/>
    <x v="1"/>
    <n v="2013"/>
    <n v="51000"/>
    <n v="6120"/>
    <n v="1530"/>
    <n v="58650"/>
    <x v="1"/>
  </r>
  <r>
    <x v="419"/>
    <s v="Ilyas"/>
    <x v="0"/>
    <d v="2013-10-30T00:00:00"/>
    <s v="Quetta"/>
    <x v="3"/>
    <x v="1"/>
    <n v="2013"/>
    <n v="145000"/>
    <n v="8700"/>
    <n v="1450"/>
    <n v="155150"/>
    <x v="8"/>
  </r>
  <r>
    <x v="420"/>
    <s v="Ilyas"/>
    <x v="0"/>
    <d v="2013-10-30T00:00:00"/>
    <s v="Quetta"/>
    <x v="3"/>
    <x v="1"/>
    <n v="2013"/>
    <n v="145000"/>
    <n v="8700"/>
    <n v="1450"/>
    <n v="15515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7799F-C6D6-4E8A-A3FE-59B4C8B67A6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B19" firstHeaderRow="1" firstDataRow="1" firstDataCol="1"/>
  <pivotFields count="13">
    <pivotField showAll="0">
      <items count="4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t="default"/>
      </items>
    </pivotField>
    <pivotField showAll="0"/>
    <pivotField showAll="0"/>
    <pivotField numFmtId="164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>
      <items count="10">
        <item x="4"/>
        <item x="8"/>
        <item x="0"/>
        <item x="2"/>
        <item x="1"/>
        <item x="5"/>
        <item x="3"/>
        <item x="7"/>
        <item x="6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Total Compensation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A0564-DB6F-4C41-93C7-DBFC62C651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3" firstHeaderRow="0" firstDataRow="1" firstDataCol="1"/>
  <pivotFields count="13">
    <pivotField dataField="1" showAll="0">
      <items count="4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t="default"/>
      </items>
    </pivotField>
    <pivotField showAll="0"/>
    <pivotField showAll="0"/>
    <pivotField numFmtId="164" showAll="0"/>
    <pivotField showAll="0"/>
    <pivotField showAll="0"/>
    <pivotField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axis="axisRow" showAll="0">
      <items count="10">
        <item x="4"/>
        <item x="8"/>
        <item x="0"/>
        <item x="2"/>
        <item x="1"/>
        <item x="5"/>
        <item x="3"/>
        <item x="7"/>
        <item x="6"/>
        <item t="default"/>
      </items>
    </pivotField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0" baseItem="0"/>
    <dataField name="Sum of Base Salary" fld="8" baseField="0" baseItem="0" numFmtId="43"/>
    <dataField name="Sum of Bonus" fld="9" baseField="0" baseItem="0"/>
    <dataField name="Sum of Overtime" fld="10" baseField="0" baseItem="0" numFmtId="43"/>
    <dataField name="Sum of Total Compensation" fld="11" baseField="0" baseItem="0" numFmtId="43"/>
  </dataFields>
  <formats count="9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2" type="button" dataOnly="0" labelOnly="1" outline="0" axis="axisRow" fieldPosition="0"/>
    </format>
    <format dxfId="24">
      <pivotArea dataOnly="0" labelOnly="1" fieldPosition="0">
        <references count="1">
          <reference field="12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48157-0D46-4260-ADF3-25541E7AFA4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1:D34" firstHeaderRow="0" firstDataRow="1" firstDataCol="2"/>
  <pivotFields count="13">
    <pivotField dataField="1" compact="0" outline="0" showAll="0">
      <items count="4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t="default"/>
      </items>
    </pivotField>
    <pivotField compact="0" outline="0" showAll="0"/>
    <pivotField axis="axisRow" compact="0" outline="0" showAll="0" defaultSubtotal="0">
      <items count="2">
        <item x="1"/>
        <item x="0"/>
      </items>
    </pivotField>
    <pivotField compact="0" numFmtId="164" outline="0" showAll="0"/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2">
    <field x="5"/>
    <field x="2"/>
  </rowFields>
  <row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D" fld="0" subtotal="count" baseField="0" baseItem="0"/>
    <dataField name="Sum of Total Compensation" fld="11" baseField="0" baseItem="0" numFmtId="43"/>
  </dataFields>
  <formats count="1">
    <format dxfId="28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34077D-FEB1-4D3B-AAC9-BB15A840C9F2}" name="Table2" displayName="Table2" ref="A1:M422" totalsRowShown="0" headerRowDxfId="18" dataDxfId="16" headerRowBorderDxfId="17" tableBorderDxfId="15" totalsRowBorderDxfId="14">
  <autoFilter ref="A1:M422" xr:uid="{C234077D-FEB1-4D3B-AAC9-BB15A840C9F2}"/>
  <tableColumns count="13">
    <tableColumn id="1" xr3:uid="{0E9E4F37-64A0-4131-A515-03AD38BAFDF9}" name="ID" dataDxfId="13"/>
    <tableColumn id="2" xr3:uid="{A362FC53-0C6A-4E9C-A004-FE005DB7043B}" name="Full Name" dataDxfId="12"/>
    <tableColumn id="3" xr3:uid="{8EC5EACC-A9B6-487E-9D03-B884C69E65E2}" name="Gender" dataDxfId="11"/>
    <tableColumn id="4" xr3:uid="{EB5449AF-D0F3-494E-AD1C-D1BA0ED874D4}" name="Joining Date" dataDxfId="10"/>
    <tableColumn id="5" xr3:uid="{72D2C658-1E22-4988-A580-4A2E4A879BCB}" name="City" dataDxfId="9"/>
    <tableColumn id="6" xr3:uid="{17BD67C1-5F9D-42EE-BDE5-7C09F05D23DE}" name="Province" dataDxfId="8"/>
    <tableColumn id="7" xr3:uid="{AF1B05C6-47C8-4B39-8E4E-D78B8D4BBB1A}" name="Employment Type" dataDxfId="7"/>
    <tableColumn id="8" xr3:uid="{EC14FD3B-119A-4588-BC33-85C650BD41BD}" name="Years" dataDxfId="6"/>
    <tableColumn id="9" xr3:uid="{86D33AA0-7DEC-47DE-8840-01608F1A685F}" name="Base Salary" dataDxfId="5"/>
    <tableColumn id="10" xr3:uid="{485012BE-82B1-4855-A078-945A7BA9E5E8}" name="Bonus" dataDxfId="4"/>
    <tableColumn id="11" xr3:uid="{18B0F1A6-6EDE-4EC2-A344-F32D2609DE9E}" name="Overtime" dataDxfId="3"/>
    <tableColumn id="12" xr3:uid="{5D6E92B2-3ABA-4DF9-B975-6572985AF974}" name="Total Compensation" dataDxfId="2"/>
    <tableColumn id="13" xr3:uid="{7FC40991-C5B2-437D-B636-5ECC1BBD7546}" name="Department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C164B-40E4-4E77-B976-324F23F78A01}" name="Table1" displayName="Table1" ref="M6:N15" totalsRowShown="0">
  <tableColumns count="2">
    <tableColumn id="1" xr3:uid="{D134D0F3-ABAD-4C6A-8A28-868949A95BDF}" name="First Name "/>
    <tableColumn id="2" xr3:uid="{EB7C353D-38B5-4E4B-8B77-E94F04A9EA83}" name="Sullivan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9BC3-04E6-480E-948C-DEBA9BFC3262}">
  <dimension ref="A1:B26"/>
  <sheetViews>
    <sheetView workbookViewId="0">
      <selection activeCell="A7" sqref="A7"/>
    </sheetView>
  </sheetViews>
  <sheetFormatPr defaultRowHeight="15" x14ac:dyDescent="0.25"/>
  <cols>
    <col min="1" max="1" width="34.28515625" bestFit="1" customWidth="1"/>
    <col min="2" max="2" width="68.42578125" bestFit="1" customWidth="1"/>
    <col min="3" max="3" width="3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4</v>
      </c>
    </row>
    <row r="3" spans="1:2" x14ac:dyDescent="0.25">
      <c r="A3" t="s">
        <v>3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9</v>
      </c>
      <c r="B5" t="s">
        <v>8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17</v>
      </c>
      <c r="B9" t="s">
        <v>16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26</v>
      </c>
    </row>
    <row r="14" spans="1:2" x14ac:dyDescent="0.25">
      <c r="A14" t="s">
        <v>25</v>
      </c>
      <c r="B14" t="s">
        <v>27</v>
      </c>
    </row>
    <row r="15" spans="1:2" x14ac:dyDescent="0.25">
      <c r="A15" t="s">
        <v>28</v>
      </c>
      <c r="B15" t="s">
        <v>31</v>
      </c>
    </row>
    <row r="16" spans="1:2" x14ac:dyDescent="0.25">
      <c r="A16" t="s">
        <v>29</v>
      </c>
      <c r="B16" t="s">
        <v>30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s="2" t="s">
        <v>41</v>
      </c>
    </row>
    <row r="22" spans="1:2" x14ac:dyDescent="0.25">
      <c r="B22" s="2"/>
    </row>
    <row r="23" spans="1:2" x14ac:dyDescent="0.25">
      <c r="B23" s="2"/>
    </row>
    <row r="25" spans="1:2" x14ac:dyDescent="0.25">
      <c r="A25" s="1"/>
    </row>
    <row r="26" spans="1:2" x14ac:dyDescent="0.25">
      <c r="A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07B9-6E69-48CD-9CE1-28B124DDEE61}">
  <dimension ref="B1:G5"/>
  <sheetViews>
    <sheetView workbookViewId="0">
      <selection activeCell="G1" sqref="G1"/>
    </sheetView>
  </sheetViews>
  <sheetFormatPr defaultRowHeight="15" x14ac:dyDescent="0.25"/>
  <sheetData>
    <row r="1" spans="2:7" x14ac:dyDescent="0.25">
      <c r="B1" t="s">
        <v>42</v>
      </c>
      <c r="C1" t="s">
        <v>43</v>
      </c>
      <c r="F1" t="s">
        <v>43</v>
      </c>
      <c r="G1" s="3">
        <v>5</v>
      </c>
    </row>
    <row r="2" spans="2:7" x14ac:dyDescent="0.25">
      <c r="B2" s="3">
        <v>131.25</v>
      </c>
      <c r="C2" s="4">
        <f>B2*$G$1</f>
        <v>656.25</v>
      </c>
    </row>
    <row r="3" spans="2:7" x14ac:dyDescent="0.25">
      <c r="B3" s="3">
        <v>46.62</v>
      </c>
      <c r="C3" s="4">
        <f>B3*$G$1</f>
        <v>233.1</v>
      </c>
    </row>
    <row r="4" spans="2:7" x14ac:dyDescent="0.25">
      <c r="B4" s="3">
        <v>128.25</v>
      </c>
      <c r="C4" s="4">
        <f>B4*$G$1</f>
        <v>641.25</v>
      </c>
    </row>
    <row r="5" spans="2:7" x14ac:dyDescent="0.25">
      <c r="B5" s="3">
        <v>35.880000000000003</v>
      </c>
      <c r="C5" s="4">
        <f>B5*$G$1</f>
        <v>179.4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C0DE-BE29-4417-9489-8EB22F9AFE58}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C792-D22B-48DA-B6A2-0E4DBCD489FE}">
  <dimension ref="A1:M423"/>
  <sheetViews>
    <sheetView topLeftCell="A259" workbookViewId="0">
      <selection sqref="A1:XFD1048576"/>
    </sheetView>
  </sheetViews>
  <sheetFormatPr defaultRowHeight="15" x14ac:dyDescent="0.25"/>
  <cols>
    <col min="1" max="1" width="6.5703125" bestFit="1" customWidth="1"/>
    <col min="2" max="2" width="12.85546875" bestFit="1" customWidth="1"/>
    <col min="3" max="3" width="6.5703125" bestFit="1" customWidth="1"/>
    <col min="4" max="4" width="10.5703125" bestFit="1" customWidth="1"/>
    <col min="5" max="5" width="9.5703125" bestFit="1" customWidth="1"/>
    <col min="6" max="6" width="17.85546875" bestFit="1" customWidth="1"/>
    <col min="7" max="7" width="14.7109375" bestFit="1" customWidth="1"/>
    <col min="8" max="8" width="5.28515625" bestFit="1" customWidth="1"/>
    <col min="9" max="9" width="10.140625" bestFit="1" customWidth="1"/>
    <col min="10" max="10" width="9" bestFit="1" customWidth="1"/>
    <col min="11" max="11" width="8.140625" bestFit="1" customWidth="1"/>
    <col min="12" max="12" width="16.85546875" bestFit="1" customWidth="1"/>
    <col min="13" max="13" width="15.140625" bestFit="1" customWidth="1"/>
  </cols>
  <sheetData>
    <row r="1" spans="1:13" x14ac:dyDescent="0.25">
      <c r="A1" s="5" t="s">
        <v>44</v>
      </c>
      <c r="B1" s="5" t="s">
        <v>45</v>
      </c>
      <c r="C1" s="5" t="s">
        <v>46</v>
      </c>
      <c r="D1" s="6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5" t="s">
        <v>55</v>
      </c>
      <c r="M1" s="5" t="s">
        <v>56</v>
      </c>
    </row>
    <row r="2" spans="1:13" x14ac:dyDescent="0.25">
      <c r="A2" s="5" t="s">
        <v>57</v>
      </c>
      <c r="B2" s="5" t="s">
        <v>58</v>
      </c>
      <c r="C2" s="5" t="s">
        <v>59</v>
      </c>
      <c r="D2" s="7">
        <v>39129</v>
      </c>
      <c r="E2" s="5" t="s">
        <v>60</v>
      </c>
      <c r="F2" s="5" t="s">
        <v>61</v>
      </c>
      <c r="G2" s="5" t="s">
        <v>62</v>
      </c>
      <c r="H2" s="5">
        <v>2007</v>
      </c>
      <c r="I2" s="5">
        <v>30000</v>
      </c>
      <c r="J2" s="5">
        <v>3600</v>
      </c>
      <c r="K2" s="5">
        <v>0</v>
      </c>
      <c r="L2" s="5">
        <v>33600</v>
      </c>
      <c r="M2" s="5" t="s">
        <v>63</v>
      </c>
    </row>
    <row r="3" spans="1:13" x14ac:dyDescent="0.25">
      <c r="A3" s="5" t="s">
        <v>64</v>
      </c>
      <c r="B3" s="5" t="s">
        <v>65</v>
      </c>
      <c r="C3" s="5" t="s">
        <v>59</v>
      </c>
      <c r="D3" s="7">
        <v>39130</v>
      </c>
      <c r="E3" s="5" t="s">
        <v>60</v>
      </c>
      <c r="F3" s="5" t="s">
        <v>61</v>
      </c>
      <c r="G3" s="5" t="s">
        <v>62</v>
      </c>
      <c r="H3" s="5">
        <v>2007</v>
      </c>
      <c r="I3" s="5">
        <v>47000</v>
      </c>
      <c r="J3" s="5">
        <v>5640</v>
      </c>
      <c r="K3" s="5">
        <v>1880</v>
      </c>
      <c r="L3" s="5">
        <v>54520</v>
      </c>
      <c r="M3" s="5" t="s">
        <v>66</v>
      </c>
    </row>
    <row r="4" spans="1:13" x14ac:dyDescent="0.25">
      <c r="A4" s="5" t="s">
        <v>67</v>
      </c>
      <c r="B4" s="5" t="s">
        <v>68</v>
      </c>
      <c r="C4" s="5" t="s">
        <v>59</v>
      </c>
      <c r="D4" s="7">
        <v>42416</v>
      </c>
      <c r="E4" s="5" t="s">
        <v>60</v>
      </c>
      <c r="F4" s="5" t="s">
        <v>61</v>
      </c>
      <c r="G4" s="5" t="s">
        <v>62</v>
      </c>
      <c r="H4" s="5">
        <v>2008</v>
      </c>
      <c r="I4" s="5">
        <v>35000</v>
      </c>
      <c r="J4" s="5">
        <v>4200</v>
      </c>
      <c r="K4" s="5">
        <v>0</v>
      </c>
      <c r="L4" s="5">
        <v>39200</v>
      </c>
      <c r="M4" s="5" t="s">
        <v>63</v>
      </c>
    </row>
    <row r="5" spans="1:13" x14ac:dyDescent="0.25">
      <c r="A5" s="5" t="s">
        <v>69</v>
      </c>
      <c r="B5" s="5" t="s">
        <v>70</v>
      </c>
      <c r="C5" s="5" t="s">
        <v>59</v>
      </c>
      <c r="D5" s="7">
        <v>42416</v>
      </c>
      <c r="E5" s="5" t="s">
        <v>60</v>
      </c>
      <c r="F5" s="5" t="s">
        <v>61</v>
      </c>
      <c r="G5" s="5" t="s">
        <v>62</v>
      </c>
      <c r="H5" s="5">
        <v>2008</v>
      </c>
      <c r="I5" s="5">
        <v>50000</v>
      </c>
      <c r="J5" s="5">
        <v>5000</v>
      </c>
      <c r="K5" s="5">
        <v>2500</v>
      </c>
      <c r="L5" s="5">
        <v>57500</v>
      </c>
      <c r="M5" s="5" t="s">
        <v>66</v>
      </c>
    </row>
    <row r="6" spans="1:13" x14ac:dyDescent="0.25">
      <c r="A6" s="5" t="s">
        <v>71</v>
      </c>
      <c r="B6" s="5" t="s">
        <v>72</v>
      </c>
      <c r="C6" s="5" t="s">
        <v>59</v>
      </c>
      <c r="D6" s="7">
        <v>42416</v>
      </c>
      <c r="E6" s="5" t="s">
        <v>60</v>
      </c>
      <c r="F6" s="5" t="s">
        <v>61</v>
      </c>
      <c r="G6" s="5" t="s">
        <v>62</v>
      </c>
      <c r="H6" s="5">
        <v>2008</v>
      </c>
      <c r="I6" s="5">
        <v>57000</v>
      </c>
      <c r="J6" s="5">
        <v>5700</v>
      </c>
      <c r="K6" s="5">
        <v>1710</v>
      </c>
      <c r="L6" s="5">
        <v>64410</v>
      </c>
      <c r="M6" s="5" t="s">
        <v>73</v>
      </c>
    </row>
    <row r="7" spans="1:13" x14ac:dyDescent="0.25">
      <c r="A7" s="5" t="s">
        <v>74</v>
      </c>
      <c r="B7" s="5" t="s">
        <v>75</v>
      </c>
      <c r="C7" s="5" t="s">
        <v>59</v>
      </c>
      <c r="D7" s="7">
        <v>42416</v>
      </c>
      <c r="E7" s="5" t="s">
        <v>60</v>
      </c>
      <c r="F7" s="5" t="s">
        <v>61</v>
      </c>
      <c r="G7" s="5" t="s">
        <v>62</v>
      </c>
      <c r="H7" s="5">
        <v>2008</v>
      </c>
      <c r="I7" s="5">
        <v>48000</v>
      </c>
      <c r="J7" s="5">
        <v>3840</v>
      </c>
      <c r="K7" s="5">
        <v>2400</v>
      </c>
      <c r="L7" s="5">
        <v>54240</v>
      </c>
      <c r="M7" s="5" t="s">
        <v>76</v>
      </c>
    </row>
    <row r="8" spans="1:13" x14ac:dyDescent="0.25">
      <c r="A8" s="5" t="s">
        <v>77</v>
      </c>
      <c r="B8" s="5" t="s">
        <v>78</v>
      </c>
      <c r="C8" s="5" t="s">
        <v>59</v>
      </c>
      <c r="D8" s="7">
        <v>42416</v>
      </c>
      <c r="E8" s="5" t="s">
        <v>60</v>
      </c>
      <c r="F8" s="5" t="s">
        <v>61</v>
      </c>
      <c r="G8" s="5" t="s">
        <v>62</v>
      </c>
      <c r="H8" s="5">
        <v>2009</v>
      </c>
      <c r="I8" s="5">
        <v>39000</v>
      </c>
      <c r="J8" s="5">
        <v>4680</v>
      </c>
      <c r="K8" s="5">
        <v>1950</v>
      </c>
      <c r="L8" s="5">
        <v>45630</v>
      </c>
      <c r="M8" s="5" t="s">
        <v>63</v>
      </c>
    </row>
    <row r="9" spans="1:13" x14ac:dyDescent="0.25">
      <c r="A9" s="5" t="s">
        <v>79</v>
      </c>
      <c r="B9" s="5" t="s">
        <v>80</v>
      </c>
      <c r="C9" s="5" t="s">
        <v>59</v>
      </c>
      <c r="D9" s="7">
        <v>42416</v>
      </c>
      <c r="E9" s="5" t="s">
        <v>60</v>
      </c>
      <c r="F9" s="5" t="s">
        <v>61</v>
      </c>
      <c r="G9" s="5" t="s">
        <v>62</v>
      </c>
      <c r="H9" s="5">
        <v>2009</v>
      </c>
      <c r="I9" s="5">
        <v>54000</v>
      </c>
      <c r="J9" s="5">
        <v>4320</v>
      </c>
      <c r="K9" s="5">
        <v>2700</v>
      </c>
      <c r="L9" s="5">
        <v>61020</v>
      </c>
      <c r="M9" s="5" t="s">
        <v>66</v>
      </c>
    </row>
    <row r="10" spans="1:13" x14ac:dyDescent="0.25">
      <c r="A10" s="5" t="s">
        <v>81</v>
      </c>
      <c r="B10" s="5" t="s">
        <v>82</v>
      </c>
      <c r="C10" s="5" t="s">
        <v>59</v>
      </c>
      <c r="D10" s="7">
        <v>42416</v>
      </c>
      <c r="E10" s="5" t="s">
        <v>60</v>
      </c>
      <c r="F10" s="5" t="s">
        <v>61</v>
      </c>
      <c r="G10" s="5" t="s">
        <v>62</v>
      </c>
      <c r="H10" s="5">
        <v>2009</v>
      </c>
      <c r="I10" s="5">
        <v>60000</v>
      </c>
      <c r="J10" s="5">
        <v>7200</v>
      </c>
      <c r="K10" s="5">
        <v>2400</v>
      </c>
      <c r="L10" s="5">
        <v>69600</v>
      </c>
      <c r="M10" s="5" t="s">
        <v>73</v>
      </c>
    </row>
    <row r="11" spans="1:13" x14ac:dyDescent="0.25">
      <c r="A11" s="5" t="s">
        <v>83</v>
      </c>
      <c r="B11" s="5" t="s">
        <v>84</v>
      </c>
      <c r="C11" s="5" t="s">
        <v>85</v>
      </c>
      <c r="D11" s="7">
        <v>42416</v>
      </c>
      <c r="E11" s="5" t="s">
        <v>60</v>
      </c>
      <c r="F11" s="5" t="s">
        <v>61</v>
      </c>
      <c r="G11" s="5" t="s">
        <v>62</v>
      </c>
      <c r="H11" s="5">
        <v>2009</v>
      </c>
      <c r="I11" s="5">
        <v>52000</v>
      </c>
      <c r="J11" s="5">
        <v>3120</v>
      </c>
      <c r="K11" s="5">
        <v>1040</v>
      </c>
      <c r="L11" s="5">
        <v>56160</v>
      </c>
      <c r="M11" s="5" t="s">
        <v>76</v>
      </c>
    </row>
    <row r="12" spans="1:13" x14ac:dyDescent="0.25">
      <c r="A12" s="5" t="s">
        <v>86</v>
      </c>
      <c r="B12" s="5" t="s">
        <v>87</v>
      </c>
      <c r="C12" s="5" t="s">
        <v>59</v>
      </c>
      <c r="D12" s="7">
        <v>42416</v>
      </c>
      <c r="E12" s="5" t="s">
        <v>60</v>
      </c>
      <c r="F12" s="5" t="s">
        <v>61</v>
      </c>
      <c r="G12" s="5" t="s">
        <v>62</v>
      </c>
      <c r="H12" s="5">
        <v>2009</v>
      </c>
      <c r="I12" s="5">
        <v>54000</v>
      </c>
      <c r="J12" s="5">
        <v>3240</v>
      </c>
      <c r="K12" s="5">
        <v>2160</v>
      </c>
      <c r="L12" s="5">
        <v>59400</v>
      </c>
      <c r="M12" s="5" t="s">
        <v>88</v>
      </c>
    </row>
    <row r="13" spans="1:13" x14ac:dyDescent="0.25">
      <c r="A13" s="5" t="s">
        <v>89</v>
      </c>
      <c r="B13" s="5" t="s">
        <v>90</v>
      </c>
      <c r="C13" s="5" t="s">
        <v>85</v>
      </c>
      <c r="D13" s="7">
        <v>42416</v>
      </c>
      <c r="E13" s="5" t="s">
        <v>60</v>
      </c>
      <c r="F13" s="5" t="s">
        <v>61</v>
      </c>
      <c r="G13" s="5" t="s">
        <v>62</v>
      </c>
      <c r="H13" s="5">
        <v>2010</v>
      </c>
      <c r="I13" s="5">
        <v>54000</v>
      </c>
      <c r="J13" s="5">
        <v>2700</v>
      </c>
      <c r="K13" s="5">
        <v>1620</v>
      </c>
      <c r="L13" s="5">
        <v>58320</v>
      </c>
      <c r="M13" s="5" t="s">
        <v>66</v>
      </c>
    </row>
    <row r="14" spans="1:13" x14ac:dyDescent="0.25">
      <c r="A14" s="5" t="s">
        <v>91</v>
      </c>
      <c r="B14" s="5" t="s">
        <v>92</v>
      </c>
      <c r="C14" s="5" t="s">
        <v>59</v>
      </c>
      <c r="D14" s="7">
        <v>42416</v>
      </c>
      <c r="E14" s="5" t="s">
        <v>60</v>
      </c>
      <c r="F14" s="5" t="s">
        <v>61</v>
      </c>
      <c r="G14" s="5" t="s">
        <v>62</v>
      </c>
      <c r="H14" s="5">
        <v>2010</v>
      </c>
      <c r="I14" s="5">
        <v>60000</v>
      </c>
      <c r="J14" s="5">
        <v>6600</v>
      </c>
      <c r="K14" s="5">
        <v>600</v>
      </c>
      <c r="L14" s="5">
        <v>67200</v>
      </c>
      <c r="M14" s="5" t="s">
        <v>73</v>
      </c>
    </row>
    <row r="15" spans="1:13" x14ac:dyDescent="0.25">
      <c r="A15" s="5" t="s">
        <v>93</v>
      </c>
      <c r="B15" s="5" t="s">
        <v>94</v>
      </c>
      <c r="C15" s="5" t="s">
        <v>59</v>
      </c>
      <c r="D15" s="7">
        <v>42416</v>
      </c>
      <c r="E15" s="5" t="s">
        <v>60</v>
      </c>
      <c r="F15" s="5" t="s">
        <v>61</v>
      </c>
      <c r="G15" s="5" t="s">
        <v>62</v>
      </c>
      <c r="H15" s="5">
        <v>2010</v>
      </c>
      <c r="I15" s="5">
        <v>52000</v>
      </c>
      <c r="J15" s="5">
        <v>6240</v>
      </c>
      <c r="K15" s="5">
        <v>1560</v>
      </c>
      <c r="L15" s="5">
        <v>59800</v>
      </c>
      <c r="M15" s="5" t="s">
        <v>76</v>
      </c>
    </row>
    <row r="16" spans="1:13" x14ac:dyDescent="0.25">
      <c r="A16" s="5" t="s">
        <v>95</v>
      </c>
      <c r="B16" s="5" t="s">
        <v>96</v>
      </c>
      <c r="C16" s="5" t="s">
        <v>59</v>
      </c>
      <c r="D16" s="7">
        <v>42416</v>
      </c>
      <c r="E16" s="5" t="s">
        <v>60</v>
      </c>
      <c r="F16" s="5" t="s">
        <v>61</v>
      </c>
      <c r="G16" s="5" t="s">
        <v>62</v>
      </c>
      <c r="H16" s="5">
        <v>2010</v>
      </c>
      <c r="I16" s="5">
        <v>54000</v>
      </c>
      <c r="J16" s="5">
        <v>3240</v>
      </c>
      <c r="K16" s="5">
        <v>2160</v>
      </c>
      <c r="L16" s="5">
        <v>59400</v>
      </c>
      <c r="M16" s="5" t="s">
        <v>88</v>
      </c>
    </row>
    <row r="17" spans="1:13" x14ac:dyDescent="0.25">
      <c r="A17" s="5" t="s">
        <v>97</v>
      </c>
      <c r="B17" s="5" t="s">
        <v>98</v>
      </c>
      <c r="C17" s="5" t="s">
        <v>59</v>
      </c>
      <c r="D17" s="7">
        <v>42416</v>
      </c>
      <c r="E17" s="5" t="s">
        <v>60</v>
      </c>
      <c r="F17" s="5" t="s">
        <v>61</v>
      </c>
      <c r="G17" s="5" t="s">
        <v>62</v>
      </c>
      <c r="H17" s="5">
        <v>2010</v>
      </c>
      <c r="I17" s="5">
        <v>85000</v>
      </c>
      <c r="J17" s="5">
        <v>4250</v>
      </c>
      <c r="K17" s="5">
        <v>1700</v>
      </c>
      <c r="L17" s="5">
        <v>90950</v>
      </c>
      <c r="M17" s="5" t="s">
        <v>99</v>
      </c>
    </row>
    <row r="18" spans="1:13" x14ac:dyDescent="0.25">
      <c r="A18" s="5" t="s">
        <v>100</v>
      </c>
      <c r="B18" s="5" t="s">
        <v>101</v>
      </c>
      <c r="C18" s="5" t="s">
        <v>85</v>
      </c>
      <c r="D18" s="7">
        <v>42416</v>
      </c>
      <c r="E18" s="5" t="s">
        <v>60</v>
      </c>
      <c r="F18" s="5" t="s">
        <v>61</v>
      </c>
      <c r="G18" s="5" t="s">
        <v>62</v>
      </c>
      <c r="H18" s="5">
        <v>2011</v>
      </c>
      <c r="I18" s="5">
        <v>56160</v>
      </c>
      <c r="J18" s="5">
        <v>4492.8</v>
      </c>
      <c r="K18" s="5">
        <v>1684.8</v>
      </c>
      <c r="L18" s="5">
        <v>62337.600000000006</v>
      </c>
      <c r="M18" s="5" t="s">
        <v>66</v>
      </c>
    </row>
    <row r="19" spans="1:13" x14ac:dyDescent="0.25">
      <c r="A19" s="5" t="s">
        <v>102</v>
      </c>
      <c r="B19" s="5" t="s">
        <v>70</v>
      </c>
      <c r="C19" s="5" t="s">
        <v>59</v>
      </c>
      <c r="D19" s="7">
        <v>42416</v>
      </c>
      <c r="E19" s="5" t="s">
        <v>60</v>
      </c>
      <c r="F19" s="5" t="s">
        <v>61</v>
      </c>
      <c r="G19" s="5" t="s">
        <v>62</v>
      </c>
      <c r="H19" s="5">
        <v>2011</v>
      </c>
      <c r="I19" s="5">
        <v>65400</v>
      </c>
      <c r="J19" s="5">
        <v>7848</v>
      </c>
      <c r="K19" s="5">
        <v>1308</v>
      </c>
      <c r="L19" s="5">
        <v>74556</v>
      </c>
      <c r="M19" s="5" t="s">
        <v>73</v>
      </c>
    </row>
    <row r="20" spans="1:13" x14ac:dyDescent="0.25">
      <c r="A20" s="5" t="s">
        <v>103</v>
      </c>
      <c r="B20" s="5" t="s">
        <v>104</v>
      </c>
      <c r="C20" s="5" t="s">
        <v>59</v>
      </c>
      <c r="D20" s="7">
        <v>42416</v>
      </c>
      <c r="E20" s="5" t="s">
        <v>60</v>
      </c>
      <c r="F20" s="5" t="s">
        <v>61</v>
      </c>
      <c r="G20" s="5" t="s">
        <v>62</v>
      </c>
      <c r="H20" s="5">
        <v>2011</v>
      </c>
      <c r="I20" s="5">
        <v>55640</v>
      </c>
      <c r="J20" s="5">
        <v>2782</v>
      </c>
      <c r="K20" s="5">
        <v>1669.2</v>
      </c>
      <c r="L20" s="5">
        <v>60091.199999999997</v>
      </c>
      <c r="M20" s="5" t="s">
        <v>76</v>
      </c>
    </row>
    <row r="21" spans="1:13" x14ac:dyDescent="0.25">
      <c r="A21" s="5" t="s">
        <v>105</v>
      </c>
      <c r="B21" s="5" t="s">
        <v>101</v>
      </c>
      <c r="C21" s="5" t="s">
        <v>85</v>
      </c>
      <c r="D21" s="7">
        <v>42416</v>
      </c>
      <c r="E21" s="5" t="s">
        <v>60</v>
      </c>
      <c r="F21" s="5" t="s">
        <v>61</v>
      </c>
      <c r="G21" s="5" t="s">
        <v>62</v>
      </c>
      <c r="H21" s="5">
        <v>2011</v>
      </c>
      <c r="I21" s="5">
        <v>58320</v>
      </c>
      <c r="J21" s="5">
        <v>4665.6000000000004</v>
      </c>
      <c r="K21" s="5">
        <v>2916</v>
      </c>
      <c r="L21" s="5">
        <v>65901.600000000006</v>
      </c>
      <c r="M21" s="5" t="s">
        <v>88</v>
      </c>
    </row>
    <row r="22" spans="1:13" x14ac:dyDescent="0.25">
      <c r="A22" s="5" t="s">
        <v>106</v>
      </c>
      <c r="B22" s="5" t="s">
        <v>107</v>
      </c>
      <c r="C22" s="5" t="s">
        <v>59</v>
      </c>
      <c r="D22" s="7">
        <v>42416</v>
      </c>
      <c r="E22" s="5" t="s">
        <v>60</v>
      </c>
      <c r="F22" s="5" t="s">
        <v>61</v>
      </c>
      <c r="G22" s="5" t="s">
        <v>62</v>
      </c>
      <c r="H22" s="5">
        <v>2011</v>
      </c>
      <c r="I22" s="5">
        <v>92650</v>
      </c>
      <c r="J22" s="5">
        <v>8338.5</v>
      </c>
      <c r="K22" s="5">
        <v>1853</v>
      </c>
      <c r="L22" s="5">
        <v>102841.5</v>
      </c>
      <c r="M22" s="5" t="s">
        <v>99</v>
      </c>
    </row>
    <row r="23" spans="1:13" x14ac:dyDescent="0.25">
      <c r="A23" s="5" t="s">
        <v>108</v>
      </c>
      <c r="B23" s="5" t="s">
        <v>109</v>
      </c>
      <c r="C23" s="5" t="s">
        <v>59</v>
      </c>
      <c r="D23" s="7">
        <v>42416</v>
      </c>
      <c r="E23" s="5" t="s">
        <v>60</v>
      </c>
      <c r="F23" s="5" t="s">
        <v>61</v>
      </c>
      <c r="G23" s="5" t="s">
        <v>62</v>
      </c>
      <c r="H23" s="5">
        <v>2011</v>
      </c>
      <c r="I23" s="5">
        <v>35000</v>
      </c>
      <c r="J23" s="5">
        <v>3850</v>
      </c>
      <c r="K23" s="5">
        <v>0</v>
      </c>
      <c r="L23" s="5">
        <v>63850</v>
      </c>
      <c r="M23" s="5" t="s">
        <v>110</v>
      </c>
    </row>
    <row r="24" spans="1:13" x14ac:dyDescent="0.25">
      <c r="A24" s="5" t="s">
        <v>111</v>
      </c>
      <c r="B24" s="5" t="s">
        <v>112</v>
      </c>
      <c r="C24" s="5" t="s">
        <v>59</v>
      </c>
      <c r="D24" s="7">
        <v>42416</v>
      </c>
      <c r="E24" s="5" t="s">
        <v>60</v>
      </c>
      <c r="F24" s="5" t="s">
        <v>61</v>
      </c>
      <c r="G24" s="5" t="s">
        <v>62</v>
      </c>
      <c r="H24" s="5">
        <v>2012</v>
      </c>
      <c r="I24" s="5">
        <v>58968</v>
      </c>
      <c r="J24" s="5">
        <v>4717.4399999999996</v>
      </c>
      <c r="K24" s="5">
        <v>2358.7199999999998</v>
      </c>
      <c r="L24" s="5">
        <v>66044.160000000003</v>
      </c>
      <c r="M24" s="5" t="s">
        <v>66</v>
      </c>
    </row>
    <row r="25" spans="1:13" x14ac:dyDescent="0.25">
      <c r="A25" s="5" t="s">
        <v>113</v>
      </c>
      <c r="B25" s="5" t="s">
        <v>114</v>
      </c>
      <c r="C25" s="5" t="s">
        <v>59</v>
      </c>
      <c r="D25" s="7">
        <v>42416</v>
      </c>
      <c r="E25" s="5" t="s">
        <v>60</v>
      </c>
      <c r="F25" s="5" t="s">
        <v>61</v>
      </c>
      <c r="G25" s="5" t="s">
        <v>62</v>
      </c>
      <c r="H25" s="5">
        <v>2012</v>
      </c>
      <c r="I25" s="5">
        <v>70632</v>
      </c>
      <c r="J25" s="5">
        <v>5650.56</v>
      </c>
      <c r="K25" s="5">
        <v>2118.96</v>
      </c>
      <c r="L25" s="5">
        <v>78401.52</v>
      </c>
      <c r="M25" s="5" t="s">
        <v>73</v>
      </c>
    </row>
    <row r="26" spans="1:13" x14ac:dyDescent="0.25">
      <c r="A26" s="5" t="s">
        <v>115</v>
      </c>
      <c r="B26" s="5" t="s">
        <v>116</v>
      </c>
      <c r="C26" s="5" t="s">
        <v>59</v>
      </c>
      <c r="D26" s="7">
        <v>42416</v>
      </c>
      <c r="E26" s="5" t="s">
        <v>60</v>
      </c>
      <c r="F26" s="5" t="s">
        <v>61</v>
      </c>
      <c r="G26" s="5" t="s">
        <v>62</v>
      </c>
      <c r="H26" s="5">
        <v>2012</v>
      </c>
      <c r="I26" s="5">
        <v>60091</v>
      </c>
      <c r="J26" s="5">
        <v>4206.37</v>
      </c>
      <c r="K26" s="5">
        <v>2403.64</v>
      </c>
      <c r="L26" s="5">
        <v>66701.010000000009</v>
      </c>
      <c r="M26" s="5" t="s">
        <v>76</v>
      </c>
    </row>
    <row r="27" spans="1:13" x14ac:dyDescent="0.25">
      <c r="A27" s="5" t="s">
        <v>117</v>
      </c>
      <c r="B27" s="5" t="s">
        <v>118</v>
      </c>
      <c r="C27" s="5" t="s">
        <v>59</v>
      </c>
      <c r="D27" s="7">
        <v>42416</v>
      </c>
      <c r="E27" s="5" t="s">
        <v>60</v>
      </c>
      <c r="F27" s="5" t="s">
        <v>61</v>
      </c>
      <c r="G27" s="5" t="s">
        <v>62</v>
      </c>
      <c r="H27" s="5">
        <v>2012</v>
      </c>
      <c r="I27" s="5">
        <v>62402</v>
      </c>
      <c r="J27" s="5">
        <v>6240.2</v>
      </c>
      <c r="K27" s="5">
        <v>3120.1</v>
      </c>
      <c r="L27" s="5">
        <v>71762.3</v>
      </c>
      <c r="M27" s="5" t="s">
        <v>88</v>
      </c>
    </row>
    <row r="28" spans="1:13" x14ac:dyDescent="0.25">
      <c r="A28" s="5" t="s">
        <v>119</v>
      </c>
      <c r="B28" s="5" t="s">
        <v>120</v>
      </c>
      <c r="C28" s="5" t="s">
        <v>59</v>
      </c>
      <c r="D28" s="7">
        <v>42416</v>
      </c>
      <c r="E28" s="5" t="s">
        <v>60</v>
      </c>
      <c r="F28" s="5" t="s">
        <v>61</v>
      </c>
      <c r="G28" s="5" t="s">
        <v>121</v>
      </c>
      <c r="H28" s="5">
        <v>2012</v>
      </c>
      <c r="I28" s="5">
        <v>39200</v>
      </c>
      <c r="J28" s="5">
        <v>2352</v>
      </c>
      <c r="K28" s="5">
        <v>0</v>
      </c>
      <c r="L28" s="5">
        <v>117552</v>
      </c>
      <c r="M28" s="5" t="s">
        <v>110</v>
      </c>
    </row>
    <row r="29" spans="1:13" x14ac:dyDescent="0.25">
      <c r="A29" s="5" t="s">
        <v>122</v>
      </c>
      <c r="B29" s="5" t="s">
        <v>65</v>
      </c>
      <c r="C29" s="5" t="s">
        <v>59</v>
      </c>
      <c r="D29" s="7">
        <v>42416</v>
      </c>
      <c r="E29" s="5" t="s">
        <v>60</v>
      </c>
      <c r="F29" s="5" t="s">
        <v>61</v>
      </c>
      <c r="G29" s="5" t="s">
        <v>121</v>
      </c>
      <c r="H29" s="5">
        <v>2012</v>
      </c>
      <c r="I29" s="5">
        <v>67000</v>
      </c>
      <c r="J29" s="5">
        <v>4690</v>
      </c>
      <c r="K29" s="5">
        <v>0</v>
      </c>
      <c r="L29" s="5">
        <v>71690</v>
      </c>
      <c r="M29" s="5" t="s">
        <v>110</v>
      </c>
    </row>
    <row r="30" spans="1:13" x14ac:dyDescent="0.25">
      <c r="A30" s="5" t="s">
        <v>123</v>
      </c>
      <c r="B30" s="5" t="s">
        <v>124</v>
      </c>
      <c r="C30" s="5" t="s">
        <v>59</v>
      </c>
      <c r="D30" s="7">
        <v>42416</v>
      </c>
      <c r="E30" s="5" t="s">
        <v>60</v>
      </c>
      <c r="F30" s="5" t="s">
        <v>61</v>
      </c>
      <c r="G30" s="5" t="s">
        <v>121</v>
      </c>
      <c r="H30" s="5">
        <v>2013</v>
      </c>
      <c r="I30" s="5">
        <v>61300</v>
      </c>
      <c r="J30" s="5">
        <v>3065</v>
      </c>
      <c r="K30" s="5">
        <v>1226</v>
      </c>
      <c r="L30" s="5">
        <v>65591</v>
      </c>
      <c r="M30" s="5" t="s">
        <v>66</v>
      </c>
    </row>
    <row r="31" spans="1:13" x14ac:dyDescent="0.25">
      <c r="A31" s="5" t="s">
        <v>125</v>
      </c>
      <c r="B31" s="5" t="s">
        <v>126</v>
      </c>
      <c r="C31" s="5" t="s">
        <v>59</v>
      </c>
      <c r="D31" s="7">
        <v>42416</v>
      </c>
      <c r="E31" s="5" t="s">
        <v>60</v>
      </c>
      <c r="F31" s="5" t="s">
        <v>61</v>
      </c>
      <c r="G31" s="5" t="s">
        <v>121</v>
      </c>
      <c r="H31" s="5">
        <v>2013</v>
      </c>
      <c r="I31" s="5">
        <v>74900</v>
      </c>
      <c r="J31" s="5">
        <v>6741</v>
      </c>
      <c r="K31" s="5">
        <v>1498</v>
      </c>
      <c r="L31" s="5">
        <v>83139</v>
      </c>
      <c r="M31" s="5" t="s">
        <v>73</v>
      </c>
    </row>
    <row r="32" spans="1:13" x14ac:dyDescent="0.25">
      <c r="A32" s="5" t="s">
        <v>127</v>
      </c>
      <c r="B32" s="5" t="s">
        <v>128</v>
      </c>
      <c r="C32" s="5" t="s">
        <v>59</v>
      </c>
      <c r="D32" s="7">
        <v>42416</v>
      </c>
      <c r="E32" s="5" t="s">
        <v>60</v>
      </c>
      <c r="F32" s="5" t="s">
        <v>61</v>
      </c>
      <c r="G32" s="5" t="s">
        <v>121</v>
      </c>
      <c r="H32" s="5">
        <v>2013</v>
      </c>
      <c r="I32" s="5">
        <v>66100</v>
      </c>
      <c r="J32" s="5">
        <v>5949</v>
      </c>
      <c r="K32" s="5">
        <v>2644</v>
      </c>
      <c r="L32" s="5">
        <v>74693</v>
      </c>
      <c r="M32" s="5" t="s">
        <v>76</v>
      </c>
    </row>
    <row r="33" spans="1:13" x14ac:dyDescent="0.25">
      <c r="A33" s="5" t="s">
        <v>129</v>
      </c>
      <c r="B33" s="5" t="s">
        <v>130</v>
      </c>
      <c r="C33" s="5" t="s">
        <v>59</v>
      </c>
      <c r="D33" s="7">
        <v>42416</v>
      </c>
      <c r="E33" s="5" t="s">
        <v>60</v>
      </c>
      <c r="F33" s="5" t="s">
        <v>61</v>
      </c>
      <c r="G33" s="5" t="s">
        <v>121</v>
      </c>
      <c r="H33" s="5">
        <v>2013</v>
      </c>
      <c r="I33" s="5">
        <v>65500</v>
      </c>
      <c r="J33" s="5">
        <v>5240</v>
      </c>
      <c r="K33" s="5">
        <v>655</v>
      </c>
      <c r="L33" s="5">
        <v>71395</v>
      </c>
      <c r="M33" s="5" t="s">
        <v>88</v>
      </c>
    </row>
    <row r="34" spans="1:13" x14ac:dyDescent="0.25">
      <c r="A34" s="5" t="s">
        <v>131</v>
      </c>
      <c r="B34" s="5" t="s">
        <v>96</v>
      </c>
      <c r="C34" s="5" t="s">
        <v>59</v>
      </c>
      <c r="D34" s="7">
        <v>42416</v>
      </c>
      <c r="E34" s="5" t="s">
        <v>60</v>
      </c>
      <c r="F34" s="5" t="s">
        <v>61</v>
      </c>
      <c r="G34" s="5" t="s">
        <v>121</v>
      </c>
      <c r="H34" s="5">
        <v>2013</v>
      </c>
      <c r="I34" s="5">
        <v>41200</v>
      </c>
      <c r="J34" s="5">
        <v>3708</v>
      </c>
      <c r="K34" s="5">
        <v>0</v>
      </c>
      <c r="L34" s="5">
        <v>126908</v>
      </c>
      <c r="M34" s="5" t="s">
        <v>110</v>
      </c>
    </row>
    <row r="35" spans="1:13" x14ac:dyDescent="0.25">
      <c r="A35" s="5" t="s">
        <v>132</v>
      </c>
      <c r="B35" s="5" t="s">
        <v>133</v>
      </c>
      <c r="C35" s="5" t="s">
        <v>59</v>
      </c>
      <c r="D35" s="7">
        <v>42416</v>
      </c>
      <c r="E35" s="5" t="s">
        <v>60</v>
      </c>
      <c r="F35" s="5" t="s">
        <v>61</v>
      </c>
      <c r="G35" s="5" t="s">
        <v>121</v>
      </c>
      <c r="H35" s="5">
        <v>2013</v>
      </c>
      <c r="I35" s="5">
        <v>73700</v>
      </c>
      <c r="J35" s="5">
        <v>8844</v>
      </c>
      <c r="K35" s="5">
        <v>0</v>
      </c>
      <c r="L35" s="5">
        <v>151544</v>
      </c>
      <c r="M35" s="5" t="s">
        <v>110</v>
      </c>
    </row>
    <row r="36" spans="1:13" x14ac:dyDescent="0.25">
      <c r="A36" s="5" t="s">
        <v>134</v>
      </c>
      <c r="B36" s="5" t="s">
        <v>120</v>
      </c>
      <c r="C36" s="5" t="s">
        <v>59</v>
      </c>
      <c r="D36" s="7">
        <v>42416</v>
      </c>
      <c r="E36" s="5" t="s">
        <v>60</v>
      </c>
      <c r="F36" s="5" t="s">
        <v>61</v>
      </c>
      <c r="G36" s="5" t="s">
        <v>121</v>
      </c>
      <c r="H36" s="5">
        <v>2013</v>
      </c>
      <c r="I36" s="5">
        <v>45000</v>
      </c>
      <c r="J36" s="5">
        <v>4500</v>
      </c>
      <c r="K36" s="5">
        <v>1800</v>
      </c>
      <c r="L36" s="5">
        <v>51300</v>
      </c>
      <c r="M36" s="5" t="s">
        <v>99</v>
      </c>
    </row>
    <row r="37" spans="1:13" x14ac:dyDescent="0.25">
      <c r="A37" s="5" t="s">
        <v>135</v>
      </c>
      <c r="B37" s="5" t="s">
        <v>120</v>
      </c>
      <c r="C37" s="5" t="s">
        <v>59</v>
      </c>
      <c r="D37" s="7">
        <v>42416</v>
      </c>
      <c r="E37" s="5" t="s">
        <v>60</v>
      </c>
      <c r="F37" s="5" t="s">
        <v>61</v>
      </c>
      <c r="G37" s="5" t="s">
        <v>121</v>
      </c>
      <c r="H37" s="5">
        <v>2013</v>
      </c>
      <c r="I37" s="5">
        <v>45000</v>
      </c>
      <c r="J37" s="5">
        <v>4500</v>
      </c>
      <c r="K37" s="5">
        <v>1800</v>
      </c>
      <c r="L37" s="5">
        <v>51300</v>
      </c>
      <c r="M37" s="5" t="s">
        <v>99</v>
      </c>
    </row>
    <row r="38" spans="1:13" x14ac:dyDescent="0.25">
      <c r="A38" s="5" t="s">
        <v>136</v>
      </c>
      <c r="B38" s="5" t="s">
        <v>70</v>
      </c>
      <c r="C38" s="5" t="s">
        <v>59</v>
      </c>
      <c r="D38" s="7">
        <v>42416</v>
      </c>
      <c r="E38" s="5" t="s">
        <v>137</v>
      </c>
      <c r="F38" s="5" t="s">
        <v>61</v>
      </c>
      <c r="G38" s="5" t="s">
        <v>121</v>
      </c>
      <c r="H38" s="5">
        <v>2005</v>
      </c>
      <c r="I38" s="5">
        <v>89000</v>
      </c>
      <c r="J38" s="5">
        <v>6230</v>
      </c>
      <c r="K38" s="5">
        <v>0</v>
      </c>
      <c r="L38" s="5">
        <v>95230</v>
      </c>
      <c r="M38" s="5" t="s">
        <v>76</v>
      </c>
    </row>
    <row r="39" spans="1:13" x14ac:dyDescent="0.25">
      <c r="A39" s="5" t="s">
        <v>138</v>
      </c>
      <c r="B39" s="5" t="s">
        <v>139</v>
      </c>
      <c r="C39" s="5" t="s">
        <v>85</v>
      </c>
      <c r="D39" s="7">
        <v>42416</v>
      </c>
      <c r="E39" s="5" t="s">
        <v>137</v>
      </c>
      <c r="F39" s="5" t="s">
        <v>61</v>
      </c>
      <c r="G39" s="5" t="s">
        <v>121</v>
      </c>
      <c r="H39" s="5">
        <v>2005</v>
      </c>
      <c r="I39" s="5">
        <v>72000</v>
      </c>
      <c r="J39" s="5">
        <v>7920</v>
      </c>
      <c r="K39" s="5">
        <v>2880</v>
      </c>
      <c r="L39" s="5">
        <v>82800</v>
      </c>
      <c r="M39" s="5" t="s">
        <v>140</v>
      </c>
    </row>
    <row r="40" spans="1:13" x14ac:dyDescent="0.25">
      <c r="A40" s="5" t="s">
        <v>141</v>
      </c>
      <c r="B40" s="5" t="s">
        <v>142</v>
      </c>
      <c r="C40" s="5" t="s">
        <v>59</v>
      </c>
      <c r="D40" s="7">
        <v>42416</v>
      </c>
      <c r="E40" s="5" t="s">
        <v>137</v>
      </c>
      <c r="F40" s="5" t="s">
        <v>61</v>
      </c>
      <c r="G40" s="5" t="s">
        <v>121</v>
      </c>
      <c r="H40" s="5">
        <v>2005</v>
      </c>
      <c r="I40" s="5">
        <v>45000</v>
      </c>
      <c r="J40" s="5">
        <v>3150</v>
      </c>
      <c r="K40" s="5">
        <v>0</v>
      </c>
      <c r="L40" s="5">
        <v>62150</v>
      </c>
      <c r="M40" s="5" t="s">
        <v>110</v>
      </c>
    </row>
    <row r="41" spans="1:13" x14ac:dyDescent="0.25">
      <c r="A41" s="5" t="s">
        <v>143</v>
      </c>
      <c r="B41" s="5" t="s">
        <v>139</v>
      </c>
      <c r="C41" s="5" t="s">
        <v>85</v>
      </c>
      <c r="D41" s="7">
        <v>42416</v>
      </c>
      <c r="E41" s="5" t="s">
        <v>137</v>
      </c>
      <c r="F41" s="5" t="s">
        <v>61</v>
      </c>
      <c r="G41" s="5" t="s">
        <v>121</v>
      </c>
      <c r="H41" s="5">
        <v>2005</v>
      </c>
      <c r="I41" s="5">
        <v>58000</v>
      </c>
      <c r="J41" s="5">
        <v>4640</v>
      </c>
      <c r="K41" s="5">
        <v>1740</v>
      </c>
      <c r="L41" s="5">
        <v>64380</v>
      </c>
      <c r="M41" s="5" t="s">
        <v>73</v>
      </c>
    </row>
    <row r="42" spans="1:13" x14ac:dyDescent="0.25">
      <c r="A42" s="5" t="s">
        <v>144</v>
      </c>
      <c r="B42" s="5" t="s">
        <v>145</v>
      </c>
      <c r="C42" s="5" t="s">
        <v>59</v>
      </c>
      <c r="D42" s="7">
        <v>42416</v>
      </c>
      <c r="E42" s="5" t="s">
        <v>137</v>
      </c>
      <c r="F42" s="5" t="s">
        <v>61</v>
      </c>
      <c r="G42" s="5" t="s">
        <v>121</v>
      </c>
      <c r="H42" s="5">
        <v>2005</v>
      </c>
      <c r="I42" s="5">
        <v>34000</v>
      </c>
      <c r="J42" s="5">
        <v>2380</v>
      </c>
      <c r="K42" s="5">
        <v>1020</v>
      </c>
      <c r="L42" s="5">
        <v>37400</v>
      </c>
      <c r="M42" s="5" t="s">
        <v>146</v>
      </c>
    </row>
    <row r="43" spans="1:13" x14ac:dyDescent="0.25">
      <c r="A43" s="5" t="s">
        <v>147</v>
      </c>
      <c r="B43" s="5" t="s">
        <v>96</v>
      </c>
      <c r="C43" s="5" t="s">
        <v>59</v>
      </c>
      <c r="D43" s="7">
        <v>42416</v>
      </c>
      <c r="E43" s="5" t="s">
        <v>137</v>
      </c>
      <c r="F43" s="5" t="s">
        <v>61</v>
      </c>
      <c r="G43" s="5" t="s">
        <v>121</v>
      </c>
      <c r="H43" s="5">
        <v>2005</v>
      </c>
      <c r="I43" s="5">
        <v>54000</v>
      </c>
      <c r="J43" s="5">
        <v>6480</v>
      </c>
      <c r="K43" s="5">
        <v>2160</v>
      </c>
      <c r="L43" s="5">
        <v>62640</v>
      </c>
      <c r="M43" s="5" t="s">
        <v>140</v>
      </c>
    </row>
    <row r="44" spans="1:13" x14ac:dyDescent="0.25">
      <c r="A44" s="5" t="s">
        <v>148</v>
      </c>
      <c r="B44" s="5" t="s">
        <v>149</v>
      </c>
      <c r="C44" s="5" t="s">
        <v>85</v>
      </c>
      <c r="D44" s="7">
        <v>42416</v>
      </c>
      <c r="E44" s="5" t="s">
        <v>137</v>
      </c>
      <c r="F44" s="5" t="s">
        <v>61</v>
      </c>
      <c r="G44" s="5" t="s">
        <v>121</v>
      </c>
      <c r="H44" s="5">
        <v>2006</v>
      </c>
      <c r="I44" s="5">
        <v>92000</v>
      </c>
      <c r="J44" s="5">
        <v>7360</v>
      </c>
      <c r="K44" s="5">
        <v>0</v>
      </c>
      <c r="L44" s="5">
        <v>99360</v>
      </c>
      <c r="M44" s="5" t="s">
        <v>76</v>
      </c>
    </row>
    <row r="45" spans="1:13" x14ac:dyDescent="0.25">
      <c r="A45" s="5" t="s">
        <v>150</v>
      </c>
      <c r="B45" s="5" t="s">
        <v>151</v>
      </c>
      <c r="C45" s="5" t="s">
        <v>85</v>
      </c>
      <c r="D45" s="7">
        <v>42416</v>
      </c>
      <c r="E45" s="5" t="s">
        <v>137</v>
      </c>
      <c r="F45" s="5" t="s">
        <v>61</v>
      </c>
      <c r="G45" s="5" t="s">
        <v>121</v>
      </c>
      <c r="H45" s="5">
        <v>2006</v>
      </c>
      <c r="I45" s="5">
        <v>75000</v>
      </c>
      <c r="J45" s="5">
        <v>5250</v>
      </c>
      <c r="K45" s="5">
        <v>3750</v>
      </c>
      <c r="L45" s="5">
        <v>84000</v>
      </c>
      <c r="M45" s="5" t="s">
        <v>140</v>
      </c>
    </row>
    <row r="46" spans="1:13" x14ac:dyDescent="0.25">
      <c r="A46" s="5" t="s">
        <v>152</v>
      </c>
      <c r="B46" s="5" t="s">
        <v>153</v>
      </c>
      <c r="C46" s="5" t="s">
        <v>59</v>
      </c>
      <c r="D46" s="7">
        <v>42416</v>
      </c>
      <c r="E46" s="5" t="s">
        <v>137</v>
      </c>
      <c r="F46" s="5" t="s">
        <v>61</v>
      </c>
      <c r="G46" s="5" t="s">
        <v>121</v>
      </c>
      <c r="H46" s="5">
        <v>2006</v>
      </c>
      <c r="I46" s="5">
        <v>48000</v>
      </c>
      <c r="J46" s="5">
        <v>2880</v>
      </c>
      <c r="K46" s="5">
        <v>0</v>
      </c>
      <c r="L46" s="5">
        <v>94880</v>
      </c>
      <c r="M46" s="5" t="s">
        <v>110</v>
      </c>
    </row>
    <row r="47" spans="1:13" x14ac:dyDescent="0.25">
      <c r="A47" s="5" t="s">
        <v>154</v>
      </c>
      <c r="B47" s="5" t="s">
        <v>155</v>
      </c>
      <c r="C47" s="5" t="s">
        <v>59</v>
      </c>
      <c r="D47" s="7">
        <v>42416</v>
      </c>
      <c r="E47" s="5" t="s">
        <v>137</v>
      </c>
      <c r="F47" s="5" t="s">
        <v>61</v>
      </c>
      <c r="G47" s="5" t="s">
        <v>121</v>
      </c>
      <c r="H47" s="5">
        <v>2006</v>
      </c>
      <c r="I47" s="5">
        <v>62000</v>
      </c>
      <c r="J47" s="5">
        <v>3100</v>
      </c>
      <c r="K47" s="5">
        <v>3100</v>
      </c>
      <c r="L47" s="5">
        <v>68200</v>
      </c>
      <c r="M47" s="5" t="s">
        <v>73</v>
      </c>
    </row>
    <row r="48" spans="1:13" x14ac:dyDescent="0.25">
      <c r="A48" s="5" t="s">
        <v>156</v>
      </c>
      <c r="B48" s="5" t="s">
        <v>157</v>
      </c>
      <c r="C48" s="5" t="s">
        <v>59</v>
      </c>
      <c r="D48" s="7">
        <v>42416</v>
      </c>
      <c r="E48" s="5" t="s">
        <v>137</v>
      </c>
      <c r="F48" s="5" t="s">
        <v>61</v>
      </c>
      <c r="G48" s="5" t="s">
        <v>121</v>
      </c>
      <c r="H48" s="5">
        <v>2006</v>
      </c>
      <c r="I48" s="5">
        <v>36000</v>
      </c>
      <c r="J48" s="5">
        <v>2520</v>
      </c>
      <c r="K48" s="5">
        <v>1080</v>
      </c>
      <c r="L48" s="5">
        <v>39600</v>
      </c>
      <c r="M48" s="5" t="s">
        <v>146</v>
      </c>
    </row>
    <row r="49" spans="1:13" x14ac:dyDescent="0.25">
      <c r="A49" s="5" t="s">
        <v>158</v>
      </c>
      <c r="B49" s="5" t="s">
        <v>120</v>
      </c>
      <c r="C49" s="5" t="s">
        <v>59</v>
      </c>
      <c r="D49" s="7">
        <v>42416</v>
      </c>
      <c r="E49" s="5" t="s">
        <v>137</v>
      </c>
      <c r="F49" s="5" t="s">
        <v>61</v>
      </c>
      <c r="G49" s="5" t="s">
        <v>121</v>
      </c>
      <c r="H49" s="5">
        <v>2006</v>
      </c>
      <c r="I49" s="5">
        <v>60000</v>
      </c>
      <c r="J49" s="5">
        <v>4200</v>
      </c>
      <c r="K49" s="5">
        <v>2400</v>
      </c>
      <c r="L49" s="5">
        <v>66600</v>
      </c>
      <c r="M49" s="5" t="s">
        <v>140</v>
      </c>
    </row>
    <row r="50" spans="1:13" x14ac:dyDescent="0.25">
      <c r="A50" s="5" t="s">
        <v>159</v>
      </c>
      <c r="B50" s="5" t="s">
        <v>160</v>
      </c>
      <c r="C50" s="5" t="s">
        <v>85</v>
      </c>
      <c r="D50" s="7">
        <v>42416</v>
      </c>
      <c r="E50" s="5" t="s">
        <v>137</v>
      </c>
      <c r="F50" s="5" t="s">
        <v>61</v>
      </c>
      <c r="G50" s="5" t="s">
        <v>121</v>
      </c>
      <c r="H50" s="5">
        <v>2006</v>
      </c>
      <c r="I50" s="5">
        <v>28000</v>
      </c>
      <c r="J50" s="5">
        <v>1680</v>
      </c>
      <c r="K50" s="5">
        <v>840</v>
      </c>
      <c r="L50" s="5">
        <v>30520</v>
      </c>
      <c r="M50" s="5" t="s">
        <v>140</v>
      </c>
    </row>
    <row r="51" spans="1:13" x14ac:dyDescent="0.25">
      <c r="A51" s="5" t="s">
        <v>161</v>
      </c>
      <c r="B51" s="5" t="s">
        <v>139</v>
      </c>
      <c r="C51" s="5" t="s">
        <v>85</v>
      </c>
      <c r="D51" s="7">
        <v>42416</v>
      </c>
      <c r="E51" s="5" t="s">
        <v>137</v>
      </c>
      <c r="F51" s="5" t="s">
        <v>61</v>
      </c>
      <c r="G51" s="5" t="s">
        <v>121</v>
      </c>
      <c r="H51" s="5">
        <v>2006</v>
      </c>
      <c r="I51" s="5">
        <v>59000</v>
      </c>
      <c r="J51" s="5">
        <v>3540</v>
      </c>
      <c r="K51" s="5">
        <v>1770</v>
      </c>
      <c r="L51" s="5">
        <v>64310</v>
      </c>
      <c r="M51" s="5" t="s">
        <v>99</v>
      </c>
    </row>
    <row r="52" spans="1:13" x14ac:dyDescent="0.25">
      <c r="A52" s="5" t="s">
        <v>162</v>
      </c>
      <c r="B52" s="5" t="s">
        <v>72</v>
      </c>
      <c r="C52" s="5" t="s">
        <v>59</v>
      </c>
      <c r="D52" s="7">
        <v>42416</v>
      </c>
      <c r="E52" s="5" t="s">
        <v>137</v>
      </c>
      <c r="F52" s="5" t="s">
        <v>61</v>
      </c>
      <c r="G52" s="5" t="s">
        <v>121</v>
      </c>
      <c r="H52" s="5">
        <v>2006</v>
      </c>
      <c r="I52" s="5">
        <v>59000</v>
      </c>
      <c r="J52" s="5">
        <v>4130</v>
      </c>
      <c r="K52" s="5">
        <v>0</v>
      </c>
      <c r="L52" s="5">
        <v>63130</v>
      </c>
      <c r="M52" s="5" t="s">
        <v>99</v>
      </c>
    </row>
    <row r="53" spans="1:13" x14ac:dyDescent="0.25">
      <c r="A53" s="5" t="s">
        <v>163</v>
      </c>
      <c r="B53" s="5" t="s">
        <v>164</v>
      </c>
      <c r="C53" s="5" t="s">
        <v>85</v>
      </c>
      <c r="D53" s="7">
        <v>42416</v>
      </c>
      <c r="E53" s="5" t="s">
        <v>137</v>
      </c>
      <c r="F53" s="5" t="s">
        <v>61</v>
      </c>
      <c r="G53" s="5" t="s">
        <v>121</v>
      </c>
      <c r="H53" s="5">
        <v>2006</v>
      </c>
      <c r="I53" s="5">
        <v>59000</v>
      </c>
      <c r="J53" s="5">
        <v>3540</v>
      </c>
      <c r="K53" s="5">
        <v>1770</v>
      </c>
      <c r="L53" s="5">
        <v>64310</v>
      </c>
      <c r="M53" s="5" t="s">
        <v>66</v>
      </c>
    </row>
    <row r="54" spans="1:13" x14ac:dyDescent="0.25">
      <c r="A54" s="5" t="s">
        <v>165</v>
      </c>
      <c r="B54" s="5" t="s">
        <v>130</v>
      </c>
      <c r="C54" s="5" t="s">
        <v>59</v>
      </c>
      <c r="D54" s="7">
        <v>42416</v>
      </c>
      <c r="E54" s="5" t="s">
        <v>137</v>
      </c>
      <c r="F54" s="5" t="s">
        <v>61</v>
      </c>
      <c r="G54" s="5" t="s">
        <v>121</v>
      </c>
      <c r="H54" s="5">
        <v>2006</v>
      </c>
      <c r="I54" s="5">
        <v>64000</v>
      </c>
      <c r="J54" s="5">
        <v>5120</v>
      </c>
      <c r="K54" s="5">
        <v>1280</v>
      </c>
      <c r="L54" s="5">
        <v>70400</v>
      </c>
      <c r="M54" s="5" t="s">
        <v>146</v>
      </c>
    </row>
    <row r="55" spans="1:13" x14ac:dyDescent="0.25">
      <c r="A55" s="5" t="s">
        <v>166</v>
      </c>
      <c r="B55" s="5" t="s">
        <v>72</v>
      </c>
      <c r="C55" s="5" t="s">
        <v>59</v>
      </c>
      <c r="D55" s="7">
        <v>42416</v>
      </c>
      <c r="E55" s="5" t="s">
        <v>137</v>
      </c>
      <c r="F55" s="5" t="s">
        <v>61</v>
      </c>
      <c r="G55" s="5" t="s">
        <v>121</v>
      </c>
      <c r="H55" s="5">
        <v>2006</v>
      </c>
      <c r="I55" s="5">
        <v>55000</v>
      </c>
      <c r="J55" s="5">
        <v>3850</v>
      </c>
      <c r="K55" s="5">
        <v>1100</v>
      </c>
      <c r="L55" s="5">
        <v>59950</v>
      </c>
      <c r="M55" s="5" t="s">
        <v>99</v>
      </c>
    </row>
    <row r="56" spans="1:13" x14ac:dyDescent="0.25">
      <c r="A56" s="5" t="s">
        <v>167</v>
      </c>
      <c r="B56" s="5" t="s">
        <v>168</v>
      </c>
      <c r="C56" s="5" t="s">
        <v>85</v>
      </c>
      <c r="D56" s="7">
        <v>42416</v>
      </c>
      <c r="E56" s="5" t="s">
        <v>137</v>
      </c>
      <c r="F56" s="5" t="s">
        <v>61</v>
      </c>
      <c r="G56" s="5" t="s">
        <v>121</v>
      </c>
      <c r="H56" s="5">
        <v>2006</v>
      </c>
      <c r="I56" s="5">
        <v>75000</v>
      </c>
      <c r="J56" s="5">
        <v>3750</v>
      </c>
      <c r="K56" s="5">
        <v>0</v>
      </c>
      <c r="L56" s="5">
        <v>78750</v>
      </c>
      <c r="M56" s="5" t="s">
        <v>146</v>
      </c>
    </row>
    <row r="57" spans="1:13" x14ac:dyDescent="0.25">
      <c r="A57" s="5" t="s">
        <v>169</v>
      </c>
      <c r="B57" s="5" t="s">
        <v>170</v>
      </c>
      <c r="C57" s="5" t="s">
        <v>59</v>
      </c>
      <c r="D57" s="7">
        <v>42416</v>
      </c>
      <c r="E57" s="5" t="s">
        <v>137</v>
      </c>
      <c r="F57" s="5" t="s">
        <v>61</v>
      </c>
      <c r="G57" s="5" t="s">
        <v>121</v>
      </c>
      <c r="H57" s="5">
        <v>2006</v>
      </c>
      <c r="I57" s="5">
        <v>81000</v>
      </c>
      <c r="J57" s="5">
        <v>5670</v>
      </c>
      <c r="K57" s="5">
        <v>2430</v>
      </c>
      <c r="L57" s="5">
        <v>89100</v>
      </c>
      <c r="M57" s="5" t="s">
        <v>63</v>
      </c>
    </row>
    <row r="58" spans="1:13" x14ac:dyDescent="0.25">
      <c r="A58" s="5" t="s">
        <v>171</v>
      </c>
      <c r="B58" s="5" t="s">
        <v>114</v>
      </c>
      <c r="C58" s="5" t="s">
        <v>59</v>
      </c>
      <c r="D58" s="7">
        <v>42416</v>
      </c>
      <c r="E58" s="5" t="s">
        <v>137</v>
      </c>
      <c r="F58" s="5" t="s">
        <v>61</v>
      </c>
      <c r="G58" s="5" t="s">
        <v>121</v>
      </c>
      <c r="H58" s="5">
        <v>2007</v>
      </c>
      <c r="I58" s="5">
        <v>94000</v>
      </c>
      <c r="J58" s="5">
        <v>8460</v>
      </c>
      <c r="K58" s="5">
        <v>2820</v>
      </c>
      <c r="L58" s="5">
        <v>105280</v>
      </c>
      <c r="M58" s="5" t="s">
        <v>76</v>
      </c>
    </row>
    <row r="59" spans="1:13" x14ac:dyDescent="0.25">
      <c r="A59" s="5" t="s">
        <v>172</v>
      </c>
      <c r="B59" s="5" t="s">
        <v>65</v>
      </c>
      <c r="C59" s="5" t="s">
        <v>59</v>
      </c>
      <c r="D59" s="7">
        <v>42416</v>
      </c>
      <c r="E59" s="5" t="s">
        <v>137</v>
      </c>
      <c r="F59" s="5" t="s">
        <v>61</v>
      </c>
      <c r="G59" s="5" t="s">
        <v>121</v>
      </c>
      <c r="H59" s="5">
        <v>2007</v>
      </c>
      <c r="I59" s="5">
        <v>77000</v>
      </c>
      <c r="J59" s="5">
        <v>6160</v>
      </c>
      <c r="K59" s="5">
        <v>3080</v>
      </c>
      <c r="L59" s="5">
        <v>86240</v>
      </c>
      <c r="M59" s="5" t="s">
        <v>140</v>
      </c>
    </row>
    <row r="60" spans="1:13" x14ac:dyDescent="0.25">
      <c r="A60" s="5" t="s">
        <v>173</v>
      </c>
      <c r="B60" s="5" t="s">
        <v>104</v>
      </c>
      <c r="C60" s="5" t="s">
        <v>59</v>
      </c>
      <c r="D60" s="7">
        <v>42416</v>
      </c>
      <c r="E60" s="5" t="s">
        <v>137</v>
      </c>
      <c r="F60" s="5" t="s">
        <v>61</v>
      </c>
      <c r="G60" s="5" t="s">
        <v>121</v>
      </c>
      <c r="H60" s="5">
        <v>2007</v>
      </c>
      <c r="I60" s="5">
        <v>52000</v>
      </c>
      <c r="J60" s="5">
        <v>4680</v>
      </c>
      <c r="K60" s="5">
        <v>0</v>
      </c>
      <c r="L60" s="5">
        <v>94680</v>
      </c>
      <c r="M60" s="5" t="s">
        <v>110</v>
      </c>
    </row>
    <row r="61" spans="1:13" x14ac:dyDescent="0.25">
      <c r="A61" s="5" t="s">
        <v>174</v>
      </c>
      <c r="B61" s="5" t="s">
        <v>145</v>
      </c>
      <c r="C61" s="5" t="s">
        <v>59</v>
      </c>
      <c r="D61" s="7">
        <v>42416</v>
      </c>
      <c r="E61" s="5" t="s">
        <v>137</v>
      </c>
      <c r="F61" s="5" t="s">
        <v>61</v>
      </c>
      <c r="G61" s="5" t="s">
        <v>121</v>
      </c>
      <c r="H61" s="5">
        <v>2007</v>
      </c>
      <c r="I61" s="5">
        <v>62000</v>
      </c>
      <c r="J61" s="5">
        <v>6200</v>
      </c>
      <c r="K61" s="5">
        <v>0</v>
      </c>
      <c r="L61" s="5">
        <v>68200</v>
      </c>
      <c r="M61" s="5" t="s">
        <v>73</v>
      </c>
    </row>
    <row r="62" spans="1:13" x14ac:dyDescent="0.25">
      <c r="A62" s="5" t="s">
        <v>175</v>
      </c>
      <c r="B62" s="5" t="s">
        <v>126</v>
      </c>
      <c r="C62" s="5" t="s">
        <v>59</v>
      </c>
      <c r="D62" s="7">
        <v>42416</v>
      </c>
      <c r="E62" s="5" t="s">
        <v>137</v>
      </c>
      <c r="F62" s="5" t="s">
        <v>61</v>
      </c>
      <c r="G62" s="5" t="s">
        <v>121</v>
      </c>
      <c r="H62" s="5">
        <v>2007</v>
      </c>
      <c r="I62" s="5">
        <v>38000</v>
      </c>
      <c r="J62" s="5">
        <v>1900</v>
      </c>
      <c r="K62" s="5">
        <v>1520</v>
      </c>
      <c r="L62" s="5">
        <v>41420</v>
      </c>
      <c r="M62" s="5" t="s">
        <v>146</v>
      </c>
    </row>
    <row r="63" spans="1:13" x14ac:dyDescent="0.25">
      <c r="A63" s="5" t="s">
        <v>176</v>
      </c>
      <c r="B63" s="5" t="s">
        <v>104</v>
      </c>
      <c r="C63" s="5" t="s">
        <v>59</v>
      </c>
      <c r="D63" s="7">
        <v>42416</v>
      </c>
      <c r="E63" s="5" t="s">
        <v>137</v>
      </c>
      <c r="F63" s="5" t="s">
        <v>61</v>
      </c>
      <c r="G63" s="5" t="s">
        <v>121</v>
      </c>
      <c r="H63" s="5">
        <v>2007</v>
      </c>
      <c r="I63" s="5">
        <v>63000</v>
      </c>
      <c r="J63" s="5">
        <v>3150</v>
      </c>
      <c r="K63" s="5">
        <v>3150</v>
      </c>
      <c r="L63" s="5">
        <v>69300</v>
      </c>
      <c r="M63" s="5" t="s">
        <v>140</v>
      </c>
    </row>
    <row r="64" spans="1:13" x14ac:dyDescent="0.25">
      <c r="A64" s="5" t="s">
        <v>177</v>
      </c>
      <c r="B64" s="5" t="s">
        <v>178</v>
      </c>
      <c r="C64" s="5" t="s">
        <v>59</v>
      </c>
      <c r="D64" s="7">
        <v>42416</v>
      </c>
      <c r="E64" s="5" t="s">
        <v>137</v>
      </c>
      <c r="F64" s="5" t="s">
        <v>61</v>
      </c>
      <c r="G64" s="5" t="s">
        <v>121</v>
      </c>
      <c r="H64" s="5">
        <v>2007</v>
      </c>
      <c r="I64" s="5">
        <v>32000</v>
      </c>
      <c r="J64" s="5">
        <v>1600</v>
      </c>
      <c r="K64" s="5">
        <v>1600</v>
      </c>
      <c r="L64" s="5">
        <v>35200</v>
      </c>
      <c r="M64" s="5" t="s">
        <v>140</v>
      </c>
    </row>
    <row r="65" spans="1:13" x14ac:dyDescent="0.25">
      <c r="A65" s="5" t="s">
        <v>179</v>
      </c>
      <c r="B65" s="5" t="s">
        <v>109</v>
      </c>
      <c r="C65" s="5" t="s">
        <v>59</v>
      </c>
      <c r="D65" s="7">
        <v>42416</v>
      </c>
      <c r="E65" s="5" t="s">
        <v>137</v>
      </c>
      <c r="F65" s="5" t="s">
        <v>61</v>
      </c>
      <c r="G65" s="5" t="s">
        <v>121</v>
      </c>
      <c r="H65" s="5">
        <v>2007</v>
      </c>
      <c r="I65" s="5">
        <v>61000</v>
      </c>
      <c r="J65" s="5">
        <v>5490</v>
      </c>
      <c r="K65" s="5">
        <v>610</v>
      </c>
      <c r="L65" s="5">
        <v>67100</v>
      </c>
      <c r="M65" s="5" t="s">
        <v>99</v>
      </c>
    </row>
    <row r="66" spans="1:13" x14ac:dyDescent="0.25">
      <c r="A66" s="5" t="s">
        <v>180</v>
      </c>
      <c r="B66" s="5" t="s">
        <v>153</v>
      </c>
      <c r="C66" s="5" t="s">
        <v>59</v>
      </c>
      <c r="D66" s="7">
        <v>42416</v>
      </c>
      <c r="E66" s="5" t="s">
        <v>137</v>
      </c>
      <c r="F66" s="5" t="s">
        <v>61</v>
      </c>
      <c r="G66" s="5" t="s">
        <v>121</v>
      </c>
      <c r="H66" s="5">
        <v>2007</v>
      </c>
      <c r="I66" s="5">
        <v>63000</v>
      </c>
      <c r="J66" s="5">
        <v>4410</v>
      </c>
      <c r="K66" s="5">
        <v>630</v>
      </c>
      <c r="L66" s="5">
        <v>68040</v>
      </c>
      <c r="M66" s="5" t="s">
        <v>99</v>
      </c>
    </row>
    <row r="67" spans="1:13" x14ac:dyDescent="0.25">
      <c r="A67" s="5" t="s">
        <v>181</v>
      </c>
      <c r="B67" s="5" t="s">
        <v>182</v>
      </c>
      <c r="C67" s="5" t="s">
        <v>59</v>
      </c>
      <c r="D67" s="7">
        <v>42416</v>
      </c>
      <c r="E67" s="5" t="s">
        <v>137</v>
      </c>
      <c r="F67" s="5" t="s">
        <v>61</v>
      </c>
      <c r="G67" s="5" t="s">
        <v>121</v>
      </c>
      <c r="H67" s="5">
        <v>2007</v>
      </c>
      <c r="I67" s="5">
        <v>62000</v>
      </c>
      <c r="J67" s="5">
        <v>4340</v>
      </c>
      <c r="K67" s="5">
        <v>0</v>
      </c>
      <c r="L67" s="5">
        <v>66340</v>
      </c>
      <c r="M67" s="5" t="s">
        <v>66</v>
      </c>
    </row>
    <row r="68" spans="1:13" x14ac:dyDescent="0.25">
      <c r="A68" s="5" t="s">
        <v>183</v>
      </c>
      <c r="B68" s="5" t="s">
        <v>184</v>
      </c>
      <c r="C68" s="5" t="s">
        <v>59</v>
      </c>
      <c r="D68" s="7">
        <v>42416</v>
      </c>
      <c r="E68" s="5" t="s">
        <v>137</v>
      </c>
      <c r="F68" s="5" t="s">
        <v>61</v>
      </c>
      <c r="G68" s="5" t="s">
        <v>121</v>
      </c>
      <c r="H68" s="5">
        <v>2007</v>
      </c>
      <c r="I68" s="5">
        <v>67000</v>
      </c>
      <c r="J68" s="5">
        <v>6700</v>
      </c>
      <c r="K68" s="5">
        <v>3350</v>
      </c>
      <c r="L68" s="5">
        <v>77050</v>
      </c>
      <c r="M68" s="5" t="s">
        <v>146</v>
      </c>
    </row>
    <row r="69" spans="1:13" x14ac:dyDescent="0.25">
      <c r="A69" s="5" t="s">
        <v>185</v>
      </c>
      <c r="B69" s="5" t="s">
        <v>116</v>
      </c>
      <c r="C69" s="5" t="s">
        <v>59</v>
      </c>
      <c r="D69" s="7">
        <v>42416</v>
      </c>
      <c r="E69" s="5" t="s">
        <v>137</v>
      </c>
      <c r="F69" s="5" t="s">
        <v>61</v>
      </c>
      <c r="G69" s="5" t="s">
        <v>121</v>
      </c>
      <c r="H69" s="5">
        <v>2007</v>
      </c>
      <c r="I69" s="5">
        <v>58000</v>
      </c>
      <c r="J69" s="5">
        <v>6960</v>
      </c>
      <c r="K69" s="5">
        <v>2900</v>
      </c>
      <c r="L69" s="5">
        <v>67860</v>
      </c>
      <c r="M69" s="5" t="s">
        <v>99</v>
      </c>
    </row>
    <row r="70" spans="1:13" x14ac:dyDescent="0.25">
      <c r="A70" s="5" t="s">
        <v>186</v>
      </c>
      <c r="B70" s="5" t="s">
        <v>187</v>
      </c>
      <c r="C70" s="5" t="s">
        <v>59</v>
      </c>
      <c r="D70" s="7">
        <v>42416</v>
      </c>
      <c r="E70" s="5" t="s">
        <v>137</v>
      </c>
      <c r="F70" s="5" t="s">
        <v>61</v>
      </c>
      <c r="G70" s="5" t="s">
        <v>121</v>
      </c>
      <c r="H70" s="5">
        <v>2007</v>
      </c>
      <c r="I70" s="5">
        <v>76000</v>
      </c>
      <c r="J70" s="5">
        <v>8360</v>
      </c>
      <c r="K70" s="5">
        <v>0</v>
      </c>
      <c r="L70" s="5">
        <v>84360</v>
      </c>
      <c r="M70" s="5" t="s">
        <v>146</v>
      </c>
    </row>
    <row r="71" spans="1:13" x14ac:dyDescent="0.25">
      <c r="A71" s="5" t="s">
        <v>188</v>
      </c>
      <c r="B71" s="5" t="s">
        <v>189</v>
      </c>
      <c r="C71" s="5" t="s">
        <v>59</v>
      </c>
      <c r="D71" s="7">
        <v>42416</v>
      </c>
      <c r="E71" s="5" t="s">
        <v>137</v>
      </c>
      <c r="F71" s="5" t="s">
        <v>61</v>
      </c>
      <c r="G71" s="5" t="s">
        <v>121</v>
      </c>
      <c r="H71" s="5">
        <v>2007</v>
      </c>
      <c r="I71" s="5">
        <v>84000</v>
      </c>
      <c r="J71" s="5">
        <v>9240</v>
      </c>
      <c r="K71" s="5">
        <v>840</v>
      </c>
      <c r="L71" s="5">
        <v>94080</v>
      </c>
      <c r="M71" s="5" t="s">
        <v>63</v>
      </c>
    </row>
    <row r="72" spans="1:13" x14ac:dyDescent="0.25">
      <c r="A72" s="5" t="s">
        <v>190</v>
      </c>
      <c r="B72" s="5" t="s">
        <v>118</v>
      </c>
      <c r="C72" s="5" t="s">
        <v>59</v>
      </c>
      <c r="D72" s="7">
        <v>42416</v>
      </c>
      <c r="E72" s="5" t="s">
        <v>137</v>
      </c>
      <c r="F72" s="5" t="s">
        <v>61</v>
      </c>
      <c r="G72" s="5" t="s">
        <v>121</v>
      </c>
      <c r="H72" s="5">
        <v>2007</v>
      </c>
      <c r="I72" s="5">
        <v>48000</v>
      </c>
      <c r="J72" s="5">
        <v>4800</v>
      </c>
      <c r="K72" s="5">
        <v>1920</v>
      </c>
      <c r="L72" s="5">
        <v>54720</v>
      </c>
      <c r="M72" s="5" t="s">
        <v>88</v>
      </c>
    </row>
    <row r="73" spans="1:13" x14ac:dyDescent="0.25">
      <c r="A73" s="5" t="s">
        <v>191</v>
      </c>
      <c r="B73" s="5" t="s">
        <v>92</v>
      </c>
      <c r="C73" s="5" t="s">
        <v>59</v>
      </c>
      <c r="D73" s="7">
        <v>42416</v>
      </c>
      <c r="E73" s="5" t="s">
        <v>137</v>
      </c>
      <c r="F73" s="5" t="s">
        <v>61</v>
      </c>
      <c r="G73" s="5" t="s">
        <v>121</v>
      </c>
      <c r="H73" s="5">
        <v>2007</v>
      </c>
      <c r="I73" s="5">
        <v>42000</v>
      </c>
      <c r="J73" s="5">
        <v>4620</v>
      </c>
      <c r="K73" s="5">
        <v>1260</v>
      </c>
      <c r="L73" s="5">
        <v>47880</v>
      </c>
      <c r="M73" s="5" t="s">
        <v>88</v>
      </c>
    </row>
    <row r="74" spans="1:13" x14ac:dyDescent="0.25">
      <c r="A74" s="5" t="s">
        <v>192</v>
      </c>
      <c r="B74" s="5" t="s">
        <v>193</v>
      </c>
      <c r="C74" s="5" t="s">
        <v>59</v>
      </c>
      <c r="D74" s="7">
        <v>42416</v>
      </c>
      <c r="E74" s="5" t="s">
        <v>137</v>
      </c>
      <c r="F74" s="5" t="s">
        <v>61</v>
      </c>
      <c r="G74" s="5" t="s">
        <v>121</v>
      </c>
      <c r="H74" s="5">
        <v>2007</v>
      </c>
      <c r="I74" s="5">
        <v>77000</v>
      </c>
      <c r="J74" s="5">
        <v>5390</v>
      </c>
      <c r="K74" s="5">
        <v>1540</v>
      </c>
      <c r="L74" s="5">
        <v>83930</v>
      </c>
      <c r="M74" s="5" t="s">
        <v>99</v>
      </c>
    </row>
    <row r="75" spans="1:13" x14ac:dyDescent="0.25">
      <c r="A75" s="5" t="s">
        <v>194</v>
      </c>
      <c r="B75" s="5" t="s">
        <v>195</v>
      </c>
      <c r="C75" s="5" t="s">
        <v>59</v>
      </c>
      <c r="D75" s="7">
        <v>42416</v>
      </c>
      <c r="E75" s="5" t="s">
        <v>137</v>
      </c>
      <c r="F75" s="5" t="s">
        <v>61</v>
      </c>
      <c r="G75" s="5" t="s">
        <v>121</v>
      </c>
      <c r="H75" s="5">
        <v>2008</v>
      </c>
      <c r="I75" s="5">
        <v>96000</v>
      </c>
      <c r="J75" s="5">
        <v>6720</v>
      </c>
      <c r="K75" s="5">
        <v>1920</v>
      </c>
      <c r="L75" s="5">
        <v>104640</v>
      </c>
      <c r="M75" s="5" t="s">
        <v>76</v>
      </c>
    </row>
    <row r="76" spans="1:13" x14ac:dyDescent="0.25">
      <c r="A76" s="5" t="s">
        <v>196</v>
      </c>
      <c r="B76" s="5" t="s">
        <v>197</v>
      </c>
      <c r="C76" s="5" t="s">
        <v>85</v>
      </c>
      <c r="D76" s="7">
        <v>42416</v>
      </c>
      <c r="E76" s="5" t="s">
        <v>137</v>
      </c>
      <c r="F76" s="5" t="s">
        <v>61</v>
      </c>
      <c r="G76" s="5" t="s">
        <v>121</v>
      </c>
      <c r="H76" s="5">
        <v>2008</v>
      </c>
      <c r="I76" s="5">
        <v>79000</v>
      </c>
      <c r="J76" s="5">
        <v>6320</v>
      </c>
      <c r="K76" s="5">
        <v>3160</v>
      </c>
      <c r="L76" s="5">
        <v>88480</v>
      </c>
      <c r="M76" s="5" t="s">
        <v>140</v>
      </c>
    </row>
    <row r="77" spans="1:13" x14ac:dyDescent="0.25">
      <c r="A77" s="5" t="s">
        <v>198</v>
      </c>
      <c r="B77" s="5" t="s">
        <v>101</v>
      </c>
      <c r="C77" s="5" t="s">
        <v>85</v>
      </c>
      <c r="D77" s="7">
        <v>42416</v>
      </c>
      <c r="E77" s="5" t="s">
        <v>137</v>
      </c>
      <c r="F77" s="5" t="s">
        <v>61</v>
      </c>
      <c r="G77" s="5" t="s">
        <v>121</v>
      </c>
      <c r="H77" s="5">
        <v>2008</v>
      </c>
      <c r="I77" s="5">
        <v>54000</v>
      </c>
      <c r="J77" s="5">
        <v>5400</v>
      </c>
      <c r="K77" s="5">
        <v>0</v>
      </c>
      <c r="L77" s="5">
        <v>103400</v>
      </c>
      <c r="M77" s="5" t="s">
        <v>110</v>
      </c>
    </row>
    <row r="78" spans="1:13" x14ac:dyDescent="0.25">
      <c r="A78" s="5" t="s">
        <v>199</v>
      </c>
      <c r="B78" s="5" t="s">
        <v>168</v>
      </c>
      <c r="C78" s="5" t="s">
        <v>85</v>
      </c>
      <c r="D78" s="7">
        <v>42416</v>
      </c>
      <c r="E78" s="5" t="s">
        <v>137</v>
      </c>
      <c r="F78" s="5" t="s">
        <v>61</v>
      </c>
      <c r="G78" s="5" t="s">
        <v>121</v>
      </c>
      <c r="H78" s="5">
        <v>2008</v>
      </c>
      <c r="I78" s="5">
        <v>64000</v>
      </c>
      <c r="J78" s="5">
        <v>5760</v>
      </c>
      <c r="K78" s="5">
        <v>3200</v>
      </c>
      <c r="L78" s="5">
        <v>72960</v>
      </c>
      <c r="M78" s="5" t="s">
        <v>73</v>
      </c>
    </row>
    <row r="79" spans="1:13" x14ac:dyDescent="0.25">
      <c r="A79" s="5" t="s">
        <v>200</v>
      </c>
      <c r="B79" s="5" t="s">
        <v>68</v>
      </c>
      <c r="C79" s="5" t="s">
        <v>59</v>
      </c>
      <c r="D79" s="7">
        <v>42416</v>
      </c>
      <c r="E79" s="5" t="s">
        <v>137</v>
      </c>
      <c r="F79" s="5" t="s">
        <v>61</v>
      </c>
      <c r="G79" s="5" t="s">
        <v>121</v>
      </c>
      <c r="H79" s="5">
        <v>2008</v>
      </c>
      <c r="I79" s="5">
        <v>40000</v>
      </c>
      <c r="J79" s="5">
        <v>4000</v>
      </c>
      <c r="K79" s="5">
        <v>400</v>
      </c>
      <c r="L79" s="5">
        <v>44400</v>
      </c>
      <c r="M79" s="5" t="s">
        <v>146</v>
      </c>
    </row>
    <row r="80" spans="1:13" x14ac:dyDescent="0.25">
      <c r="A80" s="5" t="s">
        <v>201</v>
      </c>
      <c r="B80" s="5" t="s">
        <v>202</v>
      </c>
      <c r="C80" s="5" t="s">
        <v>59</v>
      </c>
      <c r="D80" s="7">
        <v>42416</v>
      </c>
      <c r="E80" s="5" t="s">
        <v>137</v>
      </c>
      <c r="F80" s="5" t="s">
        <v>61</v>
      </c>
      <c r="G80" s="5" t="s">
        <v>121</v>
      </c>
      <c r="H80" s="5">
        <v>2008</v>
      </c>
      <c r="I80" s="5">
        <v>67000</v>
      </c>
      <c r="J80" s="5">
        <v>6700</v>
      </c>
      <c r="K80" s="5">
        <v>2010</v>
      </c>
      <c r="L80" s="5">
        <v>75710</v>
      </c>
      <c r="M80" s="5" t="s">
        <v>140</v>
      </c>
    </row>
    <row r="81" spans="1:13" x14ac:dyDescent="0.25">
      <c r="A81" s="5" t="s">
        <v>203</v>
      </c>
      <c r="B81" s="5" t="s">
        <v>109</v>
      </c>
      <c r="C81" s="5" t="s">
        <v>59</v>
      </c>
      <c r="D81" s="7">
        <v>42416</v>
      </c>
      <c r="E81" s="5" t="s">
        <v>137</v>
      </c>
      <c r="F81" s="5" t="s">
        <v>61</v>
      </c>
      <c r="G81" s="5" t="s">
        <v>121</v>
      </c>
      <c r="H81" s="5">
        <v>2008</v>
      </c>
      <c r="I81" s="5">
        <v>35000</v>
      </c>
      <c r="J81" s="5">
        <v>4200</v>
      </c>
      <c r="K81" s="5">
        <v>700</v>
      </c>
      <c r="L81" s="5">
        <v>39900</v>
      </c>
      <c r="M81" s="5" t="s">
        <v>140</v>
      </c>
    </row>
    <row r="82" spans="1:13" x14ac:dyDescent="0.25">
      <c r="A82" s="5" t="s">
        <v>204</v>
      </c>
      <c r="B82" s="5" t="s">
        <v>114</v>
      </c>
      <c r="C82" s="5" t="s">
        <v>59</v>
      </c>
      <c r="D82" s="7">
        <v>39012</v>
      </c>
      <c r="E82" s="5" t="s">
        <v>137</v>
      </c>
      <c r="F82" s="5" t="s">
        <v>61</v>
      </c>
      <c r="G82" s="5" t="s">
        <v>121</v>
      </c>
      <c r="H82" s="5">
        <v>2008</v>
      </c>
      <c r="I82" s="5">
        <v>64000</v>
      </c>
      <c r="J82" s="5">
        <v>3200</v>
      </c>
      <c r="K82" s="5">
        <v>640</v>
      </c>
      <c r="L82" s="5">
        <v>67840</v>
      </c>
      <c r="M82" s="5" t="s">
        <v>99</v>
      </c>
    </row>
    <row r="83" spans="1:13" x14ac:dyDescent="0.25">
      <c r="A83" s="5" t="s">
        <v>205</v>
      </c>
      <c r="B83" s="5" t="s">
        <v>206</v>
      </c>
      <c r="C83" s="5" t="s">
        <v>59</v>
      </c>
      <c r="D83" s="7">
        <v>39014</v>
      </c>
      <c r="E83" s="5" t="s">
        <v>137</v>
      </c>
      <c r="F83" s="5" t="s">
        <v>61</v>
      </c>
      <c r="G83" s="5" t="s">
        <v>121</v>
      </c>
      <c r="H83" s="5">
        <v>2008</v>
      </c>
      <c r="I83" s="5">
        <v>66000</v>
      </c>
      <c r="J83" s="5">
        <v>5280</v>
      </c>
      <c r="K83" s="5">
        <v>660</v>
      </c>
      <c r="L83" s="5">
        <v>71940</v>
      </c>
      <c r="M83" s="5" t="s">
        <v>99</v>
      </c>
    </row>
    <row r="84" spans="1:13" x14ac:dyDescent="0.25">
      <c r="A84" s="5" t="s">
        <v>207</v>
      </c>
      <c r="B84" s="5" t="s">
        <v>208</v>
      </c>
      <c r="C84" s="5" t="s">
        <v>59</v>
      </c>
      <c r="D84" s="7">
        <v>39044</v>
      </c>
      <c r="E84" s="5" t="s">
        <v>137</v>
      </c>
      <c r="F84" s="5" t="s">
        <v>61</v>
      </c>
      <c r="G84" s="5" t="s">
        <v>121</v>
      </c>
      <c r="H84" s="5">
        <v>2008</v>
      </c>
      <c r="I84" s="5">
        <v>66000</v>
      </c>
      <c r="J84" s="5">
        <v>7260</v>
      </c>
      <c r="K84" s="5">
        <v>0</v>
      </c>
      <c r="L84" s="5">
        <v>73260</v>
      </c>
      <c r="M84" s="5" t="s">
        <v>66</v>
      </c>
    </row>
    <row r="85" spans="1:13" x14ac:dyDescent="0.25">
      <c r="A85" s="5" t="s">
        <v>209</v>
      </c>
      <c r="B85" s="5" t="s">
        <v>168</v>
      </c>
      <c r="C85" s="5" t="s">
        <v>85</v>
      </c>
      <c r="D85" s="7">
        <v>39054</v>
      </c>
      <c r="E85" s="5" t="s">
        <v>137</v>
      </c>
      <c r="F85" s="5" t="s">
        <v>61</v>
      </c>
      <c r="G85" s="5" t="s">
        <v>121</v>
      </c>
      <c r="H85" s="5">
        <v>2008</v>
      </c>
      <c r="I85" s="5">
        <v>71000</v>
      </c>
      <c r="J85" s="5">
        <v>4260</v>
      </c>
      <c r="K85" s="5">
        <v>1420</v>
      </c>
      <c r="L85" s="5">
        <v>76680</v>
      </c>
      <c r="M85" s="5" t="s">
        <v>146</v>
      </c>
    </row>
    <row r="86" spans="1:13" x14ac:dyDescent="0.25">
      <c r="A86" s="5" t="s">
        <v>210</v>
      </c>
      <c r="B86" s="5" t="s">
        <v>211</v>
      </c>
      <c r="C86" s="5" t="s">
        <v>59</v>
      </c>
      <c r="D86" s="7">
        <v>39072</v>
      </c>
      <c r="E86" s="5" t="s">
        <v>137</v>
      </c>
      <c r="F86" s="5" t="s">
        <v>61</v>
      </c>
      <c r="G86" s="5" t="s">
        <v>121</v>
      </c>
      <c r="H86" s="5">
        <v>2008</v>
      </c>
      <c r="I86" s="5">
        <v>62000</v>
      </c>
      <c r="J86" s="5">
        <v>4960</v>
      </c>
      <c r="K86" s="5">
        <v>620</v>
      </c>
      <c r="L86" s="5">
        <v>67580</v>
      </c>
      <c r="M86" s="5" t="s">
        <v>99</v>
      </c>
    </row>
    <row r="87" spans="1:13" x14ac:dyDescent="0.25">
      <c r="A87" s="5" t="s">
        <v>212</v>
      </c>
      <c r="B87" s="5" t="s">
        <v>182</v>
      </c>
      <c r="C87" s="5" t="s">
        <v>59</v>
      </c>
      <c r="D87" s="7">
        <v>39072</v>
      </c>
      <c r="E87" s="5" t="s">
        <v>137</v>
      </c>
      <c r="F87" s="5" t="s">
        <v>61</v>
      </c>
      <c r="G87" s="5" t="s">
        <v>121</v>
      </c>
      <c r="H87" s="5">
        <v>2008</v>
      </c>
      <c r="I87" s="5">
        <v>78000</v>
      </c>
      <c r="J87" s="5">
        <v>7020</v>
      </c>
      <c r="K87" s="5">
        <v>780</v>
      </c>
      <c r="L87" s="5">
        <v>85800</v>
      </c>
      <c r="M87" s="5" t="s">
        <v>146</v>
      </c>
    </row>
    <row r="88" spans="1:13" x14ac:dyDescent="0.25">
      <c r="A88" s="5" t="s">
        <v>213</v>
      </c>
      <c r="B88" s="5" t="s">
        <v>214</v>
      </c>
      <c r="C88" s="5" t="s">
        <v>59</v>
      </c>
      <c r="D88" s="7">
        <v>39075</v>
      </c>
      <c r="E88" s="5" t="s">
        <v>137</v>
      </c>
      <c r="F88" s="5" t="s">
        <v>61</v>
      </c>
      <c r="G88" s="5" t="s">
        <v>121</v>
      </c>
      <c r="H88" s="5">
        <v>2008</v>
      </c>
      <c r="I88" s="5">
        <v>88000</v>
      </c>
      <c r="J88" s="5">
        <v>5280</v>
      </c>
      <c r="K88" s="5">
        <v>1760</v>
      </c>
      <c r="L88" s="5">
        <v>95040</v>
      </c>
      <c r="M88" s="5" t="s">
        <v>63</v>
      </c>
    </row>
    <row r="89" spans="1:13" x14ac:dyDescent="0.25">
      <c r="A89" s="5" t="s">
        <v>215</v>
      </c>
      <c r="B89" s="5" t="s">
        <v>109</v>
      </c>
      <c r="C89" s="5" t="s">
        <v>59</v>
      </c>
      <c r="D89" s="7">
        <v>39085</v>
      </c>
      <c r="E89" s="5" t="s">
        <v>137</v>
      </c>
      <c r="F89" s="5" t="s">
        <v>61</v>
      </c>
      <c r="G89" s="5" t="s">
        <v>121</v>
      </c>
      <c r="H89" s="5">
        <v>2008</v>
      </c>
      <c r="I89" s="5">
        <v>52000</v>
      </c>
      <c r="J89" s="5">
        <v>5200</v>
      </c>
      <c r="K89" s="5">
        <v>1040</v>
      </c>
      <c r="L89" s="5">
        <v>58240</v>
      </c>
      <c r="M89" s="5" t="s">
        <v>88</v>
      </c>
    </row>
    <row r="90" spans="1:13" x14ac:dyDescent="0.25">
      <c r="A90" s="5" t="s">
        <v>216</v>
      </c>
      <c r="B90" s="5" t="s">
        <v>217</v>
      </c>
      <c r="C90" s="5" t="s">
        <v>59</v>
      </c>
      <c r="D90" s="7">
        <v>39115</v>
      </c>
      <c r="E90" s="5" t="s">
        <v>137</v>
      </c>
      <c r="F90" s="5" t="s">
        <v>61</v>
      </c>
      <c r="G90" s="5" t="s">
        <v>121</v>
      </c>
      <c r="H90" s="5">
        <v>2008</v>
      </c>
      <c r="I90" s="5">
        <v>46000</v>
      </c>
      <c r="J90" s="5">
        <v>4600</v>
      </c>
      <c r="K90" s="5">
        <v>460</v>
      </c>
      <c r="L90" s="5">
        <v>51060</v>
      </c>
      <c r="M90" s="5" t="s">
        <v>88</v>
      </c>
    </row>
    <row r="91" spans="1:13" x14ac:dyDescent="0.25">
      <c r="A91" s="5" t="s">
        <v>218</v>
      </c>
      <c r="B91" s="5" t="s">
        <v>219</v>
      </c>
      <c r="C91" s="5" t="s">
        <v>59</v>
      </c>
      <c r="D91" s="7">
        <v>39121</v>
      </c>
      <c r="E91" s="5" t="s">
        <v>137</v>
      </c>
      <c r="F91" s="5" t="s">
        <v>61</v>
      </c>
      <c r="G91" s="5" t="s">
        <v>121</v>
      </c>
      <c r="H91" s="5">
        <v>2008</v>
      </c>
      <c r="I91" s="5">
        <v>82000</v>
      </c>
      <c r="J91" s="5">
        <v>7380</v>
      </c>
      <c r="K91" s="5">
        <v>4100</v>
      </c>
      <c r="L91" s="5">
        <v>93480</v>
      </c>
      <c r="M91" s="5" t="s">
        <v>99</v>
      </c>
    </row>
    <row r="92" spans="1:13" x14ac:dyDescent="0.25">
      <c r="A92" s="5" t="s">
        <v>220</v>
      </c>
      <c r="B92" s="5" t="s">
        <v>221</v>
      </c>
      <c r="C92" s="5" t="s">
        <v>59</v>
      </c>
      <c r="D92" s="7">
        <v>39785</v>
      </c>
      <c r="E92" s="5" t="s">
        <v>137</v>
      </c>
      <c r="F92" s="5" t="s">
        <v>61</v>
      </c>
      <c r="G92" s="5" t="s">
        <v>121</v>
      </c>
      <c r="H92" s="5">
        <v>2008</v>
      </c>
      <c r="I92" s="5">
        <v>77000</v>
      </c>
      <c r="J92" s="5">
        <v>3850</v>
      </c>
      <c r="K92" s="5">
        <v>0</v>
      </c>
      <c r="L92" s="5">
        <v>80850</v>
      </c>
      <c r="M92" s="5" t="s">
        <v>110</v>
      </c>
    </row>
    <row r="93" spans="1:13" x14ac:dyDescent="0.25">
      <c r="A93" s="5" t="s">
        <v>222</v>
      </c>
      <c r="B93" s="5" t="s">
        <v>109</v>
      </c>
      <c r="C93" s="5" t="s">
        <v>59</v>
      </c>
      <c r="D93" s="7">
        <v>39786</v>
      </c>
      <c r="E93" s="5" t="s">
        <v>137</v>
      </c>
      <c r="F93" s="5" t="s">
        <v>61</v>
      </c>
      <c r="G93" s="5" t="s">
        <v>121</v>
      </c>
      <c r="H93" s="5">
        <v>2008</v>
      </c>
      <c r="I93" s="5">
        <v>57000</v>
      </c>
      <c r="J93" s="5">
        <v>2850</v>
      </c>
      <c r="K93" s="5">
        <v>2280</v>
      </c>
      <c r="L93" s="5">
        <v>62130</v>
      </c>
      <c r="M93" s="5" t="s">
        <v>76</v>
      </c>
    </row>
    <row r="94" spans="1:13" x14ac:dyDescent="0.25">
      <c r="A94" s="5" t="s">
        <v>223</v>
      </c>
      <c r="B94" s="5" t="s">
        <v>224</v>
      </c>
      <c r="C94" s="5" t="s">
        <v>59</v>
      </c>
      <c r="D94" s="7">
        <v>39786</v>
      </c>
      <c r="E94" s="5" t="s">
        <v>137</v>
      </c>
      <c r="F94" s="5" t="s">
        <v>61</v>
      </c>
      <c r="G94" s="5" t="s">
        <v>121</v>
      </c>
      <c r="H94" s="5">
        <v>2008</v>
      </c>
      <c r="I94" s="5">
        <v>83000</v>
      </c>
      <c r="J94" s="5">
        <v>4150</v>
      </c>
      <c r="K94" s="5">
        <v>0</v>
      </c>
      <c r="L94" s="5">
        <v>87150</v>
      </c>
      <c r="M94" s="5" t="s">
        <v>110</v>
      </c>
    </row>
    <row r="95" spans="1:13" x14ac:dyDescent="0.25">
      <c r="A95" s="5" t="s">
        <v>225</v>
      </c>
      <c r="B95" s="5" t="s">
        <v>149</v>
      </c>
      <c r="C95" s="5" t="s">
        <v>85</v>
      </c>
      <c r="D95" s="7">
        <v>39796</v>
      </c>
      <c r="E95" s="5" t="s">
        <v>137</v>
      </c>
      <c r="F95" s="5" t="s">
        <v>61</v>
      </c>
      <c r="G95" s="5" t="s">
        <v>121</v>
      </c>
      <c r="H95" s="5">
        <v>2008</v>
      </c>
      <c r="I95" s="5">
        <v>40000</v>
      </c>
      <c r="J95" s="5">
        <v>4800</v>
      </c>
      <c r="K95" s="5">
        <v>800</v>
      </c>
      <c r="L95" s="5">
        <v>45600</v>
      </c>
      <c r="M95" s="5" t="s">
        <v>73</v>
      </c>
    </row>
    <row r="96" spans="1:13" x14ac:dyDescent="0.25">
      <c r="A96" s="5" t="s">
        <v>226</v>
      </c>
      <c r="B96" s="5" t="s">
        <v>90</v>
      </c>
      <c r="C96" s="5" t="s">
        <v>85</v>
      </c>
      <c r="D96" s="7">
        <v>38485</v>
      </c>
      <c r="E96" s="5" t="s">
        <v>137</v>
      </c>
      <c r="F96" s="5" t="s">
        <v>61</v>
      </c>
      <c r="G96" s="5" t="s">
        <v>121</v>
      </c>
      <c r="H96" s="5">
        <v>2009</v>
      </c>
      <c r="I96" s="5">
        <v>100000</v>
      </c>
      <c r="J96" s="5">
        <v>7000</v>
      </c>
      <c r="K96" s="5">
        <v>2000</v>
      </c>
      <c r="L96" s="5">
        <v>109000</v>
      </c>
      <c r="M96" s="5" t="s">
        <v>76</v>
      </c>
    </row>
    <row r="97" spans="1:13" x14ac:dyDescent="0.25">
      <c r="A97" s="5" t="s">
        <v>227</v>
      </c>
      <c r="B97" s="5" t="s">
        <v>90</v>
      </c>
      <c r="C97" s="5" t="s">
        <v>85</v>
      </c>
      <c r="D97" s="7">
        <v>38588</v>
      </c>
      <c r="E97" s="5" t="s">
        <v>137</v>
      </c>
      <c r="F97" s="5" t="s">
        <v>61</v>
      </c>
      <c r="G97" s="5" t="s">
        <v>121</v>
      </c>
      <c r="H97" s="5">
        <v>2009</v>
      </c>
      <c r="I97" s="5">
        <v>58000</v>
      </c>
      <c r="J97" s="5">
        <v>4060</v>
      </c>
      <c r="K97" s="5">
        <v>0</v>
      </c>
      <c r="L97" s="5">
        <v>122060</v>
      </c>
      <c r="M97" s="5" t="s">
        <v>110</v>
      </c>
    </row>
    <row r="98" spans="1:13" x14ac:dyDescent="0.25">
      <c r="A98" s="5" t="s">
        <v>228</v>
      </c>
      <c r="B98" s="5" t="s">
        <v>229</v>
      </c>
      <c r="C98" s="5" t="s">
        <v>59</v>
      </c>
      <c r="D98" s="7">
        <v>38603</v>
      </c>
      <c r="E98" s="5" t="s">
        <v>137</v>
      </c>
      <c r="F98" s="5" t="s">
        <v>61</v>
      </c>
      <c r="G98" s="5" t="s">
        <v>121</v>
      </c>
      <c r="H98" s="5">
        <v>2009</v>
      </c>
      <c r="I98" s="5">
        <v>69000</v>
      </c>
      <c r="J98" s="5">
        <v>4830</v>
      </c>
      <c r="K98" s="5">
        <v>3450</v>
      </c>
      <c r="L98" s="5">
        <v>77280</v>
      </c>
      <c r="M98" s="5" t="s">
        <v>73</v>
      </c>
    </row>
    <row r="99" spans="1:13" x14ac:dyDescent="0.25">
      <c r="A99" s="5" t="s">
        <v>230</v>
      </c>
      <c r="B99" s="5" t="s">
        <v>214</v>
      </c>
      <c r="C99" s="5" t="s">
        <v>59</v>
      </c>
      <c r="D99" s="7">
        <v>38643</v>
      </c>
      <c r="E99" s="5" t="s">
        <v>137</v>
      </c>
      <c r="F99" s="5" t="s">
        <v>61</v>
      </c>
      <c r="G99" s="5" t="s">
        <v>121</v>
      </c>
      <c r="H99" s="5">
        <v>2009</v>
      </c>
      <c r="I99" s="5">
        <v>44000</v>
      </c>
      <c r="J99" s="5">
        <v>5280</v>
      </c>
      <c r="K99" s="5">
        <v>1760</v>
      </c>
      <c r="L99" s="5">
        <v>51040</v>
      </c>
      <c r="M99" s="5" t="s">
        <v>146</v>
      </c>
    </row>
    <row r="100" spans="1:13" x14ac:dyDescent="0.25">
      <c r="A100" s="5" t="s">
        <v>231</v>
      </c>
      <c r="B100" s="5" t="s">
        <v>232</v>
      </c>
      <c r="C100" s="5" t="s">
        <v>59</v>
      </c>
      <c r="D100" s="7">
        <v>38693</v>
      </c>
      <c r="E100" s="5" t="s">
        <v>137</v>
      </c>
      <c r="F100" s="5" t="s">
        <v>61</v>
      </c>
      <c r="G100" s="5" t="s">
        <v>121</v>
      </c>
      <c r="H100" s="5">
        <v>2009</v>
      </c>
      <c r="I100" s="5">
        <v>70000</v>
      </c>
      <c r="J100" s="5">
        <v>4900</v>
      </c>
      <c r="K100" s="5">
        <v>0</v>
      </c>
      <c r="L100" s="5">
        <v>74900</v>
      </c>
      <c r="M100" s="5" t="s">
        <v>140</v>
      </c>
    </row>
    <row r="101" spans="1:13" x14ac:dyDescent="0.25">
      <c r="A101" s="5" t="s">
        <v>233</v>
      </c>
      <c r="B101" s="5" t="s">
        <v>208</v>
      </c>
      <c r="C101" s="5" t="s">
        <v>59</v>
      </c>
      <c r="D101" s="7">
        <v>39011</v>
      </c>
      <c r="E101" s="5" t="s">
        <v>137</v>
      </c>
      <c r="F101" s="5" t="s">
        <v>61</v>
      </c>
      <c r="G101" s="5" t="s">
        <v>121</v>
      </c>
      <c r="H101" s="5">
        <v>2009</v>
      </c>
      <c r="I101" s="5">
        <v>39000</v>
      </c>
      <c r="J101" s="5">
        <v>4680</v>
      </c>
      <c r="K101" s="5">
        <v>390</v>
      </c>
      <c r="L101" s="5">
        <v>44070</v>
      </c>
      <c r="M101" s="5" t="s">
        <v>140</v>
      </c>
    </row>
    <row r="102" spans="1:13" x14ac:dyDescent="0.25">
      <c r="A102" s="5" t="s">
        <v>234</v>
      </c>
      <c r="B102" s="5" t="s">
        <v>235</v>
      </c>
      <c r="C102" s="5" t="s">
        <v>59</v>
      </c>
      <c r="D102" s="7">
        <v>39012</v>
      </c>
      <c r="E102" s="5" t="s">
        <v>137</v>
      </c>
      <c r="F102" s="5" t="s">
        <v>61</v>
      </c>
      <c r="G102" s="5" t="s">
        <v>62</v>
      </c>
      <c r="H102" s="5">
        <v>2009</v>
      </c>
      <c r="I102" s="5">
        <v>68000</v>
      </c>
      <c r="J102" s="5">
        <v>7480</v>
      </c>
      <c r="K102" s="5">
        <v>2040</v>
      </c>
      <c r="L102" s="5">
        <v>77520</v>
      </c>
      <c r="M102" s="5" t="s">
        <v>99</v>
      </c>
    </row>
    <row r="103" spans="1:13" x14ac:dyDescent="0.25">
      <c r="A103" s="5" t="s">
        <v>236</v>
      </c>
      <c r="B103" s="5" t="s">
        <v>124</v>
      </c>
      <c r="C103" s="5" t="s">
        <v>85</v>
      </c>
      <c r="D103" s="7">
        <v>39014</v>
      </c>
      <c r="E103" s="5" t="s">
        <v>137</v>
      </c>
      <c r="F103" s="5" t="s">
        <v>61</v>
      </c>
      <c r="G103" s="5" t="s">
        <v>62</v>
      </c>
      <c r="H103" s="5">
        <v>2009</v>
      </c>
      <c r="I103" s="5">
        <v>70000</v>
      </c>
      <c r="J103" s="5">
        <v>7000</v>
      </c>
      <c r="K103" s="5">
        <v>700</v>
      </c>
      <c r="L103" s="5">
        <v>77700</v>
      </c>
      <c r="M103" s="5" t="s">
        <v>99</v>
      </c>
    </row>
    <row r="104" spans="1:13" x14ac:dyDescent="0.25">
      <c r="A104" s="5" t="s">
        <v>237</v>
      </c>
      <c r="B104" s="5" t="s">
        <v>139</v>
      </c>
      <c r="C104" s="5" t="s">
        <v>85</v>
      </c>
      <c r="D104" s="7">
        <v>39044</v>
      </c>
      <c r="E104" s="5" t="s">
        <v>137</v>
      </c>
      <c r="F104" s="5" t="s">
        <v>61</v>
      </c>
      <c r="G104" s="5" t="s">
        <v>62</v>
      </c>
      <c r="H104" s="5">
        <v>2009</v>
      </c>
      <c r="I104" s="5">
        <v>70000</v>
      </c>
      <c r="J104" s="5">
        <v>4200</v>
      </c>
      <c r="K104" s="5">
        <v>700</v>
      </c>
      <c r="L104" s="5">
        <v>74900</v>
      </c>
      <c r="M104" s="5" t="s">
        <v>66</v>
      </c>
    </row>
    <row r="105" spans="1:13" x14ac:dyDescent="0.25">
      <c r="A105" s="5" t="s">
        <v>238</v>
      </c>
      <c r="B105" s="5" t="s">
        <v>239</v>
      </c>
      <c r="C105" s="5" t="s">
        <v>59</v>
      </c>
      <c r="D105" s="7">
        <v>39054</v>
      </c>
      <c r="E105" s="5" t="s">
        <v>137</v>
      </c>
      <c r="F105" s="5" t="s">
        <v>61</v>
      </c>
      <c r="G105" s="5" t="s">
        <v>62</v>
      </c>
      <c r="H105" s="5">
        <v>2009</v>
      </c>
      <c r="I105" s="5">
        <v>75000</v>
      </c>
      <c r="J105" s="5">
        <v>6750</v>
      </c>
      <c r="K105" s="5">
        <v>2250</v>
      </c>
      <c r="L105" s="5">
        <v>84000</v>
      </c>
      <c r="M105" s="5" t="s">
        <v>146</v>
      </c>
    </row>
    <row r="106" spans="1:13" x14ac:dyDescent="0.25">
      <c r="A106" s="5" t="s">
        <v>240</v>
      </c>
      <c r="B106" s="5" t="s">
        <v>241</v>
      </c>
      <c r="C106" s="5" t="s">
        <v>59</v>
      </c>
      <c r="D106" s="7">
        <v>39072</v>
      </c>
      <c r="E106" s="5" t="s">
        <v>137</v>
      </c>
      <c r="F106" s="5" t="s">
        <v>61</v>
      </c>
      <c r="G106" s="5" t="s">
        <v>62</v>
      </c>
      <c r="H106" s="5">
        <v>2009</v>
      </c>
      <c r="I106" s="5">
        <v>65000</v>
      </c>
      <c r="J106" s="5">
        <v>5200</v>
      </c>
      <c r="K106" s="5">
        <v>650</v>
      </c>
      <c r="L106" s="5">
        <v>70850</v>
      </c>
      <c r="M106" s="5" t="s">
        <v>99</v>
      </c>
    </row>
    <row r="107" spans="1:13" x14ac:dyDescent="0.25">
      <c r="A107" s="5" t="s">
        <v>242</v>
      </c>
      <c r="B107" s="5" t="s">
        <v>149</v>
      </c>
      <c r="C107" s="5" t="s">
        <v>85</v>
      </c>
      <c r="D107" s="7">
        <v>39072</v>
      </c>
      <c r="E107" s="5" t="s">
        <v>137</v>
      </c>
      <c r="F107" s="5" t="s">
        <v>61</v>
      </c>
      <c r="G107" s="5" t="s">
        <v>62</v>
      </c>
      <c r="H107" s="5">
        <v>2009</v>
      </c>
      <c r="I107" s="5">
        <v>82000</v>
      </c>
      <c r="J107" s="5">
        <v>4920</v>
      </c>
      <c r="K107" s="5">
        <v>2460</v>
      </c>
      <c r="L107" s="5">
        <v>89380</v>
      </c>
      <c r="M107" s="5" t="s">
        <v>146</v>
      </c>
    </row>
    <row r="108" spans="1:13" x14ac:dyDescent="0.25">
      <c r="A108" s="5" t="s">
        <v>243</v>
      </c>
      <c r="B108" s="5" t="s">
        <v>133</v>
      </c>
      <c r="C108" s="5" t="s">
        <v>59</v>
      </c>
      <c r="D108" s="7">
        <v>39075</v>
      </c>
      <c r="E108" s="5" t="s">
        <v>137</v>
      </c>
      <c r="F108" s="5" t="s">
        <v>61</v>
      </c>
      <c r="G108" s="5" t="s">
        <v>62</v>
      </c>
      <c r="H108" s="5">
        <v>2009</v>
      </c>
      <c r="I108" s="5">
        <v>93000</v>
      </c>
      <c r="J108" s="5">
        <v>10230</v>
      </c>
      <c r="K108" s="5">
        <v>1860</v>
      </c>
      <c r="L108" s="5">
        <v>105090</v>
      </c>
      <c r="M108" s="5" t="s">
        <v>63</v>
      </c>
    </row>
    <row r="109" spans="1:13" x14ac:dyDescent="0.25">
      <c r="A109" s="5" t="s">
        <v>244</v>
      </c>
      <c r="B109" s="5" t="s">
        <v>109</v>
      </c>
      <c r="C109" s="5" t="s">
        <v>59</v>
      </c>
      <c r="D109" s="7">
        <v>39085</v>
      </c>
      <c r="E109" s="5" t="s">
        <v>137</v>
      </c>
      <c r="F109" s="5" t="s">
        <v>61</v>
      </c>
      <c r="G109" s="5" t="s">
        <v>62</v>
      </c>
      <c r="H109" s="5">
        <v>2009</v>
      </c>
      <c r="I109" s="5">
        <v>55000</v>
      </c>
      <c r="J109" s="5">
        <v>3300</v>
      </c>
      <c r="K109" s="5">
        <v>1650</v>
      </c>
      <c r="L109" s="5">
        <v>59950</v>
      </c>
      <c r="M109" s="5" t="s">
        <v>88</v>
      </c>
    </row>
    <row r="110" spans="1:13" x14ac:dyDescent="0.25">
      <c r="A110" s="5" t="s">
        <v>245</v>
      </c>
      <c r="B110" s="5" t="s">
        <v>246</v>
      </c>
      <c r="C110" s="5" t="s">
        <v>59</v>
      </c>
      <c r="D110" s="7">
        <v>39115</v>
      </c>
      <c r="E110" s="5" t="s">
        <v>137</v>
      </c>
      <c r="F110" s="5" t="s">
        <v>61</v>
      </c>
      <c r="G110" s="5" t="s">
        <v>62</v>
      </c>
      <c r="H110" s="5">
        <v>2009</v>
      </c>
      <c r="I110" s="5">
        <v>50000</v>
      </c>
      <c r="J110" s="5">
        <v>5000</v>
      </c>
      <c r="K110" s="5">
        <v>2500</v>
      </c>
      <c r="L110" s="5">
        <v>57500</v>
      </c>
      <c r="M110" s="5" t="s">
        <v>88</v>
      </c>
    </row>
    <row r="111" spans="1:13" x14ac:dyDescent="0.25">
      <c r="A111" s="5" t="s">
        <v>247</v>
      </c>
      <c r="B111" s="5" t="s">
        <v>248</v>
      </c>
      <c r="C111" s="5" t="s">
        <v>59</v>
      </c>
      <c r="D111" s="7">
        <v>39121</v>
      </c>
      <c r="E111" s="5" t="s">
        <v>137</v>
      </c>
      <c r="F111" s="5" t="s">
        <v>61</v>
      </c>
      <c r="G111" s="5" t="s">
        <v>62</v>
      </c>
      <c r="H111" s="5">
        <v>2009</v>
      </c>
      <c r="I111" s="5">
        <v>85000</v>
      </c>
      <c r="J111" s="5">
        <v>4250</v>
      </c>
      <c r="K111" s="5">
        <v>4250</v>
      </c>
      <c r="L111" s="5">
        <v>93500</v>
      </c>
      <c r="M111" s="5" t="s">
        <v>99</v>
      </c>
    </row>
    <row r="112" spans="1:13" x14ac:dyDescent="0.25">
      <c r="A112" s="5" t="s">
        <v>249</v>
      </c>
      <c r="B112" s="5" t="s">
        <v>78</v>
      </c>
      <c r="C112" s="5" t="s">
        <v>59</v>
      </c>
      <c r="D112" s="7">
        <v>39785</v>
      </c>
      <c r="E112" s="5" t="s">
        <v>137</v>
      </c>
      <c r="F112" s="5" t="s">
        <v>61</v>
      </c>
      <c r="G112" s="5" t="s">
        <v>62</v>
      </c>
      <c r="H112" s="5">
        <v>2009</v>
      </c>
      <c r="I112" s="5">
        <v>78000</v>
      </c>
      <c r="J112" s="5">
        <v>7020</v>
      </c>
      <c r="K112" s="5">
        <v>0</v>
      </c>
      <c r="L112" s="5">
        <v>210020</v>
      </c>
      <c r="M112" s="5" t="s">
        <v>110</v>
      </c>
    </row>
    <row r="113" spans="1:13" x14ac:dyDescent="0.25">
      <c r="A113" s="5" t="s">
        <v>250</v>
      </c>
      <c r="B113" s="5" t="s">
        <v>68</v>
      </c>
      <c r="C113" s="5" t="s">
        <v>59</v>
      </c>
      <c r="D113" s="7">
        <v>39786</v>
      </c>
      <c r="E113" s="5" t="s">
        <v>137</v>
      </c>
      <c r="F113" s="5" t="s">
        <v>61</v>
      </c>
      <c r="G113" s="5" t="s">
        <v>62</v>
      </c>
      <c r="H113" s="5">
        <v>2009</v>
      </c>
      <c r="I113" s="5">
        <v>60000</v>
      </c>
      <c r="J113" s="5">
        <v>6000</v>
      </c>
      <c r="K113" s="5">
        <v>1200</v>
      </c>
      <c r="L113" s="5">
        <v>67200</v>
      </c>
      <c r="M113" s="5" t="s">
        <v>76</v>
      </c>
    </row>
    <row r="114" spans="1:13" x14ac:dyDescent="0.25">
      <c r="A114" s="5" t="s">
        <v>251</v>
      </c>
      <c r="B114" s="5" t="s">
        <v>155</v>
      </c>
      <c r="C114" s="5" t="s">
        <v>59</v>
      </c>
      <c r="D114" s="7">
        <v>39786</v>
      </c>
      <c r="E114" s="5" t="s">
        <v>137</v>
      </c>
      <c r="F114" s="5" t="s">
        <v>61</v>
      </c>
      <c r="G114" s="5" t="s">
        <v>62</v>
      </c>
      <c r="H114" s="5">
        <v>2009</v>
      </c>
      <c r="I114" s="5">
        <v>85000</v>
      </c>
      <c r="J114" s="5">
        <v>6800</v>
      </c>
      <c r="K114" s="5">
        <v>0</v>
      </c>
      <c r="L114" s="5">
        <v>175800</v>
      </c>
      <c r="M114" s="5" t="s">
        <v>110</v>
      </c>
    </row>
    <row r="115" spans="1:13" x14ac:dyDescent="0.25">
      <c r="A115" s="5" t="s">
        <v>252</v>
      </c>
      <c r="B115" s="5" t="s">
        <v>80</v>
      </c>
      <c r="C115" s="5" t="s">
        <v>59</v>
      </c>
      <c r="D115" s="7">
        <v>39796</v>
      </c>
      <c r="E115" s="5" t="s">
        <v>137</v>
      </c>
      <c r="F115" s="5" t="s">
        <v>61</v>
      </c>
      <c r="G115" s="5" t="s">
        <v>62</v>
      </c>
      <c r="H115" s="5">
        <v>2009</v>
      </c>
      <c r="I115" s="5">
        <v>44000</v>
      </c>
      <c r="J115" s="5">
        <v>2200</v>
      </c>
      <c r="K115" s="5">
        <v>440</v>
      </c>
      <c r="L115" s="5">
        <v>46640</v>
      </c>
      <c r="M115" s="5" t="s">
        <v>73</v>
      </c>
    </row>
    <row r="116" spans="1:13" x14ac:dyDescent="0.25">
      <c r="A116" s="5" t="s">
        <v>253</v>
      </c>
      <c r="B116" s="5" t="s">
        <v>254</v>
      </c>
      <c r="C116" s="5" t="s">
        <v>59</v>
      </c>
      <c r="D116" s="7">
        <v>40026</v>
      </c>
      <c r="E116" s="5" t="s">
        <v>137</v>
      </c>
      <c r="F116" s="5" t="s">
        <v>61</v>
      </c>
      <c r="G116" s="5" t="s">
        <v>62</v>
      </c>
      <c r="H116" s="5">
        <v>2009</v>
      </c>
      <c r="I116" s="5">
        <v>48000</v>
      </c>
      <c r="J116" s="5">
        <v>2880</v>
      </c>
      <c r="K116" s="5">
        <v>1920</v>
      </c>
      <c r="L116" s="5">
        <v>52800</v>
      </c>
      <c r="M116" s="5" t="s">
        <v>73</v>
      </c>
    </row>
    <row r="117" spans="1:13" x14ac:dyDescent="0.25">
      <c r="A117" s="5" t="s">
        <v>255</v>
      </c>
      <c r="B117" s="5" t="s">
        <v>246</v>
      </c>
      <c r="C117" s="5" t="s">
        <v>59</v>
      </c>
      <c r="D117" s="7">
        <v>40136</v>
      </c>
      <c r="E117" s="5" t="s">
        <v>137</v>
      </c>
      <c r="F117" s="5" t="s">
        <v>61</v>
      </c>
      <c r="G117" s="5" t="s">
        <v>62</v>
      </c>
      <c r="H117" s="5">
        <v>2009</v>
      </c>
      <c r="I117" s="5">
        <v>73000</v>
      </c>
      <c r="J117" s="5">
        <v>8760</v>
      </c>
      <c r="K117" s="5">
        <v>3650</v>
      </c>
      <c r="L117" s="5">
        <v>85410</v>
      </c>
      <c r="M117" s="5" t="s">
        <v>99</v>
      </c>
    </row>
    <row r="118" spans="1:13" x14ac:dyDescent="0.25">
      <c r="A118" s="5" t="s">
        <v>256</v>
      </c>
      <c r="B118" s="5" t="s">
        <v>208</v>
      </c>
      <c r="C118" s="5" t="s">
        <v>59</v>
      </c>
      <c r="D118" s="7">
        <v>40139</v>
      </c>
      <c r="E118" s="5" t="s">
        <v>137</v>
      </c>
      <c r="F118" s="5" t="s">
        <v>61</v>
      </c>
      <c r="G118" s="5" t="s">
        <v>62</v>
      </c>
      <c r="H118" s="5">
        <v>2009</v>
      </c>
      <c r="I118" s="5">
        <v>77000</v>
      </c>
      <c r="J118" s="5">
        <v>9240</v>
      </c>
      <c r="K118" s="5">
        <v>770</v>
      </c>
      <c r="L118" s="5">
        <v>87010</v>
      </c>
      <c r="M118" s="5" t="s">
        <v>140</v>
      </c>
    </row>
    <row r="119" spans="1:13" x14ac:dyDescent="0.25">
      <c r="A119" s="5" t="s">
        <v>257</v>
      </c>
      <c r="B119" s="5" t="s">
        <v>214</v>
      </c>
      <c r="C119" s="5" t="s">
        <v>59</v>
      </c>
      <c r="D119" s="7">
        <v>40311</v>
      </c>
      <c r="E119" s="5" t="s">
        <v>137</v>
      </c>
      <c r="F119" s="5" t="s">
        <v>61</v>
      </c>
      <c r="G119" s="5" t="s">
        <v>62</v>
      </c>
      <c r="H119" s="5">
        <v>2010</v>
      </c>
      <c r="I119" s="5">
        <v>100000</v>
      </c>
      <c r="J119" s="5">
        <v>11000</v>
      </c>
      <c r="K119" s="5">
        <v>3000</v>
      </c>
      <c r="L119" s="5">
        <v>114000</v>
      </c>
      <c r="M119" s="5" t="s">
        <v>76</v>
      </c>
    </row>
    <row r="120" spans="1:13" x14ac:dyDescent="0.25">
      <c r="A120" s="5" t="s">
        <v>258</v>
      </c>
      <c r="B120" s="5" t="s">
        <v>259</v>
      </c>
      <c r="C120" s="5" t="s">
        <v>59</v>
      </c>
      <c r="D120" s="7">
        <v>40414</v>
      </c>
      <c r="E120" s="5" t="s">
        <v>137</v>
      </c>
      <c r="F120" s="5" t="s">
        <v>61</v>
      </c>
      <c r="G120" s="5" t="s">
        <v>62</v>
      </c>
      <c r="H120" s="5">
        <v>2010</v>
      </c>
      <c r="I120" s="5">
        <v>58000</v>
      </c>
      <c r="J120" s="5">
        <v>2900</v>
      </c>
      <c r="K120" s="5">
        <v>0</v>
      </c>
      <c r="L120" s="5">
        <v>114900</v>
      </c>
      <c r="M120" s="5" t="s">
        <v>110</v>
      </c>
    </row>
    <row r="121" spans="1:13" x14ac:dyDescent="0.25">
      <c r="A121" s="5" t="s">
        <v>260</v>
      </c>
      <c r="B121" s="5" t="s">
        <v>126</v>
      </c>
      <c r="C121" s="5" t="s">
        <v>59</v>
      </c>
      <c r="D121" s="7">
        <v>40429</v>
      </c>
      <c r="E121" s="5" t="s">
        <v>137</v>
      </c>
      <c r="F121" s="5" t="s">
        <v>61</v>
      </c>
      <c r="G121" s="5" t="s">
        <v>62</v>
      </c>
      <c r="H121" s="5">
        <v>2010</v>
      </c>
      <c r="I121" s="5">
        <v>69000</v>
      </c>
      <c r="J121" s="5">
        <v>4140</v>
      </c>
      <c r="K121" s="5">
        <v>0</v>
      </c>
      <c r="L121" s="5">
        <v>73140</v>
      </c>
      <c r="M121" s="5" t="s">
        <v>73</v>
      </c>
    </row>
    <row r="122" spans="1:13" x14ac:dyDescent="0.25">
      <c r="A122" s="5" t="s">
        <v>261</v>
      </c>
      <c r="B122" s="5" t="s">
        <v>262</v>
      </c>
      <c r="C122" s="5" t="s">
        <v>59</v>
      </c>
      <c r="D122" s="7">
        <v>40469</v>
      </c>
      <c r="E122" s="5" t="s">
        <v>137</v>
      </c>
      <c r="F122" s="5" t="s">
        <v>61</v>
      </c>
      <c r="G122" s="5" t="s">
        <v>62</v>
      </c>
      <c r="H122" s="5">
        <v>2010</v>
      </c>
      <c r="I122" s="5">
        <v>44000</v>
      </c>
      <c r="J122" s="5">
        <v>3520</v>
      </c>
      <c r="K122" s="5">
        <v>1320</v>
      </c>
      <c r="L122" s="5">
        <v>48840</v>
      </c>
      <c r="M122" s="5" t="s">
        <v>146</v>
      </c>
    </row>
    <row r="123" spans="1:13" x14ac:dyDescent="0.25">
      <c r="A123" s="5" t="s">
        <v>263</v>
      </c>
      <c r="B123" s="5" t="s">
        <v>264</v>
      </c>
      <c r="C123" s="5" t="s">
        <v>59</v>
      </c>
      <c r="D123" s="7">
        <v>40519</v>
      </c>
      <c r="E123" s="5" t="s">
        <v>137</v>
      </c>
      <c r="F123" s="5" t="s">
        <v>61</v>
      </c>
      <c r="G123" s="5" t="s">
        <v>62</v>
      </c>
      <c r="H123" s="5">
        <v>2010</v>
      </c>
      <c r="I123" s="5">
        <v>70000</v>
      </c>
      <c r="J123" s="5">
        <v>7700</v>
      </c>
      <c r="K123" s="5">
        <v>1400</v>
      </c>
      <c r="L123" s="5">
        <v>79100</v>
      </c>
      <c r="M123" s="5" t="s">
        <v>140</v>
      </c>
    </row>
    <row r="124" spans="1:13" x14ac:dyDescent="0.25">
      <c r="A124" s="5" t="s">
        <v>265</v>
      </c>
      <c r="B124" s="5" t="s">
        <v>266</v>
      </c>
      <c r="C124" s="5" t="s">
        <v>59</v>
      </c>
      <c r="D124" s="7">
        <v>40837</v>
      </c>
      <c r="E124" s="5" t="s">
        <v>137</v>
      </c>
      <c r="F124" s="5" t="s">
        <v>61</v>
      </c>
      <c r="G124" s="5" t="s">
        <v>62</v>
      </c>
      <c r="H124" s="5">
        <v>2010</v>
      </c>
      <c r="I124" s="5">
        <v>39000</v>
      </c>
      <c r="J124" s="5">
        <v>3900</v>
      </c>
      <c r="K124" s="5">
        <v>1560</v>
      </c>
      <c r="L124" s="5">
        <v>44460</v>
      </c>
      <c r="M124" s="5" t="s">
        <v>140</v>
      </c>
    </row>
    <row r="125" spans="1:13" x14ac:dyDescent="0.25">
      <c r="A125" s="5" t="s">
        <v>267</v>
      </c>
      <c r="B125" s="5" t="s">
        <v>139</v>
      </c>
      <c r="C125" s="5" t="s">
        <v>85</v>
      </c>
      <c r="D125" s="7">
        <v>40838</v>
      </c>
      <c r="E125" s="5" t="s">
        <v>137</v>
      </c>
      <c r="F125" s="5" t="s">
        <v>61</v>
      </c>
      <c r="G125" s="5" t="s">
        <v>62</v>
      </c>
      <c r="H125" s="5">
        <v>2010</v>
      </c>
      <c r="I125" s="5">
        <v>68000</v>
      </c>
      <c r="J125" s="5">
        <v>5440</v>
      </c>
      <c r="K125" s="5">
        <v>680</v>
      </c>
      <c r="L125" s="5">
        <v>74120</v>
      </c>
      <c r="M125" s="5" t="s">
        <v>99</v>
      </c>
    </row>
    <row r="126" spans="1:13" x14ac:dyDescent="0.25">
      <c r="A126" s="5" t="s">
        <v>268</v>
      </c>
      <c r="B126" s="5" t="s">
        <v>107</v>
      </c>
      <c r="C126" s="5" t="s">
        <v>59</v>
      </c>
      <c r="D126" s="7">
        <v>40870</v>
      </c>
      <c r="E126" s="5" t="s">
        <v>137</v>
      </c>
      <c r="F126" s="5" t="s">
        <v>61</v>
      </c>
      <c r="G126" s="5" t="s">
        <v>62</v>
      </c>
      <c r="H126" s="5">
        <v>2010</v>
      </c>
      <c r="I126" s="5">
        <v>70000</v>
      </c>
      <c r="J126" s="5">
        <v>6300</v>
      </c>
      <c r="K126" s="5">
        <v>3500</v>
      </c>
      <c r="L126" s="5">
        <v>79800</v>
      </c>
      <c r="M126" s="5" t="s">
        <v>66</v>
      </c>
    </row>
    <row r="127" spans="1:13" x14ac:dyDescent="0.25">
      <c r="A127" s="5" t="s">
        <v>269</v>
      </c>
      <c r="B127" s="5" t="s">
        <v>92</v>
      </c>
      <c r="C127" s="5" t="s">
        <v>59</v>
      </c>
      <c r="D127" s="7">
        <v>40880</v>
      </c>
      <c r="E127" s="5" t="s">
        <v>137</v>
      </c>
      <c r="F127" s="5" t="s">
        <v>61</v>
      </c>
      <c r="G127" s="5" t="s">
        <v>62</v>
      </c>
      <c r="H127" s="5">
        <v>2010</v>
      </c>
      <c r="I127" s="5">
        <v>75000</v>
      </c>
      <c r="J127" s="5">
        <v>7500</v>
      </c>
      <c r="K127" s="5">
        <v>3750</v>
      </c>
      <c r="L127" s="5">
        <v>86250</v>
      </c>
      <c r="M127" s="5" t="s">
        <v>146</v>
      </c>
    </row>
    <row r="128" spans="1:13" x14ac:dyDescent="0.25">
      <c r="A128" s="5" t="s">
        <v>270</v>
      </c>
      <c r="B128" s="5" t="s">
        <v>271</v>
      </c>
      <c r="C128" s="5" t="s">
        <v>59</v>
      </c>
      <c r="D128" s="7">
        <v>40898</v>
      </c>
      <c r="E128" s="5" t="s">
        <v>137</v>
      </c>
      <c r="F128" s="5" t="s">
        <v>61</v>
      </c>
      <c r="G128" s="5" t="s">
        <v>121</v>
      </c>
      <c r="H128" s="5">
        <v>2010</v>
      </c>
      <c r="I128" s="5">
        <v>65000</v>
      </c>
      <c r="J128" s="5">
        <v>3250</v>
      </c>
      <c r="K128" s="5">
        <v>1300</v>
      </c>
      <c r="L128" s="5">
        <v>69550</v>
      </c>
      <c r="M128" s="5" t="s">
        <v>99</v>
      </c>
    </row>
    <row r="129" spans="1:13" x14ac:dyDescent="0.25">
      <c r="A129" s="5" t="s">
        <v>272</v>
      </c>
      <c r="B129" s="5" t="s">
        <v>273</v>
      </c>
      <c r="C129" s="5" t="s">
        <v>85</v>
      </c>
      <c r="D129" s="7">
        <v>40898</v>
      </c>
      <c r="E129" s="5" t="s">
        <v>137</v>
      </c>
      <c r="F129" s="5" t="s">
        <v>61</v>
      </c>
      <c r="G129" s="5" t="s">
        <v>121</v>
      </c>
      <c r="H129" s="5">
        <v>2010</v>
      </c>
      <c r="I129" s="5">
        <v>82000</v>
      </c>
      <c r="J129" s="5">
        <v>9020</v>
      </c>
      <c r="K129" s="5">
        <v>1640</v>
      </c>
      <c r="L129" s="5">
        <v>92660</v>
      </c>
      <c r="M129" s="5" t="s">
        <v>146</v>
      </c>
    </row>
    <row r="130" spans="1:13" x14ac:dyDescent="0.25">
      <c r="A130" s="5" t="s">
        <v>274</v>
      </c>
      <c r="B130" s="5" t="s">
        <v>275</v>
      </c>
      <c r="C130" s="5" t="s">
        <v>59</v>
      </c>
      <c r="D130" s="7">
        <v>40901</v>
      </c>
      <c r="E130" s="5" t="s">
        <v>137</v>
      </c>
      <c r="F130" s="5" t="s">
        <v>61</v>
      </c>
      <c r="G130" s="5" t="s">
        <v>121</v>
      </c>
      <c r="H130" s="5">
        <v>2010</v>
      </c>
      <c r="I130" s="5">
        <v>93000</v>
      </c>
      <c r="J130" s="5">
        <v>5580</v>
      </c>
      <c r="K130" s="5">
        <v>4650</v>
      </c>
      <c r="L130" s="5">
        <v>103230</v>
      </c>
      <c r="M130" s="5" t="s">
        <v>63</v>
      </c>
    </row>
    <row r="131" spans="1:13" x14ac:dyDescent="0.25">
      <c r="A131" s="5" t="s">
        <v>276</v>
      </c>
      <c r="B131" s="5" t="s">
        <v>155</v>
      </c>
      <c r="C131" s="5" t="s">
        <v>59</v>
      </c>
      <c r="D131" s="7">
        <v>40911</v>
      </c>
      <c r="E131" s="5" t="s">
        <v>137</v>
      </c>
      <c r="F131" s="5" t="s">
        <v>61</v>
      </c>
      <c r="G131" s="5" t="s">
        <v>121</v>
      </c>
      <c r="H131" s="5">
        <v>2010</v>
      </c>
      <c r="I131" s="5">
        <v>55000</v>
      </c>
      <c r="J131" s="5">
        <v>4950</v>
      </c>
      <c r="K131" s="5">
        <v>550</v>
      </c>
      <c r="L131" s="5">
        <v>60500</v>
      </c>
      <c r="M131" s="5" t="s">
        <v>88</v>
      </c>
    </row>
    <row r="132" spans="1:13" x14ac:dyDescent="0.25">
      <c r="A132" s="5" t="s">
        <v>277</v>
      </c>
      <c r="B132" s="5" t="s">
        <v>229</v>
      </c>
      <c r="C132" s="5" t="s">
        <v>59</v>
      </c>
      <c r="D132" s="7">
        <v>40941</v>
      </c>
      <c r="E132" s="5" t="s">
        <v>137</v>
      </c>
      <c r="F132" s="5" t="s">
        <v>61</v>
      </c>
      <c r="G132" s="5" t="s">
        <v>121</v>
      </c>
      <c r="H132" s="5">
        <v>2010</v>
      </c>
      <c r="I132" s="5">
        <v>50000</v>
      </c>
      <c r="J132" s="5">
        <v>5500</v>
      </c>
      <c r="K132" s="5">
        <v>2500</v>
      </c>
      <c r="L132" s="5">
        <v>58000</v>
      </c>
      <c r="M132" s="5" t="s">
        <v>88</v>
      </c>
    </row>
    <row r="133" spans="1:13" x14ac:dyDescent="0.25">
      <c r="A133" s="5" t="s">
        <v>278</v>
      </c>
      <c r="B133" s="5" t="s">
        <v>279</v>
      </c>
      <c r="C133" s="5" t="s">
        <v>85</v>
      </c>
      <c r="D133" s="7">
        <v>40947</v>
      </c>
      <c r="E133" s="5" t="s">
        <v>137</v>
      </c>
      <c r="F133" s="5" t="s">
        <v>61</v>
      </c>
      <c r="G133" s="5" t="s">
        <v>121</v>
      </c>
      <c r="H133" s="5">
        <v>2010</v>
      </c>
      <c r="I133" s="5">
        <v>85000</v>
      </c>
      <c r="J133" s="5">
        <v>4250</v>
      </c>
      <c r="K133" s="5">
        <v>1700</v>
      </c>
      <c r="L133" s="5">
        <v>90950</v>
      </c>
      <c r="M133" s="5" t="s">
        <v>99</v>
      </c>
    </row>
    <row r="134" spans="1:13" x14ac:dyDescent="0.25">
      <c r="A134" s="5" t="s">
        <v>280</v>
      </c>
      <c r="B134" s="5" t="s">
        <v>65</v>
      </c>
      <c r="C134" s="5" t="s">
        <v>59</v>
      </c>
      <c r="D134" s="7">
        <v>41611</v>
      </c>
      <c r="E134" s="5" t="s">
        <v>137</v>
      </c>
      <c r="F134" s="5" t="s">
        <v>61</v>
      </c>
      <c r="G134" s="5" t="s">
        <v>121</v>
      </c>
      <c r="H134" s="5">
        <v>2010</v>
      </c>
      <c r="I134" s="5">
        <v>78000</v>
      </c>
      <c r="J134" s="5">
        <v>4680</v>
      </c>
      <c r="K134" s="5">
        <v>0</v>
      </c>
      <c r="L134" s="5">
        <v>168680</v>
      </c>
      <c r="M134" s="5" t="s">
        <v>110</v>
      </c>
    </row>
    <row r="135" spans="1:13" x14ac:dyDescent="0.25">
      <c r="A135" s="5" t="s">
        <v>281</v>
      </c>
      <c r="B135" s="5" t="s">
        <v>153</v>
      </c>
      <c r="C135" s="5" t="s">
        <v>59</v>
      </c>
      <c r="D135" s="7">
        <v>41612</v>
      </c>
      <c r="E135" s="5" t="s">
        <v>137</v>
      </c>
      <c r="F135" s="5" t="s">
        <v>61</v>
      </c>
      <c r="G135" s="5" t="s">
        <v>121</v>
      </c>
      <c r="H135" s="5">
        <v>2010</v>
      </c>
      <c r="I135" s="5">
        <v>60000</v>
      </c>
      <c r="J135" s="5">
        <v>4200</v>
      </c>
      <c r="K135" s="5">
        <v>1200</v>
      </c>
      <c r="L135" s="5">
        <v>65400</v>
      </c>
      <c r="M135" s="5" t="s">
        <v>76</v>
      </c>
    </row>
    <row r="136" spans="1:13" x14ac:dyDescent="0.25">
      <c r="A136" s="5" t="s">
        <v>282</v>
      </c>
      <c r="B136" s="5" t="s">
        <v>283</v>
      </c>
      <c r="C136" s="5" t="s">
        <v>59</v>
      </c>
      <c r="D136" s="7">
        <v>41612</v>
      </c>
      <c r="E136" s="5" t="s">
        <v>137</v>
      </c>
      <c r="F136" s="5" t="s">
        <v>61</v>
      </c>
      <c r="G136" s="5" t="s">
        <v>121</v>
      </c>
      <c r="H136" s="5">
        <v>2010</v>
      </c>
      <c r="I136" s="5">
        <v>85000</v>
      </c>
      <c r="J136" s="5">
        <v>10200</v>
      </c>
      <c r="K136" s="5">
        <v>0</v>
      </c>
      <c r="L136" s="5">
        <v>197200</v>
      </c>
      <c r="M136" s="5" t="s">
        <v>110</v>
      </c>
    </row>
    <row r="137" spans="1:13" x14ac:dyDescent="0.25">
      <c r="A137" s="5" t="s">
        <v>284</v>
      </c>
      <c r="B137" s="5" t="s">
        <v>279</v>
      </c>
      <c r="C137" s="5" t="s">
        <v>85</v>
      </c>
      <c r="D137" s="7">
        <v>41622</v>
      </c>
      <c r="E137" s="5" t="s">
        <v>137</v>
      </c>
      <c r="F137" s="5" t="s">
        <v>61</v>
      </c>
      <c r="G137" s="5" t="s">
        <v>121</v>
      </c>
      <c r="H137" s="5">
        <v>2010</v>
      </c>
      <c r="I137" s="5">
        <v>44000</v>
      </c>
      <c r="J137" s="5">
        <v>2640</v>
      </c>
      <c r="K137" s="5">
        <v>0</v>
      </c>
      <c r="L137" s="5">
        <v>46640</v>
      </c>
      <c r="M137" s="5" t="s">
        <v>73</v>
      </c>
    </row>
    <row r="138" spans="1:13" x14ac:dyDescent="0.25">
      <c r="A138" s="5" t="s">
        <v>285</v>
      </c>
      <c r="B138" s="5" t="s">
        <v>273</v>
      </c>
      <c r="C138" s="5" t="s">
        <v>85</v>
      </c>
      <c r="D138" s="7">
        <v>40026</v>
      </c>
      <c r="E138" s="5" t="s">
        <v>137</v>
      </c>
      <c r="F138" s="5" t="s">
        <v>61</v>
      </c>
      <c r="G138" s="5" t="s">
        <v>121</v>
      </c>
      <c r="H138" s="5">
        <v>2010</v>
      </c>
      <c r="I138" s="5">
        <v>48000</v>
      </c>
      <c r="J138" s="5">
        <v>2880</v>
      </c>
      <c r="K138" s="5">
        <v>480</v>
      </c>
      <c r="L138" s="5">
        <v>51360</v>
      </c>
      <c r="M138" s="5" t="s">
        <v>73</v>
      </c>
    </row>
    <row r="139" spans="1:13" x14ac:dyDescent="0.25">
      <c r="A139" s="5" t="s">
        <v>286</v>
      </c>
      <c r="B139" s="5" t="s">
        <v>287</v>
      </c>
      <c r="C139" s="5" t="s">
        <v>85</v>
      </c>
      <c r="D139" s="7">
        <v>40136</v>
      </c>
      <c r="E139" s="5" t="s">
        <v>137</v>
      </c>
      <c r="F139" s="5" t="s">
        <v>61</v>
      </c>
      <c r="G139" s="5" t="s">
        <v>121</v>
      </c>
      <c r="H139" s="5">
        <v>2010</v>
      </c>
      <c r="I139" s="5">
        <v>73000</v>
      </c>
      <c r="J139" s="5">
        <v>8030</v>
      </c>
      <c r="K139" s="5">
        <v>0</v>
      </c>
      <c r="L139" s="5">
        <v>81030</v>
      </c>
      <c r="M139" s="5" t="s">
        <v>99</v>
      </c>
    </row>
    <row r="140" spans="1:13" x14ac:dyDescent="0.25">
      <c r="A140" s="5" t="s">
        <v>288</v>
      </c>
      <c r="B140" s="5" t="s">
        <v>58</v>
      </c>
      <c r="C140" s="5" t="s">
        <v>59</v>
      </c>
      <c r="D140" s="7">
        <v>40139</v>
      </c>
      <c r="E140" s="5" t="s">
        <v>137</v>
      </c>
      <c r="F140" s="5" t="s">
        <v>61</v>
      </c>
      <c r="G140" s="5" t="s">
        <v>121</v>
      </c>
      <c r="H140" s="5">
        <v>2010</v>
      </c>
      <c r="I140" s="5">
        <v>77000</v>
      </c>
      <c r="J140" s="5">
        <v>6160</v>
      </c>
      <c r="K140" s="5">
        <v>3850</v>
      </c>
      <c r="L140" s="5">
        <v>87010</v>
      </c>
      <c r="M140" s="5" t="s">
        <v>140</v>
      </c>
    </row>
    <row r="141" spans="1:13" x14ac:dyDescent="0.25">
      <c r="A141" s="5" t="s">
        <v>289</v>
      </c>
      <c r="B141" s="5" t="s">
        <v>157</v>
      </c>
      <c r="C141" s="5" t="s">
        <v>59</v>
      </c>
      <c r="D141" s="7">
        <v>40303</v>
      </c>
      <c r="E141" s="5" t="s">
        <v>137</v>
      </c>
      <c r="F141" s="5" t="s">
        <v>61</v>
      </c>
      <c r="G141" s="5" t="s">
        <v>121</v>
      </c>
      <c r="H141" s="5">
        <v>2010</v>
      </c>
      <c r="I141" s="5">
        <v>62000</v>
      </c>
      <c r="J141" s="5">
        <v>4340</v>
      </c>
      <c r="K141" s="5">
        <v>1240</v>
      </c>
      <c r="L141" s="5">
        <v>67580</v>
      </c>
      <c r="M141" s="5" t="s">
        <v>73</v>
      </c>
    </row>
    <row r="142" spans="1:13" x14ac:dyDescent="0.25">
      <c r="A142" s="5" t="s">
        <v>290</v>
      </c>
      <c r="B142" s="5" t="s">
        <v>271</v>
      </c>
      <c r="C142" s="5" t="s">
        <v>59</v>
      </c>
      <c r="D142" s="7">
        <v>40318</v>
      </c>
      <c r="E142" s="5" t="s">
        <v>137</v>
      </c>
      <c r="F142" s="5" t="s">
        <v>61</v>
      </c>
      <c r="G142" s="5" t="s">
        <v>121</v>
      </c>
      <c r="H142" s="5">
        <v>2010</v>
      </c>
      <c r="I142" s="5">
        <v>46000</v>
      </c>
      <c r="J142" s="5">
        <v>4140</v>
      </c>
      <c r="K142" s="5">
        <v>0</v>
      </c>
      <c r="L142" s="5">
        <v>65140</v>
      </c>
      <c r="M142" s="5" t="s">
        <v>110</v>
      </c>
    </row>
    <row r="143" spans="1:13" x14ac:dyDescent="0.25">
      <c r="A143" s="5" t="s">
        <v>291</v>
      </c>
      <c r="B143" s="5" t="s">
        <v>96</v>
      </c>
      <c r="C143" s="5" t="s">
        <v>59</v>
      </c>
      <c r="D143" s="7">
        <v>40394</v>
      </c>
      <c r="E143" s="5" t="s">
        <v>137</v>
      </c>
      <c r="F143" s="5" t="s">
        <v>61</v>
      </c>
      <c r="G143" s="5" t="s">
        <v>121</v>
      </c>
      <c r="H143" s="5">
        <v>2010</v>
      </c>
      <c r="I143" s="5">
        <v>72000</v>
      </c>
      <c r="J143" s="5">
        <v>3600</v>
      </c>
      <c r="K143" s="5">
        <v>1440</v>
      </c>
      <c r="L143" s="5">
        <v>77040</v>
      </c>
      <c r="M143" s="5" t="s">
        <v>88</v>
      </c>
    </row>
    <row r="144" spans="1:13" x14ac:dyDescent="0.25">
      <c r="A144" s="5" t="s">
        <v>292</v>
      </c>
      <c r="B144" s="5" t="s">
        <v>202</v>
      </c>
      <c r="C144" s="5" t="s">
        <v>59</v>
      </c>
      <c r="D144" s="7">
        <v>40446</v>
      </c>
      <c r="E144" s="5" t="s">
        <v>137</v>
      </c>
      <c r="F144" s="5" t="s">
        <v>61</v>
      </c>
      <c r="G144" s="5" t="s">
        <v>121</v>
      </c>
      <c r="H144" s="5">
        <v>2010</v>
      </c>
      <c r="I144" s="5">
        <v>28000</v>
      </c>
      <c r="J144" s="5">
        <v>1960</v>
      </c>
      <c r="K144" s="5">
        <v>840</v>
      </c>
      <c r="L144" s="5">
        <v>30800</v>
      </c>
      <c r="M144" s="5" t="s">
        <v>146</v>
      </c>
    </row>
    <row r="145" spans="1:13" x14ac:dyDescent="0.25">
      <c r="A145" s="5" t="s">
        <v>293</v>
      </c>
      <c r="B145" s="5" t="s">
        <v>294</v>
      </c>
      <c r="C145" s="5" t="s">
        <v>85</v>
      </c>
      <c r="D145" s="7">
        <v>40470</v>
      </c>
      <c r="E145" s="5" t="s">
        <v>137</v>
      </c>
      <c r="F145" s="5" t="s">
        <v>61</v>
      </c>
      <c r="G145" s="5" t="s">
        <v>121</v>
      </c>
      <c r="H145" s="5">
        <v>2010</v>
      </c>
      <c r="I145" s="5">
        <v>40000</v>
      </c>
      <c r="J145" s="5">
        <v>3200</v>
      </c>
      <c r="K145" s="5">
        <v>800</v>
      </c>
      <c r="L145" s="5">
        <v>44000</v>
      </c>
      <c r="M145" s="5" t="s">
        <v>63</v>
      </c>
    </row>
    <row r="146" spans="1:13" x14ac:dyDescent="0.25">
      <c r="A146" s="5" t="s">
        <v>295</v>
      </c>
      <c r="B146" s="5" t="s">
        <v>184</v>
      </c>
      <c r="C146" s="5" t="s">
        <v>59</v>
      </c>
      <c r="D146" s="7">
        <v>40533</v>
      </c>
      <c r="E146" s="5" t="s">
        <v>137</v>
      </c>
      <c r="F146" s="5" t="s">
        <v>61</v>
      </c>
      <c r="G146" s="5" t="s">
        <v>121</v>
      </c>
      <c r="H146" s="5">
        <v>2010</v>
      </c>
      <c r="I146" s="5">
        <v>52000</v>
      </c>
      <c r="J146" s="5">
        <v>3120</v>
      </c>
      <c r="K146" s="5">
        <v>1040</v>
      </c>
      <c r="L146" s="5">
        <v>56160</v>
      </c>
      <c r="M146" s="5" t="s">
        <v>140</v>
      </c>
    </row>
    <row r="147" spans="1:13" x14ac:dyDescent="0.25">
      <c r="A147" s="5" t="s">
        <v>296</v>
      </c>
      <c r="B147" s="5" t="s">
        <v>153</v>
      </c>
      <c r="C147" s="5" t="s">
        <v>59</v>
      </c>
      <c r="D147" s="7">
        <v>40311</v>
      </c>
      <c r="E147" s="5" t="s">
        <v>137</v>
      </c>
      <c r="F147" s="5" t="s">
        <v>61</v>
      </c>
      <c r="G147" s="5" t="s">
        <v>121</v>
      </c>
      <c r="H147" s="5">
        <v>2011</v>
      </c>
      <c r="I147" s="5">
        <v>110000</v>
      </c>
      <c r="J147" s="5">
        <v>6600</v>
      </c>
      <c r="K147" s="5">
        <v>2200</v>
      </c>
      <c r="L147" s="5">
        <v>118800</v>
      </c>
      <c r="M147" s="5" t="s">
        <v>76</v>
      </c>
    </row>
    <row r="148" spans="1:13" x14ac:dyDescent="0.25">
      <c r="A148" s="5" t="s">
        <v>297</v>
      </c>
      <c r="B148" s="5" t="s">
        <v>298</v>
      </c>
      <c r="C148" s="5" t="s">
        <v>59</v>
      </c>
      <c r="D148" s="7">
        <v>40414</v>
      </c>
      <c r="E148" s="5" t="s">
        <v>137</v>
      </c>
      <c r="F148" s="5" t="s">
        <v>61</v>
      </c>
      <c r="G148" s="5" t="s">
        <v>121</v>
      </c>
      <c r="H148" s="5">
        <v>2011</v>
      </c>
      <c r="I148" s="5">
        <v>63220</v>
      </c>
      <c r="J148" s="5">
        <v>5057.6000000000004</v>
      </c>
      <c r="K148" s="5">
        <v>0</v>
      </c>
      <c r="L148" s="5">
        <v>154277.6</v>
      </c>
      <c r="M148" s="5" t="s">
        <v>110</v>
      </c>
    </row>
    <row r="149" spans="1:13" x14ac:dyDescent="0.25">
      <c r="A149" s="5" t="s">
        <v>299</v>
      </c>
      <c r="B149" s="5" t="s">
        <v>155</v>
      </c>
      <c r="C149" s="5" t="s">
        <v>59</v>
      </c>
      <c r="D149" s="7">
        <v>40429</v>
      </c>
      <c r="E149" s="5" t="s">
        <v>137</v>
      </c>
      <c r="F149" s="5" t="s">
        <v>61</v>
      </c>
      <c r="G149" s="5" t="s">
        <v>121</v>
      </c>
      <c r="H149" s="5">
        <v>2011</v>
      </c>
      <c r="I149" s="5">
        <v>71760</v>
      </c>
      <c r="J149" s="5">
        <v>7176</v>
      </c>
      <c r="K149" s="5">
        <v>1435.2</v>
      </c>
      <c r="L149" s="5">
        <v>80371.199999999997</v>
      </c>
      <c r="M149" s="5" t="s">
        <v>73</v>
      </c>
    </row>
    <row r="150" spans="1:13" x14ac:dyDescent="0.25">
      <c r="A150" s="5" t="s">
        <v>300</v>
      </c>
      <c r="B150" s="5" t="s">
        <v>128</v>
      </c>
      <c r="C150" s="5" t="s">
        <v>59</v>
      </c>
      <c r="D150" s="7">
        <v>40469</v>
      </c>
      <c r="E150" s="5" t="s">
        <v>137</v>
      </c>
      <c r="F150" s="5" t="s">
        <v>61</v>
      </c>
      <c r="G150" s="5" t="s">
        <v>121</v>
      </c>
      <c r="H150" s="5">
        <v>2011</v>
      </c>
      <c r="I150" s="5">
        <v>46200</v>
      </c>
      <c r="J150" s="5">
        <v>5082</v>
      </c>
      <c r="K150" s="5">
        <v>924</v>
      </c>
      <c r="L150" s="5">
        <v>52206</v>
      </c>
      <c r="M150" s="5" t="s">
        <v>146</v>
      </c>
    </row>
    <row r="151" spans="1:13" x14ac:dyDescent="0.25">
      <c r="A151" s="5" t="s">
        <v>301</v>
      </c>
      <c r="B151" s="5" t="s">
        <v>232</v>
      </c>
      <c r="C151" s="5" t="s">
        <v>59</v>
      </c>
      <c r="D151" s="7">
        <v>40519</v>
      </c>
      <c r="E151" s="5" t="s">
        <v>137</v>
      </c>
      <c r="F151" s="5" t="s">
        <v>61</v>
      </c>
      <c r="G151" s="5" t="s">
        <v>121</v>
      </c>
      <c r="H151" s="5">
        <v>2011</v>
      </c>
      <c r="I151" s="5">
        <v>74900</v>
      </c>
      <c r="J151" s="5">
        <v>8988</v>
      </c>
      <c r="K151" s="5">
        <v>749</v>
      </c>
      <c r="L151" s="5">
        <v>84637</v>
      </c>
      <c r="M151" s="5" t="s">
        <v>140</v>
      </c>
    </row>
    <row r="152" spans="1:13" x14ac:dyDescent="0.25">
      <c r="A152" s="5" t="s">
        <v>302</v>
      </c>
      <c r="B152" s="5" t="s">
        <v>206</v>
      </c>
      <c r="C152" s="5" t="s">
        <v>59</v>
      </c>
      <c r="D152" s="7">
        <v>40837</v>
      </c>
      <c r="E152" s="5" t="s">
        <v>137</v>
      </c>
      <c r="F152" s="5" t="s">
        <v>61</v>
      </c>
      <c r="G152" s="5" t="s">
        <v>121</v>
      </c>
      <c r="H152" s="5">
        <v>2011</v>
      </c>
      <c r="I152" s="5">
        <v>42900</v>
      </c>
      <c r="J152" s="5">
        <v>5148</v>
      </c>
      <c r="K152" s="5">
        <v>1716</v>
      </c>
      <c r="L152" s="5">
        <v>49764</v>
      </c>
      <c r="M152" s="5" t="s">
        <v>140</v>
      </c>
    </row>
    <row r="153" spans="1:13" x14ac:dyDescent="0.25">
      <c r="A153" s="5" t="s">
        <v>303</v>
      </c>
      <c r="B153" s="5" t="s">
        <v>84</v>
      </c>
      <c r="C153" s="5" t="s">
        <v>85</v>
      </c>
      <c r="D153" s="7">
        <v>40838</v>
      </c>
      <c r="E153" s="5" t="s">
        <v>137</v>
      </c>
      <c r="F153" s="5" t="s">
        <v>61</v>
      </c>
      <c r="G153" s="5" t="s">
        <v>121</v>
      </c>
      <c r="H153" s="5">
        <v>2011</v>
      </c>
      <c r="I153" s="5">
        <v>74800</v>
      </c>
      <c r="J153" s="5">
        <v>7480</v>
      </c>
      <c r="K153" s="5">
        <v>0</v>
      </c>
      <c r="L153" s="5">
        <v>82280</v>
      </c>
      <c r="M153" s="5" t="s">
        <v>99</v>
      </c>
    </row>
    <row r="154" spans="1:13" x14ac:dyDescent="0.25">
      <c r="A154" s="5" t="s">
        <v>304</v>
      </c>
      <c r="B154" s="5" t="s">
        <v>224</v>
      </c>
      <c r="C154" s="5" t="s">
        <v>59</v>
      </c>
      <c r="D154" s="7">
        <v>40870</v>
      </c>
      <c r="E154" s="5" t="s">
        <v>137</v>
      </c>
      <c r="F154" s="5" t="s">
        <v>61</v>
      </c>
      <c r="G154" s="5" t="s">
        <v>121</v>
      </c>
      <c r="H154" s="5">
        <v>2011</v>
      </c>
      <c r="I154" s="5">
        <v>77000</v>
      </c>
      <c r="J154" s="5">
        <v>9240</v>
      </c>
      <c r="K154" s="5">
        <v>3850</v>
      </c>
      <c r="L154" s="5">
        <v>90090</v>
      </c>
      <c r="M154" s="5" t="s">
        <v>66</v>
      </c>
    </row>
    <row r="155" spans="1:13" x14ac:dyDescent="0.25">
      <c r="A155" s="5" t="s">
        <v>305</v>
      </c>
      <c r="B155" s="5" t="s">
        <v>306</v>
      </c>
      <c r="C155" s="5" t="s">
        <v>59</v>
      </c>
      <c r="D155" s="7">
        <v>40880</v>
      </c>
      <c r="E155" s="5" t="s">
        <v>137</v>
      </c>
      <c r="F155" s="5" t="s">
        <v>61</v>
      </c>
      <c r="G155" s="5" t="s">
        <v>121</v>
      </c>
      <c r="H155" s="5">
        <v>2011</v>
      </c>
      <c r="I155" s="5">
        <v>81750</v>
      </c>
      <c r="J155" s="5">
        <v>5722.5</v>
      </c>
      <c r="K155" s="5">
        <v>817.5</v>
      </c>
      <c r="L155" s="5">
        <v>88290</v>
      </c>
      <c r="M155" s="5" t="s">
        <v>146</v>
      </c>
    </row>
    <row r="156" spans="1:13" x14ac:dyDescent="0.25">
      <c r="A156" s="5" t="s">
        <v>307</v>
      </c>
      <c r="B156" s="5" t="s">
        <v>294</v>
      </c>
      <c r="C156" s="5" t="s">
        <v>59</v>
      </c>
      <c r="D156" s="7">
        <v>40898</v>
      </c>
      <c r="E156" s="5" t="s">
        <v>137</v>
      </c>
      <c r="F156" s="5" t="s">
        <v>61</v>
      </c>
      <c r="G156" s="5" t="s">
        <v>121</v>
      </c>
      <c r="H156" s="5">
        <v>2011</v>
      </c>
      <c r="I156" s="5">
        <v>68250</v>
      </c>
      <c r="J156" s="5">
        <v>6142.5</v>
      </c>
      <c r="K156" s="5">
        <v>1365</v>
      </c>
      <c r="L156" s="5">
        <v>75757.5</v>
      </c>
      <c r="M156" s="5" t="s">
        <v>99</v>
      </c>
    </row>
    <row r="157" spans="1:13" x14ac:dyDescent="0.25">
      <c r="A157" s="5" t="s">
        <v>308</v>
      </c>
      <c r="B157" s="5" t="s">
        <v>84</v>
      </c>
      <c r="C157" s="5" t="s">
        <v>85</v>
      </c>
      <c r="D157" s="7">
        <v>40898</v>
      </c>
      <c r="E157" s="5" t="s">
        <v>137</v>
      </c>
      <c r="F157" s="5" t="s">
        <v>61</v>
      </c>
      <c r="G157" s="5" t="s">
        <v>121</v>
      </c>
      <c r="H157" s="5">
        <v>2011</v>
      </c>
      <c r="I157" s="5">
        <v>90200</v>
      </c>
      <c r="J157" s="5">
        <v>4510</v>
      </c>
      <c r="K157" s="5">
        <v>2706</v>
      </c>
      <c r="L157" s="5">
        <v>97416</v>
      </c>
      <c r="M157" s="5" t="s">
        <v>146</v>
      </c>
    </row>
    <row r="158" spans="1:13" x14ac:dyDescent="0.25">
      <c r="A158" s="5" t="s">
        <v>309</v>
      </c>
      <c r="B158" s="5" t="s">
        <v>98</v>
      </c>
      <c r="C158" s="5" t="s">
        <v>59</v>
      </c>
      <c r="D158" s="7">
        <v>40901</v>
      </c>
      <c r="E158" s="5" t="s">
        <v>137</v>
      </c>
      <c r="F158" s="5" t="s">
        <v>61</v>
      </c>
      <c r="G158" s="5" t="s">
        <v>121</v>
      </c>
      <c r="H158" s="5">
        <v>2011</v>
      </c>
      <c r="I158" s="5">
        <v>101370</v>
      </c>
      <c r="J158" s="5">
        <v>12164.4</v>
      </c>
      <c r="K158" s="5">
        <v>0</v>
      </c>
      <c r="L158" s="5">
        <v>113534.39999999999</v>
      </c>
      <c r="M158" s="5" t="s">
        <v>63</v>
      </c>
    </row>
    <row r="159" spans="1:13" x14ac:dyDescent="0.25">
      <c r="A159" s="5" t="s">
        <v>310</v>
      </c>
      <c r="B159" s="5" t="s">
        <v>275</v>
      </c>
      <c r="C159" s="5" t="s">
        <v>59</v>
      </c>
      <c r="D159" s="7">
        <v>40911</v>
      </c>
      <c r="E159" s="5" t="s">
        <v>137</v>
      </c>
      <c r="F159" s="5" t="s">
        <v>61</v>
      </c>
      <c r="G159" s="5" t="s">
        <v>121</v>
      </c>
      <c r="H159" s="5">
        <v>2011</v>
      </c>
      <c r="I159" s="5">
        <v>59400</v>
      </c>
      <c r="J159" s="5">
        <v>4752</v>
      </c>
      <c r="K159" s="5">
        <v>594</v>
      </c>
      <c r="L159" s="5">
        <v>64746</v>
      </c>
      <c r="M159" s="5" t="s">
        <v>88</v>
      </c>
    </row>
    <row r="160" spans="1:13" x14ac:dyDescent="0.25">
      <c r="A160" s="5" t="s">
        <v>311</v>
      </c>
      <c r="B160" s="5" t="s">
        <v>254</v>
      </c>
      <c r="C160" s="5" t="s">
        <v>59</v>
      </c>
      <c r="D160" s="7">
        <v>40941</v>
      </c>
      <c r="E160" s="5" t="s">
        <v>137</v>
      </c>
      <c r="F160" s="5" t="s">
        <v>61</v>
      </c>
      <c r="G160" s="5" t="s">
        <v>121</v>
      </c>
      <c r="H160" s="5">
        <v>2011</v>
      </c>
      <c r="I160" s="5">
        <v>55500</v>
      </c>
      <c r="J160" s="5">
        <v>6105</v>
      </c>
      <c r="K160" s="5">
        <v>1110</v>
      </c>
      <c r="L160" s="5">
        <v>62715</v>
      </c>
      <c r="M160" s="5" t="s">
        <v>88</v>
      </c>
    </row>
    <row r="161" spans="1:13" x14ac:dyDescent="0.25">
      <c r="A161" s="5" t="s">
        <v>312</v>
      </c>
      <c r="B161" s="5" t="s">
        <v>98</v>
      </c>
      <c r="C161" s="5" t="s">
        <v>59</v>
      </c>
      <c r="D161" s="7">
        <v>40947</v>
      </c>
      <c r="E161" s="5" t="s">
        <v>137</v>
      </c>
      <c r="F161" s="5" t="s">
        <v>61</v>
      </c>
      <c r="G161" s="5" t="s">
        <v>121</v>
      </c>
      <c r="H161" s="5">
        <v>2011</v>
      </c>
      <c r="I161" s="5">
        <v>90950</v>
      </c>
      <c r="J161" s="5">
        <v>4547.5</v>
      </c>
      <c r="K161" s="5">
        <v>0</v>
      </c>
      <c r="L161" s="5">
        <v>95497.5</v>
      </c>
      <c r="M161" s="5" t="s">
        <v>99</v>
      </c>
    </row>
    <row r="162" spans="1:13" x14ac:dyDescent="0.25">
      <c r="A162" s="5" t="s">
        <v>313</v>
      </c>
      <c r="B162" s="5" t="s">
        <v>109</v>
      </c>
      <c r="C162" s="5" t="s">
        <v>59</v>
      </c>
      <c r="D162" s="7">
        <v>41611</v>
      </c>
      <c r="E162" s="5" t="s">
        <v>137</v>
      </c>
      <c r="F162" s="5" t="s">
        <v>61</v>
      </c>
      <c r="G162" s="5" t="s">
        <v>121</v>
      </c>
      <c r="H162" s="5">
        <v>2011</v>
      </c>
      <c r="I162" s="5">
        <v>81900</v>
      </c>
      <c r="J162" s="5">
        <v>7371</v>
      </c>
      <c r="K162" s="5">
        <v>0</v>
      </c>
      <c r="L162" s="5">
        <v>211271</v>
      </c>
      <c r="M162" s="5" t="s">
        <v>110</v>
      </c>
    </row>
    <row r="163" spans="1:13" x14ac:dyDescent="0.25">
      <c r="A163" s="5" t="s">
        <v>314</v>
      </c>
      <c r="B163" s="5" t="s">
        <v>315</v>
      </c>
      <c r="C163" s="5" t="s">
        <v>85</v>
      </c>
      <c r="D163" s="7">
        <v>41612</v>
      </c>
      <c r="E163" s="5" t="s">
        <v>137</v>
      </c>
      <c r="F163" s="5" t="s">
        <v>61</v>
      </c>
      <c r="G163" s="5" t="s">
        <v>121</v>
      </c>
      <c r="H163" s="5">
        <v>2011</v>
      </c>
      <c r="I163" s="5">
        <v>64200</v>
      </c>
      <c r="J163" s="5">
        <v>3210</v>
      </c>
      <c r="K163" s="5">
        <v>0</v>
      </c>
      <c r="L163" s="5">
        <v>67410</v>
      </c>
      <c r="M163" s="5" t="s">
        <v>76</v>
      </c>
    </row>
    <row r="164" spans="1:13" x14ac:dyDescent="0.25">
      <c r="A164" s="5" t="s">
        <v>316</v>
      </c>
      <c r="B164" s="5" t="s">
        <v>139</v>
      </c>
      <c r="C164" s="5" t="s">
        <v>85</v>
      </c>
      <c r="D164" s="7">
        <v>41612</v>
      </c>
      <c r="E164" s="5" t="s">
        <v>137</v>
      </c>
      <c r="F164" s="5" t="s">
        <v>61</v>
      </c>
      <c r="G164" s="5" t="s">
        <v>121</v>
      </c>
      <c r="H164" s="5">
        <v>2011</v>
      </c>
      <c r="I164" s="5">
        <v>89250</v>
      </c>
      <c r="J164" s="5">
        <v>4462.5</v>
      </c>
      <c r="K164" s="5">
        <v>0</v>
      </c>
      <c r="L164" s="5">
        <v>229712.5</v>
      </c>
      <c r="M164" s="5" t="s">
        <v>110</v>
      </c>
    </row>
    <row r="165" spans="1:13" x14ac:dyDescent="0.25">
      <c r="A165" s="5" t="s">
        <v>317</v>
      </c>
      <c r="B165" s="5" t="s">
        <v>259</v>
      </c>
      <c r="C165" s="5" t="s">
        <v>59</v>
      </c>
      <c r="D165" s="7">
        <v>41622</v>
      </c>
      <c r="E165" s="5" t="s">
        <v>137</v>
      </c>
      <c r="F165" s="5" t="s">
        <v>61</v>
      </c>
      <c r="G165" s="5" t="s">
        <v>121</v>
      </c>
      <c r="H165" s="5">
        <v>2011</v>
      </c>
      <c r="I165" s="5">
        <v>45760</v>
      </c>
      <c r="J165" s="5">
        <v>3203.2</v>
      </c>
      <c r="K165" s="5">
        <v>1372.8</v>
      </c>
      <c r="L165" s="5">
        <v>50336</v>
      </c>
      <c r="M165" s="5" t="s">
        <v>73</v>
      </c>
    </row>
    <row r="166" spans="1:13" x14ac:dyDescent="0.25">
      <c r="A166" s="5" t="s">
        <v>318</v>
      </c>
      <c r="B166" s="5" t="s">
        <v>126</v>
      </c>
      <c r="C166" s="5" t="s">
        <v>59</v>
      </c>
      <c r="D166" s="7">
        <v>40026</v>
      </c>
      <c r="E166" s="5" t="s">
        <v>137</v>
      </c>
      <c r="F166" s="5" t="s">
        <v>61</v>
      </c>
      <c r="G166" s="5" t="s">
        <v>121</v>
      </c>
      <c r="H166" s="5">
        <v>2011</v>
      </c>
      <c r="I166" s="5">
        <v>52320</v>
      </c>
      <c r="J166" s="5">
        <v>4708.8</v>
      </c>
      <c r="K166" s="5">
        <v>2092.8000000000002</v>
      </c>
      <c r="L166" s="5">
        <v>59121.600000000006</v>
      </c>
      <c r="M166" s="5" t="s">
        <v>73</v>
      </c>
    </row>
    <row r="167" spans="1:13" x14ac:dyDescent="0.25">
      <c r="A167" s="5" t="s">
        <v>319</v>
      </c>
      <c r="B167" s="5" t="s">
        <v>133</v>
      </c>
      <c r="C167" s="5" t="s">
        <v>59</v>
      </c>
      <c r="D167" s="7">
        <v>40136</v>
      </c>
      <c r="E167" s="5" t="s">
        <v>137</v>
      </c>
      <c r="F167" s="5" t="s">
        <v>61</v>
      </c>
      <c r="G167" s="5" t="s">
        <v>121</v>
      </c>
      <c r="H167" s="5">
        <v>2011</v>
      </c>
      <c r="I167" s="5">
        <v>75920</v>
      </c>
      <c r="J167" s="5">
        <v>9110.4</v>
      </c>
      <c r="K167" s="5">
        <v>2277.6</v>
      </c>
      <c r="L167" s="5">
        <v>87308</v>
      </c>
      <c r="M167" s="5" t="s">
        <v>99</v>
      </c>
    </row>
    <row r="168" spans="1:13" x14ac:dyDescent="0.25">
      <c r="A168" s="5" t="s">
        <v>320</v>
      </c>
      <c r="B168" s="5" t="s">
        <v>65</v>
      </c>
      <c r="C168" s="5" t="s">
        <v>59</v>
      </c>
      <c r="D168" s="7">
        <v>40139</v>
      </c>
      <c r="E168" s="5" t="s">
        <v>137</v>
      </c>
      <c r="F168" s="5" t="s">
        <v>61</v>
      </c>
      <c r="G168" s="5" t="s">
        <v>121</v>
      </c>
      <c r="H168" s="5">
        <v>2011</v>
      </c>
      <c r="I168" s="5">
        <v>84700</v>
      </c>
      <c r="J168" s="5">
        <v>9317</v>
      </c>
      <c r="K168" s="5">
        <v>1694</v>
      </c>
      <c r="L168" s="5">
        <v>95711</v>
      </c>
      <c r="M168" s="5" t="s">
        <v>140</v>
      </c>
    </row>
    <row r="169" spans="1:13" x14ac:dyDescent="0.25">
      <c r="A169" s="5" t="s">
        <v>321</v>
      </c>
      <c r="B169" s="5" t="s">
        <v>224</v>
      </c>
      <c r="C169" s="5" t="s">
        <v>59</v>
      </c>
      <c r="D169" s="7">
        <v>40303</v>
      </c>
      <c r="E169" s="5" t="s">
        <v>137</v>
      </c>
      <c r="F169" s="5" t="s">
        <v>61</v>
      </c>
      <c r="G169" s="5" t="s">
        <v>121</v>
      </c>
      <c r="H169" s="5">
        <v>2011</v>
      </c>
      <c r="I169" s="5">
        <v>65720</v>
      </c>
      <c r="J169" s="5">
        <v>4600.3999999999996</v>
      </c>
      <c r="K169" s="5">
        <v>657.2</v>
      </c>
      <c r="L169" s="5">
        <v>70977.599999999991</v>
      </c>
      <c r="M169" s="5" t="s">
        <v>73</v>
      </c>
    </row>
    <row r="170" spans="1:13" x14ac:dyDescent="0.25">
      <c r="A170" s="5" t="s">
        <v>322</v>
      </c>
      <c r="B170" s="5" t="s">
        <v>124</v>
      </c>
      <c r="C170" s="5" t="s">
        <v>85</v>
      </c>
      <c r="D170" s="7">
        <v>40318</v>
      </c>
      <c r="E170" s="5" t="s">
        <v>137</v>
      </c>
      <c r="F170" s="5" t="s">
        <v>61</v>
      </c>
      <c r="G170" s="5" t="s">
        <v>121</v>
      </c>
      <c r="H170" s="5">
        <v>2011</v>
      </c>
      <c r="I170" s="5">
        <v>51060</v>
      </c>
      <c r="J170" s="5">
        <v>3574.2</v>
      </c>
      <c r="K170" s="5">
        <v>0</v>
      </c>
      <c r="L170" s="5">
        <v>133634.20000000001</v>
      </c>
      <c r="M170" s="5" t="s">
        <v>110</v>
      </c>
    </row>
    <row r="171" spans="1:13" x14ac:dyDescent="0.25">
      <c r="A171" s="5" t="s">
        <v>323</v>
      </c>
      <c r="B171" s="5" t="s">
        <v>315</v>
      </c>
      <c r="C171" s="5" t="s">
        <v>85</v>
      </c>
      <c r="D171" s="7">
        <v>40394</v>
      </c>
      <c r="E171" s="5" t="s">
        <v>137</v>
      </c>
      <c r="F171" s="5" t="s">
        <v>61</v>
      </c>
      <c r="G171" s="5" t="s">
        <v>121</v>
      </c>
      <c r="H171" s="5">
        <v>2011</v>
      </c>
      <c r="I171" s="5">
        <v>75600</v>
      </c>
      <c r="J171" s="5">
        <v>3780</v>
      </c>
      <c r="K171" s="5">
        <v>1512</v>
      </c>
      <c r="L171" s="5">
        <v>80892</v>
      </c>
      <c r="M171" s="5" t="s">
        <v>88</v>
      </c>
    </row>
    <row r="172" spans="1:13" x14ac:dyDescent="0.25">
      <c r="A172" s="5" t="s">
        <v>324</v>
      </c>
      <c r="B172" s="5" t="s">
        <v>315</v>
      </c>
      <c r="C172" s="5" t="s">
        <v>85</v>
      </c>
      <c r="D172" s="7">
        <v>40446</v>
      </c>
      <c r="E172" s="5" t="s">
        <v>137</v>
      </c>
      <c r="F172" s="5" t="s">
        <v>61</v>
      </c>
      <c r="G172" s="5" t="s">
        <v>121</v>
      </c>
      <c r="H172" s="5">
        <v>2011</v>
      </c>
      <c r="I172" s="5">
        <v>29680</v>
      </c>
      <c r="J172" s="5">
        <v>1780.8</v>
      </c>
      <c r="K172" s="5">
        <v>890.4</v>
      </c>
      <c r="L172" s="5">
        <v>32351.200000000001</v>
      </c>
      <c r="M172" s="5" t="s">
        <v>146</v>
      </c>
    </row>
    <row r="173" spans="1:13" x14ac:dyDescent="0.25">
      <c r="A173" s="5" t="s">
        <v>325</v>
      </c>
      <c r="B173" s="5" t="s">
        <v>279</v>
      </c>
      <c r="C173" s="5" t="s">
        <v>85</v>
      </c>
      <c r="D173" s="7">
        <v>40470</v>
      </c>
      <c r="E173" s="5" t="s">
        <v>137</v>
      </c>
      <c r="F173" s="5" t="s">
        <v>61</v>
      </c>
      <c r="G173" s="5" t="s">
        <v>121</v>
      </c>
      <c r="H173" s="5">
        <v>2011</v>
      </c>
      <c r="I173" s="5">
        <v>41600</v>
      </c>
      <c r="J173" s="5">
        <v>4160</v>
      </c>
      <c r="K173" s="5">
        <v>0</v>
      </c>
      <c r="L173" s="5">
        <v>45760</v>
      </c>
      <c r="M173" s="5" t="s">
        <v>63</v>
      </c>
    </row>
    <row r="174" spans="1:13" x14ac:dyDescent="0.25">
      <c r="A174" s="5" t="s">
        <v>326</v>
      </c>
      <c r="B174" s="5" t="s">
        <v>187</v>
      </c>
      <c r="C174" s="5" t="s">
        <v>59</v>
      </c>
      <c r="D174" s="7">
        <v>40533</v>
      </c>
      <c r="E174" s="5" t="s">
        <v>137</v>
      </c>
      <c r="F174" s="5" t="s">
        <v>61</v>
      </c>
      <c r="G174" s="5" t="s">
        <v>121</v>
      </c>
      <c r="H174" s="5">
        <v>2011</v>
      </c>
      <c r="I174" s="5">
        <v>54080</v>
      </c>
      <c r="J174" s="5">
        <v>4867.2</v>
      </c>
      <c r="K174" s="5">
        <v>2163.1999999999998</v>
      </c>
      <c r="L174" s="5">
        <v>61110.399999999994</v>
      </c>
      <c r="M174" s="5" t="s">
        <v>140</v>
      </c>
    </row>
    <row r="175" spans="1:13" x14ac:dyDescent="0.25">
      <c r="A175" s="5" t="s">
        <v>327</v>
      </c>
      <c r="B175" s="5" t="s">
        <v>262</v>
      </c>
      <c r="C175" s="5" t="s">
        <v>85</v>
      </c>
      <c r="D175" s="7">
        <v>40552</v>
      </c>
      <c r="E175" s="5" t="s">
        <v>137</v>
      </c>
      <c r="F175" s="5" t="s">
        <v>61</v>
      </c>
      <c r="G175" s="5" t="s">
        <v>121</v>
      </c>
      <c r="H175" s="5">
        <v>2011</v>
      </c>
      <c r="I175" s="5">
        <v>35000</v>
      </c>
      <c r="J175" s="5">
        <v>2100</v>
      </c>
      <c r="K175" s="5">
        <v>350</v>
      </c>
      <c r="L175" s="5">
        <v>37450</v>
      </c>
      <c r="M175" s="5" t="s">
        <v>88</v>
      </c>
    </row>
    <row r="176" spans="1:13" x14ac:dyDescent="0.25">
      <c r="A176" s="5" t="s">
        <v>328</v>
      </c>
      <c r="B176" s="5" t="s">
        <v>329</v>
      </c>
      <c r="C176" s="5" t="s">
        <v>59</v>
      </c>
      <c r="D176" s="7">
        <v>40650</v>
      </c>
      <c r="E176" s="5" t="s">
        <v>137</v>
      </c>
      <c r="F176" s="5" t="s">
        <v>61</v>
      </c>
      <c r="G176" s="5" t="s">
        <v>121</v>
      </c>
      <c r="H176" s="5">
        <v>2011</v>
      </c>
      <c r="I176" s="5">
        <v>65000</v>
      </c>
      <c r="J176" s="5">
        <v>4550</v>
      </c>
      <c r="K176" s="5">
        <v>1300</v>
      </c>
      <c r="L176" s="5">
        <v>70850</v>
      </c>
      <c r="M176" s="5" t="s">
        <v>66</v>
      </c>
    </row>
    <row r="177" spans="1:13" x14ac:dyDescent="0.25">
      <c r="A177" s="5" t="s">
        <v>330</v>
      </c>
      <c r="B177" s="5" t="s">
        <v>130</v>
      </c>
      <c r="C177" s="5" t="s">
        <v>59</v>
      </c>
      <c r="D177" s="7">
        <v>40669</v>
      </c>
      <c r="E177" s="5" t="s">
        <v>137</v>
      </c>
      <c r="F177" s="5" t="s">
        <v>61</v>
      </c>
      <c r="G177" s="5" t="s">
        <v>62</v>
      </c>
      <c r="H177" s="5">
        <v>2011</v>
      </c>
      <c r="I177" s="5">
        <v>85000</v>
      </c>
      <c r="J177" s="5">
        <v>7650</v>
      </c>
      <c r="K177" s="5">
        <v>1700</v>
      </c>
      <c r="L177" s="5">
        <v>94350</v>
      </c>
      <c r="M177" s="5" t="s">
        <v>99</v>
      </c>
    </row>
    <row r="178" spans="1:13" x14ac:dyDescent="0.25">
      <c r="A178" s="5" t="s">
        <v>331</v>
      </c>
      <c r="B178" s="5" t="s">
        <v>58</v>
      </c>
      <c r="C178" s="5" t="s">
        <v>59</v>
      </c>
      <c r="D178" s="7">
        <v>40766</v>
      </c>
      <c r="E178" s="5" t="s">
        <v>137</v>
      </c>
      <c r="F178" s="5" t="s">
        <v>61</v>
      </c>
      <c r="G178" s="5" t="s">
        <v>62</v>
      </c>
      <c r="H178" s="5">
        <v>2011</v>
      </c>
      <c r="I178" s="5">
        <v>44000</v>
      </c>
      <c r="J178" s="5">
        <v>3520</v>
      </c>
      <c r="K178" s="5">
        <v>440</v>
      </c>
      <c r="L178" s="5">
        <v>47960</v>
      </c>
      <c r="M178" s="5" t="s">
        <v>73</v>
      </c>
    </row>
    <row r="179" spans="1:13" x14ac:dyDescent="0.25">
      <c r="A179" s="5" t="s">
        <v>332</v>
      </c>
      <c r="B179" s="5" t="s">
        <v>248</v>
      </c>
      <c r="C179" s="5" t="s">
        <v>59</v>
      </c>
      <c r="D179" s="7">
        <v>40788</v>
      </c>
      <c r="E179" s="5" t="s">
        <v>137</v>
      </c>
      <c r="F179" s="5" t="s">
        <v>61</v>
      </c>
      <c r="G179" s="5" t="s">
        <v>62</v>
      </c>
      <c r="H179" s="5">
        <v>2011</v>
      </c>
      <c r="I179" s="5">
        <v>96000</v>
      </c>
      <c r="J179" s="5">
        <v>6720</v>
      </c>
      <c r="K179" s="5">
        <v>960</v>
      </c>
      <c r="L179" s="5">
        <v>103680</v>
      </c>
      <c r="M179" s="5" t="s">
        <v>73</v>
      </c>
    </row>
    <row r="180" spans="1:13" x14ac:dyDescent="0.25">
      <c r="A180" s="5" t="s">
        <v>333</v>
      </c>
      <c r="B180" s="5" t="s">
        <v>65</v>
      </c>
      <c r="C180" s="5" t="s">
        <v>59</v>
      </c>
      <c r="D180" s="7">
        <v>40863</v>
      </c>
      <c r="E180" s="5" t="s">
        <v>137</v>
      </c>
      <c r="F180" s="5" t="s">
        <v>61</v>
      </c>
      <c r="G180" s="5" t="s">
        <v>62</v>
      </c>
      <c r="H180" s="5">
        <v>2011</v>
      </c>
      <c r="I180" s="5">
        <v>119000</v>
      </c>
      <c r="J180" s="5">
        <v>5950</v>
      </c>
      <c r="K180" s="5">
        <v>3570</v>
      </c>
      <c r="L180" s="5">
        <v>128520</v>
      </c>
      <c r="M180" s="5" t="s">
        <v>140</v>
      </c>
    </row>
    <row r="181" spans="1:13" x14ac:dyDescent="0.25">
      <c r="A181" s="5" t="s">
        <v>334</v>
      </c>
      <c r="B181" s="5" t="s">
        <v>157</v>
      </c>
      <c r="C181" s="5" t="s">
        <v>59</v>
      </c>
      <c r="D181" s="7">
        <v>40899</v>
      </c>
      <c r="E181" s="5" t="s">
        <v>137</v>
      </c>
      <c r="F181" s="5" t="s">
        <v>61</v>
      </c>
      <c r="G181" s="5" t="s">
        <v>62</v>
      </c>
      <c r="H181" s="5">
        <v>2011</v>
      </c>
      <c r="I181" s="5">
        <v>67000</v>
      </c>
      <c r="J181" s="5">
        <v>6700</v>
      </c>
      <c r="K181" s="5">
        <v>3350</v>
      </c>
      <c r="L181" s="5">
        <v>77050</v>
      </c>
      <c r="M181" s="5" t="s">
        <v>73</v>
      </c>
    </row>
    <row r="182" spans="1:13" x14ac:dyDescent="0.25">
      <c r="A182" s="5" t="s">
        <v>335</v>
      </c>
      <c r="B182" s="5" t="s">
        <v>254</v>
      </c>
      <c r="C182" s="5" t="s">
        <v>59</v>
      </c>
      <c r="D182" s="7">
        <v>40414</v>
      </c>
      <c r="E182" s="5" t="s">
        <v>137</v>
      </c>
      <c r="F182" s="5" t="s">
        <v>61</v>
      </c>
      <c r="G182" s="5" t="s">
        <v>62</v>
      </c>
      <c r="H182" s="5">
        <v>2012</v>
      </c>
      <c r="I182" s="5">
        <v>70806</v>
      </c>
      <c r="J182" s="5">
        <v>7080.6</v>
      </c>
      <c r="K182" s="5">
        <v>0</v>
      </c>
      <c r="L182" s="5">
        <v>192886.6</v>
      </c>
      <c r="M182" s="5" t="s">
        <v>110</v>
      </c>
    </row>
    <row r="183" spans="1:13" x14ac:dyDescent="0.25">
      <c r="A183" s="5" t="s">
        <v>336</v>
      </c>
      <c r="B183" s="5" t="s">
        <v>98</v>
      </c>
      <c r="C183" s="5" t="s">
        <v>59</v>
      </c>
      <c r="D183" s="7">
        <v>40469</v>
      </c>
      <c r="E183" s="5" t="s">
        <v>137</v>
      </c>
      <c r="F183" s="5" t="s">
        <v>61</v>
      </c>
      <c r="G183" s="5" t="s">
        <v>62</v>
      </c>
      <c r="H183" s="5">
        <v>2012</v>
      </c>
      <c r="I183" s="5">
        <v>48972</v>
      </c>
      <c r="J183" s="5">
        <v>2448.6</v>
      </c>
      <c r="K183" s="5">
        <v>0</v>
      </c>
      <c r="L183" s="5">
        <v>51420.6</v>
      </c>
      <c r="M183" s="5" t="s">
        <v>146</v>
      </c>
    </row>
    <row r="184" spans="1:13" x14ac:dyDescent="0.25">
      <c r="A184" s="5" t="s">
        <v>337</v>
      </c>
      <c r="B184" s="5" t="s">
        <v>87</v>
      </c>
      <c r="C184" s="5" t="s">
        <v>59</v>
      </c>
      <c r="D184" s="7">
        <v>40519</v>
      </c>
      <c r="E184" s="5" t="s">
        <v>137</v>
      </c>
      <c r="F184" s="5" t="s">
        <v>61</v>
      </c>
      <c r="G184" s="5" t="s">
        <v>62</v>
      </c>
      <c r="H184" s="5">
        <v>2012</v>
      </c>
      <c r="I184" s="5">
        <v>80892</v>
      </c>
      <c r="J184" s="5">
        <v>8898.1200000000008</v>
      </c>
      <c r="K184" s="5">
        <v>3235.68</v>
      </c>
      <c r="L184" s="5">
        <v>93025.799999999988</v>
      </c>
      <c r="M184" s="5" t="s">
        <v>140</v>
      </c>
    </row>
    <row r="185" spans="1:13" x14ac:dyDescent="0.25">
      <c r="A185" s="5" t="s">
        <v>338</v>
      </c>
      <c r="B185" s="5" t="s">
        <v>65</v>
      </c>
      <c r="C185" s="5" t="s">
        <v>59</v>
      </c>
      <c r="D185" s="7">
        <v>40837</v>
      </c>
      <c r="E185" s="5" t="s">
        <v>137</v>
      </c>
      <c r="F185" s="5" t="s">
        <v>61</v>
      </c>
      <c r="G185" s="5" t="s">
        <v>62</v>
      </c>
      <c r="H185" s="5">
        <v>2012</v>
      </c>
      <c r="I185" s="5">
        <v>46332</v>
      </c>
      <c r="J185" s="5">
        <v>4633.2</v>
      </c>
      <c r="K185" s="5">
        <v>0</v>
      </c>
      <c r="L185" s="5">
        <v>50965.2</v>
      </c>
      <c r="M185" s="5" t="s">
        <v>140</v>
      </c>
    </row>
    <row r="186" spans="1:13" x14ac:dyDescent="0.25">
      <c r="A186" s="5" t="s">
        <v>339</v>
      </c>
      <c r="B186" s="5" t="s">
        <v>107</v>
      </c>
      <c r="C186" s="5" t="s">
        <v>59</v>
      </c>
      <c r="D186" s="7">
        <v>40838</v>
      </c>
      <c r="E186" s="5" t="s">
        <v>137</v>
      </c>
      <c r="F186" s="5" t="s">
        <v>61</v>
      </c>
      <c r="G186" s="5" t="s">
        <v>62</v>
      </c>
      <c r="H186" s="5">
        <v>2012</v>
      </c>
      <c r="I186" s="5">
        <v>80784</v>
      </c>
      <c r="J186" s="5">
        <v>6462.72</v>
      </c>
      <c r="K186" s="5">
        <v>3231.36</v>
      </c>
      <c r="L186" s="5">
        <v>90478.080000000002</v>
      </c>
      <c r="M186" s="5" t="s">
        <v>99</v>
      </c>
    </row>
    <row r="187" spans="1:13" x14ac:dyDescent="0.25">
      <c r="A187" s="5" t="s">
        <v>340</v>
      </c>
      <c r="B187" s="5" t="s">
        <v>294</v>
      </c>
      <c r="C187" s="5" t="s">
        <v>59</v>
      </c>
      <c r="D187" s="7">
        <v>40870</v>
      </c>
      <c r="E187" s="5" t="s">
        <v>137</v>
      </c>
      <c r="F187" s="5" t="s">
        <v>61</v>
      </c>
      <c r="G187" s="5" t="s">
        <v>62</v>
      </c>
      <c r="H187" s="5">
        <v>2012</v>
      </c>
      <c r="I187" s="5">
        <v>80850</v>
      </c>
      <c r="J187" s="5">
        <v>8893.5</v>
      </c>
      <c r="K187" s="5">
        <v>4042.5</v>
      </c>
      <c r="L187" s="5">
        <v>93786</v>
      </c>
      <c r="M187" s="5" t="s">
        <v>66</v>
      </c>
    </row>
    <row r="188" spans="1:13" x14ac:dyDescent="0.25">
      <c r="A188" s="5" t="s">
        <v>341</v>
      </c>
      <c r="B188" s="5" t="s">
        <v>101</v>
      </c>
      <c r="C188" s="5" t="s">
        <v>85</v>
      </c>
      <c r="D188" s="7">
        <v>40880</v>
      </c>
      <c r="E188" s="5" t="s">
        <v>137</v>
      </c>
      <c r="F188" s="5" t="s">
        <v>61</v>
      </c>
      <c r="G188" s="5" t="s">
        <v>62</v>
      </c>
      <c r="H188" s="5">
        <v>2012</v>
      </c>
      <c r="I188" s="5">
        <v>85020</v>
      </c>
      <c r="J188" s="5">
        <v>10202.4</v>
      </c>
      <c r="K188" s="5">
        <v>2550.6</v>
      </c>
      <c r="L188" s="5">
        <v>97773</v>
      </c>
      <c r="M188" s="5" t="s">
        <v>146</v>
      </c>
    </row>
    <row r="189" spans="1:13" x14ac:dyDescent="0.25">
      <c r="A189" s="5" t="s">
        <v>342</v>
      </c>
      <c r="B189" s="5" t="s">
        <v>149</v>
      </c>
      <c r="C189" s="5" t="s">
        <v>85</v>
      </c>
      <c r="D189" s="7">
        <v>40898</v>
      </c>
      <c r="E189" s="5" t="s">
        <v>137</v>
      </c>
      <c r="F189" s="5" t="s">
        <v>61</v>
      </c>
      <c r="G189" s="5" t="s">
        <v>62</v>
      </c>
      <c r="H189" s="5">
        <v>2012</v>
      </c>
      <c r="I189" s="5">
        <v>75758</v>
      </c>
      <c r="J189" s="5">
        <v>6818.22</v>
      </c>
      <c r="K189" s="5">
        <v>757.58</v>
      </c>
      <c r="L189" s="5">
        <v>83333.8</v>
      </c>
      <c r="M189" s="5" t="s">
        <v>99</v>
      </c>
    </row>
    <row r="190" spans="1:13" x14ac:dyDescent="0.25">
      <c r="A190" s="5" t="s">
        <v>343</v>
      </c>
      <c r="B190" s="5" t="s">
        <v>224</v>
      </c>
      <c r="C190" s="5" t="s">
        <v>59</v>
      </c>
      <c r="D190" s="7">
        <v>40898</v>
      </c>
      <c r="E190" s="5" t="s">
        <v>137</v>
      </c>
      <c r="F190" s="5" t="s">
        <v>61</v>
      </c>
      <c r="G190" s="5" t="s">
        <v>62</v>
      </c>
      <c r="H190" s="5">
        <v>2012</v>
      </c>
      <c r="I190" s="5">
        <v>92906</v>
      </c>
      <c r="J190" s="5">
        <v>9290.6</v>
      </c>
      <c r="K190" s="5">
        <v>929.06</v>
      </c>
      <c r="L190" s="5">
        <v>103125.66</v>
      </c>
      <c r="M190" s="5" t="s">
        <v>146</v>
      </c>
    </row>
    <row r="191" spans="1:13" x14ac:dyDescent="0.25">
      <c r="A191" s="5" t="s">
        <v>344</v>
      </c>
      <c r="B191" s="5" t="s">
        <v>345</v>
      </c>
      <c r="C191" s="5" t="s">
        <v>59</v>
      </c>
      <c r="D191" s="7">
        <v>40901</v>
      </c>
      <c r="E191" s="5" t="s">
        <v>137</v>
      </c>
      <c r="F191" s="5" t="s">
        <v>61</v>
      </c>
      <c r="G191" s="5" t="s">
        <v>62</v>
      </c>
      <c r="H191" s="5">
        <v>2012</v>
      </c>
      <c r="I191" s="5">
        <v>107452</v>
      </c>
      <c r="J191" s="5">
        <v>11819.72</v>
      </c>
      <c r="K191" s="5">
        <v>2149.04</v>
      </c>
      <c r="L191" s="5">
        <v>121420.76</v>
      </c>
      <c r="M191" s="5" t="s">
        <v>63</v>
      </c>
    </row>
    <row r="192" spans="1:13" x14ac:dyDescent="0.25">
      <c r="A192" s="5" t="s">
        <v>346</v>
      </c>
      <c r="B192" s="5" t="s">
        <v>58</v>
      </c>
      <c r="C192" s="5" t="s">
        <v>59</v>
      </c>
      <c r="D192" s="7">
        <v>40911</v>
      </c>
      <c r="E192" s="5" t="s">
        <v>137</v>
      </c>
      <c r="F192" s="5" t="s">
        <v>61</v>
      </c>
      <c r="G192" s="5" t="s">
        <v>62</v>
      </c>
      <c r="H192" s="5">
        <v>2012</v>
      </c>
      <c r="I192" s="5">
        <v>64746</v>
      </c>
      <c r="J192" s="5">
        <v>3237.3</v>
      </c>
      <c r="K192" s="5">
        <v>0</v>
      </c>
      <c r="L192" s="5">
        <v>67983.3</v>
      </c>
      <c r="M192" s="5" t="s">
        <v>88</v>
      </c>
    </row>
    <row r="193" spans="1:13" x14ac:dyDescent="0.25">
      <c r="A193" s="5" t="s">
        <v>347</v>
      </c>
      <c r="B193" s="5" t="s">
        <v>153</v>
      </c>
      <c r="C193" s="5" t="s">
        <v>59</v>
      </c>
      <c r="D193" s="7">
        <v>40941</v>
      </c>
      <c r="E193" s="5" t="s">
        <v>137</v>
      </c>
      <c r="F193" s="5" t="s">
        <v>61</v>
      </c>
      <c r="G193" s="5" t="s">
        <v>62</v>
      </c>
      <c r="H193" s="5">
        <v>2012</v>
      </c>
      <c r="I193" s="5">
        <v>57720</v>
      </c>
      <c r="J193" s="5">
        <v>5772</v>
      </c>
      <c r="K193" s="5">
        <v>2308.8000000000002</v>
      </c>
      <c r="L193" s="5">
        <v>65800.800000000003</v>
      </c>
      <c r="M193" s="5" t="s">
        <v>88</v>
      </c>
    </row>
    <row r="194" spans="1:13" x14ac:dyDescent="0.25">
      <c r="A194" s="5" t="s">
        <v>348</v>
      </c>
      <c r="B194" s="5" t="s">
        <v>96</v>
      </c>
      <c r="C194" s="5" t="s">
        <v>59</v>
      </c>
      <c r="D194" s="7">
        <v>40947</v>
      </c>
      <c r="E194" s="5" t="s">
        <v>137</v>
      </c>
      <c r="F194" s="5" t="s">
        <v>61</v>
      </c>
      <c r="G194" s="5" t="s">
        <v>62</v>
      </c>
      <c r="H194" s="5">
        <v>2012</v>
      </c>
      <c r="I194" s="5">
        <v>99136</v>
      </c>
      <c r="J194" s="5">
        <v>4956.8</v>
      </c>
      <c r="K194" s="5">
        <v>0</v>
      </c>
      <c r="L194" s="5">
        <v>104092.8</v>
      </c>
      <c r="M194" s="5" t="s">
        <v>99</v>
      </c>
    </row>
    <row r="195" spans="1:13" x14ac:dyDescent="0.25">
      <c r="A195" s="5" t="s">
        <v>349</v>
      </c>
      <c r="B195" s="5" t="s">
        <v>206</v>
      </c>
      <c r="C195" s="5" t="s">
        <v>59</v>
      </c>
      <c r="D195" s="7">
        <v>41611</v>
      </c>
      <c r="E195" s="5" t="s">
        <v>137</v>
      </c>
      <c r="F195" s="5" t="s">
        <v>61</v>
      </c>
      <c r="G195" s="5" t="s">
        <v>62</v>
      </c>
      <c r="H195" s="5">
        <v>2012</v>
      </c>
      <c r="I195" s="5">
        <v>90090</v>
      </c>
      <c r="J195" s="5">
        <v>8108.1</v>
      </c>
      <c r="K195" s="5">
        <v>0</v>
      </c>
      <c r="L195" s="5">
        <v>233198.1</v>
      </c>
      <c r="M195" s="5" t="s">
        <v>110</v>
      </c>
    </row>
    <row r="196" spans="1:13" x14ac:dyDescent="0.25">
      <c r="A196" s="5" t="s">
        <v>350</v>
      </c>
      <c r="B196" s="5" t="s">
        <v>211</v>
      </c>
      <c r="C196" s="5" t="s">
        <v>59</v>
      </c>
      <c r="D196" s="7">
        <v>41612</v>
      </c>
      <c r="E196" s="5" t="s">
        <v>137</v>
      </c>
      <c r="F196" s="5" t="s">
        <v>61</v>
      </c>
      <c r="G196" s="5" t="s">
        <v>62</v>
      </c>
      <c r="H196" s="5">
        <v>2012</v>
      </c>
      <c r="I196" s="5">
        <v>69336</v>
      </c>
      <c r="J196" s="5">
        <v>7626.96</v>
      </c>
      <c r="K196" s="5">
        <v>2773.44</v>
      </c>
      <c r="L196" s="5">
        <v>79736.400000000009</v>
      </c>
      <c r="M196" s="5" t="s">
        <v>76</v>
      </c>
    </row>
    <row r="197" spans="1:13" x14ac:dyDescent="0.25">
      <c r="A197" s="5" t="s">
        <v>351</v>
      </c>
      <c r="B197" s="5" t="s">
        <v>264</v>
      </c>
      <c r="C197" s="5" t="s">
        <v>59</v>
      </c>
      <c r="D197" s="7">
        <v>41612</v>
      </c>
      <c r="E197" s="5" t="s">
        <v>137</v>
      </c>
      <c r="F197" s="5" t="s">
        <v>61</v>
      </c>
      <c r="G197" s="5" t="s">
        <v>62</v>
      </c>
      <c r="H197" s="5">
        <v>2012</v>
      </c>
      <c r="I197" s="5">
        <v>92820</v>
      </c>
      <c r="J197" s="5">
        <v>9282</v>
      </c>
      <c r="K197" s="5">
        <v>0</v>
      </c>
      <c r="L197" s="5">
        <v>242102</v>
      </c>
      <c r="M197" s="5" t="s">
        <v>110</v>
      </c>
    </row>
    <row r="198" spans="1:13" x14ac:dyDescent="0.25">
      <c r="A198" s="5" t="s">
        <v>352</v>
      </c>
      <c r="B198" s="5" t="s">
        <v>224</v>
      </c>
      <c r="C198" s="5" t="s">
        <v>59</v>
      </c>
      <c r="D198" s="7">
        <v>41622</v>
      </c>
      <c r="E198" s="5" t="s">
        <v>137</v>
      </c>
      <c r="F198" s="5" t="s">
        <v>61</v>
      </c>
      <c r="G198" s="5" t="s">
        <v>62</v>
      </c>
      <c r="H198" s="5">
        <v>2012</v>
      </c>
      <c r="I198" s="5">
        <v>51251</v>
      </c>
      <c r="J198" s="5">
        <v>3075.06</v>
      </c>
      <c r="K198" s="5">
        <v>2562.5500000000002</v>
      </c>
      <c r="L198" s="5">
        <v>56888.61</v>
      </c>
      <c r="M198" s="5" t="s">
        <v>73</v>
      </c>
    </row>
    <row r="199" spans="1:13" x14ac:dyDescent="0.25">
      <c r="A199" s="5" t="s">
        <v>353</v>
      </c>
      <c r="B199" s="5" t="s">
        <v>354</v>
      </c>
      <c r="C199" s="5" t="s">
        <v>59</v>
      </c>
      <c r="D199" s="7">
        <v>40026</v>
      </c>
      <c r="E199" s="5" t="s">
        <v>137</v>
      </c>
      <c r="F199" s="5" t="s">
        <v>61</v>
      </c>
      <c r="G199" s="5" t="s">
        <v>62</v>
      </c>
      <c r="H199" s="5">
        <v>2012</v>
      </c>
      <c r="I199" s="5">
        <v>58598</v>
      </c>
      <c r="J199" s="5">
        <v>7031.76</v>
      </c>
      <c r="K199" s="5">
        <v>0</v>
      </c>
      <c r="L199" s="5">
        <v>65629.759999999995</v>
      </c>
      <c r="M199" s="5" t="s">
        <v>73</v>
      </c>
    </row>
    <row r="200" spans="1:13" x14ac:dyDescent="0.25">
      <c r="A200" s="5" t="s">
        <v>355</v>
      </c>
      <c r="B200" s="5" t="s">
        <v>246</v>
      </c>
      <c r="C200" s="5" t="s">
        <v>59</v>
      </c>
      <c r="D200" s="7">
        <v>40136</v>
      </c>
      <c r="E200" s="5" t="s">
        <v>137</v>
      </c>
      <c r="F200" s="5" t="s">
        <v>61</v>
      </c>
      <c r="G200" s="5" t="s">
        <v>62</v>
      </c>
      <c r="H200" s="5">
        <v>2012</v>
      </c>
      <c r="I200" s="5">
        <v>80475</v>
      </c>
      <c r="J200" s="5">
        <v>9657</v>
      </c>
      <c r="K200" s="5">
        <v>3219</v>
      </c>
      <c r="L200" s="5">
        <v>93351</v>
      </c>
      <c r="M200" s="5" t="s">
        <v>99</v>
      </c>
    </row>
    <row r="201" spans="1:13" x14ac:dyDescent="0.25">
      <c r="A201" s="5" t="s">
        <v>356</v>
      </c>
      <c r="B201" s="5" t="s">
        <v>78</v>
      </c>
      <c r="C201" s="5" t="s">
        <v>59</v>
      </c>
      <c r="D201" s="7">
        <v>40139</v>
      </c>
      <c r="E201" s="5" t="s">
        <v>137</v>
      </c>
      <c r="F201" s="5" t="s">
        <v>61</v>
      </c>
      <c r="G201" s="5" t="s">
        <v>62</v>
      </c>
      <c r="H201" s="5">
        <v>2012</v>
      </c>
      <c r="I201" s="5">
        <v>89782</v>
      </c>
      <c r="J201" s="5">
        <v>9876.02</v>
      </c>
      <c r="K201" s="5">
        <v>897.82</v>
      </c>
      <c r="L201" s="5">
        <v>100555.84000000001</v>
      </c>
      <c r="M201" s="5" t="s">
        <v>140</v>
      </c>
    </row>
    <row r="202" spans="1:13" x14ac:dyDescent="0.25">
      <c r="A202" s="5" t="s">
        <v>357</v>
      </c>
      <c r="B202" s="5" t="s">
        <v>214</v>
      </c>
      <c r="C202" s="5" t="s">
        <v>59</v>
      </c>
      <c r="D202" s="7">
        <v>40303</v>
      </c>
      <c r="E202" s="5" t="s">
        <v>137</v>
      </c>
      <c r="F202" s="5" t="s">
        <v>61</v>
      </c>
      <c r="G202" s="5" t="s">
        <v>62</v>
      </c>
      <c r="H202" s="5">
        <v>2012</v>
      </c>
      <c r="I202" s="5">
        <v>71635</v>
      </c>
      <c r="J202" s="5">
        <v>3581.75</v>
      </c>
      <c r="K202" s="5">
        <v>0</v>
      </c>
      <c r="L202" s="5">
        <v>75216.75</v>
      </c>
      <c r="M202" s="5" t="s">
        <v>73</v>
      </c>
    </row>
    <row r="203" spans="1:13" x14ac:dyDescent="0.25">
      <c r="A203" s="5" t="s">
        <v>358</v>
      </c>
      <c r="B203" s="5" t="s">
        <v>208</v>
      </c>
      <c r="C203" s="5" t="s">
        <v>59</v>
      </c>
      <c r="D203" s="7">
        <v>40318</v>
      </c>
      <c r="E203" s="5" t="s">
        <v>137</v>
      </c>
      <c r="F203" s="5" t="s">
        <v>61</v>
      </c>
      <c r="G203" s="5" t="s">
        <v>121</v>
      </c>
      <c r="H203" s="5">
        <v>2012</v>
      </c>
      <c r="I203" s="5">
        <v>54634</v>
      </c>
      <c r="J203" s="5">
        <v>3824.38</v>
      </c>
      <c r="K203" s="5">
        <v>0</v>
      </c>
      <c r="L203" s="5">
        <v>148458.38</v>
      </c>
      <c r="M203" s="5" t="s">
        <v>110</v>
      </c>
    </row>
    <row r="204" spans="1:13" x14ac:dyDescent="0.25">
      <c r="A204" s="5" t="s">
        <v>359</v>
      </c>
      <c r="B204" s="5" t="s">
        <v>90</v>
      </c>
      <c r="C204" s="5" t="s">
        <v>85</v>
      </c>
      <c r="D204" s="7">
        <v>40394</v>
      </c>
      <c r="E204" s="5" t="s">
        <v>137</v>
      </c>
      <c r="F204" s="5" t="s">
        <v>61</v>
      </c>
      <c r="G204" s="5" t="s">
        <v>121</v>
      </c>
      <c r="H204" s="5">
        <v>2012</v>
      </c>
      <c r="I204" s="5">
        <v>81648</v>
      </c>
      <c r="J204" s="5">
        <v>4082.4</v>
      </c>
      <c r="K204" s="5">
        <v>3265.92</v>
      </c>
      <c r="L204" s="5">
        <v>88996.319999999992</v>
      </c>
      <c r="M204" s="5" t="s">
        <v>88</v>
      </c>
    </row>
    <row r="205" spans="1:13" x14ac:dyDescent="0.25">
      <c r="A205" s="5" t="s">
        <v>360</v>
      </c>
      <c r="B205" s="5" t="s">
        <v>128</v>
      </c>
      <c r="C205" s="5" t="s">
        <v>59</v>
      </c>
      <c r="D205" s="7">
        <v>40446</v>
      </c>
      <c r="E205" s="5" t="s">
        <v>137</v>
      </c>
      <c r="F205" s="5" t="s">
        <v>61</v>
      </c>
      <c r="G205" s="5" t="s">
        <v>121</v>
      </c>
      <c r="H205" s="5">
        <v>2012</v>
      </c>
      <c r="I205" s="5">
        <v>30570</v>
      </c>
      <c r="J205" s="5">
        <v>1834.2</v>
      </c>
      <c r="K205" s="5">
        <v>1528.5</v>
      </c>
      <c r="L205" s="5">
        <v>33932.699999999997</v>
      </c>
      <c r="M205" s="5" t="s">
        <v>146</v>
      </c>
    </row>
    <row r="206" spans="1:13" x14ac:dyDescent="0.25">
      <c r="A206" s="5" t="s">
        <v>361</v>
      </c>
      <c r="B206" s="5" t="s">
        <v>116</v>
      </c>
      <c r="C206" s="5" t="s">
        <v>59</v>
      </c>
      <c r="D206" s="7">
        <v>40470</v>
      </c>
      <c r="E206" s="5" t="s">
        <v>137</v>
      </c>
      <c r="F206" s="5" t="s">
        <v>61</v>
      </c>
      <c r="G206" s="5" t="s">
        <v>121</v>
      </c>
      <c r="H206" s="5">
        <v>2012</v>
      </c>
      <c r="I206" s="5">
        <v>43680</v>
      </c>
      <c r="J206" s="5">
        <v>3494.4</v>
      </c>
      <c r="K206" s="5">
        <v>2184</v>
      </c>
      <c r="L206" s="5">
        <v>49358.400000000001</v>
      </c>
      <c r="M206" s="5" t="s">
        <v>63</v>
      </c>
    </row>
    <row r="207" spans="1:13" x14ac:dyDescent="0.25">
      <c r="A207" s="5" t="s">
        <v>362</v>
      </c>
      <c r="B207" s="5" t="s">
        <v>329</v>
      </c>
      <c r="C207" s="5" t="s">
        <v>59</v>
      </c>
      <c r="D207" s="7">
        <v>40533</v>
      </c>
      <c r="E207" s="5" t="s">
        <v>137</v>
      </c>
      <c r="F207" s="5" t="s">
        <v>61</v>
      </c>
      <c r="G207" s="5" t="s">
        <v>121</v>
      </c>
      <c r="H207" s="5">
        <v>2012</v>
      </c>
      <c r="I207" s="5">
        <v>57866</v>
      </c>
      <c r="J207" s="5">
        <v>5207.9399999999996</v>
      </c>
      <c r="K207" s="5">
        <v>578.66</v>
      </c>
      <c r="L207" s="5">
        <v>63652.600000000006</v>
      </c>
      <c r="M207" s="5" t="s">
        <v>140</v>
      </c>
    </row>
    <row r="208" spans="1:13" x14ac:dyDescent="0.25">
      <c r="A208" s="5" t="s">
        <v>363</v>
      </c>
      <c r="B208" s="5" t="s">
        <v>145</v>
      </c>
      <c r="C208" s="5" t="s">
        <v>59</v>
      </c>
      <c r="D208" s="7">
        <v>40552</v>
      </c>
      <c r="E208" s="5" t="s">
        <v>137</v>
      </c>
      <c r="F208" s="5" t="s">
        <v>61</v>
      </c>
      <c r="G208" s="5" t="s">
        <v>121</v>
      </c>
      <c r="H208" s="5">
        <v>2012</v>
      </c>
      <c r="I208" s="5">
        <v>38150</v>
      </c>
      <c r="J208" s="5">
        <v>2670.5</v>
      </c>
      <c r="K208" s="5">
        <v>763</v>
      </c>
      <c r="L208" s="5">
        <v>41583.5</v>
      </c>
      <c r="M208" s="5" t="s">
        <v>88</v>
      </c>
    </row>
    <row r="209" spans="1:13" x14ac:dyDescent="0.25">
      <c r="A209" s="5" t="s">
        <v>364</v>
      </c>
      <c r="B209" s="5" t="s">
        <v>206</v>
      </c>
      <c r="C209" s="5" t="s">
        <v>59</v>
      </c>
      <c r="D209" s="7">
        <v>40650</v>
      </c>
      <c r="E209" s="5" t="s">
        <v>137</v>
      </c>
      <c r="F209" s="5" t="s">
        <v>61</v>
      </c>
      <c r="G209" s="5" t="s">
        <v>121</v>
      </c>
      <c r="H209" s="5">
        <v>2012</v>
      </c>
      <c r="I209" s="5">
        <v>68900</v>
      </c>
      <c r="J209" s="5">
        <v>4823</v>
      </c>
      <c r="K209" s="5">
        <v>0</v>
      </c>
      <c r="L209" s="5">
        <v>73723</v>
      </c>
      <c r="M209" s="5" t="s">
        <v>66</v>
      </c>
    </row>
    <row r="210" spans="1:13" x14ac:dyDescent="0.25">
      <c r="A210" s="5" t="s">
        <v>365</v>
      </c>
      <c r="B210" s="5" t="s">
        <v>246</v>
      </c>
      <c r="C210" s="5" t="s">
        <v>59</v>
      </c>
      <c r="D210" s="7">
        <v>40669</v>
      </c>
      <c r="E210" s="5" t="s">
        <v>137</v>
      </c>
      <c r="F210" s="5" t="s">
        <v>61</v>
      </c>
      <c r="G210" s="5" t="s">
        <v>121</v>
      </c>
      <c r="H210" s="5">
        <v>2012</v>
      </c>
      <c r="I210" s="5">
        <v>87550</v>
      </c>
      <c r="J210" s="5">
        <v>8755</v>
      </c>
      <c r="K210" s="5">
        <v>1751</v>
      </c>
      <c r="L210" s="5">
        <v>98056</v>
      </c>
      <c r="M210" s="5" t="s">
        <v>99</v>
      </c>
    </row>
    <row r="211" spans="1:13" x14ac:dyDescent="0.25">
      <c r="A211" s="5" t="s">
        <v>366</v>
      </c>
      <c r="B211" s="5" t="s">
        <v>264</v>
      </c>
      <c r="C211" s="5" t="s">
        <v>59</v>
      </c>
      <c r="D211" s="7">
        <v>40766</v>
      </c>
      <c r="E211" s="5" t="s">
        <v>137</v>
      </c>
      <c r="F211" s="5" t="s">
        <v>61</v>
      </c>
      <c r="G211" s="5" t="s">
        <v>121</v>
      </c>
      <c r="H211" s="5">
        <v>2012</v>
      </c>
      <c r="I211" s="5">
        <v>47080</v>
      </c>
      <c r="J211" s="5">
        <v>5649.6</v>
      </c>
      <c r="K211" s="5">
        <v>941.6</v>
      </c>
      <c r="L211" s="5">
        <v>53671.199999999997</v>
      </c>
      <c r="M211" s="5" t="s">
        <v>73</v>
      </c>
    </row>
    <row r="212" spans="1:13" x14ac:dyDescent="0.25">
      <c r="A212" s="5" t="s">
        <v>367</v>
      </c>
      <c r="B212" s="5" t="s">
        <v>275</v>
      </c>
      <c r="C212" s="5" t="s">
        <v>59</v>
      </c>
      <c r="D212" s="7">
        <v>40788</v>
      </c>
      <c r="E212" s="5" t="s">
        <v>137</v>
      </c>
      <c r="F212" s="5" t="s">
        <v>61</v>
      </c>
      <c r="G212" s="5" t="s">
        <v>121</v>
      </c>
      <c r="H212" s="5">
        <v>2012</v>
      </c>
      <c r="I212" s="5">
        <v>107520</v>
      </c>
      <c r="J212" s="5">
        <v>8601.6</v>
      </c>
      <c r="K212" s="5">
        <v>1075.2</v>
      </c>
      <c r="L212" s="5">
        <v>117196.8</v>
      </c>
      <c r="M212" s="5" t="s">
        <v>73</v>
      </c>
    </row>
    <row r="213" spans="1:13" x14ac:dyDescent="0.25">
      <c r="A213" s="5" t="s">
        <v>368</v>
      </c>
      <c r="B213" s="5" t="s">
        <v>369</v>
      </c>
      <c r="C213" s="5" t="s">
        <v>59</v>
      </c>
      <c r="D213" s="7">
        <v>40863</v>
      </c>
      <c r="E213" s="5" t="s">
        <v>137</v>
      </c>
      <c r="F213" s="5" t="s">
        <v>61</v>
      </c>
      <c r="G213" s="5" t="s">
        <v>121</v>
      </c>
      <c r="H213" s="5">
        <v>2012</v>
      </c>
      <c r="I213" s="5">
        <v>128520</v>
      </c>
      <c r="J213" s="5">
        <v>14137.2</v>
      </c>
      <c r="K213" s="5">
        <v>1285.2</v>
      </c>
      <c r="L213" s="5">
        <v>143942.40000000002</v>
      </c>
      <c r="M213" s="5" t="s">
        <v>140</v>
      </c>
    </row>
    <row r="214" spans="1:13" x14ac:dyDescent="0.25">
      <c r="A214" s="5" t="s">
        <v>370</v>
      </c>
      <c r="B214" s="5" t="s">
        <v>124</v>
      </c>
      <c r="C214" s="5" t="s">
        <v>85</v>
      </c>
      <c r="D214" s="7">
        <v>40899</v>
      </c>
      <c r="E214" s="5" t="s">
        <v>137</v>
      </c>
      <c r="F214" s="5" t="s">
        <v>61</v>
      </c>
      <c r="G214" s="5" t="s">
        <v>121</v>
      </c>
      <c r="H214" s="5">
        <v>2012</v>
      </c>
      <c r="I214" s="5">
        <v>75040</v>
      </c>
      <c r="J214" s="5">
        <v>6753.6</v>
      </c>
      <c r="K214" s="5">
        <v>750.4</v>
      </c>
      <c r="L214" s="5">
        <v>82544</v>
      </c>
      <c r="M214" s="5" t="s">
        <v>73</v>
      </c>
    </row>
    <row r="215" spans="1:13" x14ac:dyDescent="0.25">
      <c r="A215" s="5" t="s">
        <v>371</v>
      </c>
      <c r="B215" s="5" t="s">
        <v>219</v>
      </c>
      <c r="C215" s="5" t="s">
        <v>59</v>
      </c>
      <c r="D215" s="7">
        <v>41030</v>
      </c>
      <c r="E215" s="5" t="s">
        <v>137</v>
      </c>
      <c r="F215" s="5" t="s">
        <v>61</v>
      </c>
      <c r="G215" s="5" t="s">
        <v>121</v>
      </c>
      <c r="H215" s="5">
        <v>2012</v>
      </c>
      <c r="I215" s="5">
        <v>31000</v>
      </c>
      <c r="J215" s="5">
        <v>3410</v>
      </c>
      <c r="K215" s="5">
        <v>0</v>
      </c>
      <c r="L215" s="5">
        <v>34410</v>
      </c>
      <c r="M215" s="5" t="s">
        <v>66</v>
      </c>
    </row>
    <row r="216" spans="1:13" x14ac:dyDescent="0.25">
      <c r="A216" s="5" t="s">
        <v>372</v>
      </c>
      <c r="B216" s="5" t="s">
        <v>373</v>
      </c>
      <c r="C216" s="5" t="s">
        <v>59</v>
      </c>
      <c r="D216" s="7">
        <v>41038</v>
      </c>
      <c r="E216" s="5" t="s">
        <v>137</v>
      </c>
      <c r="F216" s="5" t="s">
        <v>61</v>
      </c>
      <c r="G216" s="5" t="s">
        <v>121</v>
      </c>
      <c r="H216" s="5">
        <v>2012</v>
      </c>
      <c r="I216" s="5">
        <v>16000</v>
      </c>
      <c r="J216" s="5">
        <v>1280</v>
      </c>
      <c r="K216" s="5">
        <v>480</v>
      </c>
      <c r="L216" s="5">
        <v>17760</v>
      </c>
      <c r="M216" s="5" t="s">
        <v>73</v>
      </c>
    </row>
    <row r="217" spans="1:13" x14ac:dyDescent="0.25">
      <c r="A217" s="5" t="s">
        <v>374</v>
      </c>
      <c r="B217" s="5" t="s">
        <v>126</v>
      </c>
      <c r="C217" s="5" t="s">
        <v>59</v>
      </c>
      <c r="D217" s="7">
        <v>41085</v>
      </c>
      <c r="E217" s="5" t="s">
        <v>137</v>
      </c>
      <c r="F217" s="5" t="s">
        <v>61</v>
      </c>
      <c r="G217" s="5" t="s">
        <v>121</v>
      </c>
      <c r="H217" s="5">
        <v>2012</v>
      </c>
      <c r="I217" s="5">
        <v>53000</v>
      </c>
      <c r="J217" s="5">
        <v>4240</v>
      </c>
      <c r="K217" s="5">
        <v>530</v>
      </c>
      <c r="L217" s="5">
        <v>57770</v>
      </c>
      <c r="M217" s="5" t="s">
        <v>76</v>
      </c>
    </row>
    <row r="218" spans="1:13" x14ac:dyDescent="0.25">
      <c r="A218" s="5" t="s">
        <v>375</v>
      </c>
      <c r="B218" s="5" t="s">
        <v>142</v>
      </c>
      <c r="C218" s="5" t="s">
        <v>59</v>
      </c>
      <c r="D218" s="7">
        <v>41088</v>
      </c>
      <c r="E218" s="5" t="s">
        <v>137</v>
      </c>
      <c r="F218" s="5" t="s">
        <v>61</v>
      </c>
      <c r="G218" s="5" t="s">
        <v>121</v>
      </c>
      <c r="H218" s="5">
        <v>2012</v>
      </c>
      <c r="I218" s="5">
        <v>53000</v>
      </c>
      <c r="J218" s="5">
        <v>4240</v>
      </c>
      <c r="K218" s="5">
        <v>0</v>
      </c>
      <c r="L218" s="5">
        <v>68240</v>
      </c>
      <c r="M218" s="5" t="s">
        <v>110</v>
      </c>
    </row>
    <row r="219" spans="1:13" x14ac:dyDescent="0.25">
      <c r="A219" s="5" t="s">
        <v>376</v>
      </c>
      <c r="B219" s="5" t="s">
        <v>112</v>
      </c>
      <c r="C219" s="5" t="s">
        <v>59</v>
      </c>
      <c r="D219" s="7">
        <v>41110</v>
      </c>
      <c r="E219" s="5" t="s">
        <v>137</v>
      </c>
      <c r="F219" s="5" t="s">
        <v>61</v>
      </c>
      <c r="G219" s="5" t="s">
        <v>121</v>
      </c>
      <c r="H219" s="5">
        <v>2012</v>
      </c>
      <c r="I219" s="5">
        <v>26000</v>
      </c>
      <c r="J219" s="5">
        <v>1560</v>
      </c>
      <c r="K219" s="5">
        <v>780</v>
      </c>
      <c r="L219" s="5">
        <v>28340</v>
      </c>
      <c r="M219" s="5" t="s">
        <v>73</v>
      </c>
    </row>
    <row r="220" spans="1:13" x14ac:dyDescent="0.25">
      <c r="A220" s="5" t="s">
        <v>377</v>
      </c>
      <c r="B220" s="5" t="s">
        <v>151</v>
      </c>
      <c r="C220" s="5" t="s">
        <v>85</v>
      </c>
      <c r="D220" s="7">
        <v>41128</v>
      </c>
      <c r="E220" s="5" t="s">
        <v>137</v>
      </c>
      <c r="F220" s="5" t="s">
        <v>61</v>
      </c>
      <c r="G220" s="5" t="s">
        <v>121</v>
      </c>
      <c r="H220" s="5">
        <v>2012</v>
      </c>
      <c r="I220" s="5">
        <v>60000</v>
      </c>
      <c r="J220" s="5">
        <v>4800</v>
      </c>
      <c r="K220" s="5">
        <v>0</v>
      </c>
      <c r="L220" s="5">
        <v>74000</v>
      </c>
      <c r="M220" s="5" t="s">
        <v>110</v>
      </c>
    </row>
    <row r="221" spans="1:13" x14ac:dyDescent="0.25">
      <c r="A221" s="5" t="s">
        <v>378</v>
      </c>
      <c r="B221" s="5" t="s">
        <v>294</v>
      </c>
      <c r="C221" s="5" t="s">
        <v>59</v>
      </c>
      <c r="D221" s="7">
        <v>41144</v>
      </c>
      <c r="E221" s="5" t="s">
        <v>137</v>
      </c>
      <c r="F221" s="5" t="s">
        <v>61</v>
      </c>
      <c r="G221" s="5" t="s">
        <v>121</v>
      </c>
      <c r="H221" s="5">
        <v>2012</v>
      </c>
      <c r="I221" s="5">
        <v>34000</v>
      </c>
      <c r="J221" s="5">
        <v>3060</v>
      </c>
      <c r="K221" s="5">
        <v>1700</v>
      </c>
      <c r="L221" s="5">
        <v>38760</v>
      </c>
      <c r="M221" s="5" t="s">
        <v>99</v>
      </c>
    </row>
    <row r="222" spans="1:13" x14ac:dyDescent="0.25">
      <c r="A222" s="5" t="s">
        <v>379</v>
      </c>
      <c r="B222" s="5" t="s">
        <v>101</v>
      </c>
      <c r="C222" s="5" t="s">
        <v>85</v>
      </c>
      <c r="D222" s="7">
        <v>41234</v>
      </c>
      <c r="E222" s="5" t="s">
        <v>137</v>
      </c>
      <c r="F222" s="5" t="s">
        <v>61</v>
      </c>
      <c r="G222" s="5" t="s">
        <v>121</v>
      </c>
      <c r="H222" s="5">
        <v>2012</v>
      </c>
      <c r="I222" s="5">
        <v>64000</v>
      </c>
      <c r="J222" s="5">
        <v>5120</v>
      </c>
      <c r="K222" s="5">
        <v>2560</v>
      </c>
      <c r="L222" s="5">
        <v>71680</v>
      </c>
      <c r="M222" s="5" t="s">
        <v>99</v>
      </c>
    </row>
    <row r="223" spans="1:13" x14ac:dyDescent="0.25">
      <c r="A223" s="5" t="s">
        <v>380</v>
      </c>
      <c r="B223" s="5" t="s">
        <v>104</v>
      </c>
      <c r="C223" s="5" t="s">
        <v>59</v>
      </c>
      <c r="D223" s="7">
        <v>40414</v>
      </c>
      <c r="E223" s="5" t="s">
        <v>137</v>
      </c>
      <c r="F223" s="5" t="s">
        <v>61</v>
      </c>
      <c r="G223" s="5" t="s">
        <v>121</v>
      </c>
      <c r="H223" s="5">
        <v>2013</v>
      </c>
      <c r="I223" s="5">
        <v>75100</v>
      </c>
      <c r="J223" s="5">
        <v>4506</v>
      </c>
      <c r="K223" s="5">
        <v>0</v>
      </c>
      <c r="L223" s="5">
        <v>165606</v>
      </c>
      <c r="M223" s="5" t="s">
        <v>110</v>
      </c>
    </row>
    <row r="224" spans="1:13" x14ac:dyDescent="0.25">
      <c r="A224" s="5" t="s">
        <v>381</v>
      </c>
      <c r="B224" s="5" t="s">
        <v>87</v>
      </c>
      <c r="C224" s="5" t="s">
        <v>59</v>
      </c>
      <c r="D224" s="7">
        <v>40469</v>
      </c>
      <c r="E224" s="5" t="s">
        <v>137</v>
      </c>
      <c r="F224" s="5" t="s">
        <v>61</v>
      </c>
      <c r="G224" s="5" t="s">
        <v>121</v>
      </c>
      <c r="H224" s="5">
        <v>2013</v>
      </c>
      <c r="I224" s="5">
        <v>54800</v>
      </c>
      <c r="J224" s="5">
        <v>2740</v>
      </c>
      <c r="K224" s="5">
        <v>0</v>
      </c>
      <c r="L224" s="5">
        <v>57540</v>
      </c>
      <c r="M224" s="5" t="s">
        <v>146</v>
      </c>
    </row>
    <row r="225" spans="1:13" x14ac:dyDescent="0.25">
      <c r="A225" s="5" t="s">
        <v>382</v>
      </c>
      <c r="B225" s="5" t="s">
        <v>193</v>
      </c>
      <c r="C225" s="5" t="s">
        <v>59</v>
      </c>
      <c r="D225" s="7">
        <v>40519</v>
      </c>
      <c r="E225" s="5" t="s">
        <v>137</v>
      </c>
      <c r="F225" s="5" t="s">
        <v>61</v>
      </c>
      <c r="G225" s="5" t="s">
        <v>121</v>
      </c>
      <c r="H225" s="5">
        <v>2013</v>
      </c>
      <c r="I225" s="5">
        <v>88200</v>
      </c>
      <c r="J225" s="5">
        <v>7056</v>
      </c>
      <c r="K225" s="5">
        <v>2646</v>
      </c>
      <c r="L225" s="5">
        <v>97902</v>
      </c>
      <c r="M225" s="5" t="s">
        <v>140</v>
      </c>
    </row>
    <row r="226" spans="1:13" x14ac:dyDescent="0.25">
      <c r="A226" s="5" t="s">
        <v>383</v>
      </c>
      <c r="B226" s="5" t="s">
        <v>118</v>
      </c>
      <c r="C226" s="5" t="s">
        <v>59</v>
      </c>
      <c r="D226" s="7">
        <v>40837</v>
      </c>
      <c r="E226" s="5" t="s">
        <v>137</v>
      </c>
      <c r="F226" s="5" t="s">
        <v>61</v>
      </c>
      <c r="G226" s="5" t="s">
        <v>121</v>
      </c>
      <c r="H226" s="5">
        <v>2013</v>
      </c>
      <c r="I226" s="5">
        <v>50000</v>
      </c>
      <c r="J226" s="5">
        <v>2500</v>
      </c>
      <c r="K226" s="5">
        <v>1500</v>
      </c>
      <c r="L226" s="5">
        <v>54000</v>
      </c>
      <c r="M226" s="5" t="s">
        <v>140</v>
      </c>
    </row>
    <row r="227" spans="1:13" x14ac:dyDescent="0.25">
      <c r="A227" s="5" t="s">
        <v>384</v>
      </c>
      <c r="B227" s="5" t="s">
        <v>182</v>
      </c>
      <c r="C227" s="5" t="s">
        <v>59</v>
      </c>
      <c r="D227" s="7">
        <v>40838</v>
      </c>
      <c r="E227" s="5" t="s">
        <v>137</v>
      </c>
      <c r="F227" s="5" t="s">
        <v>61</v>
      </c>
      <c r="G227" s="5" t="s">
        <v>121</v>
      </c>
      <c r="H227" s="5">
        <v>2013</v>
      </c>
      <c r="I227" s="5">
        <v>85600</v>
      </c>
      <c r="J227" s="5">
        <v>6848</v>
      </c>
      <c r="K227" s="5">
        <v>2568</v>
      </c>
      <c r="L227" s="5">
        <v>95016</v>
      </c>
      <c r="M227" s="5" t="s">
        <v>99</v>
      </c>
    </row>
    <row r="228" spans="1:13" x14ac:dyDescent="0.25">
      <c r="A228" s="5" t="s">
        <v>385</v>
      </c>
      <c r="B228" s="5" t="s">
        <v>68</v>
      </c>
      <c r="C228" s="5" t="s">
        <v>59</v>
      </c>
      <c r="D228" s="7">
        <v>40880</v>
      </c>
      <c r="E228" s="5" t="s">
        <v>137</v>
      </c>
      <c r="F228" s="5" t="s">
        <v>61</v>
      </c>
      <c r="G228" s="5" t="s">
        <v>121</v>
      </c>
      <c r="H228" s="5">
        <v>2013</v>
      </c>
      <c r="I228" s="5">
        <v>87600</v>
      </c>
      <c r="J228" s="5">
        <v>7008</v>
      </c>
      <c r="K228" s="5">
        <v>0</v>
      </c>
      <c r="L228" s="5">
        <v>94608</v>
      </c>
      <c r="M228" s="5" t="s">
        <v>146</v>
      </c>
    </row>
    <row r="229" spans="1:13" x14ac:dyDescent="0.25">
      <c r="A229" s="5" t="s">
        <v>386</v>
      </c>
      <c r="B229" s="5" t="s">
        <v>221</v>
      </c>
      <c r="C229" s="5" t="s">
        <v>59</v>
      </c>
      <c r="D229" s="7">
        <v>40898</v>
      </c>
      <c r="E229" s="5" t="s">
        <v>137</v>
      </c>
      <c r="F229" s="5" t="s">
        <v>61</v>
      </c>
      <c r="G229" s="5" t="s">
        <v>121</v>
      </c>
      <c r="H229" s="5">
        <v>2013</v>
      </c>
      <c r="I229" s="5">
        <v>81800</v>
      </c>
      <c r="J229" s="5">
        <v>4090</v>
      </c>
      <c r="K229" s="5">
        <v>2454</v>
      </c>
      <c r="L229" s="5">
        <v>88344</v>
      </c>
      <c r="M229" s="5" t="s">
        <v>99</v>
      </c>
    </row>
    <row r="230" spans="1:13" x14ac:dyDescent="0.25">
      <c r="A230" s="5" t="s">
        <v>387</v>
      </c>
      <c r="B230" s="5" t="s">
        <v>87</v>
      </c>
      <c r="C230" s="5" t="s">
        <v>59</v>
      </c>
      <c r="D230" s="7">
        <v>40898</v>
      </c>
      <c r="E230" s="5" t="s">
        <v>137</v>
      </c>
      <c r="F230" s="5" t="s">
        <v>61</v>
      </c>
      <c r="G230" s="5" t="s">
        <v>121</v>
      </c>
      <c r="H230" s="5">
        <v>2013</v>
      </c>
      <c r="I230" s="5">
        <v>103100</v>
      </c>
      <c r="J230" s="5">
        <v>11341</v>
      </c>
      <c r="K230" s="5">
        <v>4124</v>
      </c>
      <c r="L230" s="5">
        <v>118565</v>
      </c>
      <c r="M230" s="5" t="s">
        <v>146</v>
      </c>
    </row>
    <row r="231" spans="1:13" x14ac:dyDescent="0.25">
      <c r="A231" s="5" t="s">
        <v>388</v>
      </c>
      <c r="B231" s="5" t="s">
        <v>94</v>
      </c>
      <c r="C231" s="5" t="s">
        <v>59</v>
      </c>
      <c r="D231" s="7">
        <v>40901</v>
      </c>
      <c r="E231" s="5" t="s">
        <v>137</v>
      </c>
      <c r="F231" s="5" t="s">
        <v>61</v>
      </c>
      <c r="G231" s="5" t="s">
        <v>121</v>
      </c>
      <c r="H231" s="5">
        <v>2013</v>
      </c>
      <c r="I231" s="5">
        <v>110700</v>
      </c>
      <c r="J231" s="5">
        <v>12177</v>
      </c>
      <c r="K231" s="5">
        <v>4428</v>
      </c>
      <c r="L231" s="5">
        <v>127305</v>
      </c>
      <c r="M231" s="5" t="s">
        <v>63</v>
      </c>
    </row>
    <row r="232" spans="1:13" x14ac:dyDescent="0.25">
      <c r="A232" s="5" t="s">
        <v>389</v>
      </c>
      <c r="B232" s="5" t="s">
        <v>168</v>
      </c>
      <c r="C232" s="5" t="s">
        <v>85</v>
      </c>
      <c r="D232" s="7">
        <v>40911</v>
      </c>
      <c r="E232" s="5" t="s">
        <v>137</v>
      </c>
      <c r="F232" s="5" t="s">
        <v>61</v>
      </c>
      <c r="G232" s="5" t="s">
        <v>121</v>
      </c>
      <c r="H232" s="5">
        <v>2013</v>
      </c>
      <c r="I232" s="5">
        <v>67300</v>
      </c>
      <c r="J232" s="5">
        <v>6730</v>
      </c>
      <c r="K232" s="5">
        <v>673</v>
      </c>
      <c r="L232" s="5">
        <v>74703</v>
      </c>
      <c r="M232" s="5" t="s">
        <v>88</v>
      </c>
    </row>
    <row r="233" spans="1:13" x14ac:dyDescent="0.25">
      <c r="A233" s="5" t="s">
        <v>390</v>
      </c>
      <c r="B233" s="5" t="s">
        <v>197</v>
      </c>
      <c r="C233" s="5" t="s">
        <v>85</v>
      </c>
      <c r="D233" s="7">
        <v>40941</v>
      </c>
      <c r="E233" s="5" t="s">
        <v>137</v>
      </c>
      <c r="F233" s="5" t="s">
        <v>61</v>
      </c>
      <c r="G233" s="5" t="s">
        <v>121</v>
      </c>
      <c r="H233" s="5">
        <v>2013</v>
      </c>
      <c r="I233" s="5">
        <v>64600</v>
      </c>
      <c r="J233" s="5">
        <v>5814</v>
      </c>
      <c r="K233" s="5">
        <v>2584</v>
      </c>
      <c r="L233" s="5">
        <v>72998</v>
      </c>
      <c r="M233" s="5" t="s">
        <v>88</v>
      </c>
    </row>
    <row r="234" spans="1:13" x14ac:dyDescent="0.25">
      <c r="A234" s="5" t="s">
        <v>391</v>
      </c>
      <c r="B234" s="5" t="s">
        <v>92</v>
      </c>
      <c r="C234" s="5" t="s">
        <v>59</v>
      </c>
      <c r="D234" s="7">
        <v>40947</v>
      </c>
      <c r="E234" s="5" t="s">
        <v>137</v>
      </c>
      <c r="F234" s="5" t="s">
        <v>61</v>
      </c>
      <c r="G234" s="5" t="s">
        <v>121</v>
      </c>
      <c r="H234" s="5">
        <v>2013</v>
      </c>
      <c r="I234" s="5">
        <v>102100</v>
      </c>
      <c r="J234" s="5">
        <v>8168</v>
      </c>
      <c r="K234" s="5">
        <v>1021</v>
      </c>
      <c r="L234" s="5">
        <v>111289</v>
      </c>
      <c r="M234" s="5" t="s">
        <v>99</v>
      </c>
    </row>
    <row r="235" spans="1:13" x14ac:dyDescent="0.25">
      <c r="A235" s="5" t="s">
        <v>392</v>
      </c>
      <c r="B235" s="5" t="s">
        <v>195</v>
      </c>
      <c r="C235" s="5" t="s">
        <v>59</v>
      </c>
      <c r="D235" s="7">
        <v>41611</v>
      </c>
      <c r="E235" s="5" t="s">
        <v>137</v>
      </c>
      <c r="F235" s="5" t="s">
        <v>61</v>
      </c>
      <c r="G235" s="5" t="s">
        <v>121</v>
      </c>
      <c r="H235" s="5">
        <v>2013</v>
      </c>
      <c r="I235" s="5">
        <v>95500</v>
      </c>
      <c r="J235" s="5">
        <v>7640</v>
      </c>
      <c r="K235" s="5">
        <v>0</v>
      </c>
      <c r="L235" s="5">
        <v>227140</v>
      </c>
      <c r="M235" s="5" t="s">
        <v>110</v>
      </c>
    </row>
    <row r="236" spans="1:13" x14ac:dyDescent="0.25">
      <c r="A236" s="5" t="s">
        <v>393</v>
      </c>
      <c r="B236" s="5" t="s">
        <v>155</v>
      </c>
      <c r="C236" s="5" t="s">
        <v>59</v>
      </c>
      <c r="D236" s="7">
        <v>41612</v>
      </c>
      <c r="E236" s="5" t="s">
        <v>137</v>
      </c>
      <c r="F236" s="5" t="s">
        <v>61</v>
      </c>
      <c r="G236" s="5" t="s">
        <v>121</v>
      </c>
      <c r="H236" s="5">
        <v>2013</v>
      </c>
      <c r="I236" s="5">
        <v>73500</v>
      </c>
      <c r="J236" s="5">
        <v>8085</v>
      </c>
      <c r="K236" s="5">
        <v>735</v>
      </c>
      <c r="L236" s="5">
        <v>82320</v>
      </c>
      <c r="M236" s="5" t="s">
        <v>76</v>
      </c>
    </row>
    <row r="237" spans="1:13" x14ac:dyDescent="0.25">
      <c r="A237" s="5" t="s">
        <v>394</v>
      </c>
      <c r="B237" s="5" t="s">
        <v>329</v>
      </c>
      <c r="C237" s="5" t="s">
        <v>59</v>
      </c>
      <c r="D237" s="7">
        <v>41612</v>
      </c>
      <c r="E237" s="5" t="s">
        <v>137</v>
      </c>
      <c r="F237" s="5" t="s">
        <v>61</v>
      </c>
      <c r="G237" s="5" t="s">
        <v>121</v>
      </c>
      <c r="H237" s="5">
        <v>2013</v>
      </c>
      <c r="I237" s="5">
        <v>104000</v>
      </c>
      <c r="J237" s="5">
        <v>8320</v>
      </c>
      <c r="K237" s="5">
        <v>0</v>
      </c>
      <c r="L237" s="5">
        <v>267320</v>
      </c>
      <c r="M237" s="5" t="s">
        <v>110</v>
      </c>
    </row>
    <row r="238" spans="1:13" x14ac:dyDescent="0.25">
      <c r="A238" s="5" t="s">
        <v>395</v>
      </c>
      <c r="B238" s="5" t="s">
        <v>354</v>
      </c>
      <c r="C238" s="5" t="s">
        <v>59</v>
      </c>
      <c r="D238" s="7">
        <v>41622</v>
      </c>
      <c r="E238" s="5" t="s">
        <v>137</v>
      </c>
      <c r="F238" s="5" t="s">
        <v>61</v>
      </c>
      <c r="G238" s="5" t="s">
        <v>121</v>
      </c>
      <c r="H238" s="5">
        <v>2013</v>
      </c>
      <c r="I238" s="5">
        <v>56400</v>
      </c>
      <c r="J238" s="5">
        <v>3384</v>
      </c>
      <c r="K238" s="5">
        <v>2256</v>
      </c>
      <c r="L238" s="5">
        <v>62040</v>
      </c>
      <c r="M238" s="5" t="s">
        <v>73</v>
      </c>
    </row>
    <row r="239" spans="1:13" x14ac:dyDescent="0.25">
      <c r="A239" s="5" t="s">
        <v>396</v>
      </c>
      <c r="B239" s="5" t="s">
        <v>182</v>
      </c>
      <c r="C239" s="5" t="s">
        <v>59</v>
      </c>
      <c r="D239" s="7">
        <v>40026</v>
      </c>
      <c r="E239" s="5" t="s">
        <v>137</v>
      </c>
      <c r="F239" s="5" t="s">
        <v>61</v>
      </c>
      <c r="G239" s="5" t="s">
        <v>121</v>
      </c>
      <c r="H239" s="5">
        <v>2013</v>
      </c>
      <c r="I239" s="5">
        <v>60900</v>
      </c>
      <c r="J239" s="5">
        <v>6090</v>
      </c>
      <c r="K239" s="5">
        <v>609</v>
      </c>
      <c r="L239" s="5">
        <v>67599</v>
      </c>
      <c r="M239" s="5" t="s">
        <v>73</v>
      </c>
    </row>
    <row r="240" spans="1:13" x14ac:dyDescent="0.25">
      <c r="A240" s="5" t="s">
        <v>397</v>
      </c>
      <c r="B240" s="5" t="s">
        <v>398</v>
      </c>
      <c r="C240" s="5" t="s">
        <v>59</v>
      </c>
      <c r="D240" s="7">
        <v>40136</v>
      </c>
      <c r="E240" s="5" t="s">
        <v>137</v>
      </c>
      <c r="F240" s="5" t="s">
        <v>61</v>
      </c>
      <c r="G240" s="5" t="s">
        <v>121</v>
      </c>
      <c r="H240" s="5">
        <v>2013</v>
      </c>
      <c r="I240" s="5">
        <v>86900</v>
      </c>
      <c r="J240" s="5">
        <v>5214</v>
      </c>
      <c r="K240" s="5">
        <v>4345</v>
      </c>
      <c r="L240" s="5">
        <v>96459</v>
      </c>
      <c r="M240" s="5" t="s">
        <v>99</v>
      </c>
    </row>
    <row r="241" spans="1:13" x14ac:dyDescent="0.25">
      <c r="A241" s="5" t="s">
        <v>399</v>
      </c>
      <c r="B241" s="5" t="s">
        <v>195</v>
      </c>
      <c r="C241" s="5" t="s">
        <v>59</v>
      </c>
      <c r="D241" s="7">
        <v>40139</v>
      </c>
      <c r="E241" s="5" t="s">
        <v>137</v>
      </c>
      <c r="F241" s="5" t="s">
        <v>61</v>
      </c>
      <c r="G241" s="5" t="s">
        <v>121</v>
      </c>
      <c r="H241" s="5">
        <v>2013</v>
      </c>
      <c r="I241" s="5">
        <v>97900</v>
      </c>
      <c r="J241" s="5">
        <v>4895</v>
      </c>
      <c r="K241" s="5">
        <v>4895</v>
      </c>
      <c r="L241" s="5">
        <v>107690</v>
      </c>
      <c r="M241" s="5" t="s">
        <v>140</v>
      </c>
    </row>
    <row r="242" spans="1:13" x14ac:dyDescent="0.25">
      <c r="A242" s="5" t="s">
        <v>400</v>
      </c>
      <c r="B242" s="5" t="s">
        <v>354</v>
      </c>
      <c r="C242" s="5" t="s">
        <v>59</v>
      </c>
      <c r="D242" s="7">
        <v>40303</v>
      </c>
      <c r="E242" s="5" t="s">
        <v>137</v>
      </c>
      <c r="F242" s="5" t="s">
        <v>61</v>
      </c>
      <c r="G242" s="5" t="s">
        <v>121</v>
      </c>
      <c r="H242" s="5">
        <v>2013</v>
      </c>
      <c r="I242" s="5">
        <v>76600</v>
      </c>
      <c r="J242" s="5">
        <v>7660</v>
      </c>
      <c r="K242" s="5">
        <v>1532</v>
      </c>
      <c r="L242" s="5">
        <v>85792</v>
      </c>
      <c r="M242" s="5" t="s">
        <v>73</v>
      </c>
    </row>
    <row r="243" spans="1:13" x14ac:dyDescent="0.25">
      <c r="A243" s="5" t="s">
        <v>401</v>
      </c>
      <c r="B243" s="5" t="s">
        <v>398</v>
      </c>
      <c r="C243" s="5" t="s">
        <v>59</v>
      </c>
      <c r="D243" s="7">
        <v>40394</v>
      </c>
      <c r="E243" s="5" t="s">
        <v>137</v>
      </c>
      <c r="F243" s="5" t="s">
        <v>61</v>
      </c>
      <c r="G243" s="5" t="s">
        <v>121</v>
      </c>
      <c r="H243" s="5">
        <v>2013</v>
      </c>
      <c r="I243" s="5">
        <v>85700</v>
      </c>
      <c r="J243" s="5">
        <v>10284</v>
      </c>
      <c r="K243" s="5">
        <v>2571</v>
      </c>
      <c r="L243" s="5">
        <v>98555</v>
      </c>
      <c r="M243" s="5" t="s">
        <v>88</v>
      </c>
    </row>
    <row r="244" spans="1:13" x14ac:dyDescent="0.25">
      <c r="A244" s="5" t="s">
        <v>402</v>
      </c>
      <c r="B244" s="5" t="s">
        <v>275</v>
      </c>
      <c r="C244" s="5" t="s">
        <v>59</v>
      </c>
      <c r="D244" s="7">
        <v>40446</v>
      </c>
      <c r="E244" s="5" t="s">
        <v>137</v>
      </c>
      <c r="F244" s="5" t="s">
        <v>61</v>
      </c>
      <c r="G244" s="5" t="s">
        <v>121</v>
      </c>
      <c r="H244" s="5">
        <v>2013</v>
      </c>
      <c r="I244" s="5">
        <v>32400</v>
      </c>
      <c r="J244" s="5">
        <v>1620</v>
      </c>
      <c r="K244" s="5">
        <v>648</v>
      </c>
      <c r="L244" s="5">
        <v>34668</v>
      </c>
      <c r="M244" s="5" t="s">
        <v>146</v>
      </c>
    </row>
    <row r="245" spans="1:13" x14ac:dyDescent="0.25">
      <c r="A245" s="5" t="s">
        <v>403</v>
      </c>
      <c r="B245" s="5" t="s">
        <v>306</v>
      </c>
      <c r="C245" s="5" t="s">
        <v>59</v>
      </c>
      <c r="D245" s="7">
        <v>40470</v>
      </c>
      <c r="E245" s="5" t="s">
        <v>137</v>
      </c>
      <c r="F245" s="5" t="s">
        <v>61</v>
      </c>
      <c r="G245" s="5" t="s">
        <v>121</v>
      </c>
      <c r="H245" s="5">
        <v>2013</v>
      </c>
      <c r="I245" s="5">
        <v>45900</v>
      </c>
      <c r="J245" s="5">
        <v>2295</v>
      </c>
      <c r="K245" s="5">
        <v>1836</v>
      </c>
      <c r="L245" s="5">
        <v>50031</v>
      </c>
      <c r="M245" s="5" t="s">
        <v>63</v>
      </c>
    </row>
    <row r="246" spans="1:13" x14ac:dyDescent="0.25">
      <c r="A246" s="5" t="s">
        <v>404</v>
      </c>
      <c r="B246" s="5" t="s">
        <v>287</v>
      </c>
      <c r="C246" s="5" t="s">
        <v>85</v>
      </c>
      <c r="D246" s="7">
        <v>40533</v>
      </c>
      <c r="E246" s="5" t="s">
        <v>137</v>
      </c>
      <c r="F246" s="5" t="s">
        <v>61</v>
      </c>
      <c r="G246" s="5" t="s">
        <v>121</v>
      </c>
      <c r="H246" s="5">
        <v>2013</v>
      </c>
      <c r="I246" s="5">
        <v>63100</v>
      </c>
      <c r="J246" s="5">
        <v>5679</v>
      </c>
      <c r="K246" s="5">
        <v>631</v>
      </c>
      <c r="L246" s="5">
        <v>69410</v>
      </c>
      <c r="M246" s="5" t="s">
        <v>140</v>
      </c>
    </row>
    <row r="247" spans="1:13" x14ac:dyDescent="0.25">
      <c r="A247" s="5" t="s">
        <v>405</v>
      </c>
      <c r="B247" s="5" t="s">
        <v>101</v>
      </c>
      <c r="C247" s="5" t="s">
        <v>85</v>
      </c>
      <c r="D247" s="7">
        <v>40650</v>
      </c>
      <c r="E247" s="5" t="s">
        <v>137</v>
      </c>
      <c r="F247" s="5" t="s">
        <v>61</v>
      </c>
      <c r="G247" s="5" t="s">
        <v>121</v>
      </c>
      <c r="H247" s="5">
        <v>2013</v>
      </c>
      <c r="I247" s="5">
        <v>76500</v>
      </c>
      <c r="J247" s="5">
        <v>6120</v>
      </c>
      <c r="K247" s="5">
        <v>1530</v>
      </c>
      <c r="L247" s="5">
        <v>84150</v>
      </c>
      <c r="M247" s="5" t="s">
        <v>66</v>
      </c>
    </row>
    <row r="248" spans="1:13" x14ac:dyDescent="0.25">
      <c r="A248" s="5" t="s">
        <v>406</v>
      </c>
      <c r="B248" s="5" t="s">
        <v>124</v>
      </c>
      <c r="C248" s="5" t="s">
        <v>85</v>
      </c>
      <c r="D248" s="7">
        <v>40669</v>
      </c>
      <c r="E248" s="5" t="s">
        <v>137</v>
      </c>
      <c r="F248" s="5" t="s">
        <v>61</v>
      </c>
      <c r="G248" s="5" t="s">
        <v>121</v>
      </c>
      <c r="H248" s="5">
        <v>2013</v>
      </c>
      <c r="I248" s="5">
        <v>98100</v>
      </c>
      <c r="J248" s="5">
        <v>9810</v>
      </c>
      <c r="K248" s="5">
        <v>2943</v>
      </c>
      <c r="L248" s="5">
        <v>110853</v>
      </c>
      <c r="M248" s="5" t="s">
        <v>99</v>
      </c>
    </row>
    <row r="249" spans="1:13" x14ac:dyDescent="0.25">
      <c r="A249" s="5" t="s">
        <v>407</v>
      </c>
      <c r="B249" s="5" t="s">
        <v>408</v>
      </c>
      <c r="C249" s="5" t="s">
        <v>59</v>
      </c>
      <c r="D249" s="7">
        <v>40766</v>
      </c>
      <c r="E249" s="5" t="s">
        <v>137</v>
      </c>
      <c r="F249" s="5" t="s">
        <v>61</v>
      </c>
      <c r="G249" s="5" t="s">
        <v>121</v>
      </c>
      <c r="H249" s="5">
        <v>2013</v>
      </c>
      <c r="I249" s="5">
        <v>52700</v>
      </c>
      <c r="J249" s="5">
        <v>3689</v>
      </c>
      <c r="K249" s="5">
        <v>1581</v>
      </c>
      <c r="L249" s="5">
        <v>57970</v>
      </c>
      <c r="M249" s="5" t="s">
        <v>73</v>
      </c>
    </row>
    <row r="250" spans="1:13" x14ac:dyDescent="0.25">
      <c r="A250" s="5" t="s">
        <v>409</v>
      </c>
      <c r="B250" s="5" t="s">
        <v>96</v>
      </c>
      <c r="C250" s="5" t="s">
        <v>59</v>
      </c>
      <c r="D250" s="7">
        <v>40788</v>
      </c>
      <c r="E250" s="5" t="s">
        <v>137</v>
      </c>
      <c r="F250" s="5" t="s">
        <v>61</v>
      </c>
      <c r="G250" s="5" t="s">
        <v>121</v>
      </c>
      <c r="H250" s="5">
        <v>2013</v>
      </c>
      <c r="I250" s="5">
        <v>114000</v>
      </c>
      <c r="J250" s="5">
        <v>11400</v>
      </c>
      <c r="K250" s="5">
        <v>2280</v>
      </c>
      <c r="L250" s="5">
        <v>127680</v>
      </c>
      <c r="M250" s="5" t="s">
        <v>73</v>
      </c>
    </row>
    <row r="251" spans="1:13" x14ac:dyDescent="0.25">
      <c r="A251" s="5" t="s">
        <v>410</v>
      </c>
      <c r="B251" s="5" t="s">
        <v>128</v>
      </c>
      <c r="C251" s="5" t="s">
        <v>59</v>
      </c>
      <c r="D251" s="7">
        <v>40863</v>
      </c>
      <c r="E251" s="5" t="s">
        <v>137</v>
      </c>
      <c r="F251" s="5" t="s">
        <v>61</v>
      </c>
      <c r="G251" s="5" t="s">
        <v>121</v>
      </c>
      <c r="H251" s="5">
        <v>2013</v>
      </c>
      <c r="I251" s="5">
        <v>141400</v>
      </c>
      <c r="J251" s="5">
        <v>8484</v>
      </c>
      <c r="K251" s="5">
        <v>7070</v>
      </c>
      <c r="L251" s="5">
        <v>156954</v>
      </c>
      <c r="M251" s="5" t="s">
        <v>140</v>
      </c>
    </row>
    <row r="252" spans="1:13" x14ac:dyDescent="0.25">
      <c r="A252" s="5" t="s">
        <v>411</v>
      </c>
      <c r="B252" s="5" t="s">
        <v>398</v>
      </c>
      <c r="C252" s="5" t="s">
        <v>59</v>
      </c>
      <c r="D252" s="7">
        <v>40899</v>
      </c>
      <c r="E252" s="5" t="s">
        <v>137</v>
      </c>
      <c r="F252" s="5" t="s">
        <v>61</v>
      </c>
      <c r="G252" s="5" t="s">
        <v>121</v>
      </c>
      <c r="H252" s="5">
        <v>2013</v>
      </c>
      <c r="I252" s="5">
        <v>84000</v>
      </c>
      <c r="J252" s="5">
        <v>9240</v>
      </c>
      <c r="K252" s="5">
        <v>840</v>
      </c>
      <c r="L252" s="5">
        <v>94080</v>
      </c>
      <c r="M252" s="5" t="s">
        <v>73</v>
      </c>
    </row>
    <row r="253" spans="1:13" x14ac:dyDescent="0.25">
      <c r="A253" s="5" t="s">
        <v>412</v>
      </c>
      <c r="B253" s="5" t="s">
        <v>187</v>
      </c>
      <c r="C253" s="5" t="s">
        <v>59</v>
      </c>
      <c r="D253" s="7">
        <v>41030</v>
      </c>
      <c r="E253" s="5" t="s">
        <v>137</v>
      </c>
      <c r="F253" s="5" t="s">
        <v>61</v>
      </c>
      <c r="G253" s="5" t="s">
        <v>121</v>
      </c>
      <c r="H253" s="5">
        <v>2013</v>
      </c>
      <c r="I253" s="5">
        <v>34700</v>
      </c>
      <c r="J253" s="5">
        <v>2776</v>
      </c>
      <c r="K253" s="5">
        <v>0</v>
      </c>
      <c r="L253" s="5">
        <v>37476</v>
      </c>
      <c r="M253" s="5" t="s">
        <v>66</v>
      </c>
    </row>
    <row r="254" spans="1:13" x14ac:dyDescent="0.25">
      <c r="A254" s="5" t="s">
        <v>413</v>
      </c>
      <c r="B254" s="5" t="s">
        <v>246</v>
      </c>
      <c r="C254" s="5" t="s">
        <v>59</v>
      </c>
      <c r="D254" s="7">
        <v>41038</v>
      </c>
      <c r="E254" s="5" t="s">
        <v>137</v>
      </c>
      <c r="F254" s="5" t="s">
        <v>61</v>
      </c>
      <c r="G254" s="5" t="s">
        <v>121</v>
      </c>
      <c r="H254" s="5">
        <v>2013</v>
      </c>
      <c r="I254" s="5">
        <v>17600</v>
      </c>
      <c r="J254" s="5">
        <v>2112</v>
      </c>
      <c r="K254" s="5">
        <v>0</v>
      </c>
      <c r="L254" s="5">
        <v>19712</v>
      </c>
      <c r="M254" s="5" t="s">
        <v>73</v>
      </c>
    </row>
    <row r="255" spans="1:13" x14ac:dyDescent="0.25">
      <c r="A255" s="5" t="s">
        <v>414</v>
      </c>
      <c r="B255" s="5" t="s">
        <v>94</v>
      </c>
      <c r="C255" s="5" t="s">
        <v>59</v>
      </c>
      <c r="D255" s="7">
        <v>41085</v>
      </c>
      <c r="E255" s="5" t="s">
        <v>137</v>
      </c>
      <c r="F255" s="5" t="s">
        <v>61</v>
      </c>
      <c r="G255" s="5" t="s">
        <v>121</v>
      </c>
      <c r="H255" s="5">
        <v>2013</v>
      </c>
      <c r="I255" s="5">
        <v>55100</v>
      </c>
      <c r="J255" s="5">
        <v>6612</v>
      </c>
      <c r="K255" s="5">
        <v>2204</v>
      </c>
      <c r="L255" s="5">
        <v>63916</v>
      </c>
      <c r="M255" s="5" t="s">
        <v>76</v>
      </c>
    </row>
    <row r="256" spans="1:13" x14ac:dyDescent="0.25">
      <c r="A256" s="5" t="s">
        <v>415</v>
      </c>
      <c r="B256" s="5" t="s">
        <v>232</v>
      </c>
      <c r="C256" s="5" t="s">
        <v>59</v>
      </c>
      <c r="D256" s="7">
        <v>41088</v>
      </c>
      <c r="E256" s="5" t="s">
        <v>137</v>
      </c>
      <c r="F256" s="5" t="s">
        <v>61</v>
      </c>
      <c r="G256" s="5" t="s">
        <v>121</v>
      </c>
      <c r="H256" s="5">
        <v>2013</v>
      </c>
      <c r="I256" s="5">
        <v>58800</v>
      </c>
      <c r="J256" s="5">
        <v>5880</v>
      </c>
      <c r="K256" s="5">
        <v>0</v>
      </c>
      <c r="L256" s="5">
        <v>138680</v>
      </c>
      <c r="M256" s="5" t="s">
        <v>110</v>
      </c>
    </row>
    <row r="257" spans="1:13" x14ac:dyDescent="0.25">
      <c r="A257" s="5" t="s">
        <v>416</v>
      </c>
      <c r="B257" s="5" t="s">
        <v>259</v>
      </c>
      <c r="C257" s="5" t="s">
        <v>59</v>
      </c>
      <c r="D257" s="7">
        <v>41110</v>
      </c>
      <c r="E257" s="5" t="s">
        <v>137</v>
      </c>
      <c r="F257" s="5" t="s">
        <v>61</v>
      </c>
      <c r="G257" s="5" t="s">
        <v>121</v>
      </c>
      <c r="H257" s="5">
        <v>2013</v>
      </c>
      <c r="I257" s="5">
        <v>27300</v>
      </c>
      <c r="J257" s="5">
        <v>2730</v>
      </c>
      <c r="K257" s="5">
        <v>1092</v>
      </c>
      <c r="L257" s="5">
        <v>31122</v>
      </c>
      <c r="M257" s="5" t="s">
        <v>73</v>
      </c>
    </row>
    <row r="258" spans="1:13" x14ac:dyDescent="0.25">
      <c r="A258" s="5" t="s">
        <v>417</v>
      </c>
      <c r="B258" s="5" t="s">
        <v>239</v>
      </c>
      <c r="C258" s="5" t="s">
        <v>59</v>
      </c>
      <c r="D258" s="7">
        <v>41128</v>
      </c>
      <c r="E258" s="5" t="s">
        <v>137</v>
      </c>
      <c r="F258" s="5" t="s">
        <v>61</v>
      </c>
      <c r="G258" s="5" t="s">
        <v>121</v>
      </c>
      <c r="H258" s="5">
        <v>2013</v>
      </c>
      <c r="I258" s="5">
        <v>63000</v>
      </c>
      <c r="J258" s="5">
        <v>6300</v>
      </c>
      <c r="K258" s="5">
        <v>0</v>
      </c>
      <c r="L258" s="5">
        <v>151300</v>
      </c>
      <c r="M258" s="5" t="s">
        <v>110</v>
      </c>
    </row>
    <row r="259" spans="1:13" x14ac:dyDescent="0.25">
      <c r="A259" s="5" t="s">
        <v>418</v>
      </c>
      <c r="B259" s="5" t="s">
        <v>139</v>
      </c>
      <c r="C259" s="5" t="s">
        <v>85</v>
      </c>
      <c r="D259" s="7">
        <v>41144</v>
      </c>
      <c r="E259" s="5" t="s">
        <v>137</v>
      </c>
      <c r="F259" s="5" t="s">
        <v>61</v>
      </c>
      <c r="G259" s="5" t="s">
        <v>121</v>
      </c>
      <c r="H259" s="5">
        <v>2013</v>
      </c>
      <c r="I259" s="5">
        <v>36700</v>
      </c>
      <c r="J259" s="5">
        <v>1835</v>
      </c>
      <c r="K259" s="5">
        <v>1835</v>
      </c>
      <c r="L259" s="5">
        <v>40370</v>
      </c>
      <c r="M259" s="5" t="s">
        <v>99</v>
      </c>
    </row>
    <row r="260" spans="1:13" x14ac:dyDescent="0.25">
      <c r="A260" s="5" t="s">
        <v>419</v>
      </c>
      <c r="B260" s="5" t="s">
        <v>189</v>
      </c>
      <c r="C260" s="5" t="s">
        <v>59</v>
      </c>
      <c r="D260" s="7">
        <v>41234</v>
      </c>
      <c r="E260" s="5" t="s">
        <v>137</v>
      </c>
      <c r="F260" s="5" t="s">
        <v>61</v>
      </c>
      <c r="G260" s="5" t="s">
        <v>121</v>
      </c>
      <c r="H260" s="5">
        <v>2013</v>
      </c>
      <c r="I260" s="5">
        <v>66600</v>
      </c>
      <c r="J260" s="5">
        <v>7992</v>
      </c>
      <c r="K260" s="5">
        <v>1332</v>
      </c>
      <c r="L260" s="5">
        <v>75924</v>
      </c>
      <c r="M260" s="5" t="s">
        <v>99</v>
      </c>
    </row>
    <row r="261" spans="1:13" x14ac:dyDescent="0.25">
      <c r="A261" s="5" t="s">
        <v>420</v>
      </c>
      <c r="B261" s="5" t="s">
        <v>287</v>
      </c>
      <c r="C261" s="5" t="s">
        <v>85</v>
      </c>
      <c r="D261" s="7">
        <v>41303</v>
      </c>
      <c r="E261" s="5" t="s">
        <v>137</v>
      </c>
      <c r="F261" s="5" t="s">
        <v>61</v>
      </c>
      <c r="G261" s="5" t="s">
        <v>121</v>
      </c>
      <c r="H261" s="5">
        <v>2013</v>
      </c>
      <c r="I261" s="5">
        <v>48000</v>
      </c>
      <c r="J261" s="5">
        <v>3360</v>
      </c>
      <c r="K261" s="5">
        <v>2400</v>
      </c>
      <c r="L261" s="5">
        <v>53760</v>
      </c>
      <c r="M261" s="5" t="s">
        <v>140</v>
      </c>
    </row>
    <row r="262" spans="1:13" x14ac:dyDescent="0.25">
      <c r="A262" s="5" t="s">
        <v>421</v>
      </c>
      <c r="B262" s="5" t="s">
        <v>90</v>
      </c>
      <c r="C262" s="5" t="s">
        <v>85</v>
      </c>
      <c r="D262" s="7">
        <v>41334</v>
      </c>
      <c r="E262" s="5" t="s">
        <v>137</v>
      </c>
      <c r="F262" s="5" t="s">
        <v>61</v>
      </c>
      <c r="G262" s="5" t="s">
        <v>121</v>
      </c>
      <c r="H262" s="5">
        <v>2013</v>
      </c>
      <c r="I262" s="5">
        <v>94000</v>
      </c>
      <c r="J262" s="5">
        <v>8460</v>
      </c>
      <c r="K262" s="5">
        <v>4700</v>
      </c>
      <c r="L262" s="5">
        <v>107160</v>
      </c>
      <c r="M262" s="5" t="s">
        <v>66</v>
      </c>
    </row>
    <row r="263" spans="1:13" x14ac:dyDescent="0.25">
      <c r="A263" s="5" t="s">
        <v>422</v>
      </c>
      <c r="B263" s="5" t="s">
        <v>202</v>
      </c>
      <c r="C263" s="5" t="s">
        <v>59</v>
      </c>
      <c r="D263" s="7">
        <v>41348</v>
      </c>
      <c r="E263" s="5" t="s">
        <v>137</v>
      </c>
      <c r="F263" s="5" t="s">
        <v>61</v>
      </c>
      <c r="G263" s="5" t="s">
        <v>121</v>
      </c>
      <c r="H263" s="5">
        <v>2013</v>
      </c>
      <c r="I263" s="5">
        <v>39000</v>
      </c>
      <c r="J263" s="5">
        <v>2340</v>
      </c>
      <c r="K263" s="5">
        <v>1170</v>
      </c>
      <c r="L263" s="5">
        <v>42510</v>
      </c>
      <c r="M263" s="5" t="s">
        <v>76</v>
      </c>
    </row>
    <row r="264" spans="1:13" x14ac:dyDescent="0.25">
      <c r="A264" s="5" t="s">
        <v>423</v>
      </c>
      <c r="B264" s="5" t="s">
        <v>208</v>
      </c>
      <c r="C264" s="5" t="s">
        <v>59</v>
      </c>
      <c r="D264" s="7">
        <v>41390</v>
      </c>
      <c r="E264" s="5" t="s">
        <v>137</v>
      </c>
      <c r="F264" s="5" t="s">
        <v>61</v>
      </c>
      <c r="G264" s="5" t="s">
        <v>121</v>
      </c>
      <c r="H264" s="5">
        <v>2013</v>
      </c>
      <c r="I264" s="5">
        <v>80000</v>
      </c>
      <c r="J264" s="5">
        <v>8800</v>
      </c>
      <c r="K264" s="5">
        <v>0</v>
      </c>
      <c r="L264" s="5">
        <v>112800</v>
      </c>
      <c r="M264" s="5" t="s">
        <v>110</v>
      </c>
    </row>
    <row r="265" spans="1:13" x14ac:dyDescent="0.25">
      <c r="A265" s="5" t="s">
        <v>424</v>
      </c>
      <c r="B265" s="5" t="s">
        <v>398</v>
      </c>
      <c r="C265" s="5" t="s">
        <v>59</v>
      </c>
      <c r="D265" s="7">
        <v>41392</v>
      </c>
      <c r="E265" s="5" t="s">
        <v>137</v>
      </c>
      <c r="F265" s="5" t="s">
        <v>61</v>
      </c>
      <c r="G265" s="5" t="s">
        <v>121</v>
      </c>
      <c r="H265" s="5">
        <v>2013</v>
      </c>
      <c r="I265" s="5">
        <v>38000</v>
      </c>
      <c r="J265" s="5">
        <v>4560</v>
      </c>
      <c r="K265" s="5">
        <v>1520</v>
      </c>
      <c r="L265" s="5">
        <v>44080</v>
      </c>
      <c r="M265" s="5" t="s">
        <v>99</v>
      </c>
    </row>
    <row r="266" spans="1:13" x14ac:dyDescent="0.25">
      <c r="A266" s="5" t="s">
        <v>425</v>
      </c>
      <c r="B266" s="5" t="s">
        <v>315</v>
      </c>
      <c r="C266" s="5" t="s">
        <v>85</v>
      </c>
      <c r="D266" s="7">
        <v>41407</v>
      </c>
      <c r="E266" s="5" t="s">
        <v>137</v>
      </c>
      <c r="F266" s="5" t="s">
        <v>61</v>
      </c>
      <c r="G266" s="5" t="s">
        <v>121</v>
      </c>
      <c r="H266" s="5">
        <v>2013</v>
      </c>
      <c r="I266" s="5">
        <v>25000</v>
      </c>
      <c r="J266" s="5">
        <v>1250</v>
      </c>
      <c r="K266" s="5">
        <v>250</v>
      </c>
      <c r="L266" s="5">
        <v>26500</v>
      </c>
      <c r="M266" s="5" t="s">
        <v>66</v>
      </c>
    </row>
    <row r="267" spans="1:13" x14ac:dyDescent="0.25">
      <c r="A267" s="5" t="s">
        <v>426</v>
      </c>
      <c r="B267" s="5" t="s">
        <v>107</v>
      </c>
      <c r="C267" s="5" t="s">
        <v>59</v>
      </c>
      <c r="D267" s="7">
        <v>41464</v>
      </c>
      <c r="E267" s="5" t="s">
        <v>137</v>
      </c>
      <c r="F267" s="5" t="s">
        <v>61</v>
      </c>
      <c r="G267" s="5" t="s">
        <v>121</v>
      </c>
      <c r="H267" s="5">
        <v>2013</v>
      </c>
      <c r="I267" s="5">
        <v>63000</v>
      </c>
      <c r="J267" s="5">
        <v>3780</v>
      </c>
      <c r="K267" s="5">
        <v>630</v>
      </c>
      <c r="L267" s="5">
        <v>67410</v>
      </c>
      <c r="M267" s="5" t="s">
        <v>88</v>
      </c>
    </row>
    <row r="268" spans="1:13" x14ac:dyDescent="0.25">
      <c r="A268" s="5" t="s">
        <v>427</v>
      </c>
      <c r="B268" s="5" t="s">
        <v>428</v>
      </c>
      <c r="C268" s="5" t="s">
        <v>59</v>
      </c>
      <c r="D268" s="7">
        <v>41621</v>
      </c>
      <c r="E268" s="5" t="s">
        <v>137</v>
      </c>
      <c r="F268" s="5" t="s">
        <v>61</v>
      </c>
      <c r="G268" s="5" t="s">
        <v>121</v>
      </c>
      <c r="H268" s="5">
        <v>2013</v>
      </c>
      <c r="I268" s="5">
        <v>36000</v>
      </c>
      <c r="J268" s="5">
        <v>2880</v>
      </c>
      <c r="K268" s="5">
        <v>1080</v>
      </c>
      <c r="L268" s="5">
        <v>39960</v>
      </c>
      <c r="M268" s="5" t="s">
        <v>76</v>
      </c>
    </row>
    <row r="269" spans="1:13" x14ac:dyDescent="0.25">
      <c r="A269" s="5" t="s">
        <v>429</v>
      </c>
      <c r="B269" s="5" t="s">
        <v>315</v>
      </c>
      <c r="C269" s="5" t="s">
        <v>85</v>
      </c>
      <c r="D269" s="7">
        <v>41407</v>
      </c>
      <c r="E269" s="5" t="s">
        <v>137</v>
      </c>
      <c r="F269" s="5" t="s">
        <v>61</v>
      </c>
      <c r="G269" s="5" t="s">
        <v>121</v>
      </c>
      <c r="H269" s="5">
        <v>2013</v>
      </c>
      <c r="I269" s="5">
        <v>25000</v>
      </c>
      <c r="J269" s="5">
        <v>1250</v>
      </c>
      <c r="K269" s="5">
        <v>250</v>
      </c>
      <c r="L269" s="5">
        <v>26500</v>
      </c>
      <c r="M269" s="5" t="s">
        <v>66</v>
      </c>
    </row>
    <row r="270" spans="1:13" x14ac:dyDescent="0.25">
      <c r="A270" s="5" t="s">
        <v>430</v>
      </c>
      <c r="B270" s="5" t="s">
        <v>107</v>
      </c>
      <c r="C270" s="5" t="s">
        <v>59</v>
      </c>
      <c r="D270" s="7">
        <v>41464</v>
      </c>
      <c r="E270" s="5" t="s">
        <v>137</v>
      </c>
      <c r="F270" s="5" t="s">
        <v>61</v>
      </c>
      <c r="G270" s="5" t="s">
        <v>121</v>
      </c>
      <c r="H270" s="5">
        <v>2013</v>
      </c>
      <c r="I270" s="5">
        <v>63000</v>
      </c>
      <c r="J270" s="5">
        <v>3780</v>
      </c>
      <c r="K270" s="5">
        <v>630</v>
      </c>
      <c r="L270" s="5">
        <v>67410</v>
      </c>
      <c r="M270" s="5" t="s">
        <v>88</v>
      </c>
    </row>
    <row r="271" spans="1:13" x14ac:dyDescent="0.25">
      <c r="A271" s="5" t="s">
        <v>431</v>
      </c>
      <c r="B271" s="5" t="s">
        <v>428</v>
      </c>
      <c r="C271" s="5" t="s">
        <v>59</v>
      </c>
      <c r="D271" s="7">
        <v>41621</v>
      </c>
      <c r="E271" s="5" t="s">
        <v>137</v>
      </c>
      <c r="F271" s="5" t="s">
        <v>61</v>
      </c>
      <c r="G271" s="5" t="s">
        <v>121</v>
      </c>
      <c r="H271" s="5">
        <v>2013</v>
      </c>
      <c r="I271" s="5">
        <v>36000</v>
      </c>
      <c r="J271" s="5">
        <v>2880</v>
      </c>
      <c r="K271" s="5">
        <v>1080</v>
      </c>
      <c r="L271" s="5">
        <v>39960</v>
      </c>
      <c r="M271" s="5" t="s">
        <v>76</v>
      </c>
    </row>
    <row r="272" spans="1:13" x14ac:dyDescent="0.25">
      <c r="A272" s="5" t="s">
        <v>432</v>
      </c>
      <c r="B272" s="5" t="s">
        <v>142</v>
      </c>
      <c r="C272" s="5" t="s">
        <v>59</v>
      </c>
      <c r="D272" s="7">
        <v>39463</v>
      </c>
      <c r="E272" s="5" t="s">
        <v>433</v>
      </c>
      <c r="F272" s="5" t="s">
        <v>434</v>
      </c>
      <c r="G272" s="5" t="s">
        <v>121</v>
      </c>
      <c r="H272" s="5">
        <v>2008</v>
      </c>
      <c r="I272" s="5">
        <v>25000</v>
      </c>
      <c r="J272" s="5">
        <v>1500</v>
      </c>
      <c r="K272" s="5">
        <v>1000</v>
      </c>
      <c r="L272" s="5">
        <v>27500</v>
      </c>
      <c r="M272" s="5" t="s">
        <v>146</v>
      </c>
    </row>
    <row r="273" spans="1:13" x14ac:dyDescent="0.25">
      <c r="A273" s="5" t="s">
        <v>435</v>
      </c>
      <c r="B273" s="5" t="s">
        <v>98</v>
      </c>
      <c r="C273" s="5" t="s">
        <v>59</v>
      </c>
      <c r="D273" s="7">
        <v>39529</v>
      </c>
      <c r="E273" s="5" t="s">
        <v>433</v>
      </c>
      <c r="F273" s="5" t="s">
        <v>434</v>
      </c>
      <c r="G273" s="5" t="s">
        <v>121</v>
      </c>
      <c r="H273" s="5">
        <v>2008</v>
      </c>
      <c r="I273" s="5">
        <v>31000</v>
      </c>
      <c r="J273" s="5">
        <v>1860</v>
      </c>
      <c r="K273" s="5">
        <v>310</v>
      </c>
      <c r="L273" s="5">
        <v>33170</v>
      </c>
      <c r="M273" s="5" t="s">
        <v>146</v>
      </c>
    </row>
    <row r="274" spans="1:13" x14ac:dyDescent="0.25">
      <c r="A274" s="5" t="s">
        <v>436</v>
      </c>
      <c r="B274" s="5" t="s">
        <v>193</v>
      </c>
      <c r="C274" s="5" t="s">
        <v>59</v>
      </c>
      <c r="D274" s="7">
        <v>39568</v>
      </c>
      <c r="E274" s="5" t="s">
        <v>433</v>
      </c>
      <c r="F274" s="5" t="s">
        <v>434</v>
      </c>
      <c r="G274" s="5" t="s">
        <v>121</v>
      </c>
      <c r="H274" s="5">
        <v>2008</v>
      </c>
      <c r="I274" s="5">
        <v>30000</v>
      </c>
      <c r="J274" s="5">
        <v>2400</v>
      </c>
      <c r="K274" s="5">
        <v>1500</v>
      </c>
      <c r="L274" s="5">
        <v>33900</v>
      </c>
      <c r="M274" s="5" t="s">
        <v>88</v>
      </c>
    </row>
    <row r="275" spans="1:13" x14ac:dyDescent="0.25">
      <c r="A275" s="5" t="s">
        <v>437</v>
      </c>
      <c r="B275" s="5" t="s">
        <v>208</v>
      </c>
      <c r="C275" s="5" t="s">
        <v>59</v>
      </c>
      <c r="D275" s="7">
        <v>39597</v>
      </c>
      <c r="E275" s="5" t="s">
        <v>433</v>
      </c>
      <c r="F275" s="5" t="s">
        <v>434</v>
      </c>
      <c r="G275" s="5" t="s">
        <v>121</v>
      </c>
      <c r="H275" s="5">
        <v>2008</v>
      </c>
      <c r="I275" s="5">
        <v>68000</v>
      </c>
      <c r="J275" s="5">
        <v>3400</v>
      </c>
      <c r="K275" s="5">
        <v>680</v>
      </c>
      <c r="L275" s="5">
        <v>72080</v>
      </c>
      <c r="M275" s="5" t="s">
        <v>66</v>
      </c>
    </row>
    <row r="276" spans="1:13" x14ac:dyDescent="0.25">
      <c r="A276" s="5" t="s">
        <v>438</v>
      </c>
      <c r="B276" s="5" t="s">
        <v>157</v>
      </c>
      <c r="C276" s="5" t="s">
        <v>59</v>
      </c>
      <c r="D276" s="7">
        <v>39463</v>
      </c>
      <c r="E276" s="5" t="s">
        <v>433</v>
      </c>
      <c r="F276" s="5" t="s">
        <v>434</v>
      </c>
      <c r="G276" s="5" t="s">
        <v>121</v>
      </c>
      <c r="H276" s="5">
        <v>2009</v>
      </c>
      <c r="I276" s="5">
        <v>27500</v>
      </c>
      <c r="J276" s="5">
        <v>1375</v>
      </c>
      <c r="K276" s="5">
        <v>275</v>
      </c>
      <c r="L276" s="5">
        <v>29150</v>
      </c>
      <c r="M276" s="5" t="s">
        <v>146</v>
      </c>
    </row>
    <row r="277" spans="1:13" x14ac:dyDescent="0.25">
      <c r="A277" s="5" t="s">
        <v>439</v>
      </c>
      <c r="B277" s="5" t="s">
        <v>78</v>
      </c>
      <c r="C277" s="5" t="s">
        <v>59</v>
      </c>
      <c r="D277" s="7">
        <v>39529</v>
      </c>
      <c r="E277" s="5" t="s">
        <v>433</v>
      </c>
      <c r="F277" s="5" t="s">
        <v>434</v>
      </c>
      <c r="G277" s="5" t="s">
        <v>121</v>
      </c>
      <c r="H277" s="5">
        <v>2009</v>
      </c>
      <c r="I277" s="5">
        <v>33000</v>
      </c>
      <c r="J277" s="5">
        <v>2640</v>
      </c>
      <c r="K277" s="5">
        <v>1320</v>
      </c>
      <c r="L277" s="5">
        <v>36960</v>
      </c>
      <c r="M277" s="5" t="s">
        <v>146</v>
      </c>
    </row>
    <row r="278" spans="1:13" x14ac:dyDescent="0.25">
      <c r="A278" s="5" t="s">
        <v>440</v>
      </c>
      <c r="B278" s="5" t="s">
        <v>142</v>
      </c>
      <c r="C278" s="5" t="s">
        <v>59</v>
      </c>
      <c r="D278" s="7">
        <v>39568</v>
      </c>
      <c r="E278" s="5" t="s">
        <v>433</v>
      </c>
      <c r="F278" s="5" t="s">
        <v>434</v>
      </c>
      <c r="G278" s="5" t="s">
        <v>121</v>
      </c>
      <c r="H278" s="5">
        <v>2009</v>
      </c>
      <c r="I278" s="5">
        <v>35000</v>
      </c>
      <c r="J278" s="5">
        <v>2800</v>
      </c>
      <c r="K278" s="5">
        <v>350</v>
      </c>
      <c r="L278" s="5">
        <v>38150</v>
      </c>
      <c r="M278" s="5" t="s">
        <v>88</v>
      </c>
    </row>
    <row r="279" spans="1:13" x14ac:dyDescent="0.25">
      <c r="A279" s="5" t="s">
        <v>441</v>
      </c>
      <c r="B279" s="5" t="s">
        <v>345</v>
      </c>
      <c r="C279" s="5" t="s">
        <v>59</v>
      </c>
      <c r="D279" s="7">
        <v>39597</v>
      </c>
      <c r="E279" s="5" t="s">
        <v>433</v>
      </c>
      <c r="F279" s="5" t="s">
        <v>434</v>
      </c>
      <c r="G279" s="5" t="s">
        <v>121</v>
      </c>
      <c r="H279" s="5">
        <v>2009</v>
      </c>
      <c r="I279" s="5">
        <v>72000</v>
      </c>
      <c r="J279" s="5">
        <v>3600</v>
      </c>
      <c r="K279" s="5">
        <v>2880</v>
      </c>
      <c r="L279" s="5">
        <v>78480</v>
      </c>
      <c r="M279" s="5" t="s">
        <v>66</v>
      </c>
    </row>
    <row r="280" spans="1:13" x14ac:dyDescent="0.25">
      <c r="A280" s="5" t="s">
        <v>442</v>
      </c>
      <c r="B280" s="5" t="s">
        <v>133</v>
      </c>
      <c r="C280" s="5" t="s">
        <v>59</v>
      </c>
      <c r="D280" s="7">
        <v>39957</v>
      </c>
      <c r="E280" s="5" t="s">
        <v>433</v>
      </c>
      <c r="F280" s="5" t="s">
        <v>434</v>
      </c>
      <c r="G280" s="5" t="s">
        <v>121</v>
      </c>
      <c r="H280" s="5">
        <v>2009</v>
      </c>
      <c r="I280" s="5">
        <v>45000</v>
      </c>
      <c r="J280" s="5">
        <v>2700</v>
      </c>
      <c r="K280" s="5">
        <v>900</v>
      </c>
      <c r="L280" s="5">
        <v>48600</v>
      </c>
      <c r="M280" s="5" t="s">
        <v>146</v>
      </c>
    </row>
    <row r="281" spans="1:13" x14ac:dyDescent="0.25">
      <c r="A281" s="5" t="s">
        <v>443</v>
      </c>
      <c r="B281" s="5" t="s">
        <v>157</v>
      </c>
      <c r="C281" s="5" t="s">
        <v>59</v>
      </c>
      <c r="D281" s="7">
        <v>41290</v>
      </c>
      <c r="E281" s="5" t="s">
        <v>433</v>
      </c>
      <c r="F281" s="5" t="s">
        <v>434</v>
      </c>
      <c r="G281" s="5" t="s">
        <v>121</v>
      </c>
      <c r="H281" s="5">
        <v>2010</v>
      </c>
      <c r="I281" s="5">
        <v>27500</v>
      </c>
      <c r="J281" s="5">
        <v>1925</v>
      </c>
      <c r="K281" s="5">
        <v>825</v>
      </c>
      <c r="L281" s="5">
        <v>30250</v>
      </c>
      <c r="M281" s="5" t="s">
        <v>146</v>
      </c>
    </row>
    <row r="282" spans="1:13" x14ac:dyDescent="0.25">
      <c r="A282" s="5" t="s">
        <v>444</v>
      </c>
      <c r="B282" s="5" t="s">
        <v>92</v>
      </c>
      <c r="C282" s="5" t="s">
        <v>59</v>
      </c>
      <c r="D282" s="7">
        <v>41355</v>
      </c>
      <c r="E282" s="5" t="s">
        <v>433</v>
      </c>
      <c r="F282" s="5" t="s">
        <v>434</v>
      </c>
      <c r="G282" s="5" t="s">
        <v>121</v>
      </c>
      <c r="H282" s="5">
        <v>2010</v>
      </c>
      <c r="I282" s="5">
        <v>33000</v>
      </c>
      <c r="J282" s="5">
        <v>1650</v>
      </c>
      <c r="K282" s="5">
        <v>660</v>
      </c>
      <c r="L282" s="5">
        <v>35310</v>
      </c>
      <c r="M282" s="5" t="s">
        <v>146</v>
      </c>
    </row>
    <row r="283" spans="1:13" x14ac:dyDescent="0.25">
      <c r="A283" s="5" t="s">
        <v>445</v>
      </c>
      <c r="B283" s="5" t="s">
        <v>254</v>
      </c>
      <c r="C283" s="5" t="s">
        <v>59</v>
      </c>
      <c r="D283" s="7">
        <v>41394</v>
      </c>
      <c r="E283" s="5" t="s">
        <v>433</v>
      </c>
      <c r="F283" s="5" t="s">
        <v>434</v>
      </c>
      <c r="G283" s="5" t="s">
        <v>121</v>
      </c>
      <c r="H283" s="5">
        <v>2010</v>
      </c>
      <c r="I283" s="5">
        <v>35000</v>
      </c>
      <c r="J283" s="5">
        <v>1750</v>
      </c>
      <c r="K283" s="5">
        <v>1750</v>
      </c>
      <c r="L283" s="5">
        <v>38500</v>
      </c>
      <c r="M283" s="5" t="s">
        <v>88</v>
      </c>
    </row>
    <row r="284" spans="1:13" x14ac:dyDescent="0.25">
      <c r="A284" s="5" t="s">
        <v>446</v>
      </c>
      <c r="B284" s="5" t="s">
        <v>153</v>
      </c>
      <c r="C284" s="5" t="s">
        <v>59</v>
      </c>
      <c r="D284" s="7">
        <v>41423</v>
      </c>
      <c r="E284" s="5" t="s">
        <v>433</v>
      </c>
      <c r="F284" s="5" t="s">
        <v>434</v>
      </c>
      <c r="G284" s="5" t="s">
        <v>121</v>
      </c>
      <c r="H284" s="5">
        <v>2010</v>
      </c>
      <c r="I284" s="5">
        <v>72000</v>
      </c>
      <c r="J284" s="5">
        <v>5760</v>
      </c>
      <c r="K284" s="5">
        <v>3600</v>
      </c>
      <c r="L284" s="5">
        <v>81360</v>
      </c>
      <c r="M284" s="5" t="s">
        <v>66</v>
      </c>
    </row>
    <row r="285" spans="1:13" x14ac:dyDescent="0.25">
      <c r="A285" s="5" t="s">
        <v>447</v>
      </c>
      <c r="B285" s="5" t="s">
        <v>168</v>
      </c>
      <c r="C285" s="5" t="s">
        <v>85</v>
      </c>
      <c r="D285" s="7">
        <v>39957</v>
      </c>
      <c r="E285" s="5" t="s">
        <v>433</v>
      </c>
      <c r="F285" s="5" t="s">
        <v>434</v>
      </c>
      <c r="G285" s="5" t="s">
        <v>121</v>
      </c>
      <c r="H285" s="5">
        <v>2010</v>
      </c>
      <c r="I285" s="5">
        <v>45000</v>
      </c>
      <c r="J285" s="5">
        <v>2250</v>
      </c>
      <c r="K285" s="5">
        <v>900</v>
      </c>
      <c r="L285" s="5">
        <v>48150</v>
      </c>
      <c r="M285" s="5" t="s">
        <v>146</v>
      </c>
    </row>
    <row r="286" spans="1:13" x14ac:dyDescent="0.25">
      <c r="A286" s="5" t="s">
        <v>448</v>
      </c>
      <c r="B286" s="5" t="s">
        <v>294</v>
      </c>
      <c r="C286" s="5" t="s">
        <v>59</v>
      </c>
      <c r="D286" s="7">
        <v>40223</v>
      </c>
      <c r="E286" s="5" t="s">
        <v>433</v>
      </c>
      <c r="F286" s="5" t="s">
        <v>434</v>
      </c>
      <c r="G286" s="5" t="s">
        <v>121</v>
      </c>
      <c r="H286" s="5">
        <v>2010</v>
      </c>
      <c r="I286" s="5">
        <v>48000</v>
      </c>
      <c r="J286" s="5">
        <v>4800</v>
      </c>
      <c r="K286" s="5">
        <v>1440</v>
      </c>
      <c r="L286" s="5">
        <v>54240</v>
      </c>
      <c r="M286" s="5" t="s">
        <v>88</v>
      </c>
    </row>
    <row r="287" spans="1:13" x14ac:dyDescent="0.25">
      <c r="A287" s="5" t="s">
        <v>449</v>
      </c>
      <c r="B287" s="5" t="s">
        <v>235</v>
      </c>
      <c r="C287" s="5" t="s">
        <v>59</v>
      </c>
      <c r="D287" s="7">
        <v>41290</v>
      </c>
      <c r="E287" s="5" t="s">
        <v>433</v>
      </c>
      <c r="F287" s="5" t="s">
        <v>434</v>
      </c>
      <c r="G287" s="5" t="s">
        <v>121</v>
      </c>
      <c r="H287" s="5">
        <v>2011</v>
      </c>
      <c r="I287" s="5">
        <v>28600</v>
      </c>
      <c r="J287" s="5">
        <v>1430</v>
      </c>
      <c r="K287" s="5">
        <v>858</v>
      </c>
      <c r="L287" s="5">
        <v>30888</v>
      </c>
      <c r="M287" s="5" t="s">
        <v>146</v>
      </c>
    </row>
    <row r="288" spans="1:13" x14ac:dyDescent="0.25">
      <c r="A288" s="5" t="s">
        <v>450</v>
      </c>
      <c r="B288" s="5" t="s">
        <v>279</v>
      </c>
      <c r="C288" s="5" t="s">
        <v>85</v>
      </c>
      <c r="D288" s="7">
        <v>41355</v>
      </c>
      <c r="E288" s="5" t="s">
        <v>433</v>
      </c>
      <c r="F288" s="5" t="s">
        <v>434</v>
      </c>
      <c r="G288" s="5" t="s">
        <v>121</v>
      </c>
      <c r="H288" s="5">
        <v>2011</v>
      </c>
      <c r="I288" s="5">
        <v>36630</v>
      </c>
      <c r="J288" s="5">
        <v>4395.6000000000004</v>
      </c>
      <c r="K288" s="5">
        <v>0</v>
      </c>
      <c r="L288" s="5">
        <v>41025.599999999999</v>
      </c>
      <c r="M288" s="5" t="s">
        <v>146</v>
      </c>
    </row>
    <row r="289" spans="1:13" x14ac:dyDescent="0.25">
      <c r="A289" s="5" t="s">
        <v>451</v>
      </c>
      <c r="B289" s="5" t="s">
        <v>197</v>
      </c>
      <c r="C289" s="5" t="s">
        <v>85</v>
      </c>
      <c r="D289" s="7">
        <v>41394</v>
      </c>
      <c r="E289" s="5" t="s">
        <v>433</v>
      </c>
      <c r="F289" s="5" t="s">
        <v>434</v>
      </c>
      <c r="G289" s="5" t="s">
        <v>121</v>
      </c>
      <c r="H289" s="5">
        <v>2011</v>
      </c>
      <c r="I289" s="5">
        <v>37450</v>
      </c>
      <c r="J289" s="5">
        <v>4494</v>
      </c>
      <c r="K289" s="5">
        <v>1872.5</v>
      </c>
      <c r="L289" s="5">
        <v>43816.5</v>
      </c>
      <c r="M289" s="5" t="s">
        <v>88</v>
      </c>
    </row>
    <row r="290" spans="1:13" x14ac:dyDescent="0.25">
      <c r="A290" s="5" t="s">
        <v>452</v>
      </c>
      <c r="B290" s="5" t="s">
        <v>259</v>
      </c>
      <c r="C290" s="5" t="s">
        <v>59</v>
      </c>
      <c r="D290" s="7">
        <v>41423</v>
      </c>
      <c r="E290" s="5" t="s">
        <v>433</v>
      </c>
      <c r="F290" s="5" t="s">
        <v>434</v>
      </c>
      <c r="G290" s="5" t="s">
        <v>121</v>
      </c>
      <c r="H290" s="5">
        <v>2011</v>
      </c>
      <c r="I290" s="5">
        <v>76320</v>
      </c>
      <c r="J290" s="5">
        <v>5342.4</v>
      </c>
      <c r="K290" s="5">
        <v>3052.8</v>
      </c>
      <c r="L290" s="5">
        <v>84715.199999999997</v>
      </c>
      <c r="M290" s="5" t="s">
        <v>66</v>
      </c>
    </row>
    <row r="291" spans="1:13" x14ac:dyDescent="0.25">
      <c r="A291" s="5" t="s">
        <v>453</v>
      </c>
      <c r="B291" s="5" t="s">
        <v>217</v>
      </c>
      <c r="C291" s="5" t="s">
        <v>59</v>
      </c>
      <c r="D291" s="7">
        <v>40223</v>
      </c>
      <c r="E291" s="5" t="s">
        <v>433</v>
      </c>
      <c r="F291" s="5" t="s">
        <v>434</v>
      </c>
      <c r="G291" s="5" t="s">
        <v>121</v>
      </c>
      <c r="H291" s="5">
        <v>2011</v>
      </c>
      <c r="I291" s="5">
        <v>51360</v>
      </c>
      <c r="J291" s="5">
        <v>3595.2</v>
      </c>
      <c r="K291" s="5">
        <v>2568</v>
      </c>
      <c r="L291" s="5">
        <v>57523.199999999997</v>
      </c>
      <c r="M291" s="5" t="s">
        <v>88</v>
      </c>
    </row>
    <row r="292" spans="1:13" x14ac:dyDescent="0.25">
      <c r="A292" s="5" t="s">
        <v>454</v>
      </c>
      <c r="B292" s="5" t="s">
        <v>408</v>
      </c>
      <c r="C292" s="5" t="s">
        <v>59</v>
      </c>
      <c r="D292" s="7">
        <v>40576</v>
      </c>
      <c r="E292" s="5" t="s">
        <v>433</v>
      </c>
      <c r="F292" s="5" t="s">
        <v>434</v>
      </c>
      <c r="G292" s="5" t="s">
        <v>121</v>
      </c>
      <c r="H292" s="5">
        <v>2011</v>
      </c>
      <c r="I292" s="5">
        <v>85000</v>
      </c>
      <c r="J292" s="5">
        <v>7650</v>
      </c>
      <c r="K292" s="5">
        <v>0</v>
      </c>
      <c r="L292" s="5">
        <v>92650</v>
      </c>
      <c r="M292" s="5" t="s">
        <v>99</v>
      </c>
    </row>
    <row r="293" spans="1:13" x14ac:dyDescent="0.25">
      <c r="A293" s="5" t="s">
        <v>455</v>
      </c>
      <c r="B293" s="5" t="s">
        <v>287</v>
      </c>
      <c r="C293" s="5" t="s">
        <v>85</v>
      </c>
      <c r="D293" s="7">
        <v>41290</v>
      </c>
      <c r="E293" s="5" t="s">
        <v>433</v>
      </c>
      <c r="F293" s="5" t="s">
        <v>434</v>
      </c>
      <c r="G293" s="5" t="s">
        <v>121</v>
      </c>
      <c r="H293" s="5">
        <v>2012</v>
      </c>
      <c r="I293" s="5">
        <v>32032</v>
      </c>
      <c r="J293" s="5">
        <v>1921.92</v>
      </c>
      <c r="K293" s="5">
        <v>1601.6</v>
      </c>
      <c r="L293" s="5">
        <v>35555.519999999997</v>
      </c>
      <c r="M293" s="5" t="s">
        <v>146</v>
      </c>
    </row>
    <row r="294" spans="1:13" x14ac:dyDescent="0.25">
      <c r="A294" s="5" t="s">
        <v>456</v>
      </c>
      <c r="B294" s="5" t="s">
        <v>155</v>
      </c>
      <c r="C294" s="5" t="s">
        <v>59</v>
      </c>
      <c r="D294" s="7">
        <v>41355</v>
      </c>
      <c r="E294" s="5" t="s">
        <v>433</v>
      </c>
      <c r="F294" s="5" t="s">
        <v>434</v>
      </c>
      <c r="G294" s="5" t="s">
        <v>121</v>
      </c>
      <c r="H294" s="5">
        <v>2012</v>
      </c>
      <c r="I294" s="5">
        <v>38828</v>
      </c>
      <c r="J294" s="5">
        <v>3494.52</v>
      </c>
      <c r="K294" s="5">
        <v>388.28</v>
      </c>
      <c r="L294" s="5">
        <v>42710.799999999996</v>
      </c>
      <c r="M294" s="5" t="s">
        <v>146</v>
      </c>
    </row>
    <row r="295" spans="1:13" x14ac:dyDescent="0.25">
      <c r="A295" s="5" t="s">
        <v>457</v>
      </c>
      <c r="B295" s="5" t="s">
        <v>273</v>
      </c>
      <c r="C295" s="5" t="s">
        <v>85</v>
      </c>
      <c r="D295" s="7">
        <v>41423</v>
      </c>
      <c r="E295" s="5" t="s">
        <v>433</v>
      </c>
      <c r="F295" s="5" t="s">
        <v>434</v>
      </c>
      <c r="G295" s="5" t="s">
        <v>121</v>
      </c>
      <c r="H295" s="5">
        <v>2012</v>
      </c>
      <c r="I295" s="5">
        <v>81662</v>
      </c>
      <c r="J295" s="5">
        <v>7349.58</v>
      </c>
      <c r="K295" s="5">
        <v>816.62</v>
      </c>
      <c r="L295" s="5">
        <v>89828.2</v>
      </c>
      <c r="M295" s="5" t="s">
        <v>66</v>
      </c>
    </row>
    <row r="296" spans="1:13" x14ac:dyDescent="0.25">
      <c r="A296" s="5" t="s">
        <v>458</v>
      </c>
      <c r="B296" s="5" t="s">
        <v>197</v>
      </c>
      <c r="C296" s="5" t="s">
        <v>85</v>
      </c>
      <c r="D296" s="7">
        <v>40223</v>
      </c>
      <c r="E296" s="5" t="s">
        <v>433</v>
      </c>
      <c r="F296" s="5" t="s">
        <v>434</v>
      </c>
      <c r="G296" s="5" t="s">
        <v>121</v>
      </c>
      <c r="H296" s="5">
        <v>2012</v>
      </c>
      <c r="I296" s="5">
        <v>55469</v>
      </c>
      <c r="J296" s="5">
        <v>3328.14</v>
      </c>
      <c r="K296" s="5">
        <v>2773.45</v>
      </c>
      <c r="L296" s="5">
        <v>61570.59</v>
      </c>
      <c r="M296" s="5" t="s">
        <v>88</v>
      </c>
    </row>
    <row r="297" spans="1:13" x14ac:dyDescent="0.25">
      <c r="A297" s="5" t="s">
        <v>459</v>
      </c>
      <c r="B297" s="5" t="s">
        <v>151</v>
      </c>
      <c r="C297" s="5" t="s">
        <v>85</v>
      </c>
      <c r="D297" s="7">
        <v>40576</v>
      </c>
      <c r="E297" s="5" t="s">
        <v>433</v>
      </c>
      <c r="F297" s="5" t="s">
        <v>434</v>
      </c>
      <c r="G297" s="5" t="s">
        <v>121</v>
      </c>
      <c r="H297" s="5">
        <v>2012</v>
      </c>
      <c r="I297" s="5">
        <v>89250</v>
      </c>
      <c r="J297" s="5">
        <v>8032.5</v>
      </c>
      <c r="K297" s="5">
        <v>2677.5</v>
      </c>
      <c r="L297" s="5">
        <v>99960</v>
      </c>
      <c r="M297" s="5" t="s">
        <v>99</v>
      </c>
    </row>
    <row r="298" spans="1:13" x14ac:dyDescent="0.25">
      <c r="A298" s="5" t="s">
        <v>460</v>
      </c>
      <c r="B298" s="5" t="s">
        <v>306</v>
      </c>
      <c r="C298" s="5" t="s">
        <v>59</v>
      </c>
      <c r="D298" s="7">
        <v>40950</v>
      </c>
      <c r="E298" s="5" t="s">
        <v>433</v>
      </c>
      <c r="F298" s="5" t="s">
        <v>434</v>
      </c>
      <c r="G298" s="5" t="s">
        <v>121</v>
      </c>
      <c r="H298" s="5">
        <v>2012</v>
      </c>
      <c r="I298" s="5">
        <v>59000</v>
      </c>
      <c r="J298" s="5">
        <v>3540</v>
      </c>
      <c r="K298" s="5">
        <v>1770</v>
      </c>
      <c r="L298" s="5">
        <v>64310</v>
      </c>
      <c r="M298" s="5" t="s">
        <v>63</v>
      </c>
    </row>
    <row r="299" spans="1:13" x14ac:dyDescent="0.25">
      <c r="A299" s="5" t="s">
        <v>461</v>
      </c>
      <c r="B299" s="5" t="s">
        <v>178</v>
      </c>
      <c r="C299" s="5" t="s">
        <v>59</v>
      </c>
      <c r="D299" s="7">
        <v>41169</v>
      </c>
      <c r="E299" s="5" t="s">
        <v>433</v>
      </c>
      <c r="F299" s="5" t="s">
        <v>434</v>
      </c>
      <c r="G299" s="5" t="s">
        <v>121</v>
      </c>
      <c r="H299" s="5">
        <v>2012</v>
      </c>
      <c r="I299" s="5">
        <v>65000</v>
      </c>
      <c r="J299" s="5">
        <v>3250</v>
      </c>
      <c r="K299" s="5">
        <v>3250</v>
      </c>
      <c r="L299" s="5">
        <v>71500</v>
      </c>
      <c r="M299" s="5" t="s">
        <v>76</v>
      </c>
    </row>
    <row r="300" spans="1:13" x14ac:dyDescent="0.25">
      <c r="A300" s="5" t="s">
        <v>462</v>
      </c>
      <c r="B300" s="5" t="s">
        <v>398</v>
      </c>
      <c r="C300" s="5" t="s">
        <v>59</v>
      </c>
      <c r="D300" s="7">
        <v>41290</v>
      </c>
      <c r="E300" s="5" t="s">
        <v>433</v>
      </c>
      <c r="F300" s="5" t="s">
        <v>434</v>
      </c>
      <c r="G300" s="5" t="s">
        <v>121</v>
      </c>
      <c r="H300" s="5">
        <v>2013</v>
      </c>
      <c r="I300" s="5">
        <v>35900</v>
      </c>
      <c r="J300" s="5">
        <v>1795</v>
      </c>
      <c r="K300" s="5">
        <v>1077</v>
      </c>
      <c r="L300" s="5">
        <v>38772</v>
      </c>
      <c r="M300" s="5" t="s">
        <v>146</v>
      </c>
    </row>
    <row r="301" spans="1:13" x14ac:dyDescent="0.25">
      <c r="A301" s="5" t="s">
        <v>463</v>
      </c>
      <c r="B301" s="5" t="s">
        <v>464</v>
      </c>
      <c r="C301" s="5" t="s">
        <v>59</v>
      </c>
      <c r="D301" s="7">
        <v>41355</v>
      </c>
      <c r="E301" s="5" t="s">
        <v>433</v>
      </c>
      <c r="F301" s="5" t="s">
        <v>434</v>
      </c>
      <c r="G301" s="5" t="s">
        <v>121</v>
      </c>
      <c r="H301" s="5">
        <v>2013</v>
      </c>
      <c r="I301" s="5">
        <v>42700</v>
      </c>
      <c r="J301" s="5">
        <v>2135</v>
      </c>
      <c r="K301" s="5">
        <v>2135</v>
      </c>
      <c r="L301" s="5">
        <v>46970</v>
      </c>
      <c r="M301" s="5" t="s">
        <v>146</v>
      </c>
    </row>
    <row r="302" spans="1:13" x14ac:dyDescent="0.25">
      <c r="A302" s="5" t="s">
        <v>465</v>
      </c>
      <c r="B302" s="5" t="s">
        <v>217</v>
      </c>
      <c r="C302" s="5" t="s">
        <v>59</v>
      </c>
      <c r="D302" s="7">
        <v>41423</v>
      </c>
      <c r="E302" s="5" t="s">
        <v>433</v>
      </c>
      <c r="F302" s="5" t="s">
        <v>434</v>
      </c>
      <c r="G302" s="5" t="s">
        <v>121</v>
      </c>
      <c r="H302" s="5">
        <v>2013</v>
      </c>
      <c r="I302" s="5">
        <v>88200</v>
      </c>
      <c r="J302" s="5">
        <v>7056</v>
      </c>
      <c r="K302" s="5">
        <v>2646</v>
      </c>
      <c r="L302" s="5">
        <v>97902</v>
      </c>
      <c r="M302" s="5" t="s">
        <v>66</v>
      </c>
    </row>
    <row r="303" spans="1:13" x14ac:dyDescent="0.25">
      <c r="A303" s="5" t="s">
        <v>466</v>
      </c>
      <c r="B303" s="5" t="s">
        <v>408</v>
      </c>
      <c r="C303" s="5" t="s">
        <v>59</v>
      </c>
      <c r="D303" s="7">
        <v>40223</v>
      </c>
      <c r="E303" s="5" t="s">
        <v>433</v>
      </c>
      <c r="F303" s="5" t="s">
        <v>434</v>
      </c>
      <c r="G303" s="5" t="s">
        <v>121</v>
      </c>
      <c r="H303" s="5">
        <v>2013</v>
      </c>
      <c r="I303" s="5">
        <v>57700</v>
      </c>
      <c r="J303" s="5">
        <v>3462</v>
      </c>
      <c r="K303" s="5">
        <v>1731</v>
      </c>
      <c r="L303" s="5">
        <v>62893</v>
      </c>
      <c r="M303" s="5" t="s">
        <v>88</v>
      </c>
    </row>
    <row r="304" spans="1:13" x14ac:dyDescent="0.25">
      <c r="A304" s="5" t="s">
        <v>467</v>
      </c>
      <c r="B304" s="5" t="s">
        <v>259</v>
      </c>
      <c r="C304" s="5" t="s">
        <v>59</v>
      </c>
      <c r="D304" s="7">
        <v>40576</v>
      </c>
      <c r="E304" s="5" t="s">
        <v>433</v>
      </c>
      <c r="F304" s="5" t="s">
        <v>434</v>
      </c>
      <c r="G304" s="5" t="s">
        <v>121</v>
      </c>
      <c r="H304" s="5">
        <v>2013</v>
      </c>
      <c r="I304" s="5">
        <v>100000</v>
      </c>
      <c r="J304" s="5">
        <v>12000</v>
      </c>
      <c r="K304" s="5">
        <v>1000</v>
      </c>
      <c r="L304" s="5">
        <v>113000</v>
      </c>
      <c r="M304" s="5" t="s">
        <v>99</v>
      </c>
    </row>
    <row r="305" spans="1:13" x14ac:dyDescent="0.25">
      <c r="A305" s="5" t="s">
        <v>468</v>
      </c>
      <c r="B305" s="5" t="s">
        <v>84</v>
      </c>
      <c r="C305" s="5" t="s">
        <v>85</v>
      </c>
      <c r="D305" s="7">
        <v>40950</v>
      </c>
      <c r="E305" s="5" t="s">
        <v>433</v>
      </c>
      <c r="F305" s="5" t="s">
        <v>434</v>
      </c>
      <c r="G305" s="5" t="s">
        <v>121</v>
      </c>
      <c r="H305" s="5">
        <v>2013</v>
      </c>
      <c r="I305" s="5">
        <v>61400</v>
      </c>
      <c r="J305" s="5">
        <v>7368</v>
      </c>
      <c r="K305" s="5">
        <v>0</v>
      </c>
      <c r="L305" s="5">
        <v>68768</v>
      </c>
      <c r="M305" s="5" t="s">
        <v>63</v>
      </c>
    </row>
    <row r="306" spans="1:13" x14ac:dyDescent="0.25">
      <c r="A306" s="5" t="s">
        <v>469</v>
      </c>
      <c r="B306" s="5" t="s">
        <v>68</v>
      </c>
      <c r="C306" s="5" t="s">
        <v>59</v>
      </c>
      <c r="D306" s="7">
        <v>41169</v>
      </c>
      <c r="E306" s="5" t="s">
        <v>433</v>
      </c>
      <c r="F306" s="5" t="s">
        <v>434</v>
      </c>
      <c r="G306" s="5" t="s">
        <v>121</v>
      </c>
      <c r="H306" s="5">
        <v>2013</v>
      </c>
      <c r="I306" s="5">
        <v>70900</v>
      </c>
      <c r="J306" s="5">
        <v>3545</v>
      </c>
      <c r="K306" s="5">
        <v>2127</v>
      </c>
      <c r="L306" s="5">
        <v>76572</v>
      </c>
      <c r="M306" s="5" t="s">
        <v>76</v>
      </c>
    </row>
    <row r="307" spans="1:13" x14ac:dyDescent="0.25">
      <c r="A307" s="5" t="s">
        <v>470</v>
      </c>
      <c r="B307" s="5" t="s">
        <v>82</v>
      </c>
      <c r="C307" s="5" t="s">
        <v>59</v>
      </c>
      <c r="D307" s="7">
        <v>41532</v>
      </c>
      <c r="E307" s="5" t="s">
        <v>433</v>
      </c>
      <c r="F307" s="5" t="s">
        <v>434</v>
      </c>
      <c r="G307" s="5" t="s">
        <v>121</v>
      </c>
      <c r="H307" s="5">
        <v>2013</v>
      </c>
      <c r="I307" s="5">
        <v>110000</v>
      </c>
      <c r="J307" s="5">
        <v>6600</v>
      </c>
      <c r="K307" s="5">
        <v>3300</v>
      </c>
      <c r="L307" s="5">
        <v>119900</v>
      </c>
      <c r="M307" s="5" t="s">
        <v>146</v>
      </c>
    </row>
    <row r="308" spans="1:13" x14ac:dyDescent="0.25">
      <c r="A308" s="5" t="s">
        <v>471</v>
      </c>
      <c r="B308" s="5" t="s">
        <v>82</v>
      </c>
      <c r="C308" s="5" t="s">
        <v>59</v>
      </c>
      <c r="D308" s="7">
        <v>41532</v>
      </c>
      <c r="E308" s="5" t="s">
        <v>433</v>
      </c>
      <c r="F308" s="5" t="s">
        <v>434</v>
      </c>
      <c r="G308" s="5" t="s">
        <v>121</v>
      </c>
      <c r="H308" s="5">
        <v>2013</v>
      </c>
      <c r="I308" s="5">
        <v>110000</v>
      </c>
      <c r="J308" s="5">
        <v>6600</v>
      </c>
      <c r="K308" s="5">
        <v>3300</v>
      </c>
      <c r="L308" s="5">
        <v>119900</v>
      </c>
      <c r="M308" s="5" t="s">
        <v>146</v>
      </c>
    </row>
    <row r="309" spans="1:13" x14ac:dyDescent="0.25">
      <c r="A309" s="5" t="s">
        <v>472</v>
      </c>
      <c r="B309" s="5" t="s">
        <v>473</v>
      </c>
      <c r="C309" s="5" t="s">
        <v>59</v>
      </c>
      <c r="D309" s="7">
        <v>38730</v>
      </c>
      <c r="E309" s="5" t="s">
        <v>474</v>
      </c>
      <c r="F309" s="5" t="s">
        <v>475</v>
      </c>
      <c r="G309" s="5" t="s">
        <v>121</v>
      </c>
      <c r="H309" s="5">
        <v>2006</v>
      </c>
      <c r="I309" s="5">
        <v>43000</v>
      </c>
      <c r="J309" s="5">
        <v>5160</v>
      </c>
      <c r="K309" s="5">
        <v>0</v>
      </c>
      <c r="L309" s="5">
        <v>90160</v>
      </c>
      <c r="M309" s="5" t="s">
        <v>110</v>
      </c>
    </row>
    <row r="310" spans="1:13" x14ac:dyDescent="0.25">
      <c r="A310" s="5" t="s">
        <v>476</v>
      </c>
      <c r="B310" s="5" t="s">
        <v>329</v>
      </c>
      <c r="C310" s="5" t="s">
        <v>59</v>
      </c>
      <c r="D310" s="7">
        <v>38809</v>
      </c>
      <c r="E310" s="5" t="s">
        <v>474</v>
      </c>
      <c r="F310" s="5" t="s">
        <v>475</v>
      </c>
      <c r="G310" s="5" t="s">
        <v>121</v>
      </c>
      <c r="H310" s="5">
        <v>2006</v>
      </c>
      <c r="I310" s="5">
        <v>54000</v>
      </c>
      <c r="J310" s="5">
        <v>4320</v>
      </c>
      <c r="K310" s="5">
        <v>0</v>
      </c>
      <c r="L310" s="5">
        <v>58320</v>
      </c>
      <c r="M310" s="5" t="s">
        <v>146</v>
      </c>
    </row>
    <row r="311" spans="1:13" x14ac:dyDescent="0.25">
      <c r="A311" s="5" t="s">
        <v>477</v>
      </c>
      <c r="B311" s="5" t="s">
        <v>75</v>
      </c>
      <c r="C311" s="5" t="s">
        <v>59</v>
      </c>
      <c r="D311" s="7">
        <v>38841</v>
      </c>
      <c r="E311" s="5" t="s">
        <v>474</v>
      </c>
      <c r="F311" s="5" t="s">
        <v>475</v>
      </c>
      <c r="G311" s="5" t="s">
        <v>121</v>
      </c>
      <c r="H311" s="5">
        <v>2006</v>
      </c>
      <c r="I311" s="5">
        <v>32000</v>
      </c>
      <c r="J311" s="5">
        <v>2560</v>
      </c>
      <c r="K311" s="5">
        <v>0</v>
      </c>
      <c r="L311" s="5">
        <v>34560</v>
      </c>
      <c r="M311" s="5" t="s">
        <v>140</v>
      </c>
    </row>
    <row r="312" spans="1:13" x14ac:dyDescent="0.25">
      <c r="A312" s="5" t="s">
        <v>478</v>
      </c>
      <c r="B312" s="5" t="s">
        <v>479</v>
      </c>
      <c r="C312" s="5" t="s">
        <v>59</v>
      </c>
      <c r="D312" s="7">
        <v>38730</v>
      </c>
      <c r="E312" s="5" t="s">
        <v>474</v>
      </c>
      <c r="F312" s="5" t="s">
        <v>475</v>
      </c>
      <c r="G312" s="5" t="s">
        <v>121</v>
      </c>
      <c r="H312" s="5">
        <v>2007</v>
      </c>
      <c r="I312" s="5">
        <v>45000</v>
      </c>
      <c r="J312" s="5">
        <v>4050</v>
      </c>
      <c r="K312" s="5">
        <v>0</v>
      </c>
      <c r="L312" s="5">
        <v>104050</v>
      </c>
      <c r="M312" s="5" t="s">
        <v>110</v>
      </c>
    </row>
    <row r="313" spans="1:13" x14ac:dyDescent="0.25">
      <c r="A313" s="5" t="s">
        <v>480</v>
      </c>
      <c r="B313" s="5" t="s">
        <v>170</v>
      </c>
      <c r="C313" s="5" t="s">
        <v>59</v>
      </c>
      <c r="D313" s="7">
        <v>38809</v>
      </c>
      <c r="E313" s="5" t="s">
        <v>474</v>
      </c>
      <c r="F313" s="5" t="s">
        <v>475</v>
      </c>
      <c r="G313" s="5" t="s">
        <v>121</v>
      </c>
      <c r="H313" s="5">
        <v>2007</v>
      </c>
      <c r="I313" s="5">
        <v>58000</v>
      </c>
      <c r="J313" s="5">
        <v>3480</v>
      </c>
      <c r="K313" s="5">
        <v>1160</v>
      </c>
      <c r="L313" s="5">
        <v>62640</v>
      </c>
      <c r="M313" s="5" t="s">
        <v>146</v>
      </c>
    </row>
    <row r="314" spans="1:13" x14ac:dyDescent="0.25">
      <c r="A314" s="5" t="s">
        <v>481</v>
      </c>
      <c r="B314" s="5" t="s">
        <v>70</v>
      </c>
      <c r="C314" s="5" t="s">
        <v>59</v>
      </c>
      <c r="D314" s="7">
        <v>38841</v>
      </c>
      <c r="E314" s="5" t="s">
        <v>474</v>
      </c>
      <c r="F314" s="5" t="s">
        <v>475</v>
      </c>
      <c r="G314" s="5" t="s">
        <v>121</v>
      </c>
      <c r="H314" s="5">
        <v>2007</v>
      </c>
      <c r="I314" s="5">
        <v>36000</v>
      </c>
      <c r="J314" s="5">
        <v>3240</v>
      </c>
      <c r="K314" s="5">
        <v>720</v>
      </c>
      <c r="L314" s="5">
        <v>39960</v>
      </c>
      <c r="M314" s="5" t="s">
        <v>140</v>
      </c>
    </row>
    <row r="315" spans="1:13" x14ac:dyDescent="0.25">
      <c r="A315" s="5" t="s">
        <v>482</v>
      </c>
      <c r="B315" s="5" t="s">
        <v>483</v>
      </c>
      <c r="C315" s="5" t="s">
        <v>59</v>
      </c>
      <c r="D315" s="7">
        <v>38730</v>
      </c>
      <c r="E315" s="5" t="s">
        <v>474</v>
      </c>
      <c r="F315" s="5" t="s">
        <v>475</v>
      </c>
      <c r="G315" s="5" t="s">
        <v>121</v>
      </c>
      <c r="H315" s="5">
        <v>2008</v>
      </c>
      <c r="I315" s="5">
        <v>48000</v>
      </c>
      <c r="J315" s="5">
        <v>4800</v>
      </c>
      <c r="K315" s="5">
        <v>0</v>
      </c>
      <c r="L315" s="5">
        <v>123800</v>
      </c>
      <c r="M315" s="5" t="s">
        <v>110</v>
      </c>
    </row>
    <row r="316" spans="1:13" x14ac:dyDescent="0.25">
      <c r="A316" s="5" t="s">
        <v>484</v>
      </c>
      <c r="B316" s="5" t="s">
        <v>189</v>
      </c>
      <c r="C316" s="5" t="s">
        <v>59</v>
      </c>
      <c r="D316" s="7">
        <v>38809</v>
      </c>
      <c r="E316" s="5" t="s">
        <v>474</v>
      </c>
      <c r="F316" s="5" t="s">
        <v>475</v>
      </c>
      <c r="G316" s="5" t="s">
        <v>121</v>
      </c>
      <c r="H316" s="5">
        <v>2008</v>
      </c>
      <c r="I316" s="5">
        <v>62000</v>
      </c>
      <c r="J316" s="5">
        <v>3100</v>
      </c>
      <c r="K316" s="5">
        <v>0</v>
      </c>
      <c r="L316" s="5">
        <v>65100</v>
      </c>
      <c r="M316" s="5" t="s">
        <v>146</v>
      </c>
    </row>
    <row r="317" spans="1:13" x14ac:dyDescent="0.25">
      <c r="A317" s="5" t="s">
        <v>485</v>
      </c>
      <c r="B317" s="5" t="s">
        <v>211</v>
      </c>
      <c r="C317" s="5" t="s">
        <v>59</v>
      </c>
      <c r="D317" s="7">
        <v>38841</v>
      </c>
      <c r="E317" s="5" t="s">
        <v>474</v>
      </c>
      <c r="F317" s="5" t="s">
        <v>475</v>
      </c>
      <c r="G317" s="5" t="s">
        <v>121</v>
      </c>
      <c r="H317" s="5">
        <v>2008</v>
      </c>
      <c r="I317" s="5">
        <v>40000</v>
      </c>
      <c r="J317" s="5">
        <v>2000</v>
      </c>
      <c r="K317" s="5">
        <v>800</v>
      </c>
      <c r="L317" s="5">
        <v>42800</v>
      </c>
      <c r="M317" s="5" t="s">
        <v>140</v>
      </c>
    </row>
    <row r="318" spans="1:13" x14ac:dyDescent="0.25">
      <c r="A318" s="5" t="s">
        <v>486</v>
      </c>
      <c r="B318" s="5" t="s">
        <v>195</v>
      </c>
      <c r="C318" s="5" t="s">
        <v>59</v>
      </c>
      <c r="D318" s="7">
        <v>39650</v>
      </c>
      <c r="E318" s="5" t="s">
        <v>474</v>
      </c>
      <c r="F318" s="5" t="s">
        <v>475</v>
      </c>
      <c r="G318" s="5" t="s">
        <v>121</v>
      </c>
      <c r="H318" s="5">
        <v>2008</v>
      </c>
      <c r="I318" s="5">
        <v>74000</v>
      </c>
      <c r="J318" s="5">
        <v>7400</v>
      </c>
      <c r="K318" s="5">
        <v>0</v>
      </c>
      <c r="L318" s="5">
        <v>81400</v>
      </c>
      <c r="M318" s="5" t="s">
        <v>88</v>
      </c>
    </row>
    <row r="319" spans="1:13" x14ac:dyDescent="0.25">
      <c r="A319" s="5" t="s">
        <v>487</v>
      </c>
      <c r="B319" s="5" t="s">
        <v>109</v>
      </c>
      <c r="C319" s="5" t="s">
        <v>59</v>
      </c>
      <c r="D319" s="7">
        <v>39739</v>
      </c>
      <c r="E319" s="5" t="s">
        <v>474</v>
      </c>
      <c r="F319" s="5" t="s">
        <v>475</v>
      </c>
      <c r="G319" s="5" t="s">
        <v>121</v>
      </c>
      <c r="H319" s="5">
        <v>2008</v>
      </c>
      <c r="I319" s="5">
        <v>123000</v>
      </c>
      <c r="J319" s="5">
        <v>12300</v>
      </c>
      <c r="K319" s="5">
        <v>4920</v>
      </c>
      <c r="L319" s="5">
        <v>140220</v>
      </c>
      <c r="M319" s="5" t="s">
        <v>146</v>
      </c>
    </row>
    <row r="320" spans="1:13" x14ac:dyDescent="0.25">
      <c r="A320" s="5" t="s">
        <v>488</v>
      </c>
      <c r="B320" s="5" t="s">
        <v>273</v>
      </c>
      <c r="C320" s="5" t="s">
        <v>85</v>
      </c>
      <c r="D320" s="7">
        <v>38730</v>
      </c>
      <c r="E320" s="5" t="s">
        <v>474</v>
      </c>
      <c r="F320" s="5" t="s">
        <v>475</v>
      </c>
      <c r="G320" s="5" t="s">
        <v>121</v>
      </c>
      <c r="H320" s="5">
        <v>2009</v>
      </c>
      <c r="I320" s="5">
        <v>52000</v>
      </c>
      <c r="J320" s="5">
        <v>3640</v>
      </c>
      <c r="K320" s="5">
        <v>0</v>
      </c>
      <c r="L320" s="5">
        <v>143640</v>
      </c>
      <c r="M320" s="5" t="s">
        <v>110</v>
      </c>
    </row>
    <row r="321" spans="1:13" x14ac:dyDescent="0.25">
      <c r="A321" s="5" t="s">
        <v>489</v>
      </c>
      <c r="B321" s="5" t="s">
        <v>178</v>
      </c>
      <c r="C321" s="5" t="s">
        <v>59</v>
      </c>
      <c r="D321" s="7">
        <v>38809</v>
      </c>
      <c r="E321" s="5" t="s">
        <v>474</v>
      </c>
      <c r="F321" s="5" t="s">
        <v>475</v>
      </c>
      <c r="G321" s="5" t="s">
        <v>121</v>
      </c>
      <c r="H321" s="5">
        <v>2009</v>
      </c>
      <c r="I321" s="5">
        <v>65000</v>
      </c>
      <c r="J321" s="5">
        <v>3900</v>
      </c>
      <c r="K321" s="5">
        <v>3250</v>
      </c>
      <c r="L321" s="5">
        <v>72150</v>
      </c>
      <c r="M321" s="5" t="s">
        <v>146</v>
      </c>
    </row>
    <row r="322" spans="1:13" x14ac:dyDescent="0.25">
      <c r="A322" s="5" t="s">
        <v>490</v>
      </c>
      <c r="B322" s="5" t="s">
        <v>182</v>
      </c>
      <c r="C322" s="5" t="s">
        <v>59</v>
      </c>
      <c r="D322" s="7">
        <v>38841</v>
      </c>
      <c r="E322" s="5" t="s">
        <v>474</v>
      </c>
      <c r="F322" s="5" t="s">
        <v>475</v>
      </c>
      <c r="G322" s="5" t="s">
        <v>121</v>
      </c>
      <c r="H322" s="5">
        <v>2009</v>
      </c>
      <c r="I322" s="5">
        <v>43000</v>
      </c>
      <c r="J322" s="5">
        <v>3870</v>
      </c>
      <c r="K322" s="5">
        <v>860</v>
      </c>
      <c r="L322" s="5">
        <v>47730</v>
      </c>
      <c r="M322" s="5" t="s">
        <v>140</v>
      </c>
    </row>
    <row r="323" spans="1:13" x14ac:dyDescent="0.25">
      <c r="A323" s="5" t="s">
        <v>491</v>
      </c>
      <c r="B323" s="5" t="s">
        <v>164</v>
      </c>
      <c r="C323" s="5" t="s">
        <v>85</v>
      </c>
      <c r="D323" s="7">
        <v>39650</v>
      </c>
      <c r="E323" s="5" t="s">
        <v>474</v>
      </c>
      <c r="F323" s="5" t="s">
        <v>475</v>
      </c>
      <c r="G323" s="5" t="s">
        <v>121</v>
      </c>
      <c r="H323" s="5">
        <v>2009</v>
      </c>
      <c r="I323" s="5">
        <v>78000</v>
      </c>
      <c r="J323" s="5">
        <v>7800</v>
      </c>
      <c r="K323" s="5">
        <v>780</v>
      </c>
      <c r="L323" s="5">
        <v>86580</v>
      </c>
      <c r="M323" s="5" t="s">
        <v>88</v>
      </c>
    </row>
    <row r="324" spans="1:13" x14ac:dyDescent="0.25">
      <c r="A324" s="5" t="s">
        <v>492</v>
      </c>
      <c r="B324" s="5" t="s">
        <v>306</v>
      </c>
      <c r="C324" s="5" t="s">
        <v>59</v>
      </c>
      <c r="D324" s="7">
        <v>39739</v>
      </c>
      <c r="E324" s="5" t="s">
        <v>474</v>
      </c>
      <c r="F324" s="5" t="s">
        <v>475</v>
      </c>
      <c r="G324" s="5" t="s">
        <v>121</v>
      </c>
      <c r="H324" s="5">
        <v>2009</v>
      </c>
      <c r="I324" s="5">
        <v>130000</v>
      </c>
      <c r="J324" s="5">
        <v>14300</v>
      </c>
      <c r="K324" s="5">
        <v>1300</v>
      </c>
      <c r="L324" s="5">
        <v>145600</v>
      </c>
      <c r="M324" s="5" t="s">
        <v>146</v>
      </c>
    </row>
    <row r="325" spans="1:13" x14ac:dyDescent="0.25">
      <c r="A325" s="5" t="s">
        <v>493</v>
      </c>
      <c r="B325" s="5" t="s">
        <v>479</v>
      </c>
      <c r="C325" s="5" t="s">
        <v>59</v>
      </c>
      <c r="D325" s="7">
        <v>39971</v>
      </c>
      <c r="E325" s="5" t="s">
        <v>474</v>
      </c>
      <c r="F325" s="5" t="s">
        <v>475</v>
      </c>
      <c r="G325" s="5" t="s">
        <v>121</v>
      </c>
      <c r="H325" s="5">
        <v>2009</v>
      </c>
      <c r="I325" s="5">
        <v>62000</v>
      </c>
      <c r="J325" s="5">
        <v>3100</v>
      </c>
      <c r="K325" s="5">
        <v>1240</v>
      </c>
      <c r="L325" s="5">
        <v>66340</v>
      </c>
      <c r="M325" s="5" t="s">
        <v>140</v>
      </c>
    </row>
    <row r="326" spans="1:13" x14ac:dyDescent="0.25">
      <c r="A326" s="5" t="s">
        <v>494</v>
      </c>
      <c r="B326" s="5" t="s">
        <v>75</v>
      </c>
      <c r="C326" s="5" t="s">
        <v>59</v>
      </c>
      <c r="D326" s="7">
        <v>40556</v>
      </c>
      <c r="E326" s="5" t="s">
        <v>474</v>
      </c>
      <c r="F326" s="5" t="s">
        <v>475</v>
      </c>
      <c r="G326" s="5" t="s">
        <v>121</v>
      </c>
      <c r="H326" s="5">
        <v>2010</v>
      </c>
      <c r="I326" s="5">
        <v>52000</v>
      </c>
      <c r="J326" s="5">
        <v>4680</v>
      </c>
      <c r="K326" s="5">
        <v>0</v>
      </c>
      <c r="L326" s="5">
        <v>148180</v>
      </c>
      <c r="M326" s="5" t="s">
        <v>110</v>
      </c>
    </row>
    <row r="327" spans="1:13" x14ac:dyDescent="0.25">
      <c r="A327" s="5" t="s">
        <v>495</v>
      </c>
      <c r="B327" s="5" t="s">
        <v>133</v>
      </c>
      <c r="C327" s="5" t="s">
        <v>59</v>
      </c>
      <c r="D327" s="7">
        <v>40667</v>
      </c>
      <c r="E327" s="5" t="s">
        <v>474</v>
      </c>
      <c r="F327" s="5" t="s">
        <v>475</v>
      </c>
      <c r="G327" s="5" t="s">
        <v>62</v>
      </c>
      <c r="H327" s="5">
        <v>2010</v>
      </c>
      <c r="I327" s="5">
        <v>43000</v>
      </c>
      <c r="J327" s="5">
        <v>3440</v>
      </c>
      <c r="K327" s="5">
        <v>0</v>
      </c>
      <c r="L327" s="5">
        <v>46440</v>
      </c>
      <c r="M327" s="5" t="s">
        <v>140</v>
      </c>
    </row>
    <row r="328" spans="1:13" x14ac:dyDescent="0.25">
      <c r="A328" s="5" t="s">
        <v>496</v>
      </c>
      <c r="B328" s="5" t="s">
        <v>345</v>
      </c>
      <c r="C328" s="5" t="s">
        <v>59</v>
      </c>
      <c r="D328" s="7">
        <v>41476</v>
      </c>
      <c r="E328" s="5" t="s">
        <v>474</v>
      </c>
      <c r="F328" s="5" t="s">
        <v>475</v>
      </c>
      <c r="G328" s="5" t="s">
        <v>62</v>
      </c>
      <c r="H328" s="5">
        <v>2010</v>
      </c>
      <c r="I328" s="5">
        <v>78000</v>
      </c>
      <c r="J328" s="5">
        <v>7020</v>
      </c>
      <c r="K328" s="5">
        <v>2340</v>
      </c>
      <c r="L328" s="5">
        <v>87360</v>
      </c>
      <c r="M328" s="5" t="s">
        <v>88</v>
      </c>
    </row>
    <row r="329" spans="1:13" x14ac:dyDescent="0.25">
      <c r="A329" s="5" t="s">
        <v>497</v>
      </c>
      <c r="B329" s="5" t="s">
        <v>428</v>
      </c>
      <c r="C329" s="5" t="s">
        <v>59</v>
      </c>
      <c r="D329" s="7">
        <v>41565</v>
      </c>
      <c r="E329" s="5" t="s">
        <v>474</v>
      </c>
      <c r="F329" s="5" t="s">
        <v>475</v>
      </c>
      <c r="G329" s="5" t="s">
        <v>62</v>
      </c>
      <c r="H329" s="5">
        <v>2010</v>
      </c>
      <c r="I329" s="5">
        <v>130000</v>
      </c>
      <c r="J329" s="5">
        <v>14300</v>
      </c>
      <c r="K329" s="5">
        <v>5200</v>
      </c>
      <c r="L329" s="5">
        <v>149500</v>
      </c>
      <c r="M329" s="5" t="s">
        <v>146</v>
      </c>
    </row>
    <row r="330" spans="1:13" x14ac:dyDescent="0.25">
      <c r="A330" s="5" t="s">
        <v>498</v>
      </c>
      <c r="B330" s="5" t="s">
        <v>241</v>
      </c>
      <c r="C330" s="5" t="s">
        <v>59</v>
      </c>
      <c r="D330" s="7">
        <v>39971</v>
      </c>
      <c r="E330" s="5" t="s">
        <v>474</v>
      </c>
      <c r="F330" s="5" t="s">
        <v>475</v>
      </c>
      <c r="G330" s="5" t="s">
        <v>62</v>
      </c>
      <c r="H330" s="5">
        <v>2010</v>
      </c>
      <c r="I330" s="5">
        <v>62000</v>
      </c>
      <c r="J330" s="5">
        <v>3720</v>
      </c>
      <c r="K330" s="5">
        <v>620</v>
      </c>
      <c r="L330" s="5">
        <v>66340</v>
      </c>
      <c r="M330" s="5" t="s">
        <v>140</v>
      </c>
    </row>
    <row r="331" spans="1:13" x14ac:dyDescent="0.25">
      <c r="A331" s="5" t="s">
        <v>499</v>
      </c>
      <c r="B331" s="5" t="s">
        <v>153</v>
      </c>
      <c r="C331" s="5" t="s">
        <v>59</v>
      </c>
      <c r="D331" s="7">
        <v>40241</v>
      </c>
      <c r="E331" s="5" t="s">
        <v>474</v>
      </c>
      <c r="F331" s="5" t="s">
        <v>475</v>
      </c>
      <c r="G331" s="5" t="s">
        <v>62</v>
      </c>
      <c r="H331" s="5">
        <v>2010</v>
      </c>
      <c r="I331" s="5">
        <v>87000</v>
      </c>
      <c r="J331" s="5">
        <v>7830</v>
      </c>
      <c r="K331" s="5">
        <v>1740</v>
      </c>
      <c r="L331" s="5">
        <v>96570</v>
      </c>
      <c r="M331" s="5" t="s">
        <v>63</v>
      </c>
    </row>
    <row r="332" spans="1:13" x14ac:dyDescent="0.25">
      <c r="A332" s="5" t="s">
        <v>500</v>
      </c>
      <c r="B332" s="5" t="s">
        <v>197</v>
      </c>
      <c r="C332" s="5" t="s">
        <v>85</v>
      </c>
      <c r="D332" s="7">
        <v>40556</v>
      </c>
      <c r="E332" s="5" t="s">
        <v>474</v>
      </c>
      <c r="F332" s="5" t="s">
        <v>475</v>
      </c>
      <c r="G332" s="5" t="s">
        <v>62</v>
      </c>
      <c r="H332" s="5">
        <v>2011</v>
      </c>
      <c r="I332" s="5">
        <v>56160</v>
      </c>
      <c r="J332" s="5">
        <v>5054.3999999999996</v>
      </c>
      <c r="K332" s="5">
        <v>0</v>
      </c>
      <c r="L332" s="5">
        <v>176214.39999999999</v>
      </c>
      <c r="M332" s="5" t="s">
        <v>110</v>
      </c>
    </row>
    <row r="333" spans="1:13" x14ac:dyDescent="0.25">
      <c r="A333" s="5" t="s">
        <v>501</v>
      </c>
      <c r="B333" s="5" t="s">
        <v>116</v>
      </c>
      <c r="C333" s="5" t="s">
        <v>59</v>
      </c>
      <c r="D333" s="7">
        <v>40667</v>
      </c>
      <c r="E333" s="5" t="s">
        <v>474</v>
      </c>
      <c r="F333" s="5" t="s">
        <v>475</v>
      </c>
      <c r="G333" s="5" t="s">
        <v>62</v>
      </c>
      <c r="H333" s="5">
        <v>2011</v>
      </c>
      <c r="I333" s="5">
        <v>46870</v>
      </c>
      <c r="J333" s="5">
        <v>2343.5</v>
      </c>
      <c r="K333" s="5">
        <v>0</v>
      </c>
      <c r="L333" s="5">
        <v>49213.5</v>
      </c>
      <c r="M333" s="5" t="s">
        <v>140</v>
      </c>
    </row>
    <row r="334" spans="1:13" x14ac:dyDescent="0.25">
      <c r="A334" s="5" t="s">
        <v>502</v>
      </c>
      <c r="B334" s="5" t="s">
        <v>259</v>
      </c>
      <c r="C334" s="5" t="s">
        <v>59</v>
      </c>
      <c r="D334" s="7">
        <v>41476</v>
      </c>
      <c r="E334" s="5" t="s">
        <v>474</v>
      </c>
      <c r="F334" s="5" t="s">
        <v>475</v>
      </c>
      <c r="G334" s="5" t="s">
        <v>62</v>
      </c>
      <c r="H334" s="5">
        <v>2011</v>
      </c>
      <c r="I334" s="5">
        <v>83460</v>
      </c>
      <c r="J334" s="5">
        <v>8346</v>
      </c>
      <c r="K334" s="5">
        <v>3338.4</v>
      </c>
      <c r="L334" s="5">
        <v>95144.4</v>
      </c>
      <c r="M334" s="5" t="s">
        <v>88</v>
      </c>
    </row>
    <row r="335" spans="1:13" x14ac:dyDescent="0.25">
      <c r="A335" s="5" t="s">
        <v>503</v>
      </c>
      <c r="B335" s="5" t="s">
        <v>279</v>
      </c>
      <c r="C335" s="5" t="s">
        <v>85</v>
      </c>
      <c r="D335" s="7">
        <v>41565</v>
      </c>
      <c r="E335" s="5" t="s">
        <v>474</v>
      </c>
      <c r="F335" s="5" t="s">
        <v>475</v>
      </c>
      <c r="G335" s="5" t="s">
        <v>62</v>
      </c>
      <c r="H335" s="5">
        <v>2011</v>
      </c>
      <c r="I335" s="5">
        <v>141700</v>
      </c>
      <c r="J335" s="5">
        <v>7085</v>
      </c>
      <c r="K335" s="5">
        <v>2834</v>
      </c>
      <c r="L335" s="5">
        <v>151619</v>
      </c>
      <c r="M335" s="5" t="s">
        <v>146</v>
      </c>
    </row>
    <row r="336" spans="1:13" x14ac:dyDescent="0.25">
      <c r="A336" s="5" t="s">
        <v>504</v>
      </c>
      <c r="B336" s="5" t="s">
        <v>473</v>
      </c>
      <c r="C336" s="5" t="s">
        <v>59</v>
      </c>
      <c r="D336" s="7">
        <v>39971</v>
      </c>
      <c r="E336" s="5" t="s">
        <v>474</v>
      </c>
      <c r="F336" s="5" t="s">
        <v>475</v>
      </c>
      <c r="G336" s="5" t="s">
        <v>62</v>
      </c>
      <c r="H336" s="5">
        <v>2011</v>
      </c>
      <c r="I336" s="5">
        <v>65720</v>
      </c>
      <c r="J336" s="5">
        <v>3943.2</v>
      </c>
      <c r="K336" s="5">
        <v>657.2</v>
      </c>
      <c r="L336" s="5">
        <v>70320.399999999994</v>
      </c>
      <c r="M336" s="5" t="s">
        <v>140</v>
      </c>
    </row>
    <row r="337" spans="1:13" x14ac:dyDescent="0.25">
      <c r="A337" s="5" t="s">
        <v>505</v>
      </c>
      <c r="B337" s="5" t="s">
        <v>211</v>
      </c>
      <c r="C337" s="5" t="s">
        <v>59</v>
      </c>
      <c r="D337" s="7">
        <v>40241</v>
      </c>
      <c r="E337" s="5" t="s">
        <v>474</v>
      </c>
      <c r="F337" s="5" t="s">
        <v>475</v>
      </c>
      <c r="G337" s="5" t="s">
        <v>62</v>
      </c>
      <c r="H337" s="5">
        <v>2011</v>
      </c>
      <c r="I337" s="5">
        <v>91350</v>
      </c>
      <c r="J337" s="5">
        <v>7308</v>
      </c>
      <c r="K337" s="5">
        <v>913.5</v>
      </c>
      <c r="L337" s="5">
        <v>99571.5</v>
      </c>
      <c r="M337" s="5" t="s">
        <v>63</v>
      </c>
    </row>
    <row r="338" spans="1:13" x14ac:dyDescent="0.25">
      <c r="A338" s="5" t="s">
        <v>506</v>
      </c>
      <c r="B338" s="5" t="s">
        <v>68</v>
      </c>
      <c r="C338" s="5" t="s">
        <v>59</v>
      </c>
      <c r="D338" s="7">
        <v>40602</v>
      </c>
      <c r="E338" s="5" t="s">
        <v>474</v>
      </c>
      <c r="F338" s="5" t="s">
        <v>475</v>
      </c>
      <c r="G338" s="5" t="s">
        <v>62</v>
      </c>
      <c r="H338" s="5">
        <v>2011</v>
      </c>
      <c r="I338" s="5">
        <v>54000</v>
      </c>
      <c r="J338" s="5">
        <v>3780</v>
      </c>
      <c r="K338" s="5">
        <v>2700</v>
      </c>
      <c r="L338" s="5">
        <v>60480</v>
      </c>
      <c r="M338" s="5" t="s">
        <v>140</v>
      </c>
    </row>
    <row r="339" spans="1:13" x14ac:dyDescent="0.25">
      <c r="A339" s="5" t="s">
        <v>507</v>
      </c>
      <c r="B339" s="5" t="s">
        <v>92</v>
      </c>
      <c r="C339" s="5" t="s">
        <v>59</v>
      </c>
      <c r="D339" s="7">
        <v>40556</v>
      </c>
      <c r="E339" s="5" t="s">
        <v>474</v>
      </c>
      <c r="F339" s="5" t="s">
        <v>475</v>
      </c>
      <c r="G339" s="5" t="s">
        <v>62</v>
      </c>
      <c r="H339" s="5">
        <v>2012</v>
      </c>
      <c r="I339" s="5">
        <v>62899</v>
      </c>
      <c r="J339" s="5">
        <v>7547.88</v>
      </c>
      <c r="K339" s="5">
        <v>0</v>
      </c>
      <c r="L339" s="5">
        <v>168446.88</v>
      </c>
      <c r="M339" s="5" t="s">
        <v>110</v>
      </c>
    </row>
    <row r="340" spans="1:13" x14ac:dyDescent="0.25">
      <c r="A340" s="5" t="s">
        <v>508</v>
      </c>
      <c r="B340" s="5" t="s">
        <v>248</v>
      </c>
      <c r="C340" s="5" t="s">
        <v>59</v>
      </c>
      <c r="D340" s="7">
        <v>40667</v>
      </c>
      <c r="E340" s="5" t="s">
        <v>474</v>
      </c>
      <c r="F340" s="5" t="s">
        <v>475</v>
      </c>
      <c r="G340" s="5" t="s">
        <v>62</v>
      </c>
      <c r="H340" s="5">
        <v>2012</v>
      </c>
      <c r="I340" s="5">
        <v>49682</v>
      </c>
      <c r="J340" s="5">
        <v>5961.84</v>
      </c>
      <c r="K340" s="5">
        <v>2484.1</v>
      </c>
      <c r="L340" s="5">
        <v>58127.939999999995</v>
      </c>
      <c r="M340" s="5" t="s">
        <v>140</v>
      </c>
    </row>
    <row r="341" spans="1:13" x14ac:dyDescent="0.25">
      <c r="A341" s="5" t="s">
        <v>509</v>
      </c>
      <c r="B341" s="5" t="s">
        <v>101</v>
      </c>
      <c r="C341" s="5" t="s">
        <v>85</v>
      </c>
      <c r="D341" s="7">
        <v>41476</v>
      </c>
      <c r="E341" s="5" t="s">
        <v>474</v>
      </c>
      <c r="F341" s="5" t="s">
        <v>475</v>
      </c>
      <c r="G341" s="5" t="s">
        <v>62</v>
      </c>
      <c r="H341" s="5">
        <v>2012</v>
      </c>
      <c r="I341" s="5">
        <v>87633</v>
      </c>
      <c r="J341" s="5">
        <v>10515.96</v>
      </c>
      <c r="K341" s="5">
        <v>3505.32</v>
      </c>
      <c r="L341" s="5">
        <v>101654.28</v>
      </c>
      <c r="M341" s="5" t="s">
        <v>88</v>
      </c>
    </row>
    <row r="342" spans="1:13" x14ac:dyDescent="0.25">
      <c r="A342" s="5" t="s">
        <v>510</v>
      </c>
      <c r="B342" s="5" t="s">
        <v>219</v>
      </c>
      <c r="C342" s="5" t="s">
        <v>59</v>
      </c>
      <c r="D342" s="7">
        <v>41565</v>
      </c>
      <c r="E342" s="5" t="s">
        <v>474</v>
      </c>
      <c r="F342" s="5" t="s">
        <v>475</v>
      </c>
      <c r="G342" s="5" t="s">
        <v>62</v>
      </c>
      <c r="H342" s="5">
        <v>2012</v>
      </c>
      <c r="I342" s="5">
        <v>153036</v>
      </c>
      <c r="J342" s="5">
        <v>7651.8</v>
      </c>
      <c r="K342" s="5">
        <v>7651.8</v>
      </c>
      <c r="L342" s="5">
        <v>168339.59999999998</v>
      </c>
      <c r="M342" s="5" t="s">
        <v>146</v>
      </c>
    </row>
    <row r="343" spans="1:13" x14ac:dyDescent="0.25">
      <c r="A343" s="5" t="s">
        <v>511</v>
      </c>
      <c r="B343" s="5" t="s">
        <v>87</v>
      </c>
      <c r="C343" s="5" t="s">
        <v>59</v>
      </c>
      <c r="D343" s="7">
        <v>39971</v>
      </c>
      <c r="E343" s="5" t="s">
        <v>474</v>
      </c>
      <c r="F343" s="5" t="s">
        <v>475</v>
      </c>
      <c r="G343" s="5" t="s">
        <v>62</v>
      </c>
      <c r="H343" s="5">
        <v>2012</v>
      </c>
      <c r="I343" s="5">
        <v>70978</v>
      </c>
      <c r="J343" s="5">
        <v>7807.58</v>
      </c>
      <c r="K343" s="5">
        <v>0</v>
      </c>
      <c r="L343" s="5">
        <v>78785.58</v>
      </c>
      <c r="M343" s="5" t="s">
        <v>140</v>
      </c>
    </row>
    <row r="344" spans="1:13" x14ac:dyDescent="0.25">
      <c r="A344" s="5" t="s">
        <v>512</v>
      </c>
      <c r="B344" s="5" t="s">
        <v>208</v>
      </c>
      <c r="C344" s="5" t="s">
        <v>59</v>
      </c>
      <c r="D344" s="7">
        <v>40241</v>
      </c>
      <c r="E344" s="5" t="s">
        <v>474</v>
      </c>
      <c r="F344" s="5" t="s">
        <v>475</v>
      </c>
      <c r="G344" s="5" t="s">
        <v>62</v>
      </c>
      <c r="H344" s="5">
        <v>2012</v>
      </c>
      <c r="I344" s="5">
        <v>102312</v>
      </c>
      <c r="J344" s="5">
        <v>7161.84</v>
      </c>
      <c r="K344" s="5">
        <v>4092.48</v>
      </c>
      <c r="L344" s="5">
        <v>113566.31999999999</v>
      </c>
      <c r="M344" s="5" t="s">
        <v>63</v>
      </c>
    </row>
    <row r="345" spans="1:13" x14ac:dyDescent="0.25">
      <c r="A345" s="5" t="s">
        <v>513</v>
      </c>
      <c r="B345" s="5" t="s">
        <v>84</v>
      </c>
      <c r="C345" s="5" t="s">
        <v>85</v>
      </c>
      <c r="D345" s="7">
        <v>40602</v>
      </c>
      <c r="E345" s="5" t="s">
        <v>474</v>
      </c>
      <c r="F345" s="5" t="s">
        <v>475</v>
      </c>
      <c r="G345" s="5" t="s">
        <v>62</v>
      </c>
      <c r="H345" s="5">
        <v>2012</v>
      </c>
      <c r="I345" s="5">
        <v>56160</v>
      </c>
      <c r="J345" s="5">
        <v>3931.2</v>
      </c>
      <c r="K345" s="5">
        <v>0</v>
      </c>
      <c r="L345" s="5">
        <v>60091.199999999997</v>
      </c>
      <c r="M345" s="5" t="s">
        <v>140</v>
      </c>
    </row>
    <row r="346" spans="1:13" x14ac:dyDescent="0.25">
      <c r="A346" s="5" t="s">
        <v>514</v>
      </c>
      <c r="B346" s="5" t="s">
        <v>298</v>
      </c>
      <c r="C346" s="5" t="s">
        <v>59</v>
      </c>
      <c r="D346" s="7">
        <v>40987</v>
      </c>
      <c r="E346" s="5" t="s">
        <v>474</v>
      </c>
      <c r="F346" s="5" t="s">
        <v>475</v>
      </c>
      <c r="G346" s="5" t="s">
        <v>62</v>
      </c>
      <c r="H346" s="5">
        <v>2012</v>
      </c>
      <c r="I346" s="5">
        <v>87000</v>
      </c>
      <c r="J346" s="5">
        <v>8700</v>
      </c>
      <c r="K346" s="5">
        <v>870</v>
      </c>
      <c r="L346" s="5">
        <v>96570</v>
      </c>
      <c r="M346" s="5" t="s">
        <v>76</v>
      </c>
    </row>
    <row r="347" spans="1:13" x14ac:dyDescent="0.25">
      <c r="A347" s="5" t="s">
        <v>515</v>
      </c>
      <c r="B347" s="5" t="s">
        <v>202</v>
      </c>
      <c r="C347" s="5" t="s">
        <v>59</v>
      </c>
      <c r="D347" s="7">
        <v>41191</v>
      </c>
      <c r="E347" s="5" t="s">
        <v>474</v>
      </c>
      <c r="F347" s="5" t="s">
        <v>475</v>
      </c>
      <c r="G347" s="5" t="s">
        <v>62</v>
      </c>
      <c r="H347" s="5">
        <v>2012</v>
      </c>
      <c r="I347" s="5">
        <v>35000</v>
      </c>
      <c r="J347" s="5">
        <v>2450</v>
      </c>
      <c r="K347" s="5">
        <v>1050</v>
      </c>
      <c r="L347" s="5">
        <v>38500</v>
      </c>
      <c r="M347" s="5" t="s">
        <v>140</v>
      </c>
    </row>
    <row r="348" spans="1:13" x14ac:dyDescent="0.25">
      <c r="A348" s="5" t="s">
        <v>516</v>
      </c>
      <c r="B348" s="5" t="s">
        <v>306</v>
      </c>
      <c r="C348" s="5" t="s">
        <v>59</v>
      </c>
      <c r="D348" s="7">
        <v>40556</v>
      </c>
      <c r="E348" s="5" t="s">
        <v>474</v>
      </c>
      <c r="F348" s="5" t="s">
        <v>475</v>
      </c>
      <c r="G348" s="5" t="s">
        <v>62</v>
      </c>
      <c r="H348" s="5">
        <v>2013</v>
      </c>
      <c r="I348" s="5">
        <v>67900</v>
      </c>
      <c r="J348" s="5">
        <v>4753</v>
      </c>
      <c r="K348" s="5">
        <v>0</v>
      </c>
      <c r="L348" s="5">
        <v>187653</v>
      </c>
      <c r="M348" s="5" t="s">
        <v>110</v>
      </c>
    </row>
    <row r="349" spans="1:13" x14ac:dyDescent="0.25">
      <c r="A349" s="5" t="s">
        <v>517</v>
      </c>
      <c r="B349" s="5" t="s">
        <v>219</v>
      </c>
      <c r="C349" s="5" t="s">
        <v>59</v>
      </c>
      <c r="D349" s="7">
        <v>40667</v>
      </c>
      <c r="E349" s="5" t="s">
        <v>474</v>
      </c>
      <c r="F349" s="5" t="s">
        <v>475</v>
      </c>
      <c r="G349" s="5" t="s">
        <v>62</v>
      </c>
      <c r="H349" s="5">
        <v>2013</v>
      </c>
      <c r="I349" s="5">
        <v>55100</v>
      </c>
      <c r="J349" s="5">
        <v>4959</v>
      </c>
      <c r="K349" s="5">
        <v>2755</v>
      </c>
      <c r="L349" s="5">
        <v>62814</v>
      </c>
      <c r="M349" s="5" t="s">
        <v>140</v>
      </c>
    </row>
    <row r="350" spans="1:13" x14ac:dyDescent="0.25">
      <c r="A350" s="5" t="s">
        <v>518</v>
      </c>
      <c r="B350" s="5" t="s">
        <v>271</v>
      </c>
      <c r="C350" s="5" t="s">
        <v>59</v>
      </c>
      <c r="D350" s="7">
        <v>41476</v>
      </c>
      <c r="E350" s="5" t="s">
        <v>474</v>
      </c>
      <c r="F350" s="5" t="s">
        <v>475</v>
      </c>
      <c r="G350" s="5" t="s">
        <v>62</v>
      </c>
      <c r="H350" s="5">
        <v>2013</v>
      </c>
      <c r="I350" s="5">
        <v>94600</v>
      </c>
      <c r="J350" s="5">
        <v>6622</v>
      </c>
      <c r="K350" s="5">
        <v>1892</v>
      </c>
      <c r="L350" s="5">
        <v>103114</v>
      </c>
      <c r="M350" s="5" t="s">
        <v>88</v>
      </c>
    </row>
    <row r="351" spans="1:13" x14ac:dyDescent="0.25">
      <c r="A351" s="5" t="s">
        <v>519</v>
      </c>
      <c r="B351" s="5" t="s">
        <v>128</v>
      </c>
      <c r="C351" s="5" t="s">
        <v>59</v>
      </c>
      <c r="D351" s="7">
        <v>41565</v>
      </c>
      <c r="E351" s="5" t="s">
        <v>474</v>
      </c>
      <c r="F351" s="5" t="s">
        <v>475</v>
      </c>
      <c r="G351" s="5" t="s">
        <v>62</v>
      </c>
      <c r="H351" s="5">
        <v>2013</v>
      </c>
      <c r="I351" s="5">
        <v>166800</v>
      </c>
      <c r="J351" s="5">
        <v>20016</v>
      </c>
      <c r="K351" s="5">
        <v>5004</v>
      </c>
      <c r="L351" s="5">
        <v>191820</v>
      </c>
      <c r="M351" s="5" t="s">
        <v>146</v>
      </c>
    </row>
    <row r="352" spans="1:13" x14ac:dyDescent="0.25">
      <c r="A352" s="5" t="s">
        <v>520</v>
      </c>
      <c r="B352" s="5" t="s">
        <v>101</v>
      </c>
      <c r="C352" s="5" t="s">
        <v>85</v>
      </c>
      <c r="D352" s="7">
        <v>39971</v>
      </c>
      <c r="E352" s="5" t="s">
        <v>474</v>
      </c>
      <c r="F352" s="5" t="s">
        <v>475</v>
      </c>
      <c r="G352" s="5" t="s">
        <v>62</v>
      </c>
      <c r="H352" s="5">
        <v>2013</v>
      </c>
      <c r="I352" s="5">
        <v>78100</v>
      </c>
      <c r="J352" s="5">
        <v>7810</v>
      </c>
      <c r="K352" s="5">
        <v>781</v>
      </c>
      <c r="L352" s="5">
        <v>86691</v>
      </c>
      <c r="M352" s="5" t="s">
        <v>140</v>
      </c>
    </row>
    <row r="353" spans="1:13" x14ac:dyDescent="0.25">
      <c r="A353" s="5" t="s">
        <v>521</v>
      </c>
      <c r="B353" s="5" t="s">
        <v>206</v>
      </c>
      <c r="C353" s="5" t="s">
        <v>59</v>
      </c>
      <c r="D353" s="7">
        <v>40241</v>
      </c>
      <c r="E353" s="5" t="s">
        <v>474</v>
      </c>
      <c r="F353" s="5" t="s">
        <v>475</v>
      </c>
      <c r="G353" s="5" t="s">
        <v>121</v>
      </c>
      <c r="H353" s="5">
        <v>2013</v>
      </c>
      <c r="I353" s="5">
        <v>108500</v>
      </c>
      <c r="J353" s="5">
        <v>8680</v>
      </c>
      <c r="K353" s="5">
        <v>2170</v>
      </c>
      <c r="L353" s="5">
        <v>119350</v>
      </c>
      <c r="M353" s="5" t="s">
        <v>63</v>
      </c>
    </row>
    <row r="354" spans="1:13" x14ac:dyDescent="0.25">
      <c r="A354" s="5" t="s">
        <v>522</v>
      </c>
      <c r="B354" s="5" t="s">
        <v>271</v>
      </c>
      <c r="C354" s="5" t="s">
        <v>59</v>
      </c>
      <c r="D354" s="7">
        <v>40602</v>
      </c>
      <c r="E354" s="5" t="s">
        <v>474</v>
      </c>
      <c r="F354" s="5" t="s">
        <v>475</v>
      </c>
      <c r="G354" s="5" t="s">
        <v>121</v>
      </c>
      <c r="H354" s="5">
        <v>2013</v>
      </c>
      <c r="I354" s="5">
        <v>62900</v>
      </c>
      <c r="J354" s="5">
        <v>6290</v>
      </c>
      <c r="K354" s="5">
        <v>629</v>
      </c>
      <c r="L354" s="5">
        <v>69819</v>
      </c>
      <c r="M354" s="5" t="s">
        <v>140</v>
      </c>
    </row>
    <row r="355" spans="1:13" x14ac:dyDescent="0.25">
      <c r="A355" s="5" t="s">
        <v>523</v>
      </c>
      <c r="B355" s="5" t="s">
        <v>84</v>
      </c>
      <c r="C355" s="5" t="s">
        <v>85</v>
      </c>
      <c r="D355" s="7">
        <v>40987</v>
      </c>
      <c r="E355" s="5" t="s">
        <v>474</v>
      </c>
      <c r="F355" s="5" t="s">
        <v>475</v>
      </c>
      <c r="G355" s="5" t="s">
        <v>121</v>
      </c>
      <c r="H355" s="5">
        <v>2013</v>
      </c>
      <c r="I355" s="5">
        <v>90500</v>
      </c>
      <c r="J355" s="5">
        <v>9050</v>
      </c>
      <c r="K355" s="5">
        <v>4525</v>
      </c>
      <c r="L355" s="5">
        <v>104075</v>
      </c>
      <c r="M355" s="5" t="s">
        <v>76</v>
      </c>
    </row>
    <row r="356" spans="1:13" x14ac:dyDescent="0.25">
      <c r="A356" s="5" t="s">
        <v>524</v>
      </c>
      <c r="B356" s="5" t="s">
        <v>94</v>
      </c>
      <c r="C356" s="5" t="s">
        <v>59</v>
      </c>
      <c r="D356" s="7">
        <v>41191</v>
      </c>
      <c r="E356" s="5" t="s">
        <v>474</v>
      </c>
      <c r="F356" s="5" t="s">
        <v>475</v>
      </c>
      <c r="G356" s="5" t="s">
        <v>121</v>
      </c>
      <c r="H356" s="5">
        <v>2013</v>
      </c>
      <c r="I356" s="5">
        <v>38500</v>
      </c>
      <c r="J356" s="5">
        <v>3850</v>
      </c>
      <c r="K356" s="5">
        <v>1155</v>
      </c>
      <c r="L356" s="5">
        <v>43505</v>
      </c>
      <c r="M356" s="5" t="s">
        <v>140</v>
      </c>
    </row>
    <row r="357" spans="1:13" x14ac:dyDescent="0.25">
      <c r="A357" s="5" t="s">
        <v>525</v>
      </c>
      <c r="B357" s="5" t="s">
        <v>84</v>
      </c>
      <c r="C357" s="5" t="s">
        <v>85</v>
      </c>
      <c r="D357" s="7">
        <v>41545</v>
      </c>
      <c r="E357" s="5" t="s">
        <v>474</v>
      </c>
      <c r="F357" s="5" t="s">
        <v>475</v>
      </c>
      <c r="G357" s="5" t="s">
        <v>121</v>
      </c>
      <c r="H357" s="5">
        <v>2013</v>
      </c>
      <c r="I357" s="5">
        <v>41000</v>
      </c>
      <c r="J357" s="5">
        <v>2870</v>
      </c>
      <c r="K357" s="5">
        <v>1640</v>
      </c>
      <c r="L357" s="5">
        <v>45510</v>
      </c>
      <c r="M357" s="5" t="s">
        <v>66</v>
      </c>
    </row>
    <row r="358" spans="1:13" x14ac:dyDescent="0.25">
      <c r="A358" s="5" t="s">
        <v>526</v>
      </c>
      <c r="B358" s="5" t="s">
        <v>84</v>
      </c>
      <c r="C358" s="5" t="s">
        <v>85</v>
      </c>
      <c r="D358" s="7">
        <v>41545</v>
      </c>
      <c r="E358" s="5" t="s">
        <v>474</v>
      </c>
      <c r="F358" s="5" t="s">
        <v>475</v>
      </c>
      <c r="G358" s="5" t="s">
        <v>121</v>
      </c>
      <c r="H358" s="5">
        <v>2013</v>
      </c>
      <c r="I358" s="5">
        <v>41000</v>
      </c>
      <c r="J358" s="5">
        <v>2870</v>
      </c>
      <c r="K358" s="5">
        <v>1640</v>
      </c>
      <c r="L358" s="5">
        <v>45510</v>
      </c>
      <c r="M358" s="5" t="s">
        <v>66</v>
      </c>
    </row>
    <row r="359" spans="1:13" x14ac:dyDescent="0.25">
      <c r="A359" s="5" t="s">
        <v>527</v>
      </c>
      <c r="B359" s="5" t="s">
        <v>298</v>
      </c>
      <c r="C359" s="5" t="s">
        <v>59</v>
      </c>
      <c r="D359" s="7">
        <v>38847</v>
      </c>
      <c r="E359" s="5" t="s">
        <v>528</v>
      </c>
      <c r="F359" s="5" t="s">
        <v>529</v>
      </c>
      <c r="G359" s="5" t="s">
        <v>121</v>
      </c>
      <c r="H359" s="5">
        <v>2006</v>
      </c>
      <c r="I359" s="5">
        <v>43000</v>
      </c>
      <c r="J359" s="5">
        <v>3440</v>
      </c>
      <c r="K359" s="5">
        <v>0</v>
      </c>
      <c r="L359" s="5">
        <v>68440</v>
      </c>
      <c r="M359" s="5" t="s">
        <v>110</v>
      </c>
    </row>
    <row r="360" spans="1:13" x14ac:dyDescent="0.25">
      <c r="A360" s="5" t="s">
        <v>530</v>
      </c>
      <c r="B360" s="5" t="s">
        <v>151</v>
      </c>
      <c r="C360" s="5" t="s">
        <v>85</v>
      </c>
      <c r="D360" s="7">
        <v>38891</v>
      </c>
      <c r="E360" s="5" t="s">
        <v>528</v>
      </c>
      <c r="F360" s="5" t="s">
        <v>529</v>
      </c>
      <c r="G360" s="5" t="s">
        <v>121</v>
      </c>
      <c r="H360" s="5">
        <v>2006</v>
      </c>
      <c r="I360" s="5">
        <v>63000</v>
      </c>
      <c r="J360" s="5">
        <v>3780</v>
      </c>
      <c r="K360" s="5">
        <v>0</v>
      </c>
      <c r="L360" s="5">
        <v>66780</v>
      </c>
      <c r="M360" s="5" t="s">
        <v>99</v>
      </c>
    </row>
    <row r="361" spans="1:13" x14ac:dyDescent="0.25">
      <c r="A361" s="5" t="s">
        <v>531</v>
      </c>
      <c r="B361" s="5" t="s">
        <v>112</v>
      </c>
      <c r="C361" s="5" t="s">
        <v>59</v>
      </c>
      <c r="D361" s="7">
        <v>38978</v>
      </c>
      <c r="E361" s="5" t="s">
        <v>528</v>
      </c>
      <c r="F361" s="5" t="s">
        <v>529</v>
      </c>
      <c r="G361" s="5" t="s">
        <v>121</v>
      </c>
      <c r="H361" s="5">
        <v>2006</v>
      </c>
      <c r="I361" s="5">
        <v>105000</v>
      </c>
      <c r="J361" s="5">
        <v>9450</v>
      </c>
      <c r="K361" s="5">
        <v>3150</v>
      </c>
      <c r="L361" s="5">
        <v>117600</v>
      </c>
      <c r="M361" s="5" t="s">
        <v>140</v>
      </c>
    </row>
    <row r="362" spans="1:13" x14ac:dyDescent="0.25">
      <c r="A362" s="5" t="s">
        <v>532</v>
      </c>
      <c r="B362" s="5" t="s">
        <v>112</v>
      </c>
      <c r="C362" s="5" t="s">
        <v>59</v>
      </c>
      <c r="D362" s="7">
        <v>38996</v>
      </c>
      <c r="E362" s="5" t="s">
        <v>528</v>
      </c>
      <c r="F362" s="5" t="s">
        <v>529</v>
      </c>
      <c r="G362" s="5" t="s">
        <v>121</v>
      </c>
      <c r="H362" s="5">
        <v>2006</v>
      </c>
      <c r="I362" s="5">
        <v>66000</v>
      </c>
      <c r="J362" s="5">
        <v>3960</v>
      </c>
      <c r="K362" s="5">
        <v>3300</v>
      </c>
      <c r="L362" s="5">
        <v>73260</v>
      </c>
      <c r="M362" s="5" t="s">
        <v>88</v>
      </c>
    </row>
    <row r="363" spans="1:13" x14ac:dyDescent="0.25">
      <c r="A363" s="5" t="s">
        <v>533</v>
      </c>
      <c r="B363" s="5" t="s">
        <v>70</v>
      </c>
      <c r="C363" s="5" t="s">
        <v>59</v>
      </c>
      <c r="D363" s="7">
        <v>38847</v>
      </c>
      <c r="E363" s="5" t="s">
        <v>528</v>
      </c>
      <c r="F363" s="5" t="s">
        <v>529</v>
      </c>
      <c r="G363" s="5" t="s">
        <v>121</v>
      </c>
      <c r="H363" s="5">
        <v>2007</v>
      </c>
      <c r="I363" s="5">
        <v>45000</v>
      </c>
      <c r="J363" s="5">
        <v>3600</v>
      </c>
      <c r="K363" s="5">
        <v>0</v>
      </c>
      <c r="L363" s="5">
        <v>92600</v>
      </c>
      <c r="M363" s="5" t="s">
        <v>110</v>
      </c>
    </row>
    <row r="364" spans="1:13" x14ac:dyDescent="0.25">
      <c r="A364" s="5" t="s">
        <v>534</v>
      </c>
      <c r="B364" s="5" t="s">
        <v>118</v>
      </c>
      <c r="C364" s="5" t="s">
        <v>59</v>
      </c>
      <c r="D364" s="7">
        <v>38891</v>
      </c>
      <c r="E364" s="5" t="s">
        <v>528</v>
      </c>
      <c r="F364" s="5" t="s">
        <v>529</v>
      </c>
      <c r="G364" s="5" t="s">
        <v>121</v>
      </c>
      <c r="H364" s="5">
        <v>2007</v>
      </c>
      <c r="I364" s="5">
        <v>65000</v>
      </c>
      <c r="J364" s="5">
        <v>7800</v>
      </c>
      <c r="K364" s="5">
        <v>1950</v>
      </c>
      <c r="L364" s="5">
        <v>74750</v>
      </c>
      <c r="M364" s="5" t="s">
        <v>99</v>
      </c>
    </row>
    <row r="365" spans="1:13" x14ac:dyDescent="0.25">
      <c r="A365" s="5" t="s">
        <v>535</v>
      </c>
      <c r="B365" s="5" t="s">
        <v>266</v>
      </c>
      <c r="C365" s="5" t="s">
        <v>59</v>
      </c>
      <c r="D365" s="7">
        <v>38978</v>
      </c>
      <c r="E365" s="5" t="s">
        <v>528</v>
      </c>
      <c r="F365" s="5" t="s">
        <v>529</v>
      </c>
      <c r="G365" s="5" t="s">
        <v>121</v>
      </c>
      <c r="H365" s="5">
        <v>2007</v>
      </c>
      <c r="I365" s="5">
        <v>107000</v>
      </c>
      <c r="J365" s="5">
        <v>11770</v>
      </c>
      <c r="K365" s="5">
        <v>0</v>
      </c>
      <c r="L365" s="5">
        <v>118770</v>
      </c>
      <c r="M365" s="5" t="s">
        <v>140</v>
      </c>
    </row>
    <row r="366" spans="1:13" x14ac:dyDescent="0.25">
      <c r="A366" s="5" t="s">
        <v>536</v>
      </c>
      <c r="B366" s="5" t="s">
        <v>294</v>
      </c>
      <c r="C366" s="5" t="s">
        <v>59</v>
      </c>
      <c r="D366" s="7">
        <v>38996</v>
      </c>
      <c r="E366" s="5" t="s">
        <v>528</v>
      </c>
      <c r="F366" s="5" t="s">
        <v>529</v>
      </c>
      <c r="G366" s="5" t="s">
        <v>121</v>
      </c>
      <c r="H366" s="5">
        <v>2007</v>
      </c>
      <c r="I366" s="5">
        <v>68000</v>
      </c>
      <c r="J366" s="5">
        <v>4080</v>
      </c>
      <c r="K366" s="5">
        <v>680</v>
      </c>
      <c r="L366" s="5">
        <v>72760</v>
      </c>
      <c r="M366" s="5" t="s">
        <v>88</v>
      </c>
    </row>
    <row r="367" spans="1:13" x14ac:dyDescent="0.25">
      <c r="A367" s="5" t="s">
        <v>537</v>
      </c>
      <c r="B367" s="5" t="s">
        <v>178</v>
      </c>
      <c r="C367" s="5" t="s">
        <v>59</v>
      </c>
      <c r="D367" s="7">
        <v>38847</v>
      </c>
      <c r="E367" s="5" t="s">
        <v>528</v>
      </c>
      <c r="F367" s="5" t="s">
        <v>529</v>
      </c>
      <c r="G367" s="5" t="s">
        <v>121</v>
      </c>
      <c r="H367" s="5">
        <v>2008</v>
      </c>
      <c r="I367" s="5">
        <v>45000</v>
      </c>
      <c r="J367" s="5">
        <v>3600</v>
      </c>
      <c r="K367" s="5">
        <v>0</v>
      </c>
      <c r="L367" s="5">
        <v>99600</v>
      </c>
      <c r="M367" s="5" t="s">
        <v>110</v>
      </c>
    </row>
    <row r="368" spans="1:13" x14ac:dyDescent="0.25">
      <c r="A368" s="5" t="s">
        <v>538</v>
      </c>
      <c r="B368" s="5" t="s">
        <v>428</v>
      </c>
      <c r="C368" s="5" t="s">
        <v>59</v>
      </c>
      <c r="D368" s="7">
        <v>38891</v>
      </c>
      <c r="E368" s="5" t="s">
        <v>528</v>
      </c>
      <c r="F368" s="5" t="s">
        <v>529</v>
      </c>
      <c r="G368" s="5" t="s">
        <v>121</v>
      </c>
      <c r="H368" s="5">
        <v>2008</v>
      </c>
      <c r="I368" s="5">
        <v>68000</v>
      </c>
      <c r="J368" s="5">
        <v>3400</v>
      </c>
      <c r="K368" s="5">
        <v>2040</v>
      </c>
      <c r="L368" s="5">
        <v>73440</v>
      </c>
      <c r="M368" s="5" t="s">
        <v>99</v>
      </c>
    </row>
    <row r="369" spans="1:13" x14ac:dyDescent="0.25">
      <c r="A369" s="5" t="s">
        <v>539</v>
      </c>
      <c r="B369" s="5" t="s">
        <v>114</v>
      </c>
      <c r="C369" s="5" t="s">
        <v>59</v>
      </c>
      <c r="D369" s="7">
        <v>38978</v>
      </c>
      <c r="E369" s="5" t="s">
        <v>528</v>
      </c>
      <c r="F369" s="5" t="s">
        <v>529</v>
      </c>
      <c r="G369" s="5" t="s">
        <v>121</v>
      </c>
      <c r="H369" s="5">
        <v>2008</v>
      </c>
      <c r="I369" s="5">
        <v>109000</v>
      </c>
      <c r="J369" s="5">
        <v>13080</v>
      </c>
      <c r="K369" s="5">
        <v>5450</v>
      </c>
      <c r="L369" s="5">
        <v>127530</v>
      </c>
      <c r="M369" s="5" t="s">
        <v>140</v>
      </c>
    </row>
    <row r="370" spans="1:13" x14ac:dyDescent="0.25">
      <c r="A370" s="5" t="s">
        <v>540</v>
      </c>
      <c r="B370" s="5" t="s">
        <v>197</v>
      </c>
      <c r="C370" s="5" t="s">
        <v>85</v>
      </c>
      <c r="D370" s="7">
        <v>38996</v>
      </c>
      <c r="E370" s="5" t="s">
        <v>528</v>
      </c>
      <c r="F370" s="5" t="s">
        <v>529</v>
      </c>
      <c r="G370" s="5" t="s">
        <v>121</v>
      </c>
      <c r="H370" s="5">
        <v>2008</v>
      </c>
      <c r="I370" s="5">
        <v>72000</v>
      </c>
      <c r="J370" s="5">
        <v>5760</v>
      </c>
      <c r="K370" s="5">
        <v>720</v>
      </c>
      <c r="L370" s="5">
        <v>78480</v>
      </c>
      <c r="M370" s="5" t="s">
        <v>88</v>
      </c>
    </row>
    <row r="371" spans="1:13" x14ac:dyDescent="0.25">
      <c r="A371" s="5" t="s">
        <v>541</v>
      </c>
      <c r="B371" s="5" t="s">
        <v>92</v>
      </c>
      <c r="C371" s="5" t="s">
        <v>59</v>
      </c>
      <c r="D371" s="7">
        <v>39748</v>
      </c>
      <c r="E371" s="5" t="s">
        <v>528</v>
      </c>
      <c r="F371" s="5" t="s">
        <v>529</v>
      </c>
      <c r="G371" s="5" t="s">
        <v>121</v>
      </c>
      <c r="H371" s="5">
        <v>2008</v>
      </c>
      <c r="I371" s="5">
        <v>64000</v>
      </c>
      <c r="J371" s="5">
        <v>7680</v>
      </c>
      <c r="K371" s="5">
        <v>1280</v>
      </c>
      <c r="L371" s="5">
        <v>72960</v>
      </c>
      <c r="M371" s="5" t="s">
        <v>146</v>
      </c>
    </row>
    <row r="372" spans="1:13" x14ac:dyDescent="0.25">
      <c r="A372" s="5" t="s">
        <v>542</v>
      </c>
      <c r="B372" s="5" t="s">
        <v>189</v>
      </c>
      <c r="C372" s="5" t="s">
        <v>59</v>
      </c>
      <c r="D372" s="7">
        <v>39756</v>
      </c>
      <c r="E372" s="5" t="s">
        <v>528</v>
      </c>
      <c r="F372" s="5" t="s">
        <v>529</v>
      </c>
      <c r="G372" s="5" t="s">
        <v>121</v>
      </c>
      <c r="H372" s="5">
        <v>2008</v>
      </c>
      <c r="I372" s="5">
        <v>63000</v>
      </c>
      <c r="J372" s="5">
        <v>3780</v>
      </c>
      <c r="K372" s="5">
        <v>630</v>
      </c>
      <c r="L372" s="5">
        <v>67410</v>
      </c>
      <c r="M372" s="5" t="s">
        <v>99</v>
      </c>
    </row>
    <row r="373" spans="1:13" x14ac:dyDescent="0.25">
      <c r="A373" s="5" t="s">
        <v>543</v>
      </c>
      <c r="B373" s="5" t="s">
        <v>78</v>
      </c>
      <c r="C373" s="5" t="s">
        <v>59</v>
      </c>
      <c r="D373" s="7">
        <v>38847</v>
      </c>
      <c r="E373" s="5" t="s">
        <v>528</v>
      </c>
      <c r="F373" s="5" t="s">
        <v>529</v>
      </c>
      <c r="G373" s="5" t="s">
        <v>121</v>
      </c>
      <c r="H373" s="5">
        <v>2009</v>
      </c>
      <c r="I373" s="5">
        <v>49000</v>
      </c>
      <c r="J373" s="5">
        <v>4410</v>
      </c>
      <c r="K373" s="5">
        <v>0</v>
      </c>
      <c r="L373" s="5">
        <v>149410</v>
      </c>
      <c r="M373" s="5" t="s">
        <v>110</v>
      </c>
    </row>
    <row r="374" spans="1:13" x14ac:dyDescent="0.25">
      <c r="A374" s="5" t="s">
        <v>544</v>
      </c>
      <c r="B374" s="5" t="s">
        <v>84</v>
      </c>
      <c r="C374" s="5" t="s">
        <v>85</v>
      </c>
      <c r="D374" s="7">
        <v>38891</v>
      </c>
      <c r="E374" s="5" t="s">
        <v>528</v>
      </c>
      <c r="F374" s="5" t="s">
        <v>529</v>
      </c>
      <c r="G374" s="5" t="s">
        <v>121</v>
      </c>
      <c r="H374" s="5">
        <v>2009</v>
      </c>
      <c r="I374" s="5">
        <v>72000</v>
      </c>
      <c r="J374" s="5">
        <v>7200</v>
      </c>
      <c r="K374" s="5">
        <v>2160</v>
      </c>
      <c r="L374" s="5">
        <v>81360</v>
      </c>
      <c r="M374" s="5" t="s">
        <v>99</v>
      </c>
    </row>
    <row r="375" spans="1:13" x14ac:dyDescent="0.25">
      <c r="A375" s="5" t="s">
        <v>545</v>
      </c>
      <c r="B375" s="5" t="s">
        <v>92</v>
      </c>
      <c r="C375" s="5" t="s">
        <v>59</v>
      </c>
      <c r="D375" s="7">
        <v>38996</v>
      </c>
      <c r="E375" s="5" t="s">
        <v>528</v>
      </c>
      <c r="F375" s="5" t="s">
        <v>529</v>
      </c>
      <c r="G375" s="5" t="s">
        <v>121</v>
      </c>
      <c r="H375" s="5">
        <v>2009</v>
      </c>
      <c r="I375" s="5">
        <v>75000</v>
      </c>
      <c r="J375" s="5">
        <v>4500</v>
      </c>
      <c r="K375" s="5">
        <v>3750</v>
      </c>
      <c r="L375" s="5">
        <v>83250</v>
      </c>
      <c r="M375" s="5" t="s">
        <v>88</v>
      </c>
    </row>
    <row r="376" spans="1:13" x14ac:dyDescent="0.25">
      <c r="A376" s="5" t="s">
        <v>546</v>
      </c>
      <c r="B376" s="5" t="s">
        <v>155</v>
      </c>
      <c r="C376" s="5" t="s">
        <v>59</v>
      </c>
      <c r="D376" s="7">
        <v>39748</v>
      </c>
      <c r="E376" s="5" t="s">
        <v>528</v>
      </c>
      <c r="F376" s="5" t="s">
        <v>529</v>
      </c>
      <c r="G376" s="5" t="s">
        <v>121</v>
      </c>
      <c r="H376" s="5">
        <v>2009</v>
      </c>
      <c r="I376" s="5">
        <v>68000</v>
      </c>
      <c r="J376" s="5">
        <v>8160</v>
      </c>
      <c r="K376" s="5">
        <v>0</v>
      </c>
      <c r="L376" s="5">
        <v>76160</v>
      </c>
      <c r="M376" s="5" t="s">
        <v>146</v>
      </c>
    </row>
    <row r="377" spans="1:13" x14ac:dyDescent="0.25">
      <c r="A377" s="5" t="s">
        <v>547</v>
      </c>
      <c r="B377" s="5" t="s">
        <v>369</v>
      </c>
      <c r="C377" s="5" t="s">
        <v>59</v>
      </c>
      <c r="D377" s="7">
        <v>39756</v>
      </c>
      <c r="E377" s="5" t="s">
        <v>528</v>
      </c>
      <c r="F377" s="5" t="s">
        <v>529</v>
      </c>
      <c r="G377" s="5" t="s">
        <v>121</v>
      </c>
      <c r="H377" s="5">
        <v>2009</v>
      </c>
      <c r="I377" s="5">
        <v>65000</v>
      </c>
      <c r="J377" s="5">
        <v>3900</v>
      </c>
      <c r="K377" s="5">
        <v>0</v>
      </c>
      <c r="L377" s="5">
        <v>68900</v>
      </c>
      <c r="M377" s="5" t="s">
        <v>99</v>
      </c>
    </row>
    <row r="378" spans="1:13" x14ac:dyDescent="0.25">
      <c r="A378" s="5" t="s">
        <v>548</v>
      </c>
      <c r="B378" s="5" t="s">
        <v>164</v>
      </c>
      <c r="C378" s="5" t="s">
        <v>85</v>
      </c>
      <c r="D378" s="7">
        <v>39972</v>
      </c>
      <c r="E378" s="5" t="s">
        <v>528</v>
      </c>
      <c r="F378" s="5" t="s">
        <v>529</v>
      </c>
      <c r="G378" s="5" t="s">
        <v>121</v>
      </c>
      <c r="H378" s="5">
        <v>2009</v>
      </c>
      <c r="I378" s="5">
        <v>27000</v>
      </c>
      <c r="J378" s="5">
        <v>3240</v>
      </c>
      <c r="K378" s="5">
        <v>1350</v>
      </c>
      <c r="L378" s="5">
        <v>31590</v>
      </c>
      <c r="M378" s="5" t="s">
        <v>76</v>
      </c>
    </row>
    <row r="379" spans="1:13" x14ac:dyDescent="0.25">
      <c r="A379" s="5" t="s">
        <v>549</v>
      </c>
      <c r="B379" s="5" t="s">
        <v>109</v>
      </c>
      <c r="C379" s="5" t="s">
        <v>59</v>
      </c>
      <c r="D379" s="7">
        <v>40673</v>
      </c>
      <c r="E379" s="5" t="s">
        <v>528</v>
      </c>
      <c r="F379" s="5" t="s">
        <v>529</v>
      </c>
      <c r="G379" s="5" t="s">
        <v>121</v>
      </c>
      <c r="H379" s="5">
        <v>2010</v>
      </c>
      <c r="I379" s="5">
        <v>49000</v>
      </c>
      <c r="J379" s="5">
        <v>3430</v>
      </c>
      <c r="K379" s="5">
        <v>0</v>
      </c>
      <c r="L379" s="5">
        <v>111430</v>
      </c>
      <c r="M379" s="5" t="s">
        <v>110</v>
      </c>
    </row>
    <row r="380" spans="1:13" x14ac:dyDescent="0.25">
      <c r="A380" s="5" t="s">
        <v>550</v>
      </c>
      <c r="B380" s="5" t="s">
        <v>473</v>
      </c>
      <c r="C380" s="5" t="s">
        <v>59</v>
      </c>
      <c r="D380" s="7">
        <v>40717</v>
      </c>
      <c r="E380" s="5" t="s">
        <v>528</v>
      </c>
      <c r="F380" s="5" t="s">
        <v>529</v>
      </c>
      <c r="G380" s="5" t="s">
        <v>121</v>
      </c>
      <c r="H380" s="5">
        <v>2010</v>
      </c>
      <c r="I380" s="5">
        <v>72000</v>
      </c>
      <c r="J380" s="5">
        <v>5760</v>
      </c>
      <c r="K380" s="5">
        <v>0</v>
      </c>
      <c r="L380" s="5">
        <v>77760</v>
      </c>
      <c r="M380" s="5" t="s">
        <v>99</v>
      </c>
    </row>
    <row r="381" spans="1:13" x14ac:dyDescent="0.25">
      <c r="A381" s="5" t="s">
        <v>551</v>
      </c>
      <c r="B381" s="5" t="s">
        <v>78</v>
      </c>
      <c r="C381" s="5" t="s">
        <v>59</v>
      </c>
      <c r="D381" s="7">
        <v>40822</v>
      </c>
      <c r="E381" s="5" t="s">
        <v>528</v>
      </c>
      <c r="F381" s="5" t="s">
        <v>529</v>
      </c>
      <c r="G381" s="5" t="s">
        <v>121</v>
      </c>
      <c r="H381" s="5">
        <v>2010</v>
      </c>
      <c r="I381" s="5">
        <v>75000</v>
      </c>
      <c r="J381" s="5">
        <v>6750</v>
      </c>
      <c r="K381" s="5">
        <v>0</v>
      </c>
      <c r="L381" s="5">
        <v>81750</v>
      </c>
      <c r="M381" s="5" t="s">
        <v>88</v>
      </c>
    </row>
    <row r="382" spans="1:13" x14ac:dyDescent="0.25">
      <c r="A382" s="5" t="s">
        <v>552</v>
      </c>
      <c r="B382" s="5" t="s">
        <v>483</v>
      </c>
      <c r="C382" s="5" t="s">
        <v>59</v>
      </c>
      <c r="D382" s="7">
        <v>41574</v>
      </c>
      <c r="E382" s="5" t="s">
        <v>528</v>
      </c>
      <c r="F382" s="5" t="s">
        <v>529</v>
      </c>
      <c r="G382" s="5" t="s">
        <v>121</v>
      </c>
      <c r="H382" s="5">
        <v>2010</v>
      </c>
      <c r="I382" s="5">
        <v>68000</v>
      </c>
      <c r="J382" s="5">
        <v>6120</v>
      </c>
      <c r="K382" s="5">
        <v>3400</v>
      </c>
      <c r="L382" s="5">
        <v>77520</v>
      </c>
      <c r="M382" s="5" t="s">
        <v>146</v>
      </c>
    </row>
    <row r="383" spans="1:13" x14ac:dyDescent="0.25">
      <c r="A383" s="5" t="s">
        <v>553</v>
      </c>
      <c r="B383" s="5" t="s">
        <v>554</v>
      </c>
      <c r="C383" s="5" t="s">
        <v>59</v>
      </c>
      <c r="D383" s="7">
        <v>41582</v>
      </c>
      <c r="E383" s="5" t="s">
        <v>528</v>
      </c>
      <c r="F383" s="5" t="s">
        <v>529</v>
      </c>
      <c r="G383" s="5" t="s">
        <v>121</v>
      </c>
      <c r="H383" s="5">
        <v>2010</v>
      </c>
      <c r="I383" s="5">
        <v>65000</v>
      </c>
      <c r="J383" s="5">
        <v>7800</v>
      </c>
      <c r="K383" s="5">
        <v>2600</v>
      </c>
      <c r="L383" s="5">
        <v>75400</v>
      </c>
      <c r="M383" s="5" t="s">
        <v>99</v>
      </c>
    </row>
    <row r="384" spans="1:13" x14ac:dyDescent="0.25">
      <c r="A384" s="5" t="s">
        <v>555</v>
      </c>
      <c r="B384" s="5" t="s">
        <v>221</v>
      </c>
      <c r="C384" s="5" t="s">
        <v>59</v>
      </c>
      <c r="D384" s="7">
        <v>39972</v>
      </c>
      <c r="E384" s="5" t="s">
        <v>528</v>
      </c>
      <c r="F384" s="5" t="s">
        <v>529</v>
      </c>
      <c r="G384" s="5" t="s">
        <v>121</v>
      </c>
      <c r="H384" s="5">
        <v>2010</v>
      </c>
      <c r="I384" s="5">
        <v>27000</v>
      </c>
      <c r="J384" s="5">
        <v>2700</v>
      </c>
      <c r="K384" s="5">
        <v>0</v>
      </c>
      <c r="L384" s="5">
        <v>29700</v>
      </c>
      <c r="M384" s="5" t="s">
        <v>76</v>
      </c>
    </row>
    <row r="385" spans="1:13" x14ac:dyDescent="0.25">
      <c r="A385" s="5" t="s">
        <v>556</v>
      </c>
      <c r="B385" s="5" t="s">
        <v>145</v>
      </c>
      <c r="C385" s="5" t="s">
        <v>59</v>
      </c>
      <c r="D385" s="7">
        <v>40246</v>
      </c>
      <c r="E385" s="5" t="s">
        <v>528</v>
      </c>
      <c r="F385" s="5" t="s">
        <v>529</v>
      </c>
      <c r="G385" s="5" t="s">
        <v>121</v>
      </c>
      <c r="H385" s="5">
        <v>2010</v>
      </c>
      <c r="I385" s="5">
        <v>76000</v>
      </c>
      <c r="J385" s="5">
        <v>9120</v>
      </c>
      <c r="K385" s="5">
        <v>0</v>
      </c>
      <c r="L385" s="5">
        <v>85120</v>
      </c>
      <c r="M385" s="5" t="s">
        <v>140</v>
      </c>
    </row>
    <row r="386" spans="1:13" x14ac:dyDescent="0.25">
      <c r="A386" s="5" t="s">
        <v>557</v>
      </c>
      <c r="B386" s="5" t="s">
        <v>558</v>
      </c>
      <c r="C386" s="5" t="s">
        <v>59</v>
      </c>
      <c r="D386" s="7">
        <v>40673</v>
      </c>
      <c r="E386" s="5" t="s">
        <v>528</v>
      </c>
      <c r="F386" s="5" t="s">
        <v>529</v>
      </c>
      <c r="G386" s="5" t="s">
        <v>121</v>
      </c>
      <c r="H386" s="5">
        <v>2011</v>
      </c>
      <c r="I386" s="5">
        <v>52920</v>
      </c>
      <c r="J386" s="5">
        <v>6350.4</v>
      </c>
      <c r="K386" s="5">
        <v>0</v>
      </c>
      <c r="L386" s="5">
        <v>139270.39999999999</v>
      </c>
      <c r="M386" s="5" t="s">
        <v>110</v>
      </c>
    </row>
    <row r="387" spans="1:13" x14ac:dyDescent="0.25">
      <c r="A387" s="5" t="s">
        <v>559</v>
      </c>
      <c r="B387" s="5" t="s">
        <v>142</v>
      </c>
      <c r="C387" s="5" t="s">
        <v>59</v>
      </c>
      <c r="D387" s="7">
        <v>40717</v>
      </c>
      <c r="E387" s="5" t="s">
        <v>528</v>
      </c>
      <c r="F387" s="5" t="s">
        <v>529</v>
      </c>
      <c r="G387" s="5" t="s">
        <v>121</v>
      </c>
      <c r="H387" s="5">
        <v>2011</v>
      </c>
      <c r="I387" s="5">
        <v>77760</v>
      </c>
      <c r="J387" s="5">
        <v>8553.6</v>
      </c>
      <c r="K387" s="5">
        <v>3888</v>
      </c>
      <c r="L387" s="5">
        <v>90201.600000000006</v>
      </c>
      <c r="M387" s="5" t="s">
        <v>99</v>
      </c>
    </row>
    <row r="388" spans="1:13" x14ac:dyDescent="0.25">
      <c r="A388" s="5" t="s">
        <v>560</v>
      </c>
      <c r="B388" s="5" t="s">
        <v>87</v>
      </c>
      <c r="C388" s="5" t="s">
        <v>59</v>
      </c>
      <c r="D388" s="7">
        <v>40822</v>
      </c>
      <c r="E388" s="5" t="s">
        <v>528</v>
      </c>
      <c r="F388" s="5" t="s">
        <v>529</v>
      </c>
      <c r="G388" s="5" t="s">
        <v>121</v>
      </c>
      <c r="H388" s="5">
        <v>2011</v>
      </c>
      <c r="I388" s="5">
        <v>81000</v>
      </c>
      <c r="J388" s="5">
        <v>4050</v>
      </c>
      <c r="K388" s="5">
        <v>4050</v>
      </c>
      <c r="L388" s="5">
        <v>89100</v>
      </c>
      <c r="M388" s="5" t="s">
        <v>88</v>
      </c>
    </row>
    <row r="389" spans="1:13" x14ac:dyDescent="0.25">
      <c r="A389" s="5" t="s">
        <v>561</v>
      </c>
      <c r="B389" s="5" t="s">
        <v>178</v>
      </c>
      <c r="C389" s="5" t="s">
        <v>59</v>
      </c>
      <c r="D389" s="7">
        <v>41582</v>
      </c>
      <c r="E389" s="5" t="s">
        <v>528</v>
      </c>
      <c r="F389" s="5" t="s">
        <v>529</v>
      </c>
      <c r="G389" s="5" t="s">
        <v>121</v>
      </c>
      <c r="H389" s="5">
        <v>2011</v>
      </c>
      <c r="I389" s="5">
        <v>68250</v>
      </c>
      <c r="J389" s="5">
        <v>7507.5</v>
      </c>
      <c r="K389" s="5">
        <v>0</v>
      </c>
      <c r="L389" s="5">
        <v>75757.5</v>
      </c>
      <c r="M389" s="5" t="s">
        <v>99</v>
      </c>
    </row>
    <row r="390" spans="1:13" x14ac:dyDescent="0.25">
      <c r="A390" s="5" t="s">
        <v>562</v>
      </c>
      <c r="B390" s="5" t="s">
        <v>195</v>
      </c>
      <c r="C390" s="5" t="s">
        <v>59</v>
      </c>
      <c r="D390" s="7">
        <v>39972</v>
      </c>
      <c r="E390" s="5" t="s">
        <v>528</v>
      </c>
      <c r="F390" s="5" t="s">
        <v>529</v>
      </c>
      <c r="G390" s="5" t="s">
        <v>121</v>
      </c>
      <c r="H390" s="5">
        <v>2011</v>
      </c>
      <c r="I390" s="5">
        <v>29430</v>
      </c>
      <c r="J390" s="5">
        <v>3237.3</v>
      </c>
      <c r="K390" s="5">
        <v>882.9</v>
      </c>
      <c r="L390" s="5">
        <v>33550.199999999997</v>
      </c>
      <c r="M390" s="5" t="s">
        <v>76</v>
      </c>
    </row>
    <row r="391" spans="1:13" x14ac:dyDescent="0.25">
      <c r="A391" s="5" t="s">
        <v>563</v>
      </c>
      <c r="B391" s="5" t="s">
        <v>58</v>
      </c>
      <c r="C391" s="5" t="s">
        <v>59</v>
      </c>
      <c r="D391" s="7">
        <v>40246</v>
      </c>
      <c r="E391" s="5" t="s">
        <v>528</v>
      </c>
      <c r="F391" s="5" t="s">
        <v>529</v>
      </c>
      <c r="G391" s="5" t="s">
        <v>121</v>
      </c>
      <c r="H391" s="5">
        <v>2011</v>
      </c>
      <c r="I391" s="5">
        <v>80560</v>
      </c>
      <c r="J391" s="5">
        <v>9667.2000000000007</v>
      </c>
      <c r="K391" s="5">
        <v>4028</v>
      </c>
      <c r="L391" s="5">
        <v>94255.2</v>
      </c>
      <c r="M391" s="5" t="s">
        <v>140</v>
      </c>
    </row>
    <row r="392" spans="1:13" x14ac:dyDescent="0.25">
      <c r="A392" s="5" t="s">
        <v>564</v>
      </c>
      <c r="B392" s="5" t="s">
        <v>70</v>
      </c>
      <c r="C392" s="5" t="s">
        <v>59</v>
      </c>
      <c r="D392" s="7">
        <v>40603</v>
      </c>
      <c r="E392" s="5" t="s">
        <v>528</v>
      </c>
      <c r="F392" s="5" t="s">
        <v>529</v>
      </c>
      <c r="G392" s="5" t="s">
        <v>121</v>
      </c>
      <c r="H392" s="5">
        <v>2011</v>
      </c>
      <c r="I392" s="5">
        <v>27000</v>
      </c>
      <c r="J392" s="5">
        <v>2700</v>
      </c>
      <c r="K392" s="5">
        <v>1350</v>
      </c>
      <c r="L392" s="5">
        <v>31050</v>
      </c>
      <c r="M392" s="5" t="s">
        <v>76</v>
      </c>
    </row>
    <row r="393" spans="1:13" x14ac:dyDescent="0.25">
      <c r="A393" s="5" t="s">
        <v>565</v>
      </c>
      <c r="B393" s="5" t="s">
        <v>554</v>
      </c>
      <c r="C393" s="5" t="s">
        <v>59</v>
      </c>
      <c r="D393" s="7">
        <v>40673</v>
      </c>
      <c r="E393" s="5" t="s">
        <v>528</v>
      </c>
      <c r="F393" s="5" t="s">
        <v>529</v>
      </c>
      <c r="G393" s="5" t="s">
        <v>121</v>
      </c>
      <c r="H393" s="5">
        <v>2012</v>
      </c>
      <c r="I393" s="5">
        <v>54508</v>
      </c>
      <c r="J393" s="5">
        <v>3270.48</v>
      </c>
      <c r="K393" s="5">
        <v>0</v>
      </c>
      <c r="L393" s="5">
        <v>162778.48000000001</v>
      </c>
      <c r="M393" s="5" t="s">
        <v>110</v>
      </c>
    </row>
    <row r="394" spans="1:13" x14ac:dyDescent="0.25">
      <c r="A394" s="5" t="s">
        <v>566</v>
      </c>
      <c r="B394" s="5" t="s">
        <v>84</v>
      </c>
      <c r="C394" s="5" t="s">
        <v>85</v>
      </c>
      <c r="D394" s="7">
        <v>40717</v>
      </c>
      <c r="E394" s="5" t="s">
        <v>528</v>
      </c>
      <c r="F394" s="5" t="s">
        <v>529</v>
      </c>
      <c r="G394" s="5" t="s">
        <v>121</v>
      </c>
      <c r="H394" s="5">
        <v>2012</v>
      </c>
      <c r="I394" s="5">
        <v>85536</v>
      </c>
      <c r="J394" s="5">
        <v>4276.8</v>
      </c>
      <c r="K394" s="5">
        <v>1710.72</v>
      </c>
      <c r="L394" s="5">
        <v>91523.520000000004</v>
      </c>
      <c r="M394" s="5" t="s">
        <v>99</v>
      </c>
    </row>
    <row r="395" spans="1:13" x14ac:dyDescent="0.25">
      <c r="A395" s="5" t="s">
        <v>567</v>
      </c>
      <c r="B395" s="5" t="s">
        <v>232</v>
      </c>
      <c r="C395" s="5" t="s">
        <v>59</v>
      </c>
      <c r="D395" s="7">
        <v>40822</v>
      </c>
      <c r="E395" s="5" t="s">
        <v>528</v>
      </c>
      <c r="F395" s="5" t="s">
        <v>529</v>
      </c>
      <c r="G395" s="5" t="s">
        <v>121</v>
      </c>
      <c r="H395" s="5">
        <v>2012</v>
      </c>
      <c r="I395" s="5">
        <v>87480</v>
      </c>
      <c r="J395" s="5">
        <v>4374</v>
      </c>
      <c r="K395" s="5">
        <v>4374</v>
      </c>
      <c r="L395" s="5">
        <v>96228</v>
      </c>
      <c r="M395" s="5" t="s">
        <v>88</v>
      </c>
    </row>
    <row r="396" spans="1:13" x14ac:dyDescent="0.25">
      <c r="A396" s="5" t="s">
        <v>568</v>
      </c>
      <c r="B396" s="5" t="s">
        <v>279</v>
      </c>
      <c r="C396" s="5" t="s">
        <v>85</v>
      </c>
      <c r="D396" s="7">
        <v>41582</v>
      </c>
      <c r="E396" s="5" t="s">
        <v>528</v>
      </c>
      <c r="F396" s="5" t="s">
        <v>529</v>
      </c>
      <c r="G396" s="5" t="s">
        <v>121</v>
      </c>
      <c r="H396" s="5">
        <v>2012</v>
      </c>
      <c r="I396" s="5">
        <v>75075</v>
      </c>
      <c r="J396" s="5">
        <v>4504.5</v>
      </c>
      <c r="K396" s="5">
        <v>750.75</v>
      </c>
      <c r="L396" s="5">
        <v>80330.25</v>
      </c>
      <c r="M396" s="5" t="s">
        <v>99</v>
      </c>
    </row>
    <row r="397" spans="1:13" x14ac:dyDescent="0.25">
      <c r="A397" s="5" t="s">
        <v>569</v>
      </c>
      <c r="B397" s="5" t="s">
        <v>118</v>
      </c>
      <c r="C397" s="5" t="s">
        <v>59</v>
      </c>
      <c r="D397" s="7">
        <v>39972</v>
      </c>
      <c r="E397" s="5" t="s">
        <v>528</v>
      </c>
      <c r="F397" s="5" t="s">
        <v>529</v>
      </c>
      <c r="G397" s="5" t="s">
        <v>121</v>
      </c>
      <c r="H397" s="5">
        <v>2012</v>
      </c>
      <c r="I397" s="5">
        <v>31784</v>
      </c>
      <c r="J397" s="5">
        <v>2860.56</v>
      </c>
      <c r="K397" s="5">
        <v>317.83999999999997</v>
      </c>
      <c r="L397" s="5">
        <v>34962.399999999994</v>
      </c>
      <c r="M397" s="5" t="s">
        <v>76</v>
      </c>
    </row>
    <row r="398" spans="1:13" x14ac:dyDescent="0.25">
      <c r="A398" s="5" t="s">
        <v>570</v>
      </c>
      <c r="B398" s="5" t="s">
        <v>554</v>
      </c>
      <c r="C398" s="5" t="s">
        <v>59</v>
      </c>
      <c r="D398" s="7">
        <v>40246</v>
      </c>
      <c r="E398" s="5" t="s">
        <v>528</v>
      </c>
      <c r="F398" s="5" t="s">
        <v>529</v>
      </c>
      <c r="G398" s="5" t="s">
        <v>121</v>
      </c>
      <c r="H398" s="5">
        <v>2012</v>
      </c>
      <c r="I398" s="5">
        <v>87005</v>
      </c>
      <c r="J398" s="5">
        <v>7830.45</v>
      </c>
      <c r="K398" s="5">
        <v>4350.25</v>
      </c>
      <c r="L398" s="5">
        <v>99185.7</v>
      </c>
      <c r="M398" s="5" t="s">
        <v>140</v>
      </c>
    </row>
    <row r="399" spans="1:13" x14ac:dyDescent="0.25">
      <c r="A399" s="5" t="s">
        <v>571</v>
      </c>
      <c r="B399" s="5" t="s">
        <v>345</v>
      </c>
      <c r="C399" s="5" t="s">
        <v>59</v>
      </c>
      <c r="D399" s="7">
        <v>40603</v>
      </c>
      <c r="E399" s="5" t="s">
        <v>528</v>
      </c>
      <c r="F399" s="5" t="s">
        <v>529</v>
      </c>
      <c r="G399" s="5" t="s">
        <v>121</v>
      </c>
      <c r="H399" s="5">
        <v>2012</v>
      </c>
      <c r="I399" s="5">
        <v>29430</v>
      </c>
      <c r="J399" s="5">
        <v>2354.4</v>
      </c>
      <c r="K399" s="5">
        <v>0</v>
      </c>
      <c r="L399" s="5">
        <v>31784.400000000001</v>
      </c>
      <c r="M399" s="5" t="s">
        <v>76</v>
      </c>
    </row>
    <row r="400" spans="1:13" x14ac:dyDescent="0.25">
      <c r="A400" s="5" t="s">
        <v>572</v>
      </c>
      <c r="B400" s="5" t="s">
        <v>229</v>
      </c>
      <c r="C400" s="5" t="s">
        <v>59</v>
      </c>
      <c r="D400" s="7">
        <v>41015</v>
      </c>
      <c r="E400" s="5" t="s">
        <v>528</v>
      </c>
      <c r="F400" s="5" t="s">
        <v>529</v>
      </c>
      <c r="G400" s="5" t="s">
        <v>121</v>
      </c>
      <c r="H400" s="5">
        <v>2012</v>
      </c>
      <c r="I400" s="5">
        <v>66000</v>
      </c>
      <c r="J400" s="5">
        <v>5940</v>
      </c>
      <c r="K400" s="5">
        <v>2640</v>
      </c>
      <c r="L400" s="5">
        <v>74580</v>
      </c>
      <c r="M400" s="5" t="s">
        <v>76</v>
      </c>
    </row>
    <row r="401" spans="1:13" x14ac:dyDescent="0.25">
      <c r="A401" s="5" t="s">
        <v>573</v>
      </c>
      <c r="B401" s="5" t="s">
        <v>275</v>
      </c>
      <c r="C401" s="5" t="s">
        <v>59</v>
      </c>
      <c r="D401" s="7">
        <v>41208</v>
      </c>
      <c r="E401" s="5" t="s">
        <v>528</v>
      </c>
      <c r="F401" s="5" t="s">
        <v>529</v>
      </c>
      <c r="G401" s="5" t="s">
        <v>121</v>
      </c>
      <c r="H401" s="5">
        <v>2012</v>
      </c>
      <c r="I401" s="5">
        <v>32000</v>
      </c>
      <c r="J401" s="5">
        <v>3840</v>
      </c>
      <c r="K401" s="5">
        <v>1600</v>
      </c>
      <c r="L401" s="5">
        <v>37440</v>
      </c>
      <c r="M401" s="5" t="s">
        <v>140</v>
      </c>
    </row>
    <row r="402" spans="1:13" x14ac:dyDescent="0.25">
      <c r="A402" s="5" t="s">
        <v>574</v>
      </c>
      <c r="B402" s="5" t="s">
        <v>262</v>
      </c>
      <c r="C402" s="5" t="s">
        <v>59</v>
      </c>
      <c r="D402" s="7">
        <v>40673</v>
      </c>
      <c r="E402" s="5" t="s">
        <v>528</v>
      </c>
      <c r="F402" s="5" t="s">
        <v>529</v>
      </c>
      <c r="G402" s="5" t="s">
        <v>121</v>
      </c>
      <c r="H402" s="5">
        <v>2013</v>
      </c>
      <c r="I402" s="5">
        <v>57800</v>
      </c>
      <c r="J402" s="5">
        <v>3468</v>
      </c>
      <c r="K402" s="5">
        <v>0</v>
      </c>
      <c r="L402" s="5">
        <v>181268</v>
      </c>
      <c r="M402" s="5" t="s">
        <v>110</v>
      </c>
    </row>
    <row r="403" spans="1:13" x14ac:dyDescent="0.25">
      <c r="A403" s="5" t="s">
        <v>575</v>
      </c>
      <c r="B403" s="5" t="s">
        <v>329</v>
      </c>
      <c r="C403" s="5" t="s">
        <v>59</v>
      </c>
      <c r="D403" s="7">
        <v>40717</v>
      </c>
      <c r="E403" s="5" t="s">
        <v>528</v>
      </c>
      <c r="F403" s="5" t="s">
        <v>529</v>
      </c>
      <c r="G403" s="5" t="s">
        <v>121</v>
      </c>
      <c r="H403" s="5">
        <v>2013</v>
      </c>
      <c r="I403" s="5">
        <v>89000</v>
      </c>
      <c r="J403" s="5">
        <v>9790</v>
      </c>
      <c r="K403" s="5">
        <v>2670</v>
      </c>
      <c r="L403" s="5">
        <v>101460</v>
      </c>
      <c r="M403" s="5" t="s">
        <v>99</v>
      </c>
    </row>
    <row r="404" spans="1:13" x14ac:dyDescent="0.25">
      <c r="A404" s="5" t="s">
        <v>576</v>
      </c>
      <c r="B404" s="5" t="s">
        <v>90</v>
      </c>
      <c r="C404" s="5" t="s">
        <v>85</v>
      </c>
      <c r="D404" s="7">
        <v>40822</v>
      </c>
      <c r="E404" s="5" t="s">
        <v>528</v>
      </c>
      <c r="F404" s="5" t="s">
        <v>529</v>
      </c>
      <c r="G404" s="5" t="s">
        <v>121</v>
      </c>
      <c r="H404" s="5">
        <v>2013</v>
      </c>
      <c r="I404" s="5">
        <v>91000</v>
      </c>
      <c r="J404" s="5">
        <v>5460</v>
      </c>
      <c r="K404" s="5">
        <v>3640</v>
      </c>
      <c r="L404" s="5">
        <v>100100</v>
      </c>
      <c r="M404" s="5" t="s">
        <v>88</v>
      </c>
    </row>
    <row r="405" spans="1:13" x14ac:dyDescent="0.25">
      <c r="A405" s="5" t="s">
        <v>577</v>
      </c>
      <c r="B405" s="5" t="s">
        <v>78</v>
      </c>
      <c r="C405" s="5" t="s">
        <v>59</v>
      </c>
      <c r="D405" s="7">
        <v>39972</v>
      </c>
      <c r="E405" s="5" t="s">
        <v>528</v>
      </c>
      <c r="F405" s="5" t="s">
        <v>529</v>
      </c>
      <c r="G405" s="5" t="s">
        <v>121</v>
      </c>
      <c r="H405" s="5">
        <v>2013</v>
      </c>
      <c r="I405" s="5">
        <v>32700</v>
      </c>
      <c r="J405" s="5">
        <v>3270</v>
      </c>
      <c r="K405" s="5">
        <v>1308</v>
      </c>
      <c r="L405" s="5">
        <v>37278</v>
      </c>
      <c r="M405" s="5" t="s">
        <v>76</v>
      </c>
    </row>
    <row r="406" spans="1:13" x14ac:dyDescent="0.25">
      <c r="A406" s="5" t="s">
        <v>578</v>
      </c>
      <c r="B406" s="5" t="s">
        <v>369</v>
      </c>
      <c r="C406" s="5" t="s">
        <v>59</v>
      </c>
      <c r="D406" s="7">
        <v>40246</v>
      </c>
      <c r="E406" s="5" t="s">
        <v>528</v>
      </c>
      <c r="F406" s="5" t="s">
        <v>529</v>
      </c>
      <c r="G406" s="5" t="s">
        <v>121</v>
      </c>
      <c r="H406" s="5">
        <v>2013</v>
      </c>
      <c r="I406" s="5">
        <v>94000</v>
      </c>
      <c r="J406" s="5">
        <v>7520</v>
      </c>
      <c r="K406" s="5">
        <v>940</v>
      </c>
      <c r="L406" s="5">
        <v>102460</v>
      </c>
      <c r="M406" s="5" t="s">
        <v>140</v>
      </c>
    </row>
    <row r="407" spans="1:13" x14ac:dyDescent="0.25">
      <c r="A407" s="5" t="s">
        <v>579</v>
      </c>
      <c r="B407" s="5" t="s">
        <v>428</v>
      </c>
      <c r="C407" s="5" t="s">
        <v>59</v>
      </c>
      <c r="D407" s="7">
        <v>40603</v>
      </c>
      <c r="E407" s="5" t="s">
        <v>528</v>
      </c>
      <c r="F407" s="5" t="s">
        <v>529</v>
      </c>
      <c r="G407" s="5" t="s">
        <v>121</v>
      </c>
      <c r="H407" s="5">
        <v>2013</v>
      </c>
      <c r="I407" s="5">
        <v>33000</v>
      </c>
      <c r="J407" s="5">
        <v>2970</v>
      </c>
      <c r="K407" s="5">
        <v>990</v>
      </c>
      <c r="L407" s="5">
        <v>36960</v>
      </c>
      <c r="M407" s="5" t="s">
        <v>76</v>
      </c>
    </row>
    <row r="408" spans="1:13" x14ac:dyDescent="0.25">
      <c r="A408" s="5" t="s">
        <v>580</v>
      </c>
      <c r="B408" s="5" t="s">
        <v>345</v>
      </c>
      <c r="C408" s="5" t="s">
        <v>59</v>
      </c>
      <c r="D408" s="7">
        <v>41015</v>
      </c>
      <c r="E408" s="5" t="s">
        <v>528</v>
      </c>
      <c r="F408" s="5" t="s">
        <v>529</v>
      </c>
      <c r="G408" s="5" t="s">
        <v>121</v>
      </c>
      <c r="H408" s="5">
        <v>2013</v>
      </c>
      <c r="I408" s="5">
        <v>70000</v>
      </c>
      <c r="J408" s="5">
        <v>4900</v>
      </c>
      <c r="K408" s="5">
        <v>3500</v>
      </c>
      <c r="L408" s="5">
        <v>78400</v>
      </c>
      <c r="M408" s="5" t="s">
        <v>76</v>
      </c>
    </row>
    <row r="409" spans="1:13" x14ac:dyDescent="0.25">
      <c r="A409" s="5" t="s">
        <v>581</v>
      </c>
      <c r="B409" s="5" t="s">
        <v>170</v>
      </c>
      <c r="C409" s="5" t="s">
        <v>59</v>
      </c>
      <c r="D409" s="7">
        <v>41208</v>
      </c>
      <c r="E409" s="5" t="s">
        <v>528</v>
      </c>
      <c r="F409" s="5" t="s">
        <v>529</v>
      </c>
      <c r="G409" s="5" t="s">
        <v>121</v>
      </c>
      <c r="H409" s="5">
        <v>2013</v>
      </c>
      <c r="I409" s="5">
        <v>34900</v>
      </c>
      <c r="J409" s="5">
        <v>4188</v>
      </c>
      <c r="K409" s="5">
        <v>1396</v>
      </c>
      <c r="L409" s="5">
        <v>40484</v>
      </c>
      <c r="M409" s="5" t="s">
        <v>140</v>
      </c>
    </row>
    <row r="410" spans="1:13" x14ac:dyDescent="0.25">
      <c r="A410" s="5" t="s">
        <v>582</v>
      </c>
      <c r="B410" s="5" t="s">
        <v>208</v>
      </c>
      <c r="C410" s="5" t="s">
        <v>59</v>
      </c>
      <c r="D410" s="7">
        <v>41299</v>
      </c>
      <c r="E410" s="5" t="s">
        <v>528</v>
      </c>
      <c r="F410" s="5" t="s">
        <v>529</v>
      </c>
      <c r="G410" s="5" t="s">
        <v>121</v>
      </c>
      <c r="H410" s="5">
        <v>2013</v>
      </c>
      <c r="I410" s="5">
        <v>51000</v>
      </c>
      <c r="J410" s="5">
        <v>6120</v>
      </c>
      <c r="K410" s="5">
        <v>1530</v>
      </c>
      <c r="L410" s="5">
        <v>58650</v>
      </c>
      <c r="M410" s="5" t="s">
        <v>66</v>
      </c>
    </row>
    <row r="411" spans="1:13" x14ac:dyDescent="0.25">
      <c r="A411" s="5" t="s">
        <v>583</v>
      </c>
      <c r="B411" s="5" t="s">
        <v>98</v>
      </c>
      <c r="C411" s="5" t="s">
        <v>59</v>
      </c>
      <c r="D411" s="7">
        <v>41577</v>
      </c>
      <c r="E411" s="5" t="s">
        <v>528</v>
      </c>
      <c r="F411" s="5" t="s">
        <v>529</v>
      </c>
      <c r="G411" s="5" t="s">
        <v>121</v>
      </c>
      <c r="H411" s="5">
        <v>2013</v>
      </c>
      <c r="I411" s="5">
        <v>145000</v>
      </c>
      <c r="J411" s="5">
        <v>8700</v>
      </c>
      <c r="K411" s="5">
        <v>1450</v>
      </c>
      <c r="L411" s="5">
        <v>155150</v>
      </c>
      <c r="M411" s="5" t="s">
        <v>146</v>
      </c>
    </row>
    <row r="412" spans="1:13" x14ac:dyDescent="0.25">
      <c r="A412" s="5" t="s">
        <v>584</v>
      </c>
      <c r="B412" s="5" t="s">
        <v>98</v>
      </c>
      <c r="C412" s="5" t="s">
        <v>59</v>
      </c>
      <c r="D412" s="7">
        <v>41577</v>
      </c>
      <c r="E412" s="5" t="s">
        <v>528</v>
      </c>
      <c r="F412" s="5" t="s">
        <v>529</v>
      </c>
      <c r="G412" s="5" t="s">
        <v>121</v>
      </c>
      <c r="H412" s="5">
        <v>2013</v>
      </c>
      <c r="I412" s="5">
        <v>145000</v>
      </c>
      <c r="J412" s="5">
        <v>8700</v>
      </c>
      <c r="K412" s="5">
        <v>1450</v>
      </c>
      <c r="L412" s="5">
        <v>155150</v>
      </c>
      <c r="M412" s="5" t="s">
        <v>146</v>
      </c>
    </row>
    <row r="413" spans="1:13" x14ac:dyDescent="0.25">
      <c r="A413" s="5" t="s">
        <v>585</v>
      </c>
      <c r="B413" s="5" t="s">
        <v>329</v>
      </c>
      <c r="C413" s="5" t="s">
        <v>59</v>
      </c>
      <c r="D413" s="7">
        <v>40717</v>
      </c>
      <c r="E413" s="5" t="s">
        <v>528</v>
      </c>
      <c r="F413" s="5" t="s">
        <v>529</v>
      </c>
      <c r="G413" s="5" t="s">
        <v>121</v>
      </c>
      <c r="H413" s="5">
        <v>2013</v>
      </c>
      <c r="I413" s="5">
        <v>89000</v>
      </c>
      <c r="J413" s="5">
        <v>9790</v>
      </c>
      <c r="K413" s="5">
        <v>2670</v>
      </c>
      <c r="L413" s="5">
        <v>101460</v>
      </c>
      <c r="M413" s="5" t="s">
        <v>99</v>
      </c>
    </row>
    <row r="414" spans="1:13" x14ac:dyDescent="0.25">
      <c r="A414" s="5" t="s">
        <v>586</v>
      </c>
      <c r="B414" s="5" t="s">
        <v>90</v>
      </c>
      <c r="C414" s="5" t="s">
        <v>85</v>
      </c>
      <c r="D414" s="7">
        <v>40822</v>
      </c>
      <c r="E414" s="5" t="s">
        <v>528</v>
      </c>
      <c r="F414" s="5" t="s">
        <v>529</v>
      </c>
      <c r="G414" s="5" t="s">
        <v>121</v>
      </c>
      <c r="H414" s="5">
        <v>2013</v>
      </c>
      <c r="I414" s="5">
        <v>91000</v>
      </c>
      <c r="J414" s="5">
        <v>5460</v>
      </c>
      <c r="K414" s="5">
        <v>3640</v>
      </c>
      <c r="L414" s="5">
        <v>100100</v>
      </c>
      <c r="M414" s="5" t="s">
        <v>88</v>
      </c>
    </row>
    <row r="415" spans="1:13" x14ac:dyDescent="0.25">
      <c r="A415" s="5" t="s">
        <v>587</v>
      </c>
      <c r="B415" s="5" t="s">
        <v>78</v>
      </c>
      <c r="C415" s="5" t="s">
        <v>59</v>
      </c>
      <c r="D415" s="7">
        <v>39972</v>
      </c>
      <c r="E415" s="5" t="s">
        <v>528</v>
      </c>
      <c r="F415" s="5" t="s">
        <v>529</v>
      </c>
      <c r="G415" s="5" t="s">
        <v>121</v>
      </c>
      <c r="H415" s="5">
        <v>2013</v>
      </c>
      <c r="I415" s="5">
        <v>32700</v>
      </c>
      <c r="J415" s="5">
        <v>3270</v>
      </c>
      <c r="K415" s="5">
        <v>1308</v>
      </c>
      <c r="L415" s="5">
        <v>37278</v>
      </c>
      <c r="M415" s="5" t="s">
        <v>76</v>
      </c>
    </row>
    <row r="416" spans="1:13" x14ac:dyDescent="0.25">
      <c r="A416" s="5" t="s">
        <v>588</v>
      </c>
      <c r="B416" s="5" t="s">
        <v>369</v>
      </c>
      <c r="C416" s="5" t="s">
        <v>59</v>
      </c>
      <c r="D416" s="7">
        <v>40246</v>
      </c>
      <c r="E416" s="5" t="s">
        <v>528</v>
      </c>
      <c r="F416" s="5" t="s">
        <v>529</v>
      </c>
      <c r="G416" s="5" t="s">
        <v>121</v>
      </c>
      <c r="H416" s="5">
        <v>2013</v>
      </c>
      <c r="I416" s="5">
        <v>94000</v>
      </c>
      <c r="J416" s="5">
        <v>7520</v>
      </c>
      <c r="K416" s="5">
        <v>940</v>
      </c>
      <c r="L416" s="5">
        <v>102460</v>
      </c>
      <c r="M416" s="5" t="s">
        <v>140</v>
      </c>
    </row>
    <row r="417" spans="1:13" x14ac:dyDescent="0.25">
      <c r="A417" s="5" t="s">
        <v>589</v>
      </c>
      <c r="B417" s="5" t="s">
        <v>428</v>
      </c>
      <c r="C417" s="5" t="s">
        <v>59</v>
      </c>
      <c r="D417" s="7">
        <v>40603</v>
      </c>
      <c r="E417" s="5" t="s">
        <v>528</v>
      </c>
      <c r="F417" s="5" t="s">
        <v>529</v>
      </c>
      <c r="G417" s="5" t="s">
        <v>121</v>
      </c>
      <c r="H417" s="5">
        <v>2013</v>
      </c>
      <c r="I417" s="5">
        <v>33000</v>
      </c>
      <c r="J417" s="5">
        <v>2970</v>
      </c>
      <c r="K417" s="5">
        <v>990</v>
      </c>
      <c r="L417" s="5">
        <v>36960</v>
      </c>
      <c r="M417" s="5" t="s">
        <v>76</v>
      </c>
    </row>
    <row r="418" spans="1:13" x14ac:dyDescent="0.25">
      <c r="A418" s="5" t="s">
        <v>590</v>
      </c>
      <c r="B418" s="5" t="s">
        <v>345</v>
      </c>
      <c r="C418" s="5" t="s">
        <v>59</v>
      </c>
      <c r="D418" s="7">
        <v>41015</v>
      </c>
      <c r="E418" s="5" t="s">
        <v>528</v>
      </c>
      <c r="F418" s="5" t="s">
        <v>529</v>
      </c>
      <c r="G418" s="5" t="s">
        <v>121</v>
      </c>
      <c r="H418" s="5">
        <v>2013</v>
      </c>
      <c r="I418" s="5">
        <v>70000</v>
      </c>
      <c r="J418" s="5">
        <v>4900</v>
      </c>
      <c r="K418" s="5">
        <v>3500</v>
      </c>
      <c r="L418" s="5">
        <v>78400</v>
      </c>
      <c r="M418" s="5" t="s">
        <v>76</v>
      </c>
    </row>
    <row r="419" spans="1:13" x14ac:dyDescent="0.25">
      <c r="A419" s="5" t="s">
        <v>591</v>
      </c>
      <c r="B419" s="5" t="s">
        <v>170</v>
      </c>
      <c r="C419" s="5" t="s">
        <v>59</v>
      </c>
      <c r="D419" s="7">
        <v>41208</v>
      </c>
      <c r="E419" s="5" t="s">
        <v>528</v>
      </c>
      <c r="F419" s="5" t="s">
        <v>529</v>
      </c>
      <c r="G419" s="5" t="s">
        <v>121</v>
      </c>
      <c r="H419" s="5">
        <v>2013</v>
      </c>
      <c r="I419" s="5">
        <v>34900</v>
      </c>
      <c r="J419" s="5">
        <v>4188</v>
      </c>
      <c r="K419" s="5">
        <v>1396</v>
      </c>
      <c r="L419" s="5">
        <v>40484</v>
      </c>
      <c r="M419" s="5" t="s">
        <v>140</v>
      </c>
    </row>
    <row r="420" spans="1:13" x14ac:dyDescent="0.25">
      <c r="A420" s="5" t="s">
        <v>592</v>
      </c>
      <c r="B420" s="5" t="s">
        <v>208</v>
      </c>
      <c r="C420" s="5" t="s">
        <v>59</v>
      </c>
      <c r="D420" s="7">
        <v>41299</v>
      </c>
      <c r="E420" s="5" t="s">
        <v>528</v>
      </c>
      <c r="F420" s="5" t="s">
        <v>529</v>
      </c>
      <c r="G420" s="5" t="s">
        <v>121</v>
      </c>
      <c r="H420" s="5">
        <v>2013</v>
      </c>
      <c r="I420" s="5">
        <v>51000</v>
      </c>
      <c r="J420" s="5">
        <v>6120</v>
      </c>
      <c r="K420" s="5">
        <v>1530</v>
      </c>
      <c r="L420" s="5">
        <v>58650</v>
      </c>
      <c r="M420" s="5" t="s">
        <v>66</v>
      </c>
    </row>
    <row r="421" spans="1:13" x14ac:dyDescent="0.25">
      <c r="A421" s="5" t="s">
        <v>593</v>
      </c>
      <c r="B421" s="5" t="s">
        <v>98</v>
      </c>
      <c r="C421" s="5" t="s">
        <v>59</v>
      </c>
      <c r="D421" s="7">
        <v>41577</v>
      </c>
      <c r="E421" s="5" t="s">
        <v>528</v>
      </c>
      <c r="F421" s="5" t="s">
        <v>529</v>
      </c>
      <c r="G421" s="5" t="s">
        <v>121</v>
      </c>
      <c r="H421" s="5">
        <v>2013</v>
      </c>
      <c r="I421" s="5">
        <v>145000</v>
      </c>
      <c r="J421" s="5">
        <v>8700</v>
      </c>
      <c r="K421" s="5">
        <v>1450</v>
      </c>
      <c r="L421" s="5">
        <v>155150</v>
      </c>
      <c r="M421" s="5" t="s">
        <v>146</v>
      </c>
    </row>
    <row r="422" spans="1:13" x14ac:dyDescent="0.25">
      <c r="A422" s="5" t="s">
        <v>594</v>
      </c>
      <c r="B422" s="5" t="s">
        <v>98</v>
      </c>
      <c r="C422" s="5" t="s">
        <v>59</v>
      </c>
      <c r="D422" s="7">
        <v>41577</v>
      </c>
      <c r="E422" s="5" t="s">
        <v>528</v>
      </c>
      <c r="F422" s="5" t="s">
        <v>529</v>
      </c>
      <c r="G422" s="5" t="s">
        <v>121</v>
      </c>
      <c r="H422" s="5">
        <v>2013</v>
      </c>
      <c r="I422" s="5">
        <v>145000</v>
      </c>
      <c r="J422" s="5">
        <v>8700</v>
      </c>
      <c r="K422" s="5">
        <v>1450</v>
      </c>
      <c r="L422" s="5">
        <v>155150</v>
      </c>
      <c r="M422" s="5" t="s">
        <v>146</v>
      </c>
    </row>
    <row r="423" spans="1:13" x14ac:dyDescent="0.25">
      <c r="A423" s="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</sheetData>
  <conditionalFormatting sqref="J1:J1048576">
    <cfRule type="iconSet" priority="1">
      <iconSet iconSet="5Arrows">
        <cfvo type="percent" val="0"/>
        <cfvo type="num" val="4000"/>
        <cfvo type="num" val="6000"/>
        <cfvo type="num" val="7000"/>
        <cfvo type="num" val="8000"/>
      </iconSet>
    </cfRule>
    <cfRule type="iconSet" priority="2">
      <iconSet iconSet="4Arrows">
        <cfvo type="percent" val="0"/>
        <cfvo type="num" val="5000"/>
        <cfvo type="num" val="7000"/>
        <cfvo type="num" val="9000"/>
      </iconSet>
    </cfRule>
    <cfRule type="top10" priority="6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D32B-A329-4CED-9C7A-D1F73C93CEE4}">
  <dimension ref="A3:F34"/>
  <sheetViews>
    <sheetView topLeftCell="A16" workbookViewId="0">
      <selection activeCell="G33" sqref="G33"/>
    </sheetView>
  </sheetViews>
  <sheetFormatPr defaultRowHeight="15" x14ac:dyDescent="0.25"/>
  <cols>
    <col min="1" max="1" width="25.28515625" bestFit="1" customWidth="1"/>
    <col min="2" max="2" width="10" bestFit="1" customWidth="1"/>
    <col min="3" max="3" width="17.7109375" bestFit="1" customWidth="1"/>
    <col min="4" max="4" width="25.85546875" bestFit="1" customWidth="1"/>
    <col min="5" max="5" width="16.140625" bestFit="1" customWidth="1"/>
    <col min="6" max="6" width="25.85546875" bestFit="1" customWidth="1"/>
    <col min="7" max="7" width="30.85546875" bestFit="1" customWidth="1"/>
  </cols>
  <sheetData>
    <row r="3" spans="1:6" x14ac:dyDescent="0.25">
      <c r="A3" s="52" t="s">
        <v>892</v>
      </c>
      <c r="B3" s="53" t="s">
        <v>898</v>
      </c>
      <c r="C3" s="53" t="s">
        <v>894</v>
      </c>
      <c r="D3" s="53" t="s">
        <v>895</v>
      </c>
      <c r="E3" s="53" t="s">
        <v>896</v>
      </c>
      <c r="F3" s="53" t="s">
        <v>897</v>
      </c>
    </row>
    <row r="4" spans="1:6" x14ac:dyDescent="0.25">
      <c r="A4" s="54" t="s">
        <v>88</v>
      </c>
      <c r="B4" s="53">
        <v>50</v>
      </c>
      <c r="C4" s="55">
        <v>3127738</v>
      </c>
      <c r="D4" s="53">
        <v>245810.30000000002</v>
      </c>
      <c r="E4" s="55">
        <v>91317.489999999991</v>
      </c>
      <c r="F4" s="55">
        <v>3464865.79</v>
      </c>
    </row>
    <row r="5" spans="1:6" x14ac:dyDescent="0.25">
      <c r="A5" s="54" t="s">
        <v>146</v>
      </c>
      <c r="B5" s="53">
        <v>62</v>
      </c>
      <c r="C5" s="55">
        <v>4357424</v>
      </c>
      <c r="D5" s="53">
        <v>340024.94</v>
      </c>
      <c r="E5" s="55">
        <v>100637.74</v>
      </c>
      <c r="F5" s="55">
        <v>4798086.68</v>
      </c>
    </row>
    <row r="6" spans="1:6" x14ac:dyDescent="0.25">
      <c r="A6" s="54" t="s">
        <v>63</v>
      </c>
      <c r="B6" s="53">
        <v>21</v>
      </c>
      <c r="C6" s="55">
        <v>1543264</v>
      </c>
      <c r="D6" s="53">
        <v>139678.35999999999</v>
      </c>
      <c r="E6" s="55">
        <v>35573.020000000004</v>
      </c>
      <c r="F6" s="55">
        <v>1718515.3800000001</v>
      </c>
    </row>
    <row r="7" spans="1:6" x14ac:dyDescent="0.25">
      <c r="A7" s="54" t="s">
        <v>73</v>
      </c>
      <c r="B7" s="53">
        <v>41</v>
      </c>
      <c r="C7" s="55">
        <v>2443116</v>
      </c>
      <c r="D7" s="53">
        <v>208616.33000000002</v>
      </c>
      <c r="E7" s="55">
        <v>53092.71</v>
      </c>
      <c r="F7" s="55">
        <v>2704825.04</v>
      </c>
    </row>
    <row r="8" spans="1:6" x14ac:dyDescent="0.25">
      <c r="A8" s="54" t="s">
        <v>66</v>
      </c>
      <c r="B8" s="53">
        <v>32</v>
      </c>
      <c r="C8" s="55">
        <v>1928560</v>
      </c>
      <c r="D8" s="53">
        <v>156835.71999999997</v>
      </c>
      <c r="E8" s="55">
        <v>55877.440000000002</v>
      </c>
      <c r="F8" s="55">
        <v>2141273.16</v>
      </c>
    </row>
    <row r="9" spans="1:6" x14ac:dyDescent="0.25">
      <c r="A9" s="54" t="s">
        <v>99</v>
      </c>
      <c r="B9" s="53">
        <v>61</v>
      </c>
      <c r="C9" s="55">
        <v>4429944</v>
      </c>
      <c r="D9" s="53">
        <v>373640.54</v>
      </c>
      <c r="E9" s="55">
        <v>98019.510000000009</v>
      </c>
      <c r="F9" s="55">
        <v>4901604.0499999989</v>
      </c>
    </row>
    <row r="10" spans="1:6" x14ac:dyDescent="0.25">
      <c r="A10" s="54" t="s">
        <v>76</v>
      </c>
      <c r="B10" s="53">
        <v>41</v>
      </c>
      <c r="C10" s="55">
        <v>2440411</v>
      </c>
      <c r="D10" s="53">
        <v>200288.59</v>
      </c>
      <c r="E10" s="55">
        <v>66818.01999999999</v>
      </c>
      <c r="F10" s="55">
        <v>2707517.61</v>
      </c>
    </row>
    <row r="11" spans="1:6" x14ac:dyDescent="0.25">
      <c r="A11" s="54" t="s">
        <v>140</v>
      </c>
      <c r="B11" s="53">
        <v>63</v>
      </c>
      <c r="C11" s="55">
        <v>4118947</v>
      </c>
      <c r="D11" s="53">
        <v>365586.65</v>
      </c>
      <c r="E11" s="55">
        <v>109473.11</v>
      </c>
      <c r="F11" s="55">
        <v>4594006.7600000007</v>
      </c>
    </row>
    <row r="12" spans="1:6" x14ac:dyDescent="0.25">
      <c r="A12" s="54" t="s">
        <v>110</v>
      </c>
      <c r="B12" s="53">
        <v>50</v>
      </c>
      <c r="C12" s="55">
        <v>3109467</v>
      </c>
      <c r="D12" s="53">
        <v>257854.54</v>
      </c>
      <c r="E12" s="55">
        <v>0</v>
      </c>
      <c r="F12" s="55">
        <v>7006021.5400000019</v>
      </c>
    </row>
    <row r="13" spans="1:6" x14ac:dyDescent="0.25">
      <c r="A13" s="54" t="s">
        <v>893</v>
      </c>
      <c r="B13" s="53">
        <v>421</v>
      </c>
      <c r="C13" s="55">
        <v>27498871</v>
      </c>
      <c r="D13" s="53">
        <v>2288335.9699999997</v>
      </c>
      <c r="E13" s="55">
        <v>610809.0399999998</v>
      </c>
      <c r="F13" s="55">
        <v>34036716.009999983</v>
      </c>
    </row>
    <row r="16" spans="1:6" x14ac:dyDescent="0.25">
      <c r="A16" s="50" t="s">
        <v>892</v>
      </c>
      <c r="B16" t="s">
        <v>897</v>
      </c>
    </row>
    <row r="17" spans="1:4" x14ac:dyDescent="0.25">
      <c r="A17" s="51" t="s">
        <v>62</v>
      </c>
      <c r="B17">
        <v>9152594.75</v>
      </c>
    </row>
    <row r="18" spans="1:4" x14ac:dyDescent="0.25">
      <c r="A18" s="51" t="s">
        <v>121</v>
      </c>
      <c r="B18">
        <v>24884121.25999999</v>
      </c>
    </row>
    <row r="19" spans="1:4" x14ac:dyDescent="0.25">
      <c r="A19" s="51" t="s">
        <v>893</v>
      </c>
      <c r="B19">
        <v>34036716.00999999</v>
      </c>
    </row>
    <row r="21" spans="1:4" x14ac:dyDescent="0.25">
      <c r="A21" s="53" t="s">
        <v>49</v>
      </c>
      <c r="B21" s="53" t="s">
        <v>46</v>
      </c>
      <c r="C21" s="53" t="s">
        <v>898</v>
      </c>
      <c r="D21" s="53" t="s">
        <v>897</v>
      </c>
    </row>
    <row r="22" spans="1:4" x14ac:dyDescent="0.25">
      <c r="A22" s="54" t="s">
        <v>529</v>
      </c>
      <c r="B22" s="53" t="s">
        <v>85</v>
      </c>
      <c r="C22" s="53">
        <v>8</v>
      </c>
      <c r="D22" s="55">
        <v>630263.77</v>
      </c>
    </row>
    <row r="23" spans="1:4" x14ac:dyDescent="0.25">
      <c r="A23" s="54"/>
      <c r="B23" s="53" t="s">
        <v>59</v>
      </c>
      <c r="C23" s="53">
        <v>56</v>
      </c>
      <c r="D23" s="55">
        <v>4778915.8800000008</v>
      </c>
    </row>
    <row r="24" spans="1:4" x14ac:dyDescent="0.25">
      <c r="A24" s="54" t="s">
        <v>899</v>
      </c>
      <c r="B24" s="53"/>
      <c r="C24" s="53">
        <v>64</v>
      </c>
      <c r="D24" s="55">
        <v>5409179.6500000004</v>
      </c>
    </row>
    <row r="25" spans="1:4" x14ac:dyDescent="0.25">
      <c r="A25" s="54" t="s">
        <v>475</v>
      </c>
      <c r="B25" s="53" t="s">
        <v>85</v>
      </c>
      <c r="C25" s="53">
        <v>10</v>
      </c>
      <c r="D25" s="55">
        <v>1001584.88</v>
      </c>
    </row>
    <row r="26" spans="1:4" x14ac:dyDescent="0.25">
      <c r="A26" s="54"/>
      <c r="B26" s="53" t="s">
        <v>59</v>
      </c>
      <c r="C26" s="53">
        <v>40</v>
      </c>
      <c r="D26" s="55">
        <v>3644361.1199999996</v>
      </c>
    </row>
    <row r="27" spans="1:4" x14ac:dyDescent="0.25">
      <c r="A27" s="54" t="s">
        <v>900</v>
      </c>
      <c r="B27" s="53"/>
      <c r="C27" s="53">
        <v>50</v>
      </c>
      <c r="D27" s="55">
        <v>4645946</v>
      </c>
    </row>
    <row r="28" spans="1:4" x14ac:dyDescent="0.25">
      <c r="A28" s="54" t="s">
        <v>434</v>
      </c>
      <c r="B28" s="53" t="s">
        <v>85</v>
      </c>
      <c r="C28" s="53">
        <v>8</v>
      </c>
      <c r="D28" s="55">
        <v>488674.41000000003</v>
      </c>
    </row>
    <row r="29" spans="1:4" x14ac:dyDescent="0.25">
      <c r="A29" s="54"/>
      <c r="B29" s="53" t="s">
        <v>59</v>
      </c>
      <c r="C29" s="53">
        <v>29</v>
      </c>
      <c r="D29" s="55">
        <v>1757856.2</v>
      </c>
    </row>
    <row r="30" spans="1:4" x14ac:dyDescent="0.25">
      <c r="A30" s="54" t="s">
        <v>901</v>
      </c>
      <c r="B30" s="53"/>
      <c r="C30" s="53">
        <v>37</v>
      </c>
      <c r="D30" s="55">
        <v>2246530.6100000003</v>
      </c>
    </row>
    <row r="31" spans="1:4" x14ac:dyDescent="0.25">
      <c r="A31" s="54" t="s">
        <v>61</v>
      </c>
      <c r="B31" s="53" t="s">
        <v>85</v>
      </c>
      <c r="C31" s="53">
        <v>54</v>
      </c>
      <c r="D31" s="55">
        <v>4123706.22</v>
      </c>
    </row>
    <row r="32" spans="1:4" x14ac:dyDescent="0.25">
      <c r="A32" s="53"/>
      <c r="B32" s="53" t="s">
        <v>59</v>
      </c>
      <c r="C32" s="53">
        <v>216</v>
      </c>
      <c r="D32" s="55">
        <v>17611353.530000001</v>
      </c>
    </row>
    <row r="33" spans="1:4" x14ac:dyDescent="0.25">
      <c r="A33" s="54" t="s">
        <v>902</v>
      </c>
      <c r="B33" s="53"/>
      <c r="C33" s="53">
        <v>270</v>
      </c>
      <c r="D33" s="55">
        <v>21735059.749999996</v>
      </c>
    </row>
    <row r="34" spans="1:4" x14ac:dyDescent="0.25">
      <c r="A34" s="54" t="s">
        <v>893</v>
      </c>
      <c r="B34" s="53"/>
      <c r="C34" s="53">
        <v>421</v>
      </c>
      <c r="D34" s="55">
        <v>34036716.010000005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145C-BD83-4917-9D1F-860948FA5A47}">
  <dimension ref="A1:M423"/>
  <sheetViews>
    <sheetView workbookViewId="0">
      <selection activeCell="H19" sqref="H19"/>
    </sheetView>
  </sheetViews>
  <sheetFormatPr defaultRowHeight="15" x14ac:dyDescent="0.25"/>
  <cols>
    <col min="1" max="1" width="6.5703125" bestFit="1" customWidth="1"/>
    <col min="2" max="2" width="12.85546875" bestFit="1" customWidth="1"/>
    <col min="3" max="3" width="9" customWidth="1"/>
    <col min="4" max="4" width="12.5703125" customWidth="1"/>
    <col min="5" max="5" width="9.5703125" bestFit="1" customWidth="1"/>
    <col min="6" max="6" width="17.85546875" bestFit="1" customWidth="1"/>
    <col min="7" max="7" width="17.28515625" customWidth="1"/>
    <col min="8" max="8" width="7.42578125" customWidth="1"/>
    <col min="9" max="9" width="11.7109375" customWidth="1"/>
    <col min="10" max="10" width="9" bestFit="1" customWidth="1"/>
    <col min="11" max="11" width="10.7109375" customWidth="1"/>
    <col min="12" max="12" width="18.7109375" customWidth="1"/>
    <col min="13" max="13" width="15.140625" bestFit="1" customWidth="1"/>
  </cols>
  <sheetData>
    <row r="1" spans="1:13" x14ac:dyDescent="0.25">
      <c r="A1" s="42" t="s">
        <v>44</v>
      </c>
      <c r="B1" s="43" t="s">
        <v>45</v>
      </c>
      <c r="C1" s="43" t="s">
        <v>46</v>
      </c>
      <c r="D1" s="44" t="s">
        <v>47</v>
      </c>
      <c r="E1" s="43" t="s">
        <v>48</v>
      </c>
      <c r="F1" s="43" t="s">
        <v>49</v>
      </c>
      <c r="G1" s="43" t="s">
        <v>50</v>
      </c>
      <c r="H1" s="43" t="s">
        <v>51</v>
      </c>
      <c r="I1" s="43" t="s">
        <v>52</v>
      </c>
      <c r="J1" s="43" t="s">
        <v>53</v>
      </c>
      <c r="K1" s="43" t="s">
        <v>54</v>
      </c>
      <c r="L1" s="43" t="s">
        <v>55</v>
      </c>
      <c r="M1" s="45" t="s">
        <v>56</v>
      </c>
    </row>
    <row r="2" spans="1:13" x14ac:dyDescent="0.25">
      <c r="A2" s="40" t="s">
        <v>57</v>
      </c>
      <c r="B2" s="5" t="s">
        <v>58</v>
      </c>
      <c r="C2" s="5" t="s">
        <v>59</v>
      </c>
      <c r="D2" s="7">
        <v>39129</v>
      </c>
      <c r="E2" s="5" t="s">
        <v>60</v>
      </c>
      <c r="F2" s="5" t="s">
        <v>61</v>
      </c>
      <c r="G2" s="5" t="s">
        <v>62</v>
      </c>
      <c r="H2" s="5">
        <v>2007</v>
      </c>
      <c r="I2" s="5">
        <v>30000</v>
      </c>
      <c r="J2" s="5">
        <v>3600</v>
      </c>
      <c r="K2" s="5">
        <v>0</v>
      </c>
      <c r="L2" s="5">
        <v>33600</v>
      </c>
      <c r="M2" s="41" t="s">
        <v>63</v>
      </c>
    </row>
    <row r="3" spans="1:13" x14ac:dyDescent="0.25">
      <c r="A3" s="40" t="s">
        <v>64</v>
      </c>
      <c r="B3" s="5" t="s">
        <v>65</v>
      </c>
      <c r="C3" s="5" t="s">
        <v>59</v>
      </c>
      <c r="D3" s="7">
        <v>39130</v>
      </c>
      <c r="E3" s="5" t="s">
        <v>60</v>
      </c>
      <c r="F3" s="5" t="s">
        <v>61</v>
      </c>
      <c r="G3" s="5" t="s">
        <v>62</v>
      </c>
      <c r="H3" s="5">
        <v>2007</v>
      </c>
      <c r="I3" s="5">
        <v>47000</v>
      </c>
      <c r="J3" s="5">
        <v>5640</v>
      </c>
      <c r="K3" s="5">
        <v>1880</v>
      </c>
      <c r="L3" s="5">
        <v>54520</v>
      </c>
      <c r="M3" s="41" t="s">
        <v>66</v>
      </c>
    </row>
    <row r="4" spans="1:13" x14ac:dyDescent="0.25">
      <c r="A4" s="40" t="s">
        <v>67</v>
      </c>
      <c r="B4" s="5" t="s">
        <v>68</v>
      </c>
      <c r="C4" s="5" t="s">
        <v>59</v>
      </c>
      <c r="D4" s="7">
        <v>42416</v>
      </c>
      <c r="E4" s="5" t="s">
        <v>60</v>
      </c>
      <c r="F4" s="5" t="s">
        <v>61</v>
      </c>
      <c r="G4" s="5" t="s">
        <v>62</v>
      </c>
      <c r="H4" s="5">
        <v>2008</v>
      </c>
      <c r="I4" s="5">
        <v>35000</v>
      </c>
      <c r="J4" s="5">
        <v>4200</v>
      </c>
      <c r="K4" s="5">
        <v>0</v>
      </c>
      <c r="L4" s="5">
        <v>39200</v>
      </c>
      <c r="M4" s="41" t="s">
        <v>63</v>
      </c>
    </row>
    <row r="5" spans="1:13" x14ac:dyDescent="0.25">
      <c r="A5" s="40" t="s">
        <v>69</v>
      </c>
      <c r="B5" s="5" t="s">
        <v>70</v>
      </c>
      <c r="C5" s="5" t="s">
        <v>59</v>
      </c>
      <c r="D5" s="7">
        <v>42416</v>
      </c>
      <c r="E5" s="5" t="s">
        <v>60</v>
      </c>
      <c r="F5" s="5" t="s">
        <v>61</v>
      </c>
      <c r="G5" s="5" t="s">
        <v>62</v>
      </c>
      <c r="H5" s="5">
        <v>2008</v>
      </c>
      <c r="I5" s="5">
        <v>50000</v>
      </c>
      <c r="J5" s="5">
        <v>5000</v>
      </c>
      <c r="K5" s="5">
        <v>2500</v>
      </c>
      <c r="L5" s="5">
        <v>57500</v>
      </c>
      <c r="M5" s="41" t="s">
        <v>66</v>
      </c>
    </row>
    <row r="6" spans="1:13" x14ac:dyDescent="0.25">
      <c r="A6" s="40" t="s">
        <v>71</v>
      </c>
      <c r="B6" s="5" t="s">
        <v>72</v>
      </c>
      <c r="C6" s="5" t="s">
        <v>59</v>
      </c>
      <c r="D6" s="7">
        <v>42416</v>
      </c>
      <c r="E6" s="5" t="s">
        <v>60</v>
      </c>
      <c r="F6" s="5" t="s">
        <v>61</v>
      </c>
      <c r="G6" s="5" t="s">
        <v>62</v>
      </c>
      <c r="H6" s="5">
        <v>2008</v>
      </c>
      <c r="I6" s="5">
        <v>57000</v>
      </c>
      <c r="J6" s="5">
        <v>5700</v>
      </c>
      <c r="K6" s="5">
        <v>1710</v>
      </c>
      <c r="L6" s="5">
        <v>64410</v>
      </c>
      <c r="M6" s="41" t="s">
        <v>73</v>
      </c>
    </row>
    <row r="7" spans="1:13" x14ac:dyDescent="0.25">
      <c r="A7" s="40" t="s">
        <v>74</v>
      </c>
      <c r="B7" s="5" t="s">
        <v>75</v>
      </c>
      <c r="C7" s="5" t="s">
        <v>59</v>
      </c>
      <c r="D7" s="7">
        <v>42416</v>
      </c>
      <c r="E7" s="5" t="s">
        <v>60</v>
      </c>
      <c r="F7" s="5" t="s">
        <v>61</v>
      </c>
      <c r="G7" s="5" t="s">
        <v>62</v>
      </c>
      <c r="H7" s="5">
        <v>2008</v>
      </c>
      <c r="I7" s="5">
        <v>48000</v>
      </c>
      <c r="J7" s="5">
        <v>3840</v>
      </c>
      <c r="K7" s="5">
        <v>2400</v>
      </c>
      <c r="L7" s="5">
        <v>54240</v>
      </c>
      <c r="M7" s="41" t="s">
        <v>76</v>
      </c>
    </row>
    <row r="8" spans="1:13" x14ac:dyDescent="0.25">
      <c r="A8" s="40" t="s">
        <v>77</v>
      </c>
      <c r="B8" s="5" t="s">
        <v>78</v>
      </c>
      <c r="C8" s="5" t="s">
        <v>59</v>
      </c>
      <c r="D8" s="7">
        <v>42416</v>
      </c>
      <c r="E8" s="5" t="s">
        <v>60</v>
      </c>
      <c r="F8" s="5" t="s">
        <v>61</v>
      </c>
      <c r="G8" s="5" t="s">
        <v>62</v>
      </c>
      <c r="H8" s="5">
        <v>2009</v>
      </c>
      <c r="I8" s="5">
        <v>39000</v>
      </c>
      <c r="J8" s="5">
        <v>4680</v>
      </c>
      <c r="K8" s="5">
        <v>1950</v>
      </c>
      <c r="L8" s="5">
        <v>45630</v>
      </c>
      <c r="M8" s="41" t="s">
        <v>63</v>
      </c>
    </row>
    <row r="9" spans="1:13" x14ac:dyDescent="0.25">
      <c r="A9" s="40" t="s">
        <v>79</v>
      </c>
      <c r="B9" s="5" t="s">
        <v>80</v>
      </c>
      <c r="C9" s="5" t="s">
        <v>59</v>
      </c>
      <c r="D9" s="7">
        <v>42416</v>
      </c>
      <c r="E9" s="5" t="s">
        <v>60</v>
      </c>
      <c r="F9" s="5" t="s">
        <v>61</v>
      </c>
      <c r="G9" s="5" t="s">
        <v>62</v>
      </c>
      <c r="H9" s="5">
        <v>2009</v>
      </c>
      <c r="I9" s="5">
        <v>54000</v>
      </c>
      <c r="J9" s="5">
        <v>4320</v>
      </c>
      <c r="K9" s="5">
        <v>2700</v>
      </c>
      <c r="L9" s="5">
        <v>61020</v>
      </c>
      <c r="M9" s="41" t="s">
        <v>66</v>
      </c>
    </row>
    <row r="10" spans="1:13" x14ac:dyDescent="0.25">
      <c r="A10" s="40" t="s">
        <v>81</v>
      </c>
      <c r="B10" s="5" t="s">
        <v>82</v>
      </c>
      <c r="C10" s="5" t="s">
        <v>59</v>
      </c>
      <c r="D10" s="7">
        <v>42416</v>
      </c>
      <c r="E10" s="5" t="s">
        <v>60</v>
      </c>
      <c r="F10" s="5" t="s">
        <v>61</v>
      </c>
      <c r="G10" s="5" t="s">
        <v>62</v>
      </c>
      <c r="H10" s="5">
        <v>2009</v>
      </c>
      <c r="I10" s="5">
        <v>60000</v>
      </c>
      <c r="J10" s="5">
        <v>7200</v>
      </c>
      <c r="K10" s="5">
        <v>2400</v>
      </c>
      <c r="L10" s="5">
        <v>69600</v>
      </c>
      <c r="M10" s="41" t="s">
        <v>73</v>
      </c>
    </row>
    <row r="11" spans="1:13" x14ac:dyDescent="0.25">
      <c r="A11" s="40" t="s">
        <v>83</v>
      </c>
      <c r="B11" s="5" t="s">
        <v>84</v>
      </c>
      <c r="C11" s="5" t="s">
        <v>85</v>
      </c>
      <c r="D11" s="7">
        <v>42416</v>
      </c>
      <c r="E11" s="5" t="s">
        <v>60</v>
      </c>
      <c r="F11" s="5" t="s">
        <v>61</v>
      </c>
      <c r="G11" s="5" t="s">
        <v>62</v>
      </c>
      <c r="H11" s="5">
        <v>2009</v>
      </c>
      <c r="I11" s="5">
        <v>52000</v>
      </c>
      <c r="J11" s="5">
        <v>3120</v>
      </c>
      <c r="K11" s="5">
        <v>1040</v>
      </c>
      <c r="L11" s="5">
        <v>56160</v>
      </c>
      <c r="M11" s="41" t="s">
        <v>76</v>
      </c>
    </row>
    <row r="12" spans="1:13" x14ac:dyDescent="0.25">
      <c r="A12" s="40" t="s">
        <v>86</v>
      </c>
      <c r="B12" s="5" t="s">
        <v>87</v>
      </c>
      <c r="C12" s="5" t="s">
        <v>59</v>
      </c>
      <c r="D12" s="7">
        <v>42416</v>
      </c>
      <c r="E12" s="5" t="s">
        <v>60</v>
      </c>
      <c r="F12" s="5" t="s">
        <v>61</v>
      </c>
      <c r="G12" s="5" t="s">
        <v>62</v>
      </c>
      <c r="H12" s="5">
        <v>2009</v>
      </c>
      <c r="I12" s="5">
        <v>54000</v>
      </c>
      <c r="J12" s="5">
        <v>3240</v>
      </c>
      <c r="K12" s="5">
        <v>2160</v>
      </c>
      <c r="L12" s="5">
        <v>59400</v>
      </c>
      <c r="M12" s="41" t="s">
        <v>88</v>
      </c>
    </row>
    <row r="13" spans="1:13" x14ac:dyDescent="0.25">
      <c r="A13" s="40" t="s">
        <v>89</v>
      </c>
      <c r="B13" s="5" t="s">
        <v>90</v>
      </c>
      <c r="C13" s="5" t="s">
        <v>85</v>
      </c>
      <c r="D13" s="7">
        <v>42416</v>
      </c>
      <c r="E13" s="5" t="s">
        <v>60</v>
      </c>
      <c r="F13" s="5" t="s">
        <v>61</v>
      </c>
      <c r="G13" s="5" t="s">
        <v>62</v>
      </c>
      <c r="H13" s="5">
        <v>2010</v>
      </c>
      <c r="I13" s="5">
        <v>54000</v>
      </c>
      <c r="J13" s="5">
        <v>2700</v>
      </c>
      <c r="K13" s="5">
        <v>1620</v>
      </c>
      <c r="L13" s="5">
        <v>58320</v>
      </c>
      <c r="M13" s="41" t="s">
        <v>66</v>
      </c>
    </row>
    <row r="14" spans="1:13" x14ac:dyDescent="0.25">
      <c r="A14" s="40" t="s">
        <v>91</v>
      </c>
      <c r="B14" s="5" t="s">
        <v>92</v>
      </c>
      <c r="C14" s="5" t="s">
        <v>59</v>
      </c>
      <c r="D14" s="7">
        <v>42416</v>
      </c>
      <c r="E14" s="5" t="s">
        <v>60</v>
      </c>
      <c r="F14" s="5" t="s">
        <v>61</v>
      </c>
      <c r="G14" s="5" t="s">
        <v>62</v>
      </c>
      <c r="H14" s="5">
        <v>2010</v>
      </c>
      <c r="I14" s="5">
        <v>60000</v>
      </c>
      <c r="J14" s="5">
        <v>6600</v>
      </c>
      <c r="K14" s="5">
        <v>600</v>
      </c>
      <c r="L14" s="5">
        <v>67200</v>
      </c>
      <c r="M14" s="41" t="s">
        <v>73</v>
      </c>
    </row>
    <row r="15" spans="1:13" x14ac:dyDescent="0.25">
      <c r="A15" s="40" t="s">
        <v>93</v>
      </c>
      <c r="B15" s="5" t="s">
        <v>94</v>
      </c>
      <c r="C15" s="5" t="s">
        <v>59</v>
      </c>
      <c r="D15" s="7">
        <v>42416</v>
      </c>
      <c r="E15" s="5" t="s">
        <v>60</v>
      </c>
      <c r="F15" s="5" t="s">
        <v>61</v>
      </c>
      <c r="G15" s="5" t="s">
        <v>62</v>
      </c>
      <c r="H15" s="5">
        <v>2010</v>
      </c>
      <c r="I15" s="5">
        <v>52000</v>
      </c>
      <c r="J15" s="5">
        <v>6240</v>
      </c>
      <c r="K15" s="5">
        <v>1560</v>
      </c>
      <c r="L15" s="5">
        <v>59800</v>
      </c>
      <c r="M15" s="41" t="s">
        <v>76</v>
      </c>
    </row>
    <row r="16" spans="1:13" x14ac:dyDescent="0.25">
      <c r="A16" s="40" t="s">
        <v>95</v>
      </c>
      <c r="B16" s="5" t="s">
        <v>96</v>
      </c>
      <c r="C16" s="5" t="s">
        <v>59</v>
      </c>
      <c r="D16" s="7">
        <v>42416</v>
      </c>
      <c r="E16" s="5" t="s">
        <v>60</v>
      </c>
      <c r="F16" s="5" t="s">
        <v>61</v>
      </c>
      <c r="G16" s="5" t="s">
        <v>62</v>
      </c>
      <c r="H16" s="5">
        <v>2010</v>
      </c>
      <c r="I16" s="5">
        <v>54000</v>
      </c>
      <c r="J16" s="5">
        <v>3240</v>
      </c>
      <c r="K16" s="5">
        <v>2160</v>
      </c>
      <c r="L16" s="5">
        <v>59400</v>
      </c>
      <c r="M16" s="41" t="s">
        <v>88</v>
      </c>
    </row>
    <row r="17" spans="1:13" x14ac:dyDescent="0.25">
      <c r="A17" s="40" t="s">
        <v>97</v>
      </c>
      <c r="B17" s="5" t="s">
        <v>98</v>
      </c>
      <c r="C17" s="5" t="s">
        <v>59</v>
      </c>
      <c r="D17" s="7">
        <v>42416</v>
      </c>
      <c r="E17" s="5" t="s">
        <v>60</v>
      </c>
      <c r="F17" s="5" t="s">
        <v>61</v>
      </c>
      <c r="G17" s="5" t="s">
        <v>62</v>
      </c>
      <c r="H17" s="5">
        <v>2010</v>
      </c>
      <c r="I17" s="5">
        <v>85000</v>
      </c>
      <c r="J17" s="5">
        <v>4250</v>
      </c>
      <c r="K17" s="5">
        <v>1700</v>
      </c>
      <c r="L17" s="5">
        <v>90950</v>
      </c>
      <c r="M17" s="41" t="s">
        <v>99</v>
      </c>
    </row>
    <row r="18" spans="1:13" x14ac:dyDescent="0.25">
      <c r="A18" s="40" t="s">
        <v>100</v>
      </c>
      <c r="B18" s="5" t="s">
        <v>101</v>
      </c>
      <c r="C18" s="5" t="s">
        <v>85</v>
      </c>
      <c r="D18" s="7">
        <v>42416</v>
      </c>
      <c r="E18" s="5" t="s">
        <v>60</v>
      </c>
      <c r="F18" s="5" t="s">
        <v>61</v>
      </c>
      <c r="G18" s="5" t="s">
        <v>62</v>
      </c>
      <c r="H18" s="5">
        <v>2011</v>
      </c>
      <c r="I18" s="5">
        <v>56160</v>
      </c>
      <c r="J18" s="5">
        <v>4492.8</v>
      </c>
      <c r="K18" s="5">
        <v>1684.8</v>
      </c>
      <c r="L18" s="5">
        <v>62337.600000000006</v>
      </c>
      <c r="M18" s="41" t="s">
        <v>66</v>
      </c>
    </row>
    <row r="19" spans="1:13" x14ac:dyDescent="0.25">
      <c r="A19" s="40" t="s">
        <v>102</v>
      </c>
      <c r="B19" s="5" t="s">
        <v>70</v>
      </c>
      <c r="C19" s="5" t="s">
        <v>59</v>
      </c>
      <c r="D19" s="7">
        <v>42416</v>
      </c>
      <c r="E19" s="5" t="s">
        <v>60</v>
      </c>
      <c r="F19" s="5" t="s">
        <v>61</v>
      </c>
      <c r="G19" s="5" t="s">
        <v>62</v>
      </c>
      <c r="H19" s="5">
        <v>2011</v>
      </c>
      <c r="I19" s="5">
        <v>65400</v>
      </c>
      <c r="J19" s="5">
        <v>7848</v>
      </c>
      <c r="K19" s="5">
        <v>1308</v>
      </c>
      <c r="L19" s="5">
        <v>74556</v>
      </c>
      <c r="M19" s="41" t="s">
        <v>73</v>
      </c>
    </row>
    <row r="20" spans="1:13" x14ac:dyDescent="0.25">
      <c r="A20" s="40" t="s">
        <v>103</v>
      </c>
      <c r="B20" s="5" t="s">
        <v>104</v>
      </c>
      <c r="C20" s="5" t="s">
        <v>59</v>
      </c>
      <c r="D20" s="7">
        <v>42416</v>
      </c>
      <c r="E20" s="5" t="s">
        <v>60</v>
      </c>
      <c r="F20" s="5" t="s">
        <v>61</v>
      </c>
      <c r="G20" s="5" t="s">
        <v>62</v>
      </c>
      <c r="H20" s="5">
        <v>2011</v>
      </c>
      <c r="I20" s="5">
        <v>55640</v>
      </c>
      <c r="J20" s="5">
        <v>2782</v>
      </c>
      <c r="K20" s="5">
        <v>1669.2</v>
      </c>
      <c r="L20" s="5">
        <v>60091.199999999997</v>
      </c>
      <c r="M20" s="41" t="s">
        <v>76</v>
      </c>
    </row>
    <row r="21" spans="1:13" x14ac:dyDescent="0.25">
      <c r="A21" s="40" t="s">
        <v>105</v>
      </c>
      <c r="B21" s="5" t="s">
        <v>101</v>
      </c>
      <c r="C21" s="5" t="s">
        <v>85</v>
      </c>
      <c r="D21" s="7">
        <v>42416</v>
      </c>
      <c r="E21" s="5" t="s">
        <v>60</v>
      </c>
      <c r="F21" s="5" t="s">
        <v>61</v>
      </c>
      <c r="G21" s="5" t="s">
        <v>62</v>
      </c>
      <c r="H21" s="5">
        <v>2011</v>
      </c>
      <c r="I21" s="5">
        <v>58320</v>
      </c>
      <c r="J21" s="5">
        <v>4665.6000000000004</v>
      </c>
      <c r="K21" s="5">
        <v>2916</v>
      </c>
      <c r="L21" s="5">
        <v>65901.600000000006</v>
      </c>
      <c r="M21" s="41" t="s">
        <v>88</v>
      </c>
    </row>
    <row r="22" spans="1:13" x14ac:dyDescent="0.25">
      <c r="A22" s="40" t="s">
        <v>106</v>
      </c>
      <c r="B22" s="5" t="s">
        <v>107</v>
      </c>
      <c r="C22" s="5" t="s">
        <v>59</v>
      </c>
      <c r="D22" s="7">
        <v>42416</v>
      </c>
      <c r="E22" s="5" t="s">
        <v>60</v>
      </c>
      <c r="F22" s="5" t="s">
        <v>61</v>
      </c>
      <c r="G22" s="5" t="s">
        <v>62</v>
      </c>
      <c r="H22" s="5">
        <v>2011</v>
      </c>
      <c r="I22" s="5">
        <v>92650</v>
      </c>
      <c r="J22" s="5">
        <v>8338.5</v>
      </c>
      <c r="K22" s="5">
        <v>1853</v>
      </c>
      <c r="L22" s="5">
        <v>102841.5</v>
      </c>
      <c r="M22" s="41" t="s">
        <v>99</v>
      </c>
    </row>
    <row r="23" spans="1:13" x14ac:dyDescent="0.25">
      <c r="A23" s="40" t="s">
        <v>108</v>
      </c>
      <c r="B23" s="5" t="s">
        <v>109</v>
      </c>
      <c r="C23" s="5" t="s">
        <v>59</v>
      </c>
      <c r="D23" s="7">
        <v>42416</v>
      </c>
      <c r="E23" s="5" t="s">
        <v>60</v>
      </c>
      <c r="F23" s="5" t="s">
        <v>61</v>
      </c>
      <c r="G23" s="5" t="s">
        <v>62</v>
      </c>
      <c r="H23" s="5">
        <v>2011</v>
      </c>
      <c r="I23" s="5">
        <v>35000</v>
      </c>
      <c r="J23" s="5">
        <v>3850</v>
      </c>
      <c r="K23" s="5">
        <v>0</v>
      </c>
      <c r="L23" s="5">
        <v>63850</v>
      </c>
      <c r="M23" s="41" t="s">
        <v>110</v>
      </c>
    </row>
    <row r="24" spans="1:13" x14ac:dyDescent="0.25">
      <c r="A24" s="40" t="s">
        <v>111</v>
      </c>
      <c r="B24" s="5" t="s">
        <v>112</v>
      </c>
      <c r="C24" s="5" t="s">
        <v>59</v>
      </c>
      <c r="D24" s="7">
        <v>42416</v>
      </c>
      <c r="E24" s="5" t="s">
        <v>60</v>
      </c>
      <c r="F24" s="5" t="s">
        <v>61</v>
      </c>
      <c r="G24" s="5" t="s">
        <v>62</v>
      </c>
      <c r="H24" s="5">
        <v>2012</v>
      </c>
      <c r="I24" s="5">
        <v>58968</v>
      </c>
      <c r="J24" s="5">
        <v>4717.4399999999996</v>
      </c>
      <c r="K24" s="5">
        <v>2358.7199999999998</v>
      </c>
      <c r="L24" s="5">
        <v>66044.160000000003</v>
      </c>
      <c r="M24" s="41" t="s">
        <v>66</v>
      </c>
    </row>
    <row r="25" spans="1:13" x14ac:dyDescent="0.25">
      <c r="A25" s="40" t="s">
        <v>113</v>
      </c>
      <c r="B25" s="5" t="s">
        <v>114</v>
      </c>
      <c r="C25" s="5" t="s">
        <v>59</v>
      </c>
      <c r="D25" s="7">
        <v>42416</v>
      </c>
      <c r="E25" s="5" t="s">
        <v>60</v>
      </c>
      <c r="F25" s="5" t="s">
        <v>61</v>
      </c>
      <c r="G25" s="5" t="s">
        <v>62</v>
      </c>
      <c r="H25" s="5">
        <v>2012</v>
      </c>
      <c r="I25" s="5">
        <v>70632</v>
      </c>
      <c r="J25" s="5">
        <v>5650.56</v>
      </c>
      <c r="K25" s="5">
        <v>2118.96</v>
      </c>
      <c r="L25" s="5">
        <v>78401.52</v>
      </c>
      <c r="M25" s="41" t="s">
        <v>73</v>
      </c>
    </row>
    <row r="26" spans="1:13" x14ac:dyDescent="0.25">
      <c r="A26" s="40" t="s">
        <v>115</v>
      </c>
      <c r="B26" s="5" t="s">
        <v>116</v>
      </c>
      <c r="C26" s="5" t="s">
        <v>59</v>
      </c>
      <c r="D26" s="7">
        <v>42416</v>
      </c>
      <c r="E26" s="5" t="s">
        <v>60</v>
      </c>
      <c r="F26" s="5" t="s">
        <v>61</v>
      </c>
      <c r="G26" s="5" t="s">
        <v>62</v>
      </c>
      <c r="H26" s="5">
        <v>2012</v>
      </c>
      <c r="I26" s="5">
        <v>60091</v>
      </c>
      <c r="J26" s="5">
        <v>4206.37</v>
      </c>
      <c r="K26" s="5">
        <v>2403.64</v>
      </c>
      <c r="L26" s="5">
        <v>66701.010000000009</v>
      </c>
      <c r="M26" s="41" t="s">
        <v>76</v>
      </c>
    </row>
    <row r="27" spans="1:13" x14ac:dyDescent="0.25">
      <c r="A27" s="40" t="s">
        <v>117</v>
      </c>
      <c r="B27" s="5" t="s">
        <v>118</v>
      </c>
      <c r="C27" s="5" t="s">
        <v>59</v>
      </c>
      <c r="D27" s="7">
        <v>42416</v>
      </c>
      <c r="E27" s="5" t="s">
        <v>60</v>
      </c>
      <c r="F27" s="5" t="s">
        <v>61</v>
      </c>
      <c r="G27" s="5" t="s">
        <v>62</v>
      </c>
      <c r="H27" s="5">
        <v>2012</v>
      </c>
      <c r="I27" s="5">
        <v>62402</v>
      </c>
      <c r="J27" s="5">
        <v>6240.2</v>
      </c>
      <c r="K27" s="5">
        <v>3120.1</v>
      </c>
      <c r="L27" s="5">
        <v>71762.3</v>
      </c>
      <c r="M27" s="41" t="s">
        <v>88</v>
      </c>
    </row>
    <row r="28" spans="1:13" x14ac:dyDescent="0.25">
      <c r="A28" s="40" t="s">
        <v>119</v>
      </c>
      <c r="B28" s="5" t="s">
        <v>120</v>
      </c>
      <c r="C28" s="5" t="s">
        <v>59</v>
      </c>
      <c r="D28" s="7">
        <v>42416</v>
      </c>
      <c r="E28" s="5" t="s">
        <v>60</v>
      </c>
      <c r="F28" s="5" t="s">
        <v>61</v>
      </c>
      <c r="G28" s="5" t="s">
        <v>121</v>
      </c>
      <c r="H28" s="5">
        <v>2012</v>
      </c>
      <c r="I28" s="5">
        <v>39200</v>
      </c>
      <c r="J28" s="5">
        <v>2352</v>
      </c>
      <c r="K28" s="5">
        <v>0</v>
      </c>
      <c r="L28" s="5">
        <v>117552</v>
      </c>
      <c r="M28" s="41" t="s">
        <v>110</v>
      </c>
    </row>
    <row r="29" spans="1:13" x14ac:dyDescent="0.25">
      <c r="A29" s="40" t="s">
        <v>122</v>
      </c>
      <c r="B29" s="5" t="s">
        <v>65</v>
      </c>
      <c r="C29" s="5" t="s">
        <v>59</v>
      </c>
      <c r="D29" s="7">
        <v>42416</v>
      </c>
      <c r="E29" s="5" t="s">
        <v>60</v>
      </c>
      <c r="F29" s="5" t="s">
        <v>61</v>
      </c>
      <c r="G29" s="5" t="s">
        <v>121</v>
      </c>
      <c r="H29" s="5">
        <v>2012</v>
      </c>
      <c r="I29" s="5">
        <v>67000</v>
      </c>
      <c r="J29" s="5">
        <v>4690</v>
      </c>
      <c r="K29" s="5">
        <v>0</v>
      </c>
      <c r="L29" s="5">
        <v>71690</v>
      </c>
      <c r="M29" s="41" t="s">
        <v>110</v>
      </c>
    </row>
    <row r="30" spans="1:13" x14ac:dyDescent="0.25">
      <c r="A30" s="40" t="s">
        <v>123</v>
      </c>
      <c r="B30" s="5" t="s">
        <v>124</v>
      </c>
      <c r="C30" s="5" t="s">
        <v>59</v>
      </c>
      <c r="D30" s="7">
        <v>42416</v>
      </c>
      <c r="E30" s="5" t="s">
        <v>60</v>
      </c>
      <c r="F30" s="5" t="s">
        <v>61</v>
      </c>
      <c r="G30" s="5" t="s">
        <v>121</v>
      </c>
      <c r="H30" s="5">
        <v>2013</v>
      </c>
      <c r="I30" s="5">
        <v>61300</v>
      </c>
      <c r="J30" s="5">
        <v>3065</v>
      </c>
      <c r="K30" s="5">
        <v>1226</v>
      </c>
      <c r="L30" s="5">
        <v>65591</v>
      </c>
      <c r="M30" s="41" t="s">
        <v>66</v>
      </c>
    </row>
    <row r="31" spans="1:13" x14ac:dyDescent="0.25">
      <c r="A31" s="40" t="s">
        <v>125</v>
      </c>
      <c r="B31" s="5" t="s">
        <v>126</v>
      </c>
      <c r="C31" s="5" t="s">
        <v>59</v>
      </c>
      <c r="D31" s="7">
        <v>42416</v>
      </c>
      <c r="E31" s="5" t="s">
        <v>60</v>
      </c>
      <c r="F31" s="5" t="s">
        <v>61</v>
      </c>
      <c r="G31" s="5" t="s">
        <v>121</v>
      </c>
      <c r="H31" s="5">
        <v>2013</v>
      </c>
      <c r="I31" s="5">
        <v>74900</v>
      </c>
      <c r="J31" s="5">
        <v>6741</v>
      </c>
      <c r="K31" s="5">
        <v>1498</v>
      </c>
      <c r="L31" s="5">
        <v>83139</v>
      </c>
      <c r="M31" s="41" t="s">
        <v>73</v>
      </c>
    </row>
    <row r="32" spans="1:13" x14ac:dyDescent="0.25">
      <c r="A32" s="40" t="s">
        <v>127</v>
      </c>
      <c r="B32" s="5" t="s">
        <v>128</v>
      </c>
      <c r="C32" s="5" t="s">
        <v>59</v>
      </c>
      <c r="D32" s="7">
        <v>42416</v>
      </c>
      <c r="E32" s="5" t="s">
        <v>60</v>
      </c>
      <c r="F32" s="5" t="s">
        <v>61</v>
      </c>
      <c r="G32" s="5" t="s">
        <v>121</v>
      </c>
      <c r="H32" s="5">
        <v>2013</v>
      </c>
      <c r="I32" s="5">
        <v>66100</v>
      </c>
      <c r="J32" s="5">
        <v>5949</v>
      </c>
      <c r="K32" s="5">
        <v>2644</v>
      </c>
      <c r="L32" s="5">
        <v>74693</v>
      </c>
      <c r="M32" s="41" t="s">
        <v>76</v>
      </c>
    </row>
    <row r="33" spans="1:13" x14ac:dyDescent="0.25">
      <c r="A33" s="40" t="s">
        <v>129</v>
      </c>
      <c r="B33" s="5" t="s">
        <v>130</v>
      </c>
      <c r="C33" s="5" t="s">
        <v>59</v>
      </c>
      <c r="D33" s="7">
        <v>42416</v>
      </c>
      <c r="E33" s="5" t="s">
        <v>60</v>
      </c>
      <c r="F33" s="5" t="s">
        <v>61</v>
      </c>
      <c r="G33" s="5" t="s">
        <v>121</v>
      </c>
      <c r="H33" s="5">
        <v>2013</v>
      </c>
      <c r="I33" s="5">
        <v>65500</v>
      </c>
      <c r="J33" s="5">
        <v>5240</v>
      </c>
      <c r="K33" s="5">
        <v>655</v>
      </c>
      <c r="L33" s="5">
        <v>71395</v>
      </c>
      <c r="M33" s="41" t="s">
        <v>88</v>
      </c>
    </row>
    <row r="34" spans="1:13" x14ac:dyDescent="0.25">
      <c r="A34" s="40" t="s">
        <v>131</v>
      </c>
      <c r="B34" s="5" t="s">
        <v>96</v>
      </c>
      <c r="C34" s="5" t="s">
        <v>59</v>
      </c>
      <c r="D34" s="7">
        <v>42416</v>
      </c>
      <c r="E34" s="5" t="s">
        <v>60</v>
      </c>
      <c r="F34" s="5" t="s">
        <v>61</v>
      </c>
      <c r="G34" s="5" t="s">
        <v>121</v>
      </c>
      <c r="H34" s="5">
        <v>2013</v>
      </c>
      <c r="I34" s="5">
        <v>41200</v>
      </c>
      <c r="J34" s="5">
        <v>3708</v>
      </c>
      <c r="K34" s="5">
        <v>0</v>
      </c>
      <c r="L34" s="5">
        <v>126908</v>
      </c>
      <c r="M34" s="41" t="s">
        <v>110</v>
      </c>
    </row>
    <row r="35" spans="1:13" x14ac:dyDescent="0.25">
      <c r="A35" s="40" t="s">
        <v>132</v>
      </c>
      <c r="B35" s="5" t="s">
        <v>133</v>
      </c>
      <c r="C35" s="5" t="s">
        <v>59</v>
      </c>
      <c r="D35" s="7">
        <v>42416</v>
      </c>
      <c r="E35" s="5" t="s">
        <v>60</v>
      </c>
      <c r="F35" s="5" t="s">
        <v>61</v>
      </c>
      <c r="G35" s="5" t="s">
        <v>121</v>
      </c>
      <c r="H35" s="5">
        <v>2013</v>
      </c>
      <c r="I35" s="5">
        <v>73700</v>
      </c>
      <c r="J35" s="5">
        <v>8844</v>
      </c>
      <c r="K35" s="5">
        <v>0</v>
      </c>
      <c r="L35" s="5">
        <v>151544</v>
      </c>
      <c r="M35" s="41" t="s">
        <v>110</v>
      </c>
    </row>
    <row r="36" spans="1:13" x14ac:dyDescent="0.25">
      <c r="A36" s="40" t="s">
        <v>134</v>
      </c>
      <c r="B36" s="5" t="s">
        <v>120</v>
      </c>
      <c r="C36" s="5" t="s">
        <v>59</v>
      </c>
      <c r="D36" s="7">
        <v>42416</v>
      </c>
      <c r="E36" s="5" t="s">
        <v>60</v>
      </c>
      <c r="F36" s="5" t="s">
        <v>61</v>
      </c>
      <c r="G36" s="5" t="s">
        <v>121</v>
      </c>
      <c r="H36" s="5">
        <v>2013</v>
      </c>
      <c r="I36" s="5">
        <v>45000</v>
      </c>
      <c r="J36" s="5">
        <v>4500</v>
      </c>
      <c r="K36" s="5">
        <v>1800</v>
      </c>
      <c r="L36" s="5">
        <v>51300</v>
      </c>
      <c r="M36" s="41" t="s">
        <v>99</v>
      </c>
    </row>
    <row r="37" spans="1:13" x14ac:dyDescent="0.25">
      <c r="A37" s="40" t="s">
        <v>135</v>
      </c>
      <c r="B37" s="5" t="s">
        <v>120</v>
      </c>
      <c r="C37" s="5" t="s">
        <v>59</v>
      </c>
      <c r="D37" s="7">
        <v>42416</v>
      </c>
      <c r="E37" s="5" t="s">
        <v>60</v>
      </c>
      <c r="F37" s="5" t="s">
        <v>61</v>
      </c>
      <c r="G37" s="5" t="s">
        <v>121</v>
      </c>
      <c r="H37" s="5">
        <v>2013</v>
      </c>
      <c r="I37" s="5">
        <v>45000</v>
      </c>
      <c r="J37" s="5">
        <v>4500</v>
      </c>
      <c r="K37" s="5">
        <v>1800</v>
      </c>
      <c r="L37" s="5">
        <v>51300</v>
      </c>
      <c r="M37" s="41" t="s">
        <v>99</v>
      </c>
    </row>
    <row r="38" spans="1:13" x14ac:dyDescent="0.25">
      <c r="A38" s="40" t="s">
        <v>136</v>
      </c>
      <c r="B38" s="5" t="s">
        <v>70</v>
      </c>
      <c r="C38" s="5" t="s">
        <v>59</v>
      </c>
      <c r="D38" s="7">
        <v>42416</v>
      </c>
      <c r="E38" s="5" t="s">
        <v>137</v>
      </c>
      <c r="F38" s="5" t="s">
        <v>61</v>
      </c>
      <c r="G38" s="5" t="s">
        <v>121</v>
      </c>
      <c r="H38" s="5">
        <v>2005</v>
      </c>
      <c r="I38" s="5">
        <v>89000</v>
      </c>
      <c r="J38" s="5">
        <v>6230</v>
      </c>
      <c r="K38" s="5">
        <v>0</v>
      </c>
      <c r="L38" s="5">
        <v>95230</v>
      </c>
      <c r="M38" s="41" t="s">
        <v>76</v>
      </c>
    </row>
    <row r="39" spans="1:13" x14ac:dyDescent="0.25">
      <c r="A39" s="40" t="s">
        <v>138</v>
      </c>
      <c r="B39" s="5" t="s">
        <v>139</v>
      </c>
      <c r="C39" s="5" t="s">
        <v>85</v>
      </c>
      <c r="D39" s="7">
        <v>42416</v>
      </c>
      <c r="E39" s="5" t="s">
        <v>137</v>
      </c>
      <c r="F39" s="5" t="s">
        <v>61</v>
      </c>
      <c r="G39" s="5" t="s">
        <v>121</v>
      </c>
      <c r="H39" s="5">
        <v>2005</v>
      </c>
      <c r="I39" s="5">
        <v>72000</v>
      </c>
      <c r="J39" s="5">
        <v>7920</v>
      </c>
      <c r="K39" s="5">
        <v>2880</v>
      </c>
      <c r="L39" s="5">
        <v>82800</v>
      </c>
      <c r="M39" s="41" t="s">
        <v>140</v>
      </c>
    </row>
    <row r="40" spans="1:13" x14ac:dyDescent="0.25">
      <c r="A40" s="40" t="s">
        <v>141</v>
      </c>
      <c r="B40" s="5" t="s">
        <v>142</v>
      </c>
      <c r="C40" s="5" t="s">
        <v>59</v>
      </c>
      <c r="D40" s="7">
        <v>42416</v>
      </c>
      <c r="E40" s="5" t="s">
        <v>137</v>
      </c>
      <c r="F40" s="5" t="s">
        <v>61</v>
      </c>
      <c r="G40" s="5" t="s">
        <v>121</v>
      </c>
      <c r="H40" s="5">
        <v>2005</v>
      </c>
      <c r="I40" s="5">
        <v>45000</v>
      </c>
      <c r="J40" s="5">
        <v>3150</v>
      </c>
      <c r="K40" s="5">
        <v>0</v>
      </c>
      <c r="L40" s="5">
        <v>62150</v>
      </c>
      <c r="M40" s="41" t="s">
        <v>110</v>
      </c>
    </row>
    <row r="41" spans="1:13" x14ac:dyDescent="0.25">
      <c r="A41" s="40" t="s">
        <v>143</v>
      </c>
      <c r="B41" s="5" t="s">
        <v>139</v>
      </c>
      <c r="C41" s="5" t="s">
        <v>85</v>
      </c>
      <c r="D41" s="7">
        <v>42416</v>
      </c>
      <c r="E41" s="5" t="s">
        <v>137</v>
      </c>
      <c r="F41" s="5" t="s">
        <v>61</v>
      </c>
      <c r="G41" s="5" t="s">
        <v>121</v>
      </c>
      <c r="H41" s="5">
        <v>2005</v>
      </c>
      <c r="I41" s="5">
        <v>58000</v>
      </c>
      <c r="J41" s="5">
        <v>4640</v>
      </c>
      <c r="K41" s="5">
        <v>1740</v>
      </c>
      <c r="L41" s="5">
        <v>64380</v>
      </c>
      <c r="M41" s="41" t="s">
        <v>73</v>
      </c>
    </row>
    <row r="42" spans="1:13" x14ac:dyDescent="0.25">
      <c r="A42" s="40" t="s">
        <v>144</v>
      </c>
      <c r="B42" s="5" t="s">
        <v>145</v>
      </c>
      <c r="C42" s="5" t="s">
        <v>59</v>
      </c>
      <c r="D42" s="7">
        <v>42416</v>
      </c>
      <c r="E42" s="5" t="s">
        <v>137</v>
      </c>
      <c r="F42" s="5" t="s">
        <v>61</v>
      </c>
      <c r="G42" s="5" t="s">
        <v>121</v>
      </c>
      <c r="H42" s="5">
        <v>2005</v>
      </c>
      <c r="I42" s="5">
        <v>34000</v>
      </c>
      <c r="J42" s="5">
        <v>2380</v>
      </c>
      <c r="K42" s="5">
        <v>1020</v>
      </c>
      <c r="L42" s="5">
        <v>37400</v>
      </c>
      <c r="M42" s="41" t="s">
        <v>146</v>
      </c>
    </row>
    <row r="43" spans="1:13" x14ac:dyDescent="0.25">
      <c r="A43" s="40" t="s">
        <v>147</v>
      </c>
      <c r="B43" s="5" t="s">
        <v>96</v>
      </c>
      <c r="C43" s="5" t="s">
        <v>59</v>
      </c>
      <c r="D43" s="7">
        <v>42416</v>
      </c>
      <c r="E43" s="5" t="s">
        <v>137</v>
      </c>
      <c r="F43" s="5" t="s">
        <v>61</v>
      </c>
      <c r="G43" s="5" t="s">
        <v>121</v>
      </c>
      <c r="H43" s="5">
        <v>2005</v>
      </c>
      <c r="I43" s="5">
        <v>54000</v>
      </c>
      <c r="J43" s="5">
        <v>6480</v>
      </c>
      <c r="K43" s="5">
        <v>2160</v>
      </c>
      <c r="L43" s="5">
        <v>62640</v>
      </c>
      <c r="M43" s="41" t="s">
        <v>140</v>
      </c>
    </row>
    <row r="44" spans="1:13" x14ac:dyDescent="0.25">
      <c r="A44" s="40" t="s">
        <v>148</v>
      </c>
      <c r="B44" s="5" t="s">
        <v>149</v>
      </c>
      <c r="C44" s="5" t="s">
        <v>85</v>
      </c>
      <c r="D44" s="7">
        <v>42416</v>
      </c>
      <c r="E44" s="5" t="s">
        <v>137</v>
      </c>
      <c r="F44" s="5" t="s">
        <v>61</v>
      </c>
      <c r="G44" s="5" t="s">
        <v>121</v>
      </c>
      <c r="H44" s="5">
        <v>2006</v>
      </c>
      <c r="I44" s="5">
        <v>92000</v>
      </c>
      <c r="J44" s="5">
        <v>7360</v>
      </c>
      <c r="K44" s="5">
        <v>0</v>
      </c>
      <c r="L44" s="5">
        <v>99360</v>
      </c>
      <c r="M44" s="41" t="s">
        <v>76</v>
      </c>
    </row>
    <row r="45" spans="1:13" x14ac:dyDescent="0.25">
      <c r="A45" s="40" t="s">
        <v>150</v>
      </c>
      <c r="B45" s="5" t="s">
        <v>151</v>
      </c>
      <c r="C45" s="5" t="s">
        <v>85</v>
      </c>
      <c r="D45" s="7">
        <v>42416</v>
      </c>
      <c r="E45" s="5" t="s">
        <v>137</v>
      </c>
      <c r="F45" s="5" t="s">
        <v>61</v>
      </c>
      <c r="G45" s="5" t="s">
        <v>121</v>
      </c>
      <c r="H45" s="5">
        <v>2006</v>
      </c>
      <c r="I45" s="5">
        <v>75000</v>
      </c>
      <c r="J45" s="5">
        <v>5250</v>
      </c>
      <c r="K45" s="5">
        <v>3750</v>
      </c>
      <c r="L45" s="5">
        <v>84000</v>
      </c>
      <c r="M45" s="41" t="s">
        <v>140</v>
      </c>
    </row>
    <row r="46" spans="1:13" x14ac:dyDescent="0.25">
      <c r="A46" s="40" t="s">
        <v>152</v>
      </c>
      <c r="B46" s="5" t="s">
        <v>153</v>
      </c>
      <c r="C46" s="5" t="s">
        <v>59</v>
      </c>
      <c r="D46" s="7">
        <v>42416</v>
      </c>
      <c r="E46" s="5" t="s">
        <v>137</v>
      </c>
      <c r="F46" s="5" t="s">
        <v>61</v>
      </c>
      <c r="G46" s="5" t="s">
        <v>121</v>
      </c>
      <c r="H46" s="5">
        <v>2006</v>
      </c>
      <c r="I46" s="5">
        <v>48000</v>
      </c>
      <c r="J46" s="5">
        <v>2880</v>
      </c>
      <c r="K46" s="5">
        <v>0</v>
      </c>
      <c r="L46" s="5">
        <v>94880</v>
      </c>
      <c r="M46" s="41" t="s">
        <v>110</v>
      </c>
    </row>
    <row r="47" spans="1:13" x14ac:dyDescent="0.25">
      <c r="A47" s="40" t="s">
        <v>154</v>
      </c>
      <c r="B47" s="5" t="s">
        <v>155</v>
      </c>
      <c r="C47" s="5" t="s">
        <v>59</v>
      </c>
      <c r="D47" s="7">
        <v>42416</v>
      </c>
      <c r="E47" s="5" t="s">
        <v>137</v>
      </c>
      <c r="F47" s="5" t="s">
        <v>61</v>
      </c>
      <c r="G47" s="5" t="s">
        <v>121</v>
      </c>
      <c r="H47" s="5">
        <v>2006</v>
      </c>
      <c r="I47" s="5">
        <v>62000</v>
      </c>
      <c r="J47" s="5">
        <v>3100</v>
      </c>
      <c r="K47" s="5">
        <v>3100</v>
      </c>
      <c r="L47" s="5">
        <v>68200</v>
      </c>
      <c r="M47" s="41" t="s">
        <v>73</v>
      </c>
    </row>
    <row r="48" spans="1:13" x14ac:dyDescent="0.25">
      <c r="A48" s="40" t="s">
        <v>156</v>
      </c>
      <c r="B48" s="5" t="s">
        <v>157</v>
      </c>
      <c r="C48" s="5" t="s">
        <v>59</v>
      </c>
      <c r="D48" s="7">
        <v>42416</v>
      </c>
      <c r="E48" s="5" t="s">
        <v>137</v>
      </c>
      <c r="F48" s="5" t="s">
        <v>61</v>
      </c>
      <c r="G48" s="5" t="s">
        <v>121</v>
      </c>
      <c r="H48" s="5">
        <v>2006</v>
      </c>
      <c r="I48" s="5">
        <v>36000</v>
      </c>
      <c r="J48" s="5">
        <v>2520</v>
      </c>
      <c r="K48" s="5">
        <v>1080</v>
      </c>
      <c r="L48" s="5">
        <v>39600</v>
      </c>
      <c r="M48" s="41" t="s">
        <v>146</v>
      </c>
    </row>
    <row r="49" spans="1:13" x14ac:dyDescent="0.25">
      <c r="A49" s="40" t="s">
        <v>158</v>
      </c>
      <c r="B49" s="5" t="s">
        <v>120</v>
      </c>
      <c r="C49" s="5" t="s">
        <v>59</v>
      </c>
      <c r="D49" s="7">
        <v>42416</v>
      </c>
      <c r="E49" s="5" t="s">
        <v>137</v>
      </c>
      <c r="F49" s="5" t="s">
        <v>61</v>
      </c>
      <c r="G49" s="5" t="s">
        <v>121</v>
      </c>
      <c r="H49" s="5">
        <v>2006</v>
      </c>
      <c r="I49" s="5">
        <v>60000</v>
      </c>
      <c r="J49" s="5">
        <v>4200</v>
      </c>
      <c r="K49" s="5">
        <v>2400</v>
      </c>
      <c r="L49" s="5">
        <v>66600</v>
      </c>
      <c r="M49" s="41" t="s">
        <v>140</v>
      </c>
    </row>
    <row r="50" spans="1:13" x14ac:dyDescent="0.25">
      <c r="A50" s="40" t="s">
        <v>159</v>
      </c>
      <c r="B50" s="5" t="s">
        <v>160</v>
      </c>
      <c r="C50" s="5" t="s">
        <v>85</v>
      </c>
      <c r="D50" s="7">
        <v>42416</v>
      </c>
      <c r="E50" s="5" t="s">
        <v>137</v>
      </c>
      <c r="F50" s="5" t="s">
        <v>61</v>
      </c>
      <c r="G50" s="5" t="s">
        <v>121</v>
      </c>
      <c r="H50" s="5">
        <v>2006</v>
      </c>
      <c r="I50" s="5">
        <v>28000</v>
      </c>
      <c r="J50" s="5">
        <v>1680</v>
      </c>
      <c r="K50" s="5">
        <v>840</v>
      </c>
      <c r="L50" s="5">
        <v>30520</v>
      </c>
      <c r="M50" s="41" t="s">
        <v>140</v>
      </c>
    </row>
    <row r="51" spans="1:13" x14ac:dyDescent="0.25">
      <c r="A51" s="40" t="s">
        <v>161</v>
      </c>
      <c r="B51" s="5" t="s">
        <v>139</v>
      </c>
      <c r="C51" s="5" t="s">
        <v>85</v>
      </c>
      <c r="D51" s="7">
        <v>42416</v>
      </c>
      <c r="E51" s="5" t="s">
        <v>137</v>
      </c>
      <c r="F51" s="5" t="s">
        <v>61</v>
      </c>
      <c r="G51" s="5" t="s">
        <v>121</v>
      </c>
      <c r="H51" s="5">
        <v>2006</v>
      </c>
      <c r="I51" s="5">
        <v>59000</v>
      </c>
      <c r="J51" s="5">
        <v>3540</v>
      </c>
      <c r="K51" s="5">
        <v>1770</v>
      </c>
      <c r="L51" s="5">
        <v>64310</v>
      </c>
      <c r="M51" s="41" t="s">
        <v>99</v>
      </c>
    </row>
    <row r="52" spans="1:13" x14ac:dyDescent="0.25">
      <c r="A52" s="40" t="s">
        <v>162</v>
      </c>
      <c r="B52" s="5" t="s">
        <v>72</v>
      </c>
      <c r="C52" s="5" t="s">
        <v>59</v>
      </c>
      <c r="D52" s="7">
        <v>42416</v>
      </c>
      <c r="E52" s="5" t="s">
        <v>137</v>
      </c>
      <c r="F52" s="5" t="s">
        <v>61</v>
      </c>
      <c r="G52" s="5" t="s">
        <v>121</v>
      </c>
      <c r="H52" s="5">
        <v>2006</v>
      </c>
      <c r="I52" s="5">
        <v>59000</v>
      </c>
      <c r="J52" s="5">
        <v>4130</v>
      </c>
      <c r="K52" s="5">
        <v>0</v>
      </c>
      <c r="L52" s="5">
        <v>63130</v>
      </c>
      <c r="M52" s="41" t="s">
        <v>99</v>
      </c>
    </row>
    <row r="53" spans="1:13" x14ac:dyDescent="0.25">
      <c r="A53" s="40" t="s">
        <v>163</v>
      </c>
      <c r="B53" s="5" t="s">
        <v>164</v>
      </c>
      <c r="C53" s="5" t="s">
        <v>85</v>
      </c>
      <c r="D53" s="7">
        <v>42416</v>
      </c>
      <c r="E53" s="5" t="s">
        <v>137</v>
      </c>
      <c r="F53" s="5" t="s">
        <v>61</v>
      </c>
      <c r="G53" s="5" t="s">
        <v>121</v>
      </c>
      <c r="H53" s="5">
        <v>2006</v>
      </c>
      <c r="I53" s="5">
        <v>59000</v>
      </c>
      <c r="J53" s="5">
        <v>3540</v>
      </c>
      <c r="K53" s="5">
        <v>1770</v>
      </c>
      <c r="L53" s="5">
        <v>64310</v>
      </c>
      <c r="M53" s="41" t="s">
        <v>66</v>
      </c>
    </row>
    <row r="54" spans="1:13" x14ac:dyDescent="0.25">
      <c r="A54" s="40" t="s">
        <v>165</v>
      </c>
      <c r="B54" s="5" t="s">
        <v>130</v>
      </c>
      <c r="C54" s="5" t="s">
        <v>59</v>
      </c>
      <c r="D54" s="7">
        <v>42416</v>
      </c>
      <c r="E54" s="5" t="s">
        <v>137</v>
      </c>
      <c r="F54" s="5" t="s">
        <v>61</v>
      </c>
      <c r="G54" s="5" t="s">
        <v>121</v>
      </c>
      <c r="H54" s="5">
        <v>2006</v>
      </c>
      <c r="I54" s="5">
        <v>64000</v>
      </c>
      <c r="J54" s="5">
        <v>5120</v>
      </c>
      <c r="K54" s="5">
        <v>1280</v>
      </c>
      <c r="L54" s="5">
        <v>70400</v>
      </c>
      <c r="M54" s="41" t="s">
        <v>146</v>
      </c>
    </row>
    <row r="55" spans="1:13" x14ac:dyDescent="0.25">
      <c r="A55" s="40" t="s">
        <v>166</v>
      </c>
      <c r="B55" s="5" t="s">
        <v>72</v>
      </c>
      <c r="C55" s="5" t="s">
        <v>59</v>
      </c>
      <c r="D55" s="7">
        <v>42416</v>
      </c>
      <c r="E55" s="5" t="s">
        <v>137</v>
      </c>
      <c r="F55" s="5" t="s">
        <v>61</v>
      </c>
      <c r="G55" s="5" t="s">
        <v>121</v>
      </c>
      <c r="H55" s="5">
        <v>2006</v>
      </c>
      <c r="I55" s="5">
        <v>55000</v>
      </c>
      <c r="J55" s="5">
        <v>3850</v>
      </c>
      <c r="K55" s="5">
        <v>1100</v>
      </c>
      <c r="L55" s="5">
        <v>59950</v>
      </c>
      <c r="M55" s="41" t="s">
        <v>99</v>
      </c>
    </row>
    <row r="56" spans="1:13" x14ac:dyDescent="0.25">
      <c r="A56" s="40" t="s">
        <v>167</v>
      </c>
      <c r="B56" s="5" t="s">
        <v>168</v>
      </c>
      <c r="C56" s="5" t="s">
        <v>85</v>
      </c>
      <c r="D56" s="7">
        <v>42416</v>
      </c>
      <c r="E56" s="5" t="s">
        <v>137</v>
      </c>
      <c r="F56" s="5" t="s">
        <v>61</v>
      </c>
      <c r="G56" s="5" t="s">
        <v>121</v>
      </c>
      <c r="H56" s="5">
        <v>2006</v>
      </c>
      <c r="I56" s="5">
        <v>75000</v>
      </c>
      <c r="J56" s="5">
        <v>3750</v>
      </c>
      <c r="K56" s="5">
        <v>0</v>
      </c>
      <c r="L56" s="5">
        <v>78750</v>
      </c>
      <c r="M56" s="41" t="s">
        <v>146</v>
      </c>
    </row>
    <row r="57" spans="1:13" x14ac:dyDescent="0.25">
      <c r="A57" s="40" t="s">
        <v>169</v>
      </c>
      <c r="B57" s="5" t="s">
        <v>170</v>
      </c>
      <c r="C57" s="5" t="s">
        <v>59</v>
      </c>
      <c r="D57" s="7">
        <v>42416</v>
      </c>
      <c r="E57" s="5" t="s">
        <v>137</v>
      </c>
      <c r="F57" s="5" t="s">
        <v>61</v>
      </c>
      <c r="G57" s="5" t="s">
        <v>121</v>
      </c>
      <c r="H57" s="5">
        <v>2006</v>
      </c>
      <c r="I57" s="5">
        <v>81000</v>
      </c>
      <c r="J57" s="5">
        <v>5670</v>
      </c>
      <c r="K57" s="5">
        <v>2430</v>
      </c>
      <c r="L57" s="5">
        <v>89100</v>
      </c>
      <c r="M57" s="41" t="s">
        <v>63</v>
      </c>
    </row>
    <row r="58" spans="1:13" x14ac:dyDescent="0.25">
      <c r="A58" s="40" t="s">
        <v>171</v>
      </c>
      <c r="B58" s="5" t="s">
        <v>114</v>
      </c>
      <c r="C58" s="5" t="s">
        <v>59</v>
      </c>
      <c r="D58" s="7">
        <v>42416</v>
      </c>
      <c r="E58" s="5" t="s">
        <v>137</v>
      </c>
      <c r="F58" s="5" t="s">
        <v>61</v>
      </c>
      <c r="G58" s="5" t="s">
        <v>121</v>
      </c>
      <c r="H58" s="5">
        <v>2007</v>
      </c>
      <c r="I58" s="5">
        <v>94000</v>
      </c>
      <c r="J58" s="5">
        <v>8460</v>
      </c>
      <c r="K58" s="5">
        <v>2820</v>
      </c>
      <c r="L58" s="5">
        <v>105280</v>
      </c>
      <c r="M58" s="41" t="s">
        <v>76</v>
      </c>
    </row>
    <row r="59" spans="1:13" x14ac:dyDescent="0.25">
      <c r="A59" s="40" t="s">
        <v>172</v>
      </c>
      <c r="B59" s="5" t="s">
        <v>65</v>
      </c>
      <c r="C59" s="5" t="s">
        <v>59</v>
      </c>
      <c r="D59" s="7">
        <v>42416</v>
      </c>
      <c r="E59" s="5" t="s">
        <v>137</v>
      </c>
      <c r="F59" s="5" t="s">
        <v>61</v>
      </c>
      <c r="G59" s="5" t="s">
        <v>121</v>
      </c>
      <c r="H59" s="5">
        <v>2007</v>
      </c>
      <c r="I59" s="5">
        <v>77000</v>
      </c>
      <c r="J59" s="5">
        <v>6160</v>
      </c>
      <c r="K59" s="5">
        <v>3080</v>
      </c>
      <c r="L59" s="5">
        <v>86240</v>
      </c>
      <c r="M59" s="41" t="s">
        <v>140</v>
      </c>
    </row>
    <row r="60" spans="1:13" x14ac:dyDescent="0.25">
      <c r="A60" s="40" t="s">
        <v>173</v>
      </c>
      <c r="B60" s="5" t="s">
        <v>104</v>
      </c>
      <c r="C60" s="5" t="s">
        <v>59</v>
      </c>
      <c r="D60" s="7">
        <v>42416</v>
      </c>
      <c r="E60" s="5" t="s">
        <v>137</v>
      </c>
      <c r="F60" s="5" t="s">
        <v>61</v>
      </c>
      <c r="G60" s="5" t="s">
        <v>121</v>
      </c>
      <c r="H60" s="5">
        <v>2007</v>
      </c>
      <c r="I60" s="5">
        <v>52000</v>
      </c>
      <c r="J60" s="5">
        <v>4680</v>
      </c>
      <c r="K60" s="5">
        <v>0</v>
      </c>
      <c r="L60" s="5">
        <v>94680</v>
      </c>
      <c r="M60" s="41" t="s">
        <v>110</v>
      </c>
    </row>
    <row r="61" spans="1:13" x14ac:dyDescent="0.25">
      <c r="A61" s="40" t="s">
        <v>174</v>
      </c>
      <c r="B61" s="5" t="s">
        <v>145</v>
      </c>
      <c r="C61" s="5" t="s">
        <v>59</v>
      </c>
      <c r="D61" s="7">
        <v>42416</v>
      </c>
      <c r="E61" s="5" t="s">
        <v>137</v>
      </c>
      <c r="F61" s="5" t="s">
        <v>61</v>
      </c>
      <c r="G61" s="5" t="s">
        <v>121</v>
      </c>
      <c r="H61" s="5">
        <v>2007</v>
      </c>
      <c r="I61" s="5">
        <v>62000</v>
      </c>
      <c r="J61" s="5">
        <v>6200</v>
      </c>
      <c r="K61" s="5">
        <v>0</v>
      </c>
      <c r="L61" s="5">
        <v>68200</v>
      </c>
      <c r="M61" s="41" t="s">
        <v>73</v>
      </c>
    </row>
    <row r="62" spans="1:13" x14ac:dyDescent="0.25">
      <c r="A62" s="40" t="s">
        <v>175</v>
      </c>
      <c r="B62" s="5" t="s">
        <v>126</v>
      </c>
      <c r="C62" s="5" t="s">
        <v>59</v>
      </c>
      <c r="D62" s="7">
        <v>42416</v>
      </c>
      <c r="E62" s="5" t="s">
        <v>137</v>
      </c>
      <c r="F62" s="5" t="s">
        <v>61</v>
      </c>
      <c r="G62" s="5" t="s">
        <v>121</v>
      </c>
      <c r="H62" s="5">
        <v>2007</v>
      </c>
      <c r="I62" s="5">
        <v>38000</v>
      </c>
      <c r="J62" s="5">
        <v>1900</v>
      </c>
      <c r="K62" s="5">
        <v>1520</v>
      </c>
      <c r="L62" s="5">
        <v>41420</v>
      </c>
      <c r="M62" s="41" t="s">
        <v>146</v>
      </c>
    </row>
    <row r="63" spans="1:13" x14ac:dyDescent="0.25">
      <c r="A63" s="40" t="s">
        <v>176</v>
      </c>
      <c r="B63" s="5" t="s">
        <v>104</v>
      </c>
      <c r="C63" s="5" t="s">
        <v>59</v>
      </c>
      <c r="D63" s="7">
        <v>42416</v>
      </c>
      <c r="E63" s="5" t="s">
        <v>137</v>
      </c>
      <c r="F63" s="5" t="s">
        <v>61</v>
      </c>
      <c r="G63" s="5" t="s">
        <v>121</v>
      </c>
      <c r="H63" s="5">
        <v>2007</v>
      </c>
      <c r="I63" s="5">
        <v>63000</v>
      </c>
      <c r="J63" s="5">
        <v>3150</v>
      </c>
      <c r="K63" s="5">
        <v>3150</v>
      </c>
      <c r="L63" s="5">
        <v>69300</v>
      </c>
      <c r="M63" s="41" t="s">
        <v>140</v>
      </c>
    </row>
    <row r="64" spans="1:13" x14ac:dyDescent="0.25">
      <c r="A64" s="40" t="s">
        <v>177</v>
      </c>
      <c r="B64" s="5" t="s">
        <v>178</v>
      </c>
      <c r="C64" s="5" t="s">
        <v>59</v>
      </c>
      <c r="D64" s="7">
        <v>42416</v>
      </c>
      <c r="E64" s="5" t="s">
        <v>137</v>
      </c>
      <c r="F64" s="5" t="s">
        <v>61</v>
      </c>
      <c r="G64" s="5" t="s">
        <v>121</v>
      </c>
      <c r="H64" s="5">
        <v>2007</v>
      </c>
      <c r="I64" s="5">
        <v>32000</v>
      </c>
      <c r="J64" s="5">
        <v>1600</v>
      </c>
      <c r="K64" s="5">
        <v>1600</v>
      </c>
      <c r="L64" s="5">
        <v>35200</v>
      </c>
      <c r="M64" s="41" t="s">
        <v>140</v>
      </c>
    </row>
    <row r="65" spans="1:13" x14ac:dyDescent="0.25">
      <c r="A65" s="40" t="s">
        <v>179</v>
      </c>
      <c r="B65" s="5" t="s">
        <v>109</v>
      </c>
      <c r="C65" s="5" t="s">
        <v>59</v>
      </c>
      <c r="D65" s="7">
        <v>42416</v>
      </c>
      <c r="E65" s="5" t="s">
        <v>137</v>
      </c>
      <c r="F65" s="5" t="s">
        <v>61</v>
      </c>
      <c r="G65" s="5" t="s">
        <v>121</v>
      </c>
      <c r="H65" s="5">
        <v>2007</v>
      </c>
      <c r="I65" s="5">
        <v>61000</v>
      </c>
      <c r="J65" s="5">
        <v>5490</v>
      </c>
      <c r="K65" s="5">
        <v>610</v>
      </c>
      <c r="L65" s="5">
        <v>67100</v>
      </c>
      <c r="M65" s="41" t="s">
        <v>99</v>
      </c>
    </row>
    <row r="66" spans="1:13" x14ac:dyDescent="0.25">
      <c r="A66" s="40" t="s">
        <v>180</v>
      </c>
      <c r="B66" s="5" t="s">
        <v>153</v>
      </c>
      <c r="C66" s="5" t="s">
        <v>59</v>
      </c>
      <c r="D66" s="7">
        <v>42416</v>
      </c>
      <c r="E66" s="5" t="s">
        <v>137</v>
      </c>
      <c r="F66" s="5" t="s">
        <v>61</v>
      </c>
      <c r="G66" s="5" t="s">
        <v>121</v>
      </c>
      <c r="H66" s="5">
        <v>2007</v>
      </c>
      <c r="I66" s="5">
        <v>63000</v>
      </c>
      <c r="J66" s="5">
        <v>4410</v>
      </c>
      <c r="K66" s="5">
        <v>630</v>
      </c>
      <c r="L66" s="5">
        <v>68040</v>
      </c>
      <c r="M66" s="41" t="s">
        <v>99</v>
      </c>
    </row>
    <row r="67" spans="1:13" x14ac:dyDescent="0.25">
      <c r="A67" s="40" t="s">
        <v>181</v>
      </c>
      <c r="B67" s="5" t="s">
        <v>182</v>
      </c>
      <c r="C67" s="5" t="s">
        <v>59</v>
      </c>
      <c r="D67" s="7">
        <v>42416</v>
      </c>
      <c r="E67" s="5" t="s">
        <v>137</v>
      </c>
      <c r="F67" s="5" t="s">
        <v>61</v>
      </c>
      <c r="G67" s="5" t="s">
        <v>121</v>
      </c>
      <c r="H67" s="5">
        <v>2007</v>
      </c>
      <c r="I67" s="5">
        <v>62000</v>
      </c>
      <c r="J67" s="5">
        <v>4340</v>
      </c>
      <c r="K67" s="5">
        <v>0</v>
      </c>
      <c r="L67" s="5">
        <v>66340</v>
      </c>
      <c r="M67" s="41" t="s">
        <v>66</v>
      </c>
    </row>
    <row r="68" spans="1:13" x14ac:dyDescent="0.25">
      <c r="A68" s="40" t="s">
        <v>183</v>
      </c>
      <c r="B68" s="5" t="s">
        <v>184</v>
      </c>
      <c r="C68" s="5" t="s">
        <v>59</v>
      </c>
      <c r="D68" s="7">
        <v>42416</v>
      </c>
      <c r="E68" s="5" t="s">
        <v>137</v>
      </c>
      <c r="F68" s="5" t="s">
        <v>61</v>
      </c>
      <c r="G68" s="5" t="s">
        <v>121</v>
      </c>
      <c r="H68" s="5">
        <v>2007</v>
      </c>
      <c r="I68" s="5">
        <v>67000</v>
      </c>
      <c r="J68" s="5">
        <v>6700</v>
      </c>
      <c r="K68" s="5">
        <v>3350</v>
      </c>
      <c r="L68" s="5">
        <v>77050</v>
      </c>
      <c r="M68" s="41" t="s">
        <v>146</v>
      </c>
    </row>
    <row r="69" spans="1:13" x14ac:dyDescent="0.25">
      <c r="A69" s="40" t="s">
        <v>185</v>
      </c>
      <c r="B69" s="5" t="s">
        <v>116</v>
      </c>
      <c r="C69" s="5" t="s">
        <v>59</v>
      </c>
      <c r="D69" s="7">
        <v>42416</v>
      </c>
      <c r="E69" s="5" t="s">
        <v>137</v>
      </c>
      <c r="F69" s="5" t="s">
        <v>61</v>
      </c>
      <c r="G69" s="5" t="s">
        <v>121</v>
      </c>
      <c r="H69" s="5">
        <v>2007</v>
      </c>
      <c r="I69" s="5">
        <v>58000</v>
      </c>
      <c r="J69" s="5">
        <v>6960</v>
      </c>
      <c r="K69" s="5">
        <v>2900</v>
      </c>
      <c r="L69" s="5">
        <v>67860</v>
      </c>
      <c r="M69" s="41" t="s">
        <v>99</v>
      </c>
    </row>
    <row r="70" spans="1:13" x14ac:dyDescent="0.25">
      <c r="A70" s="40" t="s">
        <v>186</v>
      </c>
      <c r="B70" s="5" t="s">
        <v>187</v>
      </c>
      <c r="C70" s="5" t="s">
        <v>59</v>
      </c>
      <c r="D70" s="7">
        <v>42416</v>
      </c>
      <c r="E70" s="5" t="s">
        <v>137</v>
      </c>
      <c r="F70" s="5" t="s">
        <v>61</v>
      </c>
      <c r="G70" s="5" t="s">
        <v>121</v>
      </c>
      <c r="H70" s="5">
        <v>2007</v>
      </c>
      <c r="I70" s="5">
        <v>76000</v>
      </c>
      <c r="J70" s="5">
        <v>8360</v>
      </c>
      <c r="K70" s="5">
        <v>0</v>
      </c>
      <c r="L70" s="5">
        <v>84360</v>
      </c>
      <c r="M70" s="41" t="s">
        <v>146</v>
      </c>
    </row>
    <row r="71" spans="1:13" x14ac:dyDescent="0.25">
      <c r="A71" s="40" t="s">
        <v>188</v>
      </c>
      <c r="B71" s="5" t="s">
        <v>189</v>
      </c>
      <c r="C71" s="5" t="s">
        <v>59</v>
      </c>
      <c r="D71" s="7">
        <v>42416</v>
      </c>
      <c r="E71" s="5" t="s">
        <v>137</v>
      </c>
      <c r="F71" s="5" t="s">
        <v>61</v>
      </c>
      <c r="G71" s="5" t="s">
        <v>121</v>
      </c>
      <c r="H71" s="5">
        <v>2007</v>
      </c>
      <c r="I71" s="5">
        <v>84000</v>
      </c>
      <c r="J71" s="5">
        <v>9240</v>
      </c>
      <c r="K71" s="5">
        <v>840</v>
      </c>
      <c r="L71" s="5">
        <v>94080</v>
      </c>
      <c r="M71" s="41" t="s">
        <v>63</v>
      </c>
    </row>
    <row r="72" spans="1:13" x14ac:dyDescent="0.25">
      <c r="A72" s="40" t="s">
        <v>190</v>
      </c>
      <c r="B72" s="5" t="s">
        <v>118</v>
      </c>
      <c r="C72" s="5" t="s">
        <v>59</v>
      </c>
      <c r="D72" s="7">
        <v>42416</v>
      </c>
      <c r="E72" s="5" t="s">
        <v>137</v>
      </c>
      <c r="F72" s="5" t="s">
        <v>61</v>
      </c>
      <c r="G72" s="5" t="s">
        <v>121</v>
      </c>
      <c r="H72" s="5">
        <v>2007</v>
      </c>
      <c r="I72" s="5">
        <v>48000</v>
      </c>
      <c r="J72" s="5">
        <v>4800</v>
      </c>
      <c r="K72" s="5">
        <v>1920</v>
      </c>
      <c r="L72" s="5">
        <v>54720</v>
      </c>
      <c r="M72" s="41" t="s">
        <v>88</v>
      </c>
    </row>
    <row r="73" spans="1:13" x14ac:dyDescent="0.25">
      <c r="A73" s="40" t="s">
        <v>191</v>
      </c>
      <c r="B73" s="5" t="s">
        <v>92</v>
      </c>
      <c r="C73" s="5" t="s">
        <v>59</v>
      </c>
      <c r="D73" s="7">
        <v>42416</v>
      </c>
      <c r="E73" s="5" t="s">
        <v>137</v>
      </c>
      <c r="F73" s="5" t="s">
        <v>61</v>
      </c>
      <c r="G73" s="5" t="s">
        <v>121</v>
      </c>
      <c r="H73" s="5">
        <v>2007</v>
      </c>
      <c r="I73" s="5">
        <v>42000</v>
      </c>
      <c r="J73" s="5">
        <v>4620</v>
      </c>
      <c r="K73" s="5">
        <v>1260</v>
      </c>
      <c r="L73" s="5">
        <v>47880</v>
      </c>
      <c r="M73" s="41" t="s">
        <v>88</v>
      </c>
    </row>
    <row r="74" spans="1:13" x14ac:dyDescent="0.25">
      <c r="A74" s="40" t="s">
        <v>192</v>
      </c>
      <c r="B74" s="5" t="s">
        <v>193</v>
      </c>
      <c r="C74" s="5" t="s">
        <v>59</v>
      </c>
      <c r="D74" s="7">
        <v>42416</v>
      </c>
      <c r="E74" s="5" t="s">
        <v>137</v>
      </c>
      <c r="F74" s="5" t="s">
        <v>61</v>
      </c>
      <c r="G74" s="5" t="s">
        <v>121</v>
      </c>
      <c r="H74" s="5">
        <v>2007</v>
      </c>
      <c r="I74" s="5">
        <v>77000</v>
      </c>
      <c r="J74" s="5">
        <v>5390</v>
      </c>
      <c r="K74" s="5">
        <v>1540</v>
      </c>
      <c r="L74" s="5">
        <v>83930</v>
      </c>
      <c r="M74" s="41" t="s">
        <v>99</v>
      </c>
    </row>
    <row r="75" spans="1:13" x14ac:dyDescent="0.25">
      <c r="A75" s="40" t="s">
        <v>194</v>
      </c>
      <c r="B75" s="5" t="s">
        <v>195</v>
      </c>
      <c r="C75" s="5" t="s">
        <v>59</v>
      </c>
      <c r="D75" s="7">
        <v>42416</v>
      </c>
      <c r="E75" s="5" t="s">
        <v>137</v>
      </c>
      <c r="F75" s="5" t="s">
        <v>61</v>
      </c>
      <c r="G75" s="5" t="s">
        <v>121</v>
      </c>
      <c r="H75" s="5">
        <v>2008</v>
      </c>
      <c r="I75" s="5">
        <v>96000</v>
      </c>
      <c r="J75" s="5">
        <v>6720</v>
      </c>
      <c r="K75" s="5">
        <v>1920</v>
      </c>
      <c r="L75" s="5">
        <v>104640</v>
      </c>
      <c r="M75" s="41" t="s">
        <v>76</v>
      </c>
    </row>
    <row r="76" spans="1:13" x14ac:dyDescent="0.25">
      <c r="A76" s="40" t="s">
        <v>196</v>
      </c>
      <c r="B76" s="5" t="s">
        <v>197</v>
      </c>
      <c r="C76" s="5" t="s">
        <v>85</v>
      </c>
      <c r="D76" s="7">
        <v>42416</v>
      </c>
      <c r="E76" s="5" t="s">
        <v>137</v>
      </c>
      <c r="F76" s="5" t="s">
        <v>61</v>
      </c>
      <c r="G76" s="5" t="s">
        <v>121</v>
      </c>
      <c r="H76" s="5">
        <v>2008</v>
      </c>
      <c r="I76" s="5">
        <v>79000</v>
      </c>
      <c r="J76" s="5">
        <v>6320</v>
      </c>
      <c r="K76" s="5">
        <v>3160</v>
      </c>
      <c r="L76" s="5">
        <v>88480</v>
      </c>
      <c r="M76" s="41" t="s">
        <v>140</v>
      </c>
    </row>
    <row r="77" spans="1:13" x14ac:dyDescent="0.25">
      <c r="A77" s="40" t="s">
        <v>198</v>
      </c>
      <c r="B77" s="5" t="s">
        <v>101</v>
      </c>
      <c r="C77" s="5" t="s">
        <v>85</v>
      </c>
      <c r="D77" s="7">
        <v>42416</v>
      </c>
      <c r="E77" s="5" t="s">
        <v>137</v>
      </c>
      <c r="F77" s="5" t="s">
        <v>61</v>
      </c>
      <c r="G77" s="5" t="s">
        <v>121</v>
      </c>
      <c r="H77" s="5">
        <v>2008</v>
      </c>
      <c r="I77" s="5">
        <v>54000</v>
      </c>
      <c r="J77" s="5">
        <v>5400</v>
      </c>
      <c r="K77" s="5">
        <v>0</v>
      </c>
      <c r="L77" s="5">
        <v>103400</v>
      </c>
      <c r="M77" s="41" t="s">
        <v>110</v>
      </c>
    </row>
    <row r="78" spans="1:13" x14ac:dyDescent="0.25">
      <c r="A78" s="40" t="s">
        <v>199</v>
      </c>
      <c r="B78" s="5" t="s">
        <v>168</v>
      </c>
      <c r="C78" s="5" t="s">
        <v>85</v>
      </c>
      <c r="D78" s="7">
        <v>42416</v>
      </c>
      <c r="E78" s="5" t="s">
        <v>137</v>
      </c>
      <c r="F78" s="5" t="s">
        <v>61</v>
      </c>
      <c r="G78" s="5" t="s">
        <v>121</v>
      </c>
      <c r="H78" s="5">
        <v>2008</v>
      </c>
      <c r="I78" s="5">
        <v>64000</v>
      </c>
      <c r="J78" s="5">
        <v>5760</v>
      </c>
      <c r="K78" s="5">
        <v>3200</v>
      </c>
      <c r="L78" s="5">
        <v>72960</v>
      </c>
      <c r="M78" s="41" t="s">
        <v>73</v>
      </c>
    </row>
    <row r="79" spans="1:13" x14ac:dyDescent="0.25">
      <c r="A79" s="40" t="s">
        <v>200</v>
      </c>
      <c r="B79" s="5" t="s">
        <v>68</v>
      </c>
      <c r="C79" s="5" t="s">
        <v>59</v>
      </c>
      <c r="D79" s="7">
        <v>42416</v>
      </c>
      <c r="E79" s="5" t="s">
        <v>137</v>
      </c>
      <c r="F79" s="5" t="s">
        <v>61</v>
      </c>
      <c r="G79" s="5" t="s">
        <v>121</v>
      </c>
      <c r="H79" s="5">
        <v>2008</v>
      </c>
      <c r="I79" s="5">
        <v>40000</v>
      </c>
      <c r="J79" s="5">
        <v>4000</v>
      </c>
      <c r="K79" s="5">
        <v>400</v>
      </c>
      <c r="L79" s="5">
        <v>44400</v>
      </c>
      <c r="M79" s="41" t="s">
        <v>146</v>
      </c>
    </row>
    <row r="80" spans="1:13" x14ac:dyDescent="0.25">
      <c r="A80" s="40" t="s">
        <v>201</v>
      </c>
      <c r="B80" s="5" t="s">
        <v>202</v>
      </c>
      <c r="C80" s="5" t="s">
        <v>59</v>
      </c>
      <c r="D80" s="7">
        <v>42416</v>
      </c>
      <c r="E80" s="5" t="s">
        <v>137</v>
      </c>
      <c r="F80" s="5" t="s">
        <v>61</v>
      </c>
      <c r="G80" s="5" t="s">
        <v>121</v>
      </c>
      <c r="H80" s="5">
        <v>2008</v>
      </c>
      <c r="I80" s="5">
        <v>67000</v>
      </c>
      <c r="J80" s="5">
        <v>6700</v>
      </c>
      <c r="K80" s="5">
        <v>2010</v>
      </c>
      <c r="L80" s="5">
        <v>75710</v>
      </c>
      <c r="M80" s="41" t="s">
        <v>140</v>
      </c>
    </row>
    <row r="81" spans="1:13" x14ac:dyDescent="0.25">
      <c r="A81" s="40" t="s">
        <v>203</v>
      </c>
      <c r="B81" s="5" t="s">
        <v>109</v>
      </c>
      <c r="C81" s="5" t="s">
        <v>59</v>
      </c>
      <c r="D81" s="7">
        <v>42416</v>
      </c>
      <c r="E81" s="5" t="s">
        <v>137</v>
      </c>
      <c r="F81" s="5" t="s">
        <v>61</v>
      </c>
      <c r="G81" s="5" t="s">
        <v>121</v>
      </c>
      <c r="H81" s="5">
        <v>2008</v>
      </c>
      <c r="I81" s="5">
        <v>35000</v>
      </c>
      <c r="J81" s="5">
        <v>4200</v>
      </c>
      <c r="K81" s="5">
        <v>700</v>
      </c>
      <c r="L81" s="5">
        <v>39900</v>
      </c>
      <c r="M81" s="41" t="s">
        <v>140</v>
      </c>
    </row>
    <row r="82" spans="1:13" x14ac:dyDescent="0.25">
      <c r="A82" s="40" t="s">
        <v>204</v>
      </c>
      <c r="B82" s="5" t="s">
        <v>114</v>
      </c>
      <c r="C82" s="5" t="s">
        <v>59</v>
      </c>
      <c r="D82" s="7">
        <v>39012</v>
      </c>
      <c r="E82" s="5" t="s">
        <v>137</v>
      </c>
      <c r="F82" s="5" t="s">
        <v>61</v>
      </c>
      <c r="G82" s="5" t="s">
        <v>121</v>
      </c>
      <c r="H82" s="5">
        <v>2008</v>
      </c>
      <c r="I82" s="5">
        <v>64000</v>
      </c>
      <c r="J82" s="5">
        <v>3200</v>
      </c>
      <c r="K82" s="5">
        <v>640</v>
      </c>
      <c r="L82" s="5">
        <v>67840</v>
      </c>
      <c r="M82" s="41" t="s">
        <v>99</v>
      </c>
    </row>
    <row r="83" spans="1:13" x14ac:dyDescent="0.25">
      <c r="A83" s="40" t="s">
        <v>205</v>
      </c>
      <c r="B83" s="5" t="s">
        <v>206</v>
      </c>
      <c r="C83" s="5" t="s">
        <v>59</v>
      </c>
      <c r="D83" s="7">
        <v>39014</v>
      </c>
      <c r="E83" s="5" t="s">
        <v>137</v>
      </c>
      <c r="F83" s="5" t="s">
        <v>61</v>
      </c>
      <c r="G83" s="5" t="s">
        <v>121</v>
      </c>
      <c r="H83" s="5">
        <v>2008</v>
      </c>
      <c r="I83" s="5">
        <v>66000</v>
      </c>
      <c r="J83" s="5">
        <v>5280</v>
      </c>
      <c r="K83" s="5">
        <v>660</v>
      </c>
      <c r="L83" s="5">
        <v>71940</v>
      </c>
      <c r="M83" s="41" t="s">
        <v>99</v>
      </c>
    </row>
    <row r="84" spans="1:13" x14ac:dyDescent="0.25">
      <c r="A84" s="40" t="s">
        <v>207</v>
      </c>
      <c r="B84" s="5" t="s">
        <v>208</v>
      </c>
      <c r="C84" s="5" t="s">
        <v>59</v>
      </c>
      <c r="D84" s="7">
        <v>39044</v>
      </c>
      <c r="E84" s="5" t="s">
        <v>137</v>
      </c>
      <c r="F84" s="5" t="s">
        <v>61</v>
      </c>
      <c r="G84" s="5" t="s">
        <v>121</v>
      </c>
      <c r="H84" s="5">
        <v>2008</v>
      </c>
      <c r="I84" s="5">
        <v>66000</v>
      </c>
      <c r="J84" s="5">
        <v>7260</v>
      </c>
      <c r="K84" s="5">
        <v>0</v>
      </c>
      <c r="L84" s="5">
        <v>73260</v>
      </c>
      <c r="M84" s="41" t="s">
        <v>66</v>
      </c>
    </row>
    <row r="85" spans="1:13" x14ac:dyDescent="0.25">
      <c r="A85" s="40" t="s">
        <v>209</v>
      </c>
      <c r="B85" s="5" t="s">
        <v>168</v>
      </c>
      <c r="C85" s="5" t="s">
        <v>85</v>
      </c>
      <c r="D85" s="7">
        <v>39054</v>
      </c>
      <c r="E85" s="5" t="s">
        <v>137</v>
      </c>
      <c r="F85" s="5" t="s">
        <v>61</v>
      </c>
      <c r="G85" s="5" t="s">
        <v>121</v>
      </c>
      <c r="H85" s="5">
        <v>2008</v>
      </c>
      <c r="I85" s="5">
        <v>71000</v>
      </c>
      <c r="J85" s="5">
        <v>4260</v>
      </c>
      <c r="K85" s="5">
        <v>1420</v>
      </c>
      <c r="L85" s="5">
        <v>76680</v>
      </c>
      <c r="M85" s="41" t="s">
        <v>146</v>
      </c>
    </row>
    <row r="86" spans="1:13" x14ac:dyDescent="0.25">
      <c r="A86" s="40" t="s">
        <v>210</v>
      </c>
      <c r="B86" s="5" t="s">
        <v>211</v>
      </c>
      <c r="C86" s="5" t="s">
        <v>59</v>
      </c>
      <c r="D86" s="7">
        <v>39072</v>
      </c>
      <c r="E86" s="5" t="s">
        <v>137</v>
      </c>
      <c r="F86" s="5" t="s">
        <v>61</v>
      </c>
      <c r="G86" s="5" t="s">
        <v>121</v>
      </c>
      <c r="H86" s="5">
        <v>2008</v>
      </c>
      <c r="I86" s="5">
        <v>62000</v>
      </c>
      <c r="J86" s="5">
        <v>4960</v>
      </c>
      <c r="K86" s="5">
        <v>620</v>
      </c>
      <c r="L86" s="5">
        <v>67580</v>
      </c>
      <c r="M86" s="41" t="s">
        <v>99</v>
      </c>
    </row>
    <row r="87" spans="1:13" x14ac:dyDescent="0.25">
      <c r="A87" s="40" t="s">
        <v>212</v>
      </c>
      <c r="B87" s="5" t="s">
        <v>182</v>
      </c>
      <c r="C87" s="5" t="s">
        <v>59</v>
      </c>
      <c r="D87" s="7">
        <v>39072</v>
      </c>
      <c r="E87" s="5" t="s">
        <v>137</v>
      </c>
      <c r="F87" s="5" t="s">
        <v>61</v>
      </c>
      <c r="G87" s="5" t="s">
        <v>121</v>
      </c>
      <c r="H87" s="5">
        <v>2008</v>
      </c>
      <c r="I87" s="5">
        <v>78000</v>
      </c>
      <c r="J87" s="5">
        <v>7020</v>
      </c>
      <c r="K87" s="5">
        <v>780</v>
      </c>
      <c r="L87" s="5">
        <v>85800</v>
      </c>
      <c r="M87" s="41" t="s">
        <v>146</v>
      </c>
    </row>
    <row r="88" spans="1:13" x14ac:dyDescent="0.25">
      <c r="A88" s="40" t="s">
        <v>213</v>
      </c>
      <c r="B88" s="5" t="s">
        <v>214</v>
      </c>
      <c r="C88" s="5" t="s">
        <v>59</v>
      </c>
      <c r="D88" s="7">
        <v>39075</v>
      </c>
      <c r="E88" s="5" t="s">
        <v>137</v>
      </c>
      <c r="F88" s="5" t="s">
        <v>61</v>
      </c>
      <c r="G88" s="5" t="s">
        <v>121</v>
      </c>
      <c r="H88" s="5">
        <v>2008</v>
      </c>
      <c r="I88" s="5">
        <v>88000</v>
      </c>
      <c r="J88" s="5">
        <v>5280</v>
      </c>
      <c r="K88" s="5">
        <v>1760</v>
      </c>
      <c r="L88" s="5">
        <v>95040</v>
      </c>
      <c r="M88" s="41" t="s">
        <v>63</v>
      </c>
    </row>
    <row r="89" spans="1:13" x14ac:dyDescent="0.25">
      <c r="A89" s="40" t="s">
        <v>215</v>
      </c>
      <c r="B89" s="5" t="s">
        <v>109</v>
      </c>
      <c r="C89" s="5" t="s">
        <v>59</v>
      </c>
      <c r="D89" s="7">
        <v>39085</v>
      </c>
      <c r="E89" s="5" t="s">
        <v>137</v>
      </c>
      <c r="F89" s="5" t="s">
        <v>61</v>
      </c>
      <c r="G89" s="5" t="s">
        <v>121</v>
      </c>
      <c r="H89" s="5">
        <v>2008</v>
      </c>
      <c r="I89" s="5">
        <v>52000</v>
      </c>
      <c r="J89" s="5">
        <v>5200</v>
      </c>
      <c r="K89" s="5">
        <v>1040</v>
      </c>
      <c r="L89" s="5">
        <v>58240</v>
      </c>
      <c r="M89" s="41" t="s">
        <v>88</v>
      </c>
    </row>
    <row r="90" spans="1:13" x14ac:dyDescent="0.25">
      <c r="A90" s="40" t="s">
        <v>216</v>
      </c>
      <c r="B90" s="5" t="s">
        <v>217</v>
      </c>
      <c r="C90" s="5" t="s">
        <v>59</v>
      </c>
      <c r="D90" s="7">
        <v>39115</v>
      </c>
      <c r="E90" s="5" t="s">
        <v>137</v>
      </c>
      <c r="F90" s="5" t="s">
        <v>61</v>
      </c>
      <c r="G90" s="5" t="s">
        <v>121</v>
      </c>
      <c r="H90" s="5">
        <v>2008</v>
      </c>
      <c r="I90" s="5">
        <v>46000</v>
      </c>
      <c r="J90" s="5">
        <v>4600</v>
      </c>
      <c r="K90" s="5">
        <v>460</v>
      </c>
      <c r="L90" s="5">
        <v>51060</v>
      </c>
      <c r="M90" s="41" t="s">
        <v>88</v>
      </c>
    </row>
    <row r="91" spans="1:13" x14ac:dyDescent="0.25">
      <c r="A91" s="40" t="s">
        <v>218</v>
      </c>
      <c r="B91" s="5" t="s">
        <v>219</v>
      </c>
      <c r="C91" s="5" t="s">
        <v>59</v>
      </c>
      <c r="D91" s="7">
        <v>39121</v>
      </c>
      <c r="E91" s="5" t="s">
        <v>137</v>
      </c>
      <c r="F91" s="5" t="s">
        <v>61</v>
      </c>
      <c r="G91" s="5" t="s">
        <v>121</v>
      </c>
      <c r="H91" s="5">
        <v>2008</v>
      </c>
      <c r="I91" s="5">
        <v>82000</v>
      </c>
      <c r="J91" s="5">
        <v>7380</v>
      </c>
      <c r="K91" s="5">
        <v>4100</v>
      </c>
      <c r="L91" s="5">
        <v>93480</v>
      </c>
      <c r="M91" s="41" t="s">
        <v>99</v>
      </c>
    </row>
    <row r="92" spans="1:13" x14ac:dyDescent="0.25">
      <c r="A92" s="40" t="s">
        <v>220</v>
      </c>
      <c r="B92" s="5" t="s">
        <v>221</v>
      </c>
      <c r="C92" s="5" t="s">
        <v>59</v>
      </c>
      <c r="D92" s="7">
        <v>39785</v>
      </c>
      <c r="E92" s="5" t="s">
        <v>137</v>
      </c>
      <c r="F92" s="5" t="s">
        <v>61</v>
      </c>
      <c r="G92" s="5" t="s">
        <v>121</v>
      </c>
      <c r="H92" s="5">
        <v>2008</v>
      </c>
      <c r="I92" s="5">
        <v>77000</v>
      </c>
      <c r="J92" s="5">
        <v>3850</v>
      </c>
      <c r="K92" s="5">
        <v>0</v>
      </c>
      <c r="L92" s="5">
        <v>80850</v>
      </c>
      <c r="M92" s="41" t="s">
        <v>110</v>
      </c>
    </row>
    <row r="93" spans="1:13" x14ac:dyDescent="0.25">
      <c r="A93" s="40" t="s">
        <v>222</v>
      </c>
      <c r="B93" s="5" t="s">
        <v>109</v>
      </c>
      <c r="C93" s="5" t="s">
        <v>59</v>
      </c>
      <c r="D93" s="7">
        <v>39786</v>
      </c>
      <c r="E93" s="5" t="s">
        <v>137</v>
      </c>
      <c r="F93" s="5" t="s">
        <v>61</v>
      </c>
      <c r="G93" s="5" t="s">
        <v>121</v>
      </c>
      <c r="H93" s="5">
        <v>2008</v>
      </c>
      <c r="I93" s="5">
        <v>57000</v>
      </c>
      <c r="J93" s="5">
        <v>2850</v>
      </c>
      <c r="K93" s="5">
        <v>2280</v>
      </c>
      <c r="L93" s="5">
        <v>62130</v>
      </c>
      <c r="M93" s="41" t="s">
        <v>76</v>
      </c>
    </row>
    <row r="94" spans="1:13" x14ac:dyDescent="0.25">
      <c r="A94" s="40" t="s">
        <v>223</v>
      </c>
      <c r="B94" s="5" t="s">
        <v>224</v>
      </c>
      <c r="C94" s="5" t="s">
        <v>59</v>
      </c>
      <c r="D94" s="7">
        <v>39786</v>
      </c>
      <c r="E94" s="5" t="s">
        <v>137</v>
      </c>
      <c r="F94" s="5" t="s">
        <v>61</v>
      </c>
      <c r="G94" s="5" t="s">
        <v>121</v>
      </c>
      <c r="H94" s="5">
        <v>2008</v>
      </c>
      <c r="I94" s="5">
        <v>83000</v>
      </c>
      <c r="J94" s="5">
        <v>4150</v>
      </c>
      <c r="K94" s="5">
        <v>0</v>
      </c>
      <c r="L94" s="5">
        <v>87150</v>
      </c>
      <c r="M94" s="41" t="s">
        <v>110</v>
      </c>
    </row>
    <row r="95" spans="1:13" x14ac:dyDescent="0.25">
      <c r="A95" s="40" t="s">
        <v>225</v>
      </c>
      <c r="B95" s="5" t="s">
        <v>149</v>
      </c>
      <c r="C95" s="5" t="s">
        <v>85</v>
      </c>
      <c r="D95" s="7">
        <v>39796</v>
      </c>
      <c r="E95" s="5" t="s">
        <v>137</v>
      </c>
      <c r="F95" s="5" t="s">
        <v>61</v>
      </c>
      <c r="G95" s="5" t="s">
        <v>121</v>
      </c>
      <c r="H95" s="5">
        <v>2008</v>
      </c>
      <c r="I95" s="5">
        <v>40000</v>
      </c>
      <c r="J95" s="5">
        <v>4800</v>
      </c>
      <c r="K95" s="5">
        <v>800</v>
      </c>
      <c r="L95" s="5">
        <v>45600</v>
      </c>
      <c r="M95" s="41" t="s">
        <v>73</v>
      </c>
    </row>
    <row r="96" spans="1:13" x14ac:dyDescent="0.25">
      <c r="A96" s="40" t="s">
        <v>226</v>
      </c>
      <c r="B96" s="5" t="s">
        <v>90</v>
      </c>
      <c r="C96" s="5" t="s">
        <v>85</v>
      </c>
      <c r="D96" s="7">
        <v>38485</v>
      </c>
      <c r="E96" s="5" t="s">
        <v>137</v>
      </c>
      <c r="F96" s="5" t="s">
        <v>61</v>
      </c>
      <c r="G96" s="5" t="s">
        <v>121</v>
      </c>
      <c r="H96" s="5">
        <v>2009</v>
      </c>
      <c r="I96" s="5">
        <v>100000</v>
      </c>
      <c r="J96" s="5">
        <v>7000</v>
      </c>
      <c r="K96" s="5">
        <v>2000</v>
      </c>
      <c r="L96" s="5">
        <v>109000</v>
      </c>
      <c r="M96" s="41" t="s">
        <v>76</v>
      </c>
    </row>
    <row r="97" spans="1:13" x14ac:dyDescent="0.25">
      <c r="A97" s="40" t="s">
        <v>227</v>
      </c>
      <c r="B97" s="5" t="s">
        <v>90</v>
      </c>
      <c r="C97" s="5" t="s">
        <v>85</v>
      </c>
      <c r="D97" s="7">
        <v>38588</v>
      </c>
      <c r="E97" s="5" t="s">
        <v>137</v>
      </c>
      <c r="F97" s="5" t="s">
        <v>61</v>
      </c>
      <c r="G97" s="5" t="s">
        <v>121</v>
      </c>
      <c r="H97" s="5">
        <v>2009</v>
      </c>
      <c r="I97" s="5">
        <v>58000</v>
      </c>
      <c r="J97" s="5">
        <v>4060</v>
      </c>
      <c r="K97" s="5">
        <v>0</v>
      </c>
      <c r="L97" s="5">
        <v>122060</v>
      </c>
      <c r="M97" s="41" t="s">
        <v>110</v>
      </c>
    </row>
    <row r="98" spans="1:13" x14ac:dyDescent="0.25">
      <c r="A98" s="40" t="s">
        <v>228</v>
      </c>
      <c r="B98" s="5" t="s">
        <v>229</v>
      </c>
      <c r="C98" s="5" t="s">
        <v>59</v>
      </c>
      <c r="D98" s="7">
        <v>38603</v>
      </c>
      <c r="E98" s="5" t="s">
        <v>137</v>
      </c>
      <c r="F98" s="5" t="s">
        <v>61</v>
      </c>
      <c r="G98" s="5" t="s">
        <v>121</v>
      </c>
      <c r="H98" s="5">
        <v>2009</v>
      </c>
      <c r="I98" s="5">
        <v>69000</v>
      </c>
      <c r="J98" s="5">
        <v>4830</v>
      </c>
      <c r="K98" s="5">
        <v>3450</v>
      </c>
      <c r="L98" s="5">
        <v>77280</v>
      </c>
      <c r="M98" s="41" t="s">
        <v>73</v>
      </c>
    </row>
    <row r="99" spans="1:13" x14ac:dyDescent="0.25">
      <c r="A99" s="40" t="s">
        <v>230</v>
      </c>
      <c r="B99" s="5" t="s">
        <v>214</v>
      </c>
      <c r="C99" s="5" t="s">
        <v>59</v>
      </c>
      <c r="D99" s="7">
        <v>38643</v>
      </c>
      <c r="E99" s="5" t="s">
        <v>137</v>
      </c>
      <c r="F99" s="5" t="s">
        <v>61</v>
      </c>
      <c r="G99" s="5" t="s">
        <v>121</v>
      </c>
      <c r="H99" s="5">
        <v>2009</v>
      </c>
      <c r="I99" s="5">
        <v>44000</v>
      </c>
      <c r="J99" s="5">
        <v>5280</v>
      </c>
      <c r="K99" s="5">
        <v>1760</v>
      </c>
      <c r="L99" s="5">
        <v>51040</v>
      </c>
      <c r="M99" s="41" t="s">
        <v>146</v>
      </c>
    </row>
    <row r="100" spans="1:13" x14ac:dyDescent="0.25">
      <c r="A100" s="40" t="s">
        <v>231</v>
      </c>
      <c r="B100" s="5" t="s">
        <v>232</v>
      </c>
      <c r="C100" s="5" t="s">
        <v>59</v>
      </c>
      <c r="D100" s="7">
        <v>38693</v>
      </c>
      <c r="E100" s="5" t="s">
        <v>137</v>
      </c>
      <c r="F100" s="5" t="s">
        <v>61</v>
      </c>
      <c r="G100" s="5" t="s">
        <v>121</v>
      </c>
      <c r="H100" s="5">
        <v>2009</v>
      </c>
      <c r="I100" s="5">
        <v>70000</v>
      </c>
      <c r="J100" s="5">
        <v>4900</v>
      </c>
      <c r="K100" s="5">
        <v>0</v>
      </c>
      <c r="L100" s="5">
        <v>74900</v>
      </c>
      <c r="M100" s="41" t="s">
        <v>140</v>
      </c>
    </row>
    <row r="101" spans="1:13" x14ac:dyDescent="0.25">
      <c r="A101" s="40" t="s">
        <v>233</v>
      </c>
      <c r="B101" s="5" t="s">
        <v>208</v>
      </c>
      <c r="C101" s="5" t="s">
        <v>59</v>
      </c>
      <c r="D101" s="7">
        <v>39011</v>
      </c>
      <c r="E101" s="5" t="s">
        <v>137</v>
      </c>
      <c r="F101" s="5" t="s">
        <v>61</v>
      </c>
      <c r="G101" s="5" t="s">
        <v>121</v>
      </c>
      <c r="H101" s="5">
        <v>2009</v>
      </c>
      <c r="I101" s="5">
        <v>39000</v>
      </c>
      <c r="J101" s="5">
        <v>4680</v>
      </c>
      <c r="K101" s="5">
        <v>390</v>
      </c>
      <c r="L101" s="5">
        <v>44070</v>
      </c>
      <c r="M101" s="41" t="s">
        <v>140</v>
      </c>
    </row>
    <row r="102" spans="1:13" x14ac:dyDescent="0.25">
      <c r="A102" s="40" t="s">
        <v>234</v>
      </c>
      <c r="B102" s="5" t="s">
        <v>235</v>
      </c>
      <c r="C102" s="5" t="s">
        <v>59</v>
      </c>
      <c r="D102" s="7">
        <v>39012</v>
      </c>
      <c r="E102" s="5" t="s">
        <v>137</v>
      </c>
      <c r="F102" s="5" t="s">
        <v>61</v>
      </c>
      <c r="G102" s="5" t="s">
        <v>62</v>
      </c>
      <c r="H102" s="5">
        <v>2009</v>
      </c>
      <c r="I102" s="5">
        <v>68000</v>
      </c>
      <c r="J102" s="5">
        <v>7480</v>
      </c>
      <c r="K102" s="5">
        <v>2040</v>
      </c>
      <c r="L102" s="5">
        <v>77520</v>
      </c>
      <c r="M102" s="41" t="s">
        <v>99</v>
      </c>
    </row>
    <row r="103" spans="1:13" x14ac:dyDescent="0.25">
      <c r="A103" s="40" t="s">
        <v>236</v>
      </c>
      <c r="B103" s="5" t="s">
        <v>124</v>
      </c>
      <c r="C103" s="5" t="s">
        <v>85</v>
      </c>
      <c r="D103" s="7">
        <v>39014</v>
      </c>
      <c r="E103" s="5" t="s">
        <v>137</v>
      </c>
      <c r="F103" s="5" t="s">
        <v>61</v>
      </c>
      <c r="G103" s="5" t="s">
        <v>62</v>
      </c>
      <c r="H103" s="5">
        <v>2009</v>
      </c>
      <c r="I103" s="5">
        <v>70000</v>
      </c>
      <c r="J103" s="5">
        <v>7000</v>
      </c>
      <c r="K103" s="5">
        <v>700</v>
      </c>
      <c r="L103" s="5">
        <v>77700</v>
      </c>
      <c r="M103" s="41" t="s">
        <v>99</v>
      </c>
    </row>
    <row r="104" spans="1:13" x14ac:dyDescent="0.25">
      <c r="A104" s="40" t="s">
        <v>237</v>
      </c>
      <c r="B104" s="5" t="s">
        <v>139</v>
      </c>
      <c r="C104" s="5" t="s">
        <v>85</v>
      </c>
      <c r="D104" s="7">
        <v>39044</v>
      </c>
      <c r="E104" s="5" t="s">
        <v>137</v>
      </c>
      <c r="F104" s="5" t="s">
        <v>61</v>
      </c>
      <c r="G104" s="5" t="s">
        <v>62</v>
      </c>
      <c r="H104" s="5">
        <v>2009</v>
      </c>
      <c r="I104" s="5">
        <v>70000</v>
      </c>
      <c r="J104" s="5">
        <v>4200</v>
      </c>
      <c r="K104" s="5">
        <v>700</v>
      </c>
      <c r="L104" s="5">
        <v>74900</v>
      </c>
      <c r="M104" s="41" t="s">
        <v>66</v>
      </c>
    </row>
    <row r="105" spans="1:13" x14ac:dyDescent="0.25">
      <c r="A105" s="40" t="s">
        <v>238</v>
      </c>
      <c r="B105" s="5" t="s">
        <v>239</v>
      </c>
      <c r="C105" s="5" t="s">
        <v>59</v>
      </c>
      <c r="D105" s="7">
        <v>39054</v>
      </c>
      <c r="E105" s="5" t="s">
        <v>137</v>
      </c>
      <c r="F105" s="5" t="s">
        <v>61</v>
      </c>
      <c r="G105" s="5" t="s">
        <v>62</v>
      </c>
      <c r="H105" s="5">
        <v>2009</v>
      </c>
      <c r="I105" s="5">
        <v>75000</v>
      </c>
      <c r="J105" s="5">
        <v>6750</v>
      </c>
      <c r="K105" s="5">
        <v>2250</v>
      </c>
      <c r="L105" s="5">
        <v>84000</v>
      </c>
      <c r="M105" s="41" t="s">
        <v>146</v>
      </c>
    </row>
    <row r="106" spans="1:13" x14ac:dyDescent="0.25">
      <c r="A106" s="40" t="s">
        <v>240</v>
      </c>
      <c r="B106" s="5" t="s">
        <v>241</v>
      </c>
      <c r="C106" s="5" t="s">
        <v>59</v>
      </c>
      <c r="D106" s="7">
        <v>39072</v>
      </c>
      <c r="E106" s="5" t="s">
        <v>137</v>
      </c>
      <c r="F106" s="5" t="s">
        <v>61</v>
      </c>
      <c r="G106" s="5" t="s">
        <v>62</v>
      </c>
      <c r="H106" s="5">
        <v>2009</v>
      </c>
      <c r="I106" s="5">
        <v>65000</v>
      </c>
      <c r="J106" s="5">
        <v>5200</v>
      </c>
      <c r="K106" s="5">
        <v>650</v>
      </c>
      <c r="L106" s="5">
        <v>70850</v>
      </c>
      <c r="M106" s="41" t="s">
        <v>99</v>
      </c>
    </row>
    <row r="107" spans="1:13" x14ac:dyDescent="0.25">
      <c r="A107" s="40" t="s">
        <v>242</v>
      </c>
      <c r="B107" s="5" t="s">
        <v>149</v>
      </c>
      <c r="C107" s="5" t="s">
        <v>85</v>
      </c>
      <c r="D107" s="7">
        <v>39072</v>
      </c>
      <c r="E107" s="5" t="s">
        <v>137</v>
      </c>
      <c r="F107" s="5" t="s">
        <v>61</v>
      </c>
      <c r="G107" s="5" t="s">
        <v>62</v>
      </c>
      <c r="H107" s="5">
        <v>2009</v>
      </c>
      <c r="I107" s="5">
        <v>82000</v>
      </c>
      <c r="J107" s="5">
        <v>4920</v>
      </c>
      <c r="K107" s="5">
        <v>2460</v>
      </c>
      <c r="L107" s="5">
        <v>89380</v>
      </c>
      <c r="M107" s="41" t="s">
        <v>146</v>
      </c>
    </row>
    <row r="108" spans="1:13" x14ac:dyDescent="0.25">
      <c r="A108" s="40" t="s">
        <v>243</v>
      </c>
      <c r="B108" s="5" t="s">
        <v>133</v>
      </c>
      <c r="C108" s="5" t="s">
        <v>59</v>
      </c>
      <c r="D108" s="7">
        <v>39075</v>
      </c>
      <c r="E108" s="5" t="s">
        <v>137</v>
      </c>
      <c r="F108" s="5" t="s">
        <v>61</v>
      </c>
      <c r="G108" s="5" t="s">
        <v>62</v>
      </c>
      <c r="H108" s="5">
        <v>2009</v>
      </c>
      <c r="I108" s="5">
        <v>93000</v>
      </c>
      <c r="J108" s="5">
        <v>10230</v>
      </c>
      <c r="K108" s="5">
        <v>1860</v>
      </c>
      <c r="L108" s="5">
        <v>105090</v>
      </c>
      <c r="M108" s="41" t="s">
        <v>63</v>
      </c>
    </row>
    <row r="109" spans="1:13" x14ac:dyDescent="0.25">
      <c r="A109" s="40" t="s">
        <v>244</v>
      </c>
      <c r="B109" s="5" t="s">
        <v>109</v>
      </c>
      <c r="C109" s="5" t="s">
        <v>59</v>
      </c>
      <c r="D109" s="7">
        <v>39085</v>
      </c>
      <c r="E109" s="5" t="s">
        <v>137</v>
      </c>
      <c r="F109" s="5" t="s">
        <v>61</v>
      </c>
      <c r="G109" s="5" t="s">
        <v>62</v>
      </c>
      <c r="H109" s="5">
        <v>2009</v>
      </c>
      <c r="I109" s="5">
        <v>55000</v>
      </c>
      <c r="J109" s="5">
        <v>3300</v>
      </c>
      <c r="K109" s="5">
        <v>1650</v>
      </c>
      <c r="L109" s="5">
        <v>59950</v>
      </c>
      <c r="M109" s="41" t="s">
        <v>88</v>
      </c>
    </row>
    <row r="110" spans="1:13" x14ac:dyDescent="0.25">
      <c r="A110" s="40" t="s">
        <v>245</v>
      </c>
      <c r="B110" s="5" t="s">
        <v>246</v>
      </c>
      <c r="C110" s="5" t="s">
        <v>59</v>
      </c>
      <c r="D110" s="7">
        <v>39115</v>
      </c>
      <c r="E110" s="5" t="s">
        <v>137</v>
      </c>
      <c r="F110" s="5" t="s">
        <v>61</v>
      </c>
      <c r="G110" s="5" t="s">
        <v>62</v>
      </c>
      <c r="H110" s="5">
        <v>2009</v>
      </c>
      <c r="I110" s="5">
        <v>50000</v>
      </c>
      <c r="J110" s="5">
        <v>5000</v>
      </c>
      <c r="K110" s="5">
        <v>2500</v>
      </c>
      <c r="L110" s="5">
        <v>57500</v>
      </c>
      <c r="M110" s="41" t="s">
        <v>88</v>
      </c>
    </row>
    <row r="111" spans="1:13" x14ac:dyDescent="0.25">
      <c r="A111" s="40" t="s">
        <v>247</v>
      </c>
      <c r="B111" s="5" t="s">
        <v>248</v>
      </c>
      <c r="C111" s="5" t="s">
        <v>59</v>
      </c>
      <c r="D111" s="7">
        <v>39121</v>
      </c>
      <c r="E111" s="5" t="s">
        <v>137</v>
      </c>
      <c r="F111" s="5" t="s">
        <v>61</v>
      </c>
      <c r="G111" s="5" t="s">
        <v>62</v>
      </c>
      <c r="H111" s="5">
        <v>2009</v>
      </c>
      <c r="I111" s="5">
        <v>85000</v>
      </c>
      <c r="J111" s="5">
        <v>4250</v>
      </c>
      <c r="K111" s="5">
        <v>4250</v>
      </c>
      <c r="L111" s="5">
        <v>93500</v>
      </c>
      <c r="M111" s="41" t="s">
        <v>99</v>
      </c>
    </row>
    <row r="112" spans="1:13" x14ac:dyDescent="0.25">
      <c r="A112" s="40" t="s">
        <v>249</v>
      </c>
      <c r="B112" s="5" t="s">
        <v>78</v>
      </c>
      <c r="C112" s="5" t="s">
        <v>59</v>
      </c>
      <c r="D112" s="7">
        <v>39785</v>
      </c>
      <c r="E112" s="5" t="s">
        <v>137</v>
      </c>
      <c r="F112" s="5" t="s">
        <v>61</v>
      </c>
      <c r="G112" s="5" t="s">
        <v>62</v>
      </c>
      <c r="H112" s="5">
        <v>2009</v>
      </c>
      <c r="I112" s="5">
        <v>78000</v>
      </c>
      <c r="J112" s="5">
        <v>7020</v>
      </c>
      <c r="K112" s="5">
        <v>0</v>
      </c>
      <c r="L112" s="5">
        <v>210020</v>
      </c>
      <c r="M112" s="41" t="s">
        <v>110</v>
      </c>
    </row>
    <row r="113" spans="1:13" x14ac:dyDescent="0.25">
      <c r="A113" s="40" t="s">
        <v>250</v>
      </c>
      <c r="B113" s="5" t="s">
        <v>68</v>
      </c>
      <c r="C113" s="5" t="s">
        <v>59</v>
      </c>
      <c r="D113" s="7">
        <v>39786</v>
      </c>
      <c r="E113" s="5" t="s">
        <v>137</v>
      </c>
      <c r="F113" s="5" t="s">
        <v>61</v>
      </c>
      <c r="G113" s="5" t="s">
        <v>62</v>
      </c>
      <c r="H113" s="5">
        <v>2009</v>
      </c>
      <c r="I113" s="5">
        <v>60000</v>
      </c>
      <c r="J113" s="5">
        <v>6000</v>
      </c>
      <c r="K113" s="5">
        <v>1200</v>
      </c>
      <c r="L113" s="5">
        <v>67200</v>
      </c>
      <c r="M113" s="41" t="s">
        <v>76</v>
      </c>
    </row>
    <row r="114" spans="1:13" x14ac:dyDescent="0.25">
      <c r="A114" s="40" t="s">
        <v>251</v>
      </c>
      <c r="B114" s="5" t="s">
        <v>155</v>
      </c>
      <c r="C114" s="5" t="s">
        <v>59</v>
      </c>
      <c r="D114" s="7">
        <v>39786</v>
      </c>
      <c r="E114" s="5" t="s">
        <v>137</v>
      </c>
      <c r="F114" s="5" t="s">
        <v>61</v>
      </c>
      <c r="G114" s="5" t="s">
        <v>62</v>
      </c>
      <c r="H114" s="5">
        <v>2009</v>
      </c>
      <c r="I114" s="5">
        <v>85000</v>
      </c>
      <c r="J114" s="5">
        <v>6800</v>
      </c>
      <c r="K114" s="5">
        <v>0</v>
      </c>
      <c r="L114" s="5">
        <v>175800</v>
      </c>
      <c r="M114" s="41" t="s">
        <v>110</v>
      </c>
    </row>
    <row r="115" spans="1:13" x14ac:dyDescent="0.25">
      <c r="A115" s="40" t="s">
        <v>252</v>
      </c>
      <c r="B115" s="5" t="s">
        <v>80</v>
      </c>
      <c r="C115" s="5" t="s">
        <v>59</v>
      </c>
      <c r="D115" s="7">
        <v>39796</v>
      </c>
      <c r="E115" s="5" t="s">
        <v>137</v>
      </c>
      <c r="F115" s="5" t="s">
        <v>61</v>
      </c>
      <c r="G115" s="5" t="s">
        <v>62</v>
      </c>
      <c r="H115" s="5">
        <v>2009</v>
      </c>
      <c r="I115" s="5">
        <v>44000</v>
      </c>
      <c r="J115" s="5">
        <v>2200</v>
      </c>
      <c r="K115" s="5">
        <v>440</v>
      </c>
      <c r="L115" s="5">
        <v>46640</v>
      </c>
      <c r="M115" s="41" t="s">
        <v>73</v>
      </c>
    </row>
    <row r="116" spans="1:13" x14ac:dyDescent="0.25">
      <c r="A116" s="40" t="s">
        <v>253</v>
      </c>
      <c r="B116" s="5" t="s">
        <v>254</v>
      </c>
      <c r="C116" s="5" t="s">
        <v>59</v>
      </c>
      <c r="D116" s="7">
        <v>40026</v>
      </c>
      <c r="E116" s="5" t="s">
        <v>137</v>
      </c>
      <c r="F116" s="5" t="s">
        <v>61</v>
      </c>
      <c r="G116" s="5" t="s">
        <v>62</v>
      </c>
      <c r="H116" s="5">
        <v>2009</v>
      </c>
      <c r="I116" s="5">
        <v>48000</v>
      </c>
      <c r="J116" s="5">
        <v>2880</v>
      </c>
      <c r="K116" s="5">
        <v>1920</v>
      </c>
      <c r="L116" s="5">
        <v>52800</v>
      </c>
      <c r="M116" s="41" t="s">
        <v>73</v>
      </c>
    </row>
    <row r="117" spans="1:13" x14ac:dyDescent="0.25">
      <c r="A117" s="40" t="s">
        <v>255</v>
      </c>
      <c r="B117" s="5" t="s">
        <v>246</v>
      </c>
      <c r="C117" s="5" t="s">
        <v>59</v>
      </c>
      <c r="D117" s="7">
        <v>40136</v>
      </c>
      <c r="E117" s="5" t="s">
        <v>137</v>
      </c>
      <c r="F117" s="5" t="s">
        <v>61</v>
      </c>
      <c r="G117" s="5" t="s">
        <v>62</v>
      </c>
      <c r="H117" s="5">
        <v>2009</v>
      </c>
      <c r="I117" s="5">
        <v>73000</v>
      </c>
      <c r="J117" s="5">
        <v>8760</v>
      </c>
      <c r="K117" s="5">
        <v>3650</v>
      </c>
      <c r="L117" s="5">
        <v>85410</v>
      </c>
      <c r="M117" s="41" t="s">
        <v>99</v>
      </c>
    </row>
    <row r="118" spans="1:13" x14ac:dyDescent="0.25">
      <c r="A118" s="40" t="s">
        <v>256</v>
      </c>
      <c r="B118" s="5" t="s">
        <v>208</v>
      </c>
      <c r="C118" s="5" t="s">
        <v>59</v>
      </c>
      <c r="D118" s="7">
        <v>40139</v>
      </c>
      <c r="E118" s="5" t="s">
        <v>137</v>
      </c>
      <c r="F118" s="5" t="s">
        <v>61</v>
      </c>
      <c r="G118" s="5" t="s">
        <v>62</v>
      </c>
      <c r="H118" s="5">
        <v>2009</v>
      </c>
      <c r="I118" s="5">
        <v>77000</v>
      </c>
      <c r="J118" s="5">
        <v>9240</v>
      </c>
      <c r="K118" s="5">
        <v>770</v>
      </c>
      <c r="L118" s="5">
        <v>87010</v>
      </c>
      <c r="M118" s="41" t="s">
        <v>140</v>
      </c>
    </row>
    <row r="119" spans="1:13" x14ac:dyDescent="0.25">
      <c r="A119" s="40" t="s">
        <v>257</v>
      </c>
      <c r="B119" s="5" t="s">
        <v>214</v>
      </c>
      <c r="C119" s="5" t="s">
        <v>59</v>
      </c>
      <c r="D119" s="7">
        <v>40311</v>
      </c>
      <c r="E119" s="5" t="s">
        <v>137</v>
      </c>
      <c r="F119" s="5" t="s">
        <v>61</v>
      </c>
      <c r="G119" s="5" t="s">
        <v>62</v>
      </c>
      <c r="H119" s="5">
        <v>2010</v>
      </c>
      <c r="I119" s="5">
        <v>100000</v>
      </c>
      <c r="J119" s="5">
        <v>11000</v>
      </c>
      <c r="K119" s="5">
        <v>3000</v>
      </c>
      <c r="L119" s="5">
        <v>114000</v>
      </c>
      <c r="M119" s="41" t="s">
        <v>76</v>
      </c>
    </row>
    <row r="120" spans="1:13" x14ac:dyDescent="0.25">
      <c r="A120" s="40" t="s">
        <v>258</v>
      </c>
      <c r="B120" s="5" t="s">
        <v>259</v>
      </c>
      <c r="C120" s="5" t="s">
        <v>59</v>
      </c>
      <c r="D120" s="7">
        <v>40414</v>
      </c>
      <c r="E120" s="5" t="s">
        <v>137</v>
      </c>
      <c r="F120" s="5" t="s">
        <v>61</v>
      </c>
      <c r="G120" s="5" t="s">
        <v>62</v>
      </c>
      <c r="H120" s="5">
        <v>2010</v>
      </c>
      <c r="I120" s="5">
        <v>58000</v>
      </c>
      <c r="J120" s="5">
        <v>2900</v>
      </c>
      <c r="K120" s="5">
        <v>0</v>
      </c>
      <c r="L120" s="5">
        <v>114900</v>
      </c>
      <c r="M120" s="41" t="s">
        <v>110</v>
      </c>
    </row>
    <row r="121" spans="1:13" x14ac:dyDescent="0.25">
      <c r="A121" s="40" t="s">
        <v>260</v>
      </c>
      <c r="B121" s="5" t="s">
        <v>126</v>
      </c>
      <c r="C121" s="5" t="s">
        <v>59</v>
      </c>
      <c r="D121" s="7">
        <v>40429</v>
      </c>
      <c r="E121" s="5" t="s">
        <v>137</v>
      </c>
      <c r="F121" s="5" t="s">
        <v>61</v>
      </c>
      <c r="G121" s="5" t="s">
        <v>62</v>
      </c>
      <c r="H121" s="5">
        <v>2010</v>
      </c>
      <c r="I121" s="5">
        <v>69000</v>
      </c>
      <c r="J121" s="5">
        <v>4140</v>
      </c>
      <c r="K121" s="5">
        <v>0</v>
      </c>
      <c r="L121" s="5">
        <v>73140</v>
      </c>
      <c r="M121" s="41" t="s">
        <v>73</v>
      </c>
    </row>
    <row r="122" spans="1:13" x14ac:dyDescent="0.25">
      <c r="A122" s="40" t="s">
        <v>261</v>
      </c>
      <c r="B122" s="5" t="s">
        <v>262</v>
      </c>
      <c r="C122" s="5" t="s">
        <v>59</v>
      </c>
      <c r="D122" s="7">
        <v>40469</v>
      </c>
      <c r="E122" s="5" t="s">
        <v>137</v>
      </c>
      <c r="F122" s="5" t="s">
        <v>61</v>
      </c>
      <c r="G122" s="5" t="s">
        <v>62</v>
      </c>
      <c r="H122" s="5">
        <v>2010</v>
      </c>
      <c r="I122" s="5">
        <v>44000</v>
      </c>
      <c r="J122" s="5">
        <v>3520</v>
      </c>
      <c r="K122" s="5">
        <v>1320</v>
      </c>
      <c r="L122" s="5">
        <v>48840</v>
      </c>
      <c r="M122" s="41" t="s">
        <v>146</v>
      </c>
    </row>
    <row r="123" spans="1:13" x14ac:dyDescent="0.25">
      <c r="A123" s="40" t="s">
        <v>263</v>
      </c>
      <c r="B123" s="5" t="s">
        <v>264</v>
      </c>
      <c r="C123" s="5" t="s">
        <v>59</v>
      </c>
      <c r="D123" s="7">
        <v>40519</v>
      </c>
      <c r="E123" s="5" t="s">
        <v>137</v>
      </c>
      <c r="F123" s="5" t="s">
        <v>61</v>
      </c>
      <c r="G123" s="5" t="s">
        <v>62</v>
      </c>
      <c r="H123" s="5">
        <v>2010</v>
      </c>
      <c r="I123" s="5">
        <v>70000</v>
      </c>
      <c r="J123" s="5">
        <v>7700</v>
      </c>
      <c r="K123" s="5">
        <v>1400</v>
      </c>
      <c r="L123" s="5">
        <v>79100</v>
      </c>
      <c r="M123" s="41" t="s">
        <v>140</v>
      </c>
    </row>
    <row r="124" spans="1:13" x14ac:dyDescent="0.25">
      <c r="A124" s="40" t="s">
        <v>265</v>
      </c>
      <c r="B124" s="5" t="s">
        <v>266</v>
      </c>
      <c r="C124" s="5" t="s">
        <v>59</v>
      </c>
      <c r="D124" s="7">
        <v>40837</v>
      </c>
      <c r="E124" s="5" t="s">
        <v>137</v>
      </c>
      <c r="F124" s="5" t="s">
        <v>61</v>
      </c>
      <c r="G124" s="5" t="s">
        <v>62</v>
      </c>
      <c r="H124" s="5">
        <v>2010</v>
      </c>
      <c r="I124" s="5">
        <v>39000</v>
      </c>
      <c r="J124" s="5">
        <v>3900</v>
      </c>
      <c r="K124" s="5">
        <v>1560</v>
      </c>
      <c r="L124" s="5">
        <v>44460</v>
      </c>
      <c r="M124" s="41" t="s">
        <v>140</v>
      </c>
    </row>
    <row r="125" spans="1:13" x14ac:dyDescent="0.25">
      <c r="A125" s="40" t="s">
        <v>267</v>
      </c>
      <c r="B125" s="5" t="s">
        <v>139</v>
      </c>
      <c r="C125" s="5" t="s">
        <v>85</v>
      </c>
      <c r="D125" s="7">
        <v>40838</v>
      </c>
      <c r="E125" s="5" t="s">
        <v>137</v>
      </c>
      <c r="F125" s="5" t="s">
        <v>61</v>
      </c>
      <c r="G125" s="5" t="s">
        <v>62</v>
      </c>
      <c r="H125" s="5">
        <v>2010</v>
      </c>
      <c r="I125" s="5">
        <v>68000</v>
      </c>
      <c r="J125" s="5">
        <v>5440</v>
      </c>
      <c r="K125" s="5">
        <v>680</v>
      </c>
      <c r="L125" s="5">
        <v>74120</v>
      </c>
      <c r="M125" s="41" t="s">
        <v>99</v>
      </c>
    </row>
    <row r="126" spans="1:13" x14ac:dyDescent="0.25">
      <c r="A126" s="40" t="s">
        <v>268</v>
      </c>
      <c r="B126" s="5" t="s">
        <v>107</v>
      </c>
      <c r="C126" s="5" t="s">
        <v>59</v>
      </c>
      <c r="D126" s="7">
        <v>40870</v>
      </c>
      <c r="E126" s="5" t="s">
        <v>137</v>
      </c>
      <c r="F126" s="5" t="s">
        <v>61</v>
      </c>
      <c r="G126" s="5" t="s">
        <v>62</v>
      </c>
      <c r="H126" s="5">
        <v>2010</v>
      </c>
      <c r="I126" s="5">
        <v>70000</v>
      </c>
      <c r="J126" s="5">
        <v>6300</v>
      </c>
      <c r="K126" s="5">
        <v>3500</v>
      </c>
      <c r="L126" s="5">
        <v>79800</v>
      </c>
      <c r="M126" s="41" t="s">
        <v>66</v>
      </c>
    </row>
    <row r="127" spans="1:13" x14ac:dyDescent="0.25">
      <c r="A127" s="40" t="s">
        <v>269</v>
      </c>
      <c r="B127" s="5" t="s">
        <v>92</v>
      </c>
      <c r="C127" s="5" t="s">
        <v>59</v>
      </c>
      <c r="D127" s="7">
        <v>40880</v>
      </c>
      <c r="E127" s="5" t="s">
        <v>137</v>
      </c>
      <c r="F127" s="5" t="s">
        <v>61</v>
      </c>
      <c r="G127" s="5" t="s">
        <v>62</v>
      </c>
      <c r="H127" s="5">
        <v>2010</v>
      </c>
      <c r="I127" s="5">
        <v>75000</v>
      </c>
      <c r="J127" s="5">
        <v>7500</v>
      </c>
      <c r="K127" s="5">
        <v>3750</v>
      </c>
      <c r="L127" s="5">
        <v>86250</v>
      </c>
      <c r="M127" s="41" t="s">
        <v>146</v>
      </c>
    </row>
    <row r="128" spans="1:13" x14ac:dyDescent="0.25">
      <c r="A128" s="40" t="s">
        <v>270</v>
      </c>
      <c r="B128" s="5" t="s">
        <v>271</v>
      </c>
      <c r="C128" s="5" t="s">
        <v>59</v>
      </c>
      <c r="D128" s="7">
        <v>40898</v>
      </c>
      <c r="E128" s="5" t="s">
        <v>137</v>
      </c>
      <c r="F128" s="5" t="s">
        <v>61</v>
      </c>
      <c r="G128" s="5" t="s">
        <v>121</v>
      </c>
      <c r="H128" s="5">
        <v>2010</v>
      </c>
      <c r="I128" s="5">
        <v>65000</v>
      </c>
      <c r="J128" s="5">
        <v>3250</v>
      </c>
      <c r="K128" s="5">
        <v>1300</v>
      </c>
      <c r="L128" s="5">
        <v>69550</v>
      </c>
      <c r="M128" s="41" t="s">
        <v>99</v>
      </c>
    </row>
    <row r="129" spans="1:13" x14ac:dyDescent="0.25">
      <c r="A129" s="40" t="s">
        <v>272</v>
      </c>
      <c r="B129" s="5" t="s">
        <v>273</v>
      </c>
      <c r="C129" s="5" t="s">
        <v>85</v>
      </c>
      <c r="D129" s="7">
        <v>40898</v>
      </c>
      <c r="E129" s="5" t="s">
        <v>137</v>
      </c>
      <c r="F129" s="5" t="s">
        <v>61</v>
      </c>
      <c r="G129" s="5" t="s">
        <v>121</v>
      </c>
      <c r="H129" s="5">
        <v>2010</v>
      </c>
      <c r="I129" s="5">
        <v>82000</v>
      </c>
      <c r="J129" s="5">
        <v>9020</v>
      </c>
      <c r="K129" s="5">
        <v>1640</v>
      </c>
      <c r="L129" s="5">
        <v>92660</v>
      </c>
      <c r="M129" s="41" t="s">
        <v>146</v>
      </c>
    </row>
    <row r="130" spans="1:13" x14ac:dyDescent="0.25">
      <c r="A130" s="40" t="s">
        <v>274</v>
      </c>
      <c r="B130" s="5" t="s">
        <v>275</v>
      </c>
      <c r="C130" s="5" t="s">
        <v>59</v>
      </c>
      <c r="D130" s="7">
        <v>40901</v>
      </c>
      <c r="E130" s="5" t="s">
        <v>137</v>
      </c>
      <c r="F130" s="5" t="s">
        <v>61</v>
      </c>
      <c r="G130" s="5" t="s">
        <v>121</v>
      </c>
      <c r="H130" s="5">
        <v>2010</v>
      </c>
      <c r="I130" s="5">
        <v>93000</v>
      </c>
      <c r="J130" s="5">
        <v>5580</v>
      </c>
      <c r="K130" s="5">
        <v>4650</v>
      </c>
      <c r="L130" s="5">
        <v>103230</v>
      </c>
      <c r="M130" s="41" t="s">
        <v>63</v>
      </c>
    </row>
    <row r="131" spans="1:13" x14ac:dyDescent="0.25">
      <c r="A131" s="40" t="s">
        <v>276</v>
      </c>
      <c r="B131" s="5" t="s">
        <v>155</v>
      </c>
      <c r="C131" s="5" t="s">
        <v>59</v>
      </c>
      <c r="D131" s="7">
        <v>40911</v>
      </c>
      <c r="E131" s="5" t="s">
        <v>137</v>
      </c>
      <c r="F131" s="5" t="s">
        <v>61</v>
      </c>
      <c r="G131" s="5" t="s">
        <v>121</v>
      </c>
      <c r="H131" s="5">
        <v>2010</v>
      </c>
      <c r="I131" s="5">
        <v>55000</v>
      </c>
      <c r="J131" s="5">
        <v>4950</v>
      </c>
      <c r="K131" s="5">
        <v>550</v>
      </c>
      <c r="L131" s="5">
        <v>60500</v>
      </c>
      <c r="M131" s="41" t="s">
        <v>88</v>
      </c>
    </row>
    <row r="132" spans="1:13" x14ac:dyDescent="0.25">
      <c r="A132" s="40" t="s">
        <v>277</v>
      </c>
      <c r="B132" s="5" t="s">
        <v>229</v>
      </c>
      <c r="C132" s="5" t="s">
        <v>59</v>
      </c>
      <c r="D132" s="7">
        <v>40941</v>
      </c>
      <c r="E132" s="5" t="s">
        <v>137</v>
      </c>
      <c r="F132" s="5" t="s">
        <v>61</v>
      </c>
      <c r="G132" s="5" t="s">
        <v>121</v>
      </c>
      <c r="H132" s="5">
        <v>2010</v>
      </c>
      <c r="I132" s="5">
        <v>50000</v>
      </c>
      <c r="J132" s="5">
        <v>5500</v>
      </c>
      <c r="K132" s="5">
        <v>2500</v>
      </c>
      <c r="L132" s="5">
        <v>58000</v>
      </c>
      <c r="M132" s="41" t="s">
        <v>88</v>
      </c>
    </row>
    <row r="133" spans="1:13" x14ac:dyDescent="0.25">
      <c r="A133" s="40" t="s">
        <v>278</v>
      </c>
      <c r="B133" s="5" t="s">
        <v>279</v>
      </c>
      <c r="C133" s="5" t="s">
        <v>85</v>
      </c>
      <c r="D133" s="7">
        <v>40947</v>
      </c>
      <c r="E133" s="5" t="s">
        <v>137</v>
      </c>
      <c r="F133" s="5" t="s">
        <v>61</v>
      </c>
      <c r="G133" s="5" t="s">
        <v>121</v>
      </c>
      <c r="H133" s="5">
        <v>2010</v>
      </c>
      <c r="I133" s="5">
        <v>85000</v>
      </c>
      <c r="J133" s="5">
        <v>4250</v>
      </c>
      <c r="K133" s="5">
        <v>1700</v>
      </c>
      <c r="L133" s="5">
        <v>90950</v>
      </c>
      <c r="M133" s="41" t="s">
        <v>99</v>
      </c>
    </row>
    <row r="134" spans="1:13" x14ac:dyDescent="0.25">
      <c r="A134" s="40" t="s">
        <v>280</v>
      </c>
      <c r="B134" s="5" t="s">
        <v>65</v>
      </c>
      <c r="C134" s="5" t="s">
        <v>59</v>
      </c>
      <c r="D134" s="7">
        <v>41611</v>
      </c>
      <c r="E134" s="5" t="s">
        <v>137</v>
      </c>
      <c r="F134" s="5" t="s">
        <v>61</v>
      </c>
      <c r="G134" s="5" t="s">
        <v>121</v>
      </c>
      <c r="H134" s="5">
        <v>2010</v>
      </c>
      <c r="I134" s="5">
        <v>78000</v>
      </c>
      <c r="J134" s="5">
        <v>4680</v>
      </c>
      <c r="K134" s="5">
        <v>0</v>
      </c>
      <c r="L134" s="5">
        <v>168680</v>
      </c>
      <c r="M134" s="41" t="s">
        <v>110</v>
      </c>
    </row>
    <row r="135" spans="1:13" x14ac:dyDescent="0.25">
      <c r="A135" s="40" t="s">
        <v>281</v>
      </c>
      <c r="B135" s="5" t="s">
        <v>153</v>
      </c>
      <c r="C135" s="5" t="s">
        <v>59</v>
      </c>
      <c r="D135" s="7">
        <v>41612</v>
      </c>
      <c r="E135" s="5" t="s">
        <v>137</v>
      </c>
      <c r="F135" s="5" t="s">
        <v>61</v>
      </c>
      <c r="G135" s="5" t="s">
        <v>121</v>
      </c>
      <c r="H135" s="5">
        <v>2010</v>
      </c>
      <c r="I135" s="5">
        <v>60000</v>
      </c>
      <c r="J135" s="5">
        <v>4200</v>
      </c>
      <c r="K135" s="5">
        <v>1200</v>
      </c>
      <c r="L135" s="5">
        <v>65400</v>
      </c>
      <c r="M135" s="41" t="s">
        <v>76</v>
      </c>
    </row>
    <row r="136" spans="1:13" x14ac:dyDescent="0.25">
      <c r="A136" s="40" t="s">
        <v>282</v>
      </c>
      <c r="B136" s="5" t="s">
        <v>283</v>
      </c>
      <c r="C136" s="5" t="s">
        <v>59</v>
      </c>
      <c r="D136" s="7">
        <v>41612</v>
      </c>
      <c r="E136" s="5" t="s">
        <v>137</v>
      </c>
      <c r="F136" s="5" t="s">
        <v>61</v>
      </c>
      <c r="G136" s="5" t="s">
        <v>121</v>
      </c>
      <c r="H136" s="5">
        <v>2010</v>
      </c>
      <c r="I136" s="5">
        <v>85000</v>
      </c>
      <c r="J136" s="5">
        <v>10200</v>
      </c>
      <c r="K136" s="5">
        <v>0</v>
      </c>
      <c r="L136" s="5">
        <v>197200</v>
      </c>
      <c r="M136" s="41" t="s">
        <v>110</v>
      </c>
    </row>
    <row r="137" spans="1:13" x14ac:dyDescent="0.25">
      <c r="A137" s="40" t="s">
        <v>284</v>
      </c>
      <c r="B137" s="5" t="s">
        <v>279</v>
      </c>
      <c r="C137" s="5" t="s">
        <v>85</v>
      </c>
      <c r="D137" s="7">
        <v>41622</v>
      </c>
      <c r="E137" s="5" t="s">
        <v>137</v>
      </c>
      <c r="F137" s="5" t="s">
        <v>61</v>
      </c>
      <c r="G137" s="5" t="s">
        <v>121</v>
      </c>
      <c r="H137" s="5">
        <v>2010</v>
      </c>
      <c r="I137" s="5">
        <v>44000</v>
      </c>
      <c r="J137" s="5">
        <v>2640</v>
      </c>
      <c r="K137" s="5">
        <v>0</v>
      </c>
      <c r="L137" s="5">
        <v>46640</v>
      </c>
      <c r="M137" s="41" t="s">
        <v>73</v>
      </c>
    </row>
    <row r="138" spans="1:13" x14ac:dyDescent="0.25">
      <c r="A138" s="40" t="s">
        <v>285</v>
      </c>
      <c r="B138" s="5" t="s">
        <v>273</v>
      </c>
      <c r="C138" s="5" t="s">
        <v>85</v>
      </c>
      <c r="D138" s="7">
        <v>40026</v>
      </c>
      <c r="E138" s="5" t="s">
        <v>137</v>
      </c>
      <c r="F138" s="5" t="s">
        <v>61</v>
      </c>
      <c r="G138" s="5" t="s">
        <v>121</v>
      </c>
      <c r="H138" s="5">
        <v>2010</v>
      </c>
      <c r="I138" s="5">
        <v>48000</v>
      </c>
      <c r="J138" s="5">
        <v>2880</v>
      </c>
      <c r="K138" s="5">
        <v>480</v>
      </c>
      <c r="L138" s="5">
        <v>51360</v>
      </c>
      <c r="M138" s="41" t="s">
        <v>73</v>
      </c>
    </row>
    <row r="139" spans="1:13" x14ac:dyDescent="0.25">
      <c r="A139" s="40" t="s">
        <v>286</v>
      </c>
      <c r="B139" s="5" t="s">
        <v>287</v>
      </c>
      <c r="C139" s="5" t="s">
        <v>85</v>
      </c>
      <c r="D139" s="7">
        <v>40136</v>
      </c>
      <c r="E139" s="5" t="s">
        <v>137</v>
      </c>
      <c r="F139" s="5" t="s">
        <v>61</v>
      </c>
      <c r="G139" s="5" t="s">
        <v>121</v>
      </c>
      <c r="H139" s="5">
        <v>2010</v>
      </c>
      <c r="I139" s="5">
        <v>73000</v>
      </c>
      <c r="J139" s="5">
        <v>8030</v>
      </c>
      <c r="K139" s="5">
        <v>0</v>
      </c>
      <c r="L139" s="5">
        <v>81030</v>
      </c>
      <c r="M139" s="41" t="s">
        <v>99</v>
      </c>
    </row>
    <row r="140" spans="1:13" x14ac:dyDescent="0.25">
      <c r="A140" s="40" t="s">
        <v>288</v>
      </c>
      <c r="B140" s="5" t="s">
        <v>58</v>
      </c>
      <c r="C140" s="5" t="s">
        <v>59</v>
      </c>
      <c r="D140" s="7">
        <v>40139</v>
      </c>
      <c r="E140" s="5" t="s">
        <v>137</v>
      </c>
      <c r="F140" s="5" t="s">
        <v>61</v>
      </c>
      <c r="G140" s="5" t="s">
        <v>121</v>
      </c>
      <c r="H140" s="5">
        <v>2010</v>
      </c>
      <c r="I140" s="5">
        <v>77000</v>
      </c>
      <c r="J140" s="5">
        <v>6160</v>
      </c>
      <c r="K140" s="5">
        <v>3850</v>
      </c>
      <c r="L140" s="5">
        <v>87010</v>
      </c>
      <c r="M140" s="41" t="s">
        <v>140</v>
      </c>
    </row>
    <row r="141" spans="1:13" x14ac:dyDescent="0.25">
      <c r="A141" s="40" t="s">
        <v>289</v>
      </c>
      <c r="B141" s="5" t="s">
        <v>157</v>
      </c>
      <c r="C141" s="5" t="s">
        <v>59</v>
      </c>
      <c r="D141" s="7">
        <v>40303</v>
      </c>
      <c r="E141" s="5" t="s">
        <v>137</v>
      </c>
      <c r="F141" s="5" t="s">
        <v>61</v>
      </c>
      <c r="G141" s="5" t="s">
        <v>121</v>
      </c>
      <c r="H141" s="5">
        <v>2010</v>
      </c>
      <c r="I141" s="5">
        <v>62000</v>
      </c>
      <c r="J141" s="5">
        <v>4340</v>
      </c>
      <c r="K141" s="5">
        <v>1240</v>
      </c>
      <c r="L141" s="5">
        <v>67580</v>
      </c>
      <c r="M141" s="41" t="s">
        <v>73</v>
      </c>
    </row>
    <row r="142" spans="1:13" x14ac:dyDescent="0.25">
      <c r="A142" s="40" t="s">
        <v>290</v>
      </c>
      <c r="B142" s="5" t="s">
        <v>271</v>
      </c>
      <c r="C142" s="5" t="s">
        <v>59</v>
      </c>
      <c r="D142" s="7">
        <v>40318</v>
      </c>
      <c r="E142" s="5" t="s">
        <v>137</v>
      </c>
      <c r="F142" s="5" t="s">
        <v>61</v>
      </c>
      <c r="G142" s="5" t="s">
        <v>121</v>
      </c>
      <c r="H142" s="5">
        <v>2010</v>
      </c>
      <c r="I142" s="5">
        <v>46000</v>
      </c>
      <c r="J142" s="5">
        <v>4140</v>
      </c>
      <c r="K142" s="5">
        <v>0</v>
      </c>
      <c r="L142" s="5">
        <v>65140</v>
      </c>
      <c r="M142" s="41" t="s">
        <v>110</v>
      </c>
    </row>
    <row r="143" spans="1:13" x14ac:dyDescent="0.25">
      <c r="A143" s="40" t="s">
        <v>291</v>
      </c>
      <c r="B143" s="5" t="s">
        <v>96</v>
      </c>
      <c r="C143" s="5" t="s">
        <v>59</v>
      </c>
      <c r="D143" s="7">
        <v>40394</v>
      </c>
      <c r="E143" s="5" t="s">
        <v>137</v>
      </c>
      <c r="F143" s="5" t="s">
        <v>61</v>
      </c>
      <c r="G143" s="5" t="s">
        <v>121</v>
      </c>
      <c r="H143" s="5">
        <v>2010</v>
      </c>
      <c r="I143" s="5">
        <v>72000</v>
      </c>
      <c r="J143" s="5">
        <v>3600</v>
      </c>
      <c r="K143" s="5">
        <v>1440</v>
      </c>
      <c r="L143" s="5">
        <v>77040</v>
      </c>
      <c r="M143" s="41" t="s">
        <v>88</v>
      </c>
    </row>
    <row r="144" spans="1:13" x14ac:dyDescent="0.25">
      <c r="A144" s="40" t="s">
        <v>292</v>
      </c>
      <c r="B144" s="5" t="s">
        <v>202</v>
      </c>
      <c r="C144" s="5" t="s">
        <v>59</v>
      </c>
      <c r="D144" s="7">
        <v>40446</v>
      </c>
      <c r="E144" s="5" t="s">
        <v>137</v>
      </c>
      <c r="F144" s="5" t="s">
        <v>61</v>
      </c>
      <c r="G144" s="5" t="s">
        <v>121</v>
      </c>
      <c r="H144" s="5">
        <v>2010</v>
      </c>
      <c r="I144" s="5">
        <v>28000</v>
      </c>
      <c r="J144" s="5">
        <v>1960</v>
      </c>
      <c r="K144" s="5">
        <v>840</v>
      </c>
      <c r="L144" s="5">
        <v>30800</v>
      </c>
      <c r="M144" s="41" t="s">
        <v>146</v>
      </c>
    </row>
    <row r="145" spans="1:13" x14ac:dyDescent="0.25">
      <c r="A145" s="40" t="s">
        <v>293</v>
      </c>
      <c r="B145" s="5" t="s">
        <v>294</v>
      </c>
      <c r="C145" s="5" t="s">
        <v>85</v>
      </c>
      <c r="D145" s="7">
        <v>40470</v>
      </c>
      <c r="E145" s="5" t="s">
        <v>137</v>
      </c>
      <c r="F145" s="5" t="s">
        <v>61</v>
      </c>
      <c r="G145" s="5" t="s">
        <v>121</v>
      </c>
      <c r="H145" s="5">
        <v>2010</v>
      </c>
      <c r="I145" s="5">
        <v>40000</v>
      </c>
      <c r="J145" s="5">
        <v>3200</v>
      </c>
      <c r="K145" s="5">
        <v>800</v>
      </c>
      <c r="L145" s="5">
        <v>44000</v>
      </c>
      <c r="M145" s="41" t="s">
        <v>63</v>
      </c>
    </row>
    <row r="146" spans="1:13" x14ac:dyDescent="0.25">
      <c r="A146" s="40" t="s">
        <v>295</v>
      </c>
      <c r="B146" s="5" t="s">
        <v>184</v>
      </c>
      <c r="C146" s="5" t="s">
        <v>59</v>
      </c>
      <c r="D146" s="7">
        <v>40533</v>
      </c>
      <c r="E146" s="5" t="s">
        <v>137</v>
      </c>
      <c r="F146" s="5" t="s">
        <v>61</v>
      </c>
      <c r="G146" s="5" t="s">
        <v>121</v>
      </c>
      <c r="H146" s="5">
        <v>2010</v>
      </c>
      <c r="I146" s="5">
        <v>52000</v>
      </c>
      <c r="J146" s="5">
        <v>3120</v>
      </c>
      <c r="K146" s="5">
        <v>1040</v>
      </c>
      <c r="L146" s="5">
        <v>56160</v>
      </c>
      <c r="M146" s="41" t="s">
        <v>140</v>
      </c>
    </row>
    <row r="147" spans="1:13" x14ac:dyDescent="0.25">
      <c r="A147" s="40" t="s">
        <v>296</v>
      </c>
      <c r="B147" s="5" t="s">
        <v>153</v>
      </c>
      <c r="C147" s="5" t="s">
        <v>59</v>
      </c>
      <c r="D147" s="7">
        <v>40311</v>
      </c>
      <c r="E147" s="5" t="s">
        <v>137</v>
      </c>
      <c r="F147" s="5" t="s">
        <v>61</v>
      </c>
      <c r="G147" s="5" t="s">
        <v>121</v>
      </c>
      <c r="H147" s="5">
        <v>2011</v>
      </c>
      <c r="I147" s="5">
        <v>110000</v>
      </c>
      <c r="J147" s="5">
        <v>6600</v>
      </c>
      <c r="K147" s="5">
        <v>2200</v>
      </c>
      <c r="L147" s="5">
        <v>118800</v>
      </c>
      <c r="M147" s="41" t="s">
        <v>76</v>
      </c>
    </row>
    <row r="148" spans="1:13" x14ac:dyDescent="0.25">
      <c r="A148" s="40" t="s">
        <v>297</v>
      </c>
      <c r="B148" s="5" t="s">
        <v>298</v>
      </c>
      <c r="C148" s="5" t="s">
        <v>59</v>
      </c>
      <c r="D148" s="7">
        <v>40414</v>
      </c>
      <c r="E148" s="5" t="s">
        <v>137</v>
      </c>
      <c r="F148" s="5" t="s">
        <v>61</v>
      </c>
      <c r="G148" s="5" t="s">
        <v>121</v>
      </c>
      <c r="H148" s="5">
        <v>2011</v>
      </c>
      <c r="I148" s="5">
        <v>63220</v>
      </c>
      <c r="J148" s="5">
        <v>5057.6000000000004</v>
      </c>
      <c r="K148" s="5">
        <v>0</v>
      </c>
      <c r="L148" s="5">
        <v>154277.6</v>
      </c>
      <c r="M148" s="41" t="s">
        <v>110</v>
      </c>
    </row>
    <row r="149" spans="1:13" x14ac:dyDescent="0.25">
      <c r="A149" s="40" t="s">
        <v>299</v>
      </c>
      <c r="B149" s="5" t="s">
        <v>155</v>
      </c>
      <c r="C149" s="5" t="s">
        <v>59</v>
      </c>
      <c r="D149" s="7">
        <v>40429</v>
      </c>
      <c r="E149" s="5" t="s">
        <v>137</v>
      </c>
      <c r="F149" s="5" t="s">
        <v>61</v>
      </c>
      <c r="G149" s="5" t="s">
        <v>121</v>
      </c>
      <c r="H149" s="5">
        <v>2011</v>
      </c>
      <c r="I149" s="5">
        <v>71760</v>
      </c>
      <c r="J149" s="5">
        <v>7176</v>
      </c>
      <c r="K149" s="5">
        <v>1435.2</v>
      </c>
      <c r="L149" s="5">
        <v>80371.199999999997</v>
      </c>
      <c r="M149" s="41" t="s">
        <v>73</v>
      </c>
    </row>
    <row r="150" spans="1:13" x14ac:dyDescent="0.25">
      <c r="A150" s="40" t="s">
        <v>300</v>
      </c>
      <c r="B150" s="5" t="s">
        <v>128</v>
      </c>
      <c r="C150" s="5" t="s">
        <v>59</v>
      </c>
      <c r="D150" s="7">
        <v>40469</v>
      </c>
      <c r="E150" s="5" t="s">
        <v>137</v>
      </c>
      <c r="F150" s="5" t="s">
        <v>61</v>
      </c>
      <c r="G150" s="5" t="s">
        <v>121</v>
      </c>
      <c r="H150" s="5">
        <v>2011</v>
      </c>
      <c r="I150" s="5">
        <v>46200</v>
      </c>
      <c r="J150" s="5">
        <v>5082</v>
      </c>
      <c r="K150" s="5">
        <v>924</v>
      </c>
      <c r="L150" s="5">
        <v>52206</v>
      </c>
      <c r="M150" s="41" t="s">
        <v>146</v>
      </c>
    </row>
    <row r="151" spans="1:13" x14ac:dyDescent="0.25">
      <c r="A151" s="40" t="s">
        <v>301</v>
      </c>
      <c r="B151" s="5" t="s">
        <v>232</v>
      </c>
      <c r="C151" s="5" t="s">
        <v>59</v>
      </c>
      <c r="D151" s="7">
        <v>40519</v>
      </c>
      <c r="E151" s="5" t="s">
        <v>137</v>
      </c>
      <c r="F151" s="5" t="s">
        <v>61</v>
      </c>
      <c r="G151" s="5" t="s">
        <v>121</v>
      </c>
      <c r="H151" s="5">
        <v>2011</v>
      </c>
      <c r="I151" s="5">
        <v>74900</v>
      </c>
      <c r="J151" s="5">
        <v>8988</v>
      </c>
      <c r="K151" s="5">
        <v>749</v>
      </c>
      <c r="L151" s="5">
        <v>84637</v>
      </c>
      <c r="M151" s="41" t="s">
        <v>140</v>
      </c>
    </row>
    <row r="152" spans="1:13" x14ac:dyDescent="0.25">
      <c r="A152" s="40" t="s">
        <v>302</v>
      </c>
      <c r="B152" s="5" t="s">
        <v>206</v>
      </c>
      <c r="C152" s="5" t="s">
        <v>59</v>
      </c>
      <c r="D152" s="7">
        <v>40837</v>
      </c>
      <c r="E152" s="5" t="s">
        <v>137</v>
      </c>
      <c r="F152" s="5" t="s">
        <v>61</v>
      </c>
      <c r="G152" s="5" t="s">
        <v>121</v>
      </c>
      <c r="H152" s="5">
        <v>2011</v>
      </c>
      <c r="I152" s="5">
        <v>42900</v>
      </c>
      <c r="J152" s="5">
        <v>5148</v>
      </c>
      <c r="K152" s="5">
        <v>1716</v>
      </c>
      <c r="L152" s="5">
        <v>49764</v>
      </c>
      <c r="M152" s="41" t="s">
        <v>140</v>
      </c>
    </row>
    <row r="153" spans="1:13" x14ac:dyDescent="0.25">
      <c r="A153" s="40" t="s">
        <v>303</v>
      </c>
      <c r="B153" s="5" t="s">
        <v>84</v>
      </c>
      <c r="C153" s="5" t="s">
        <v>85</v>
      </c>
      <c r="D153" s="7">
        <v>40838</v>
      </c>
      <c r="E153" s="5" t="s">
        <v>137</v>
      </c>
      <c r="F153" s="5" t="s">
        <v>61</v>
      </c>
      <c r="G153" s="5" t="s">
        <v>121</v>
      </c>
      <c r="H153" s="5">
        <v>2011</v>
      </c>
      <c r="I153" s="5">
        <v>74800</v>
      </c>
      <c r="J153" s="5">
        <v>7480</v>
      </c>
      <c r="K153" s="5">
        <v>0</v>
      </c>
      <c r="L153" s="5">
        <v>82280</v>
      </c>
      <c r="M153" s="41" t="s">
        <v>99</v>
      </c>
    </row>
    <row r="154" spans="1:13" x14ac:dyDescent="0.25">
      <c r="A154" s="40" t="s">
        <v>304</v>
      </c>
      <c r="B154" s="5" t="s">
        <v>224</v>
      </c>
      <c r="C154" s="5" t="s">
        <v>59</v>
      </c>
      <c r="D154" s="7">
        <v>40870</v>
      </c>
      <c r="E154" s="5" t="s">
        <v>137</v>
      </c>
      <c r="F154" s="5" t="s">
        <v>61</v>
      </c>
      <c r="G154" s="5" t="s">
        <v>121</v>
      </c>
      <c r="H154" s="5">
        <v>2011</v>
      </c>
      <c r="I154" s="5">
        <v>77000</v>
      </c>
      <c r="J154" s="5">
        <v>9240</v>
      </c>
      <c r="K154" s="5">
        <v>3850</v>
      </c>
      <c r="L154" s="5">
        <v>90090</v>
      </c>
      <c r="M154" s="41" t="s">
        <v>66</v>
      </c>
    </row>
    <row r="155" spans="1:13" x14ac:dyDescent="0.25">
      <c r="A155" s="40" t="s">
        <v>305</v>
      </c>
      <c r="B155" s="5" t="s">
        <v>306</v>
      </c>
      <c r="C155" s="5" t="s">
        <v>59</v>
      </c>
      <c r="D155" s="7">
        <v>40880</v>
      </c>
      <c r="E155" s="5" t="s">
        <v>137</v>
      </c>
      <c r="F155" s="5" t="s">
        <v>61</v>
      </c>
      <c r="G155" s="5" t="s">
        <v>121</v>
      </c>
      <c r="H155" s="5">
        <v>2011</v>
      </c>
      <c r="I155" s="5">
        <v>81750</v>
      </c>
      <c r="J155" s="5">
        <v>5722.5</v>
      </c>
      <c r="K155" s="5">
        <v>817.5</v>
      </c>
      <c r="L155" s="5">
        <v>88290</v>
      </c>
      <c r="M155" s="41" t="s">
        <v>146</v>
      </c>
    </row>
    <row r="156" spans="1:13" x14ac:dyDescent="0.25">
      <c r="A156" s="40" t="s">
        <v>307</v>
      </c>
      <c r="B156" s="5" t="s">
        <v>294</v>
      </c>
      <c r="C156" s="5" t="s">
        <v>59</v>
      </c>
      <c r="D156" s="7">
        <v>40898</v>
      </c>
      <c r="E156" s="5" t="s">
        <v>137</v>
      </c>
      <c r="F156" s="5" t="s">
        <v>61</v>
      </c>
      <c r="G156" s="5" t="s">
        <v>121</v>
      </c>
      <c r="H156" s="5">
        <v>2011</v>
      </c>
      <c r="I156" s="5">
        <v>68250</v>
      </c>
      <c r="J156" s="5">
        <v>6142.5</v>
      </c>
      <c r="K156" s="5">
        <v>1365</v>
      </c>
      <c r="L156" s="5">
        <v>75757.5</v>
      </c>
      <c r="M156" s="41" t="s">
        <v>99</v>
      </c>
    </row>
    <row r="157" spans="1:13" x14ac:dyDescent="0.25">
      <c r="A157" s="40" t="s">
        <v>308</v>
      </c>
      <c r="B157" s="5" t="s">
        <v>84</v>
      </c>
      <c r="C157" s="5" t="s">
        <v>85</v>
      </c>
      <c r="D157" s="7">
        <v>40898</v>
      </c>
      <c r="E157" s="5" t="s">
        <v>137</v>
      </c>
      <c r="F157" s="5" t="s">
        <v>61</v>
      </c>
      <c r="G157" s="5" t="s">
        <v>121</v>
      </c>
      <c r="H157" s="5">
        <v>2011</v>
      </c>
      <c r="I157" s="5">
        <v>90200</v>
      </c>
      <c r="J157" s="5">
        <v>4510</v>
      </c>
      <c r="K157" s="5">
        <v>2706</v>
      </c>
      <c r="L157" s="5">
        <v>97416</v>
      </c>
      <c r="M157" s="41" t="s">
        <v>146</v>
      </c>
    </row>
    <row r="158" spans="1:13" x14ac:dyDescent="0.25">
      <c r="A158" s="40" t="s">
        <v>309</v>
      </c>
      <c r="B158" s="5" t="s">
        <v>98</v>
      </c>
      <c r="C158" s="5" t="s">
        <v>59</v>
      </c>
      <c r="D158" s="7">
        <v>40901</v>
      </c>
      <c r="E158" s="5" t="s">
        <v>137</v>
      </c>
      <c r="F158" s="5" t="s">
        <v>61</v>
      </c>
      <c r="G158" s="5" t="s">
        <v>121</v>
      </c>
      <c r="H158" s="5">
        <v>2011</v>
      </c>
      <c r="I158" s="5">
        <v>101370</v>
      </c>
      <c r="J158" s="5">
        <v>12164.4</v>
      </c>
      <c r="K158" s="5">
        <v>0</v>
      </c>
      <c r="L158" s="5">
        <v>113534.39999999999</v>
      </c>
      <c r="M158" s="41" t="s">
        <v>63</v>
      </c>
    </row>
    <row r="159" spans="1:13" x14ac:dyDescent="0.25">
      <c r="A159" s="40" t="s">
        <v>310</v>
      </c>
      <c r="B159" s="5" t="s">
        <v>275</v>
      </c>
      <c r="C159" s="5" t="s">
        <v>59</v>
      </c>
      <c r="D159" s="7">
        <v>40911</v>
      </c>
      <c r="E159" s="5" t="s">
        <v>137</v>
      </c>
      <c r="F159" s="5" t="s">
        <v>61</v>
      </c>
      <c r="G159" s="5" t="s">
        <v>121</v>
      </c>
      <c r="H159" s="5">
        <v>2011</v>
      </c>
      <c r="I159" s="5">
        <v>59400</v>
      </c>
      <c r="J159" s="5">
        <v>4752</v>
      </c>
      <c r="K159" s="5">
        <v>594</v>
      </c>
      <c r="L159" s="5">
        <v>64746</v>
      </c>
      <c r="M159" s="41" t="s">
        <v>88</v>
      </c>
    </row>
    <row r="160" spans="1:13" x14ac:dyDescent="0.25">
      <c r="A160" s="40" t="s">
        <v>311</v>
      </c>
      <c r="B160" s="5" t="s">
        <v>254</v>
      </c>
      <c r="C160" s="5" t="s">
        <v>59</v>
      </c>
      <c r="D160" s="7">
        <v>40941</v>
      </c>
      <c r="E160" s="5" t="s">
        <v>137</v>
      </c>
      <c r="F160" s="5" t="s">
        <v>61</v>
      </c>
      <c r="G160" s="5" t="s">
        <v>121</v>
      </c>
      <c r="H160" s="5">
        <v>2011</v>
      </c>
      <c r="I160" s="5">
        <v>55500</v>
      </c>
      <c r="J160" s="5">
        <v>6105</v>
      </c>
      <c r="K160" s="5">
        <v>1110</v>
      </c>
      <c r="L160" s="5">
        <v>62715</v>
      </c>
      <c r="M160" s="41" t="s">
        <v>88</v>
      </c>
    </row>
    <row r="161" spans="1:13" x14ac:dyDescent="0.25">
      <c r="A161" s="40" t="s">
        <v>312</v>
      </c>
      <c r="B161" s="5" t="s">
        <v>98</v>
      </c>
      <c r="C161" s="5" t="s">
        <v>59</v>
      </c>
      <c r="D161" s="7">
        <v>40947</v>
      </c>
      <c r="E161" s="5" t="s">
        <v>137</v>
      </c>
      <c r="F161" s="5" t="s">
        <v>61</v>
      </c>
      <c r="G161" s="5" t="s">
        <v>121</v>
      </c>
      <c r="H161" s="5">
        <v>2011</v>
      </c>
      <c r="I161" s="5">
        <v>90950</v>
      </c>
      <c r="J161" s="5">
        <v>4547.5</v>
      </c>
      <c r="K161" s="5">
        <v>0</v>
      </c>
      <c r="L161" s="5">
        <v>95497.5</v>
      </c>
      <c r="M161" s="41" t="s">
        <v>99</v>
      </c>
    </row>
    <row r="162" spans="1:13" x14ac:dyDescent="0.25">
      <c r="A162" s="40" t="s">
        <v>313</v>
      </c>
      <c r="B162" s="5" t="s">
        <v>109</v>
      </c>
      <c r="C162" s="5" t="s">
        <v>59</v>
      </c>
      <c r="D162" s="7">
        <v>41611</v>
      </c>
      <c r="E162" s="5" t="s">
        <v>137</v>
      </c>
      <c r="F162" s="5" t="s">
        <v>61</v>
      </c>
      <c r="G162" s="5" t="s">
        <v>121</v>
      </c>
      <c r="H162" s="5">
        <v>2011</v>
      </c>
      <c r="I162" s="5">
        <v>81900</v>
      </c>
      <c r="J162" s="5">
        <v>7371</v>
      </c>
      <c r="K162" s="5">
        <v>0</v>
      </c>
      <c r="L162" s="5">
        <v>211271</v>
      </c>
      <c r="M162" s="41" t="s">
        <v>110</v>
      </c>
    </row>
    <row r="163" spans="1:13" x14ac:dyDescent="0.25">
      <c r="A163" s="40" t="s">
        <v>314</v>
      </c>
      <c r="B163" s="5" t="s">
        <v>315</v>
      </c>
      <c r="C163" s="5" t="s">
        <v>85</v>
      </c>
      <c r="D163" s="7">
        <v>41612</v>
      </c>
      <c r="E163" s="5" t="s">
        <v>137</v>
      </c>
      <c r="F163" s="5" t="s">
        <v>61</v>
      </c>
      <c r="G163" s="5" t="s">
        <v>121</v>
      </c>
      <c r="H163" s="5">
        <v>2011</v>
      </c>
      <c r="I163" s="5">
        <v>64200</v>
      </c>
      <c r="J163" s="5">
        <v>3210</v>
      </c>
      <c r="K163" s="5">
        <v>0</v>
      </c>
      <c r="L163" s="5">
        <v>67410</v>
      </c>
      <c r="M163" s="41" t="s">
        <v>76</v>
      </c>
    </row>
    <row r="164" spans="1:13" x14ac:dyDescent="0.25">
      <c r="A164" s="40" t="s">
        <v>316</v>
      </c>
      <c r="B164" s="5" t="s">
        <v>139</v>
      </c>
      <c r="C164" s="5" t="s">
        <v>85</v>
      </c>
      <c r="D164" s="7">
        <v>41612</v>
      </c>
      <c r="E164" s="5" t="s">
        <v>137</v>
      </c>
      <c r="F164" s="5" t="s">
        <v>61</v>
      </c>
      <c r="G164" s="5" t="s">
        <v>121</v>
      </c>
      <c r="H164" s="5">
        <v>2011</v>
      </c>
      <c r="I164" s="5">
        <v>89250</v>
      </c>
      <c r="J164" s="5">
        <v>4462.5</v>
      </c>
      <c r="K164" s="5">
        <v>0</v>
      </c>
      <c r="L164" s="5">
        <v>229712.5</v>
      </c>
      <c r="M164" s="41" t="s">
        <v>110</v>
      </c>
    </row>
    <row r="165" spans="1:13" x14ac:dyDescent="0.25">
      <c r="A165" s="40" t="s">
        <v>317</v>
      </c>
      <c r="B165" s="5" t="s">
        <v>259</v>
      </c>
      <c r="C165" s="5" t="s">
        <v>59</v>
      </c>
      <c r="D165" s="7">
        <v>41622</v>
      </c>
      <c r="E165" s="5" t="s">
        <v>137</v>
      </c>
      <c r="F165" s="5" t="s">
        <v>61</v>
      </c>
      <c r="G165" s="5" t="s">
        <v>121</v>
      </c>
      <c r="H165" s="5">
        <v>2011</v>
      </c>
      <c r="I165" s="5">
        <v>45760</v>
      </c>
      <c r="J165" s="5">
        <v>3203.2</v>
      </c>
      <c r="K165" s="5">
        <v>1372.8</v>
      </c>
      <c r="L165" s="5">
        <v>50336</v>
      </c>
      <c r="M165" s="41" t="s">
        <v>73</v>
      </c>
    </row>
    <row r="166" spans="1:13" x14ac:dyDescent="0.25">
      <c r="A166" s="40" t="s">
        <v>318</v>
      </c>
      <c r="B166" s="5" t="s">
        <v>126</v>
      </c>
      <c r="C166" s="5" t="s">
        <v>59</v>
      </c>
      <c r="D166" s="7">
        <v>40026</v>
      </c>
      <c r="E166" s="5" t="s">
        <v>137</v>
      </c>
      <c r="F166" s="5" t="s">
        <v>61</v>
      </c>
      <c r="G166" s="5" t="s">
        <v>121</v>
      </c>
      <c r="H166" s="5">
        <v>2011</v>
      </c>
      <c r="I166" s="5">
        <v>52320</v>
      </c>
      <c r="J166" s="5">
        <v>4708.8</v>
      </c>
      <c r="K166" s="5">
        <v>2092.8000000000002</v>
      </c>
      <c r="L166" s="5">
        <v>59121.600000000006</v>
      </c>
      <c r="M166" s="41" t="s">
        <v>73</v>
      </c>
    </row>
    <row r="167" spans="1:13" x14ac:dyDescent="0.25">
      <c r="A167" s="40" t="s">
        <v>319</v>
      </c>
      <c r="B167" s="5" t="s">
        <v>133</v>
      </c>
      <c r="C167" s="5" t="s">
        <v>59</v>
      </c>
      <c r="D167" s="7">
        <v>40136</v>
      </c>
      <c r="E167" s="5" t="s">
        <v>137</v>
      </c>
      <c r="F167" s="5" t="s">
        <v>61</v>
      </c>
      <c r="G167" s="5" t="s">
        <v>121</v>
      </c>
      <c r="H167" s="5">
        <v>2011</v>
      </c>
      <c r="I167" s="5">
        <v>75920</v>
      </c>
      <c r="J167" s="5">
        <v>9110.4</v>
      </c>
      <c r="K167" s="5">
        <v>2277.6</v>
      </c>
      <c r="L167" s="5">
        <v>87308</v>
      </c>
      <c r="M167" s="41" t="s">
        <v>99</v>
      </c>
    </row>
    <row r="168" spans="1:13" x14ac:dyDescent="0.25">
      <c r="A168" s="40" t="s">
        <v>320</v>
      </c>
      <c r="B168" s="5" t="s">
        <v>65</v>
      </c>
      <c r="C168" s="5" t="s">
        <v>59</v>
      </c>
      <c r="D168" s="7">
        <v>40139</v>
      </c>
      <c r="E168" s="5" t="s">
        <v>137</v>
      </c>
      <c r="F168" s="5" t="s">
        <v>61</v>
      </c>
      <c r="G168" s="5" t="s">
        <v>121</v>
      </c>
      <c r="H168" s="5">
        <v>2011</v>
      </c>
      <c r="I168" s="5">
        <v>84700</v>
      </c>
      <c r="J168" s="5">
        <v>9317</v>
      </c>
      <c r="K168" s="5">
        <v>1694</v>
      </c>
      <c r="L168" s="5">
        <v>95711</v>
      </c>
      <c r="M168" s="41" t="s">
        <v>140</v>
      </c>
    </row>
    <row r="169" spans="1:13" x14ac:dyDescent="0.25">
      <c r="A169" s="40" t="s">
        <v>321</v>
      </c>
      <c r="B169" s="5" t="s">
        <v>224</v>
      </c>
      <c r="C169" s="5" t="s">
        <v>59</v>
      </c>
      <c r="D169" s="7">
        <v>40303</v>
      </c>
      <c r="E169" s="5" t="s">
        <v>137</v>
      </c>
      <c r="F169" s="5" t="s">
        <v>61</v>
      </c>
      <c r="G169" s="5" t="s">
        <v>121</v>
      </c>
      <c r="H169" s="5">
        <v>2011</v>
      </c>
      <c r="I169" s="5">
        <v>65720</v>
      </c>
      <c r="J169" s="5">
        <v>4600.3999999999996</v>
      </c>
      <c r="K169" s="5">
        <v>657.2</v>
      </c>
      <c r="L169" s="5">
        <v>70977.599999999991</v>
      </c>
      <c r="M169" s="41" t="s">
        <v>73</v>
      </c>
    </row>
    <row r="170" spans="1:13" x14ac:dyDescent="0.25">
      <c r="A170" s="40" t="s">
        <v>322</v>
      </c>
      <c r="B170" s="5" t="s">
        <v>124</v>
      </c>
      <c r="C170" s="5" t="s">
        <v>85</v>
      </c>
      <c r="D170" s="7">
        <v>40318</v>
      </c>
      <c r="E170" s="5" t="s">
        <v>137</v>
      </c>
      <c r="F170" s="5" t="s">
        <v>61</v>
      </c>
      <c r="G170" s="5" t="s">
        <v>121</v>
      </c>
      <c r="H170" s="5">
        <v>2011</v>
      </c>
      <c r="I170" s="5">
        <v>51060</v>
      </c>
      <c r="J170" s="5">
        <v>3574.2</v>
      </c>
      <c r="K170" s="5">
        <v>0</v>
      </c>
      <c r="L170" s="5">
        <v>133634.20000000001</v>
      </c>
      <c r="M170" s="41" t="s">
        <v>110</v>
      </c>
    </row>
    <row r="171" spans="1:13" x14ac:dyDescent="0.25">
      <c r="A171" s="40" t="s">
        <v>323</v>
      </c>
      <c r="B171" s="5" t="s">
        <v>315</v>
      </c>
      <c r="C171" s="5" t="s">
        <v>85</v>
      </c>
      <c r="D171" s="7">
        <v>40394</v>
      </c>
      <c r="E171" s="5" t="s">
        <v>137</v>
      </c>
      <c r="F171" s="5" t="s">
        <v>61</v>
      </c>
      <c r="G171" s="5" t="s">
        <v>121</v>
      </c>
      <c r="H171" s="5">
        <v>2011</v>
      </c>
      <c r="I171" s="5">
        <v>75600</v>
      </c>
      <c r="J171" s="5">
        <v>3780</v>
      </c>
      <c r="K171" s="5">
        <v>1512</v>
      </c>
      <c r="L171" s="5">
        <v>80892</v>
      </c>
      <c r="M171" s="41" t="s">
        <v>88</v>
      </c>
    </row>
    <row r="172" spans="1:13" x14ac:dyDescent="0.25">
      <c r="A172" s="40" t="s">
        <v>324</v>
      </c>
      <c r="B172" s="5" t="s">
        <v>315</v>
      </c>
      <c r="C172" s="5" t="s">
        <v>85</v>
      </c>
      <c r="D172" s="7">
        <v>40446</v>
      </c>
      <c r="E172" s="5" t="s">
        <v>137</v>
      </c>
      <c r="F172" s="5" t="s">
        <v>61</v>
      </c>
      <c r="G172" s="5" t="s">
        <v>121</v>
      </c>
      <c r="H172" s="5">
        <v>2011</v>
      </c>
      <c r="I172" s="5">
        <v>29680</v>
      </c>
      <c r="J172" s="5">
        <v>1780.8</v>
      </c>
      <c r="K172" s="5">
        <v>890.4</v>
      </c>
      <c r="L172" s="5">
        <v>32351.200000000001</v>
      </c>
      <c r="M172" s="41" t="s">
        <v>146</v>
      </c>
    </row>
    <row r="173" spans="1:13" x14ac:dyDescent="0.25">
      <c r="A173" s="40" t="s">
        <v>325</v>
      </c>
      <c r="B173" s="5" t="s">
        <v>279</v>
      </c>
      <c r="C173" s="5" t="s">
        <v>85</v>
      </c>
      <c r="D173" s="7">
        <v>40470</v>
      </c>
      <c r="E173" s="5" t="s">
        <v>137</v>
      </c>
      <c r="F173" s="5" t="s">
        <v>61</v>
      </c>
      <c r="G173" s="5" t="s">
        <v>121</v>
      </c>
      <c r="H173" s="5">
        <v>2011</v>
      </c>
      <c r="I173" s="5">
        <v>41600</v>
      </c>
      <c r="J173" s="5">
        <v>4160</v>
      </c>
      <c r="K173" s="5">
        <v>0</v>
      </c>
      <c r="L173" s="5">
        <v>45760</v>
      </c>
      <c r="M173" s="41" t="s">
        <v>63</v>
      </c>
    </row>
    <row r="174" spans="1:13" x14ac:dyDescent="0.25">
      <c r="A174" s="40" t="s">
        <v>326</v>
      </c>
      <c r="B174" s="5" t="s">
        <v>187</v>
      </c>
      <c r="C174" s="5" t="s">
        <v>59</v>
      </c>
      <c r="D174" s="7">
        <v>40533</v>
      </c>
      <c r="E174" s="5" t="s">
        <v>137</v>
      </c>
      <c r="F174" s="5" t="s">
        <v>61</v>
      </c>
      <c r="G174" s="5" t="s">
        <v>121</v>
      </c>
      <c r="H174" s="5">
        <v>2011</v>
      </c>
      <c r="I174" s="5">
        <v>54080</v>
      </c>
      <c r="J174" s="5">
        <v>4867.2</v>
      </c>
      <c r="K174" s="5">
        <v>2163.1999999999998</v>
      </c>
      <c r="L174" s="5">
        <v>61110.399999999994</v>
      </c>
      <c r="M174" s="41" t="s">
        <v>140</v>
      </c>
    </row>
    <row r="175" spans="1:13" x14ac:dyDescent="0.25">
      <c r="A175" s="40" t="s">
        <v>327</v>
      </c>
      <c r="B175" s="5" t="s">
        <v>262</v>
      </c>
      <c r="C175" s="5" t="s">
        <v>85</v>
      </c>
      <c r="D175" s="7">
        <v>40552</v>
      </c>
      <c r="E175" s="5" t="s">
        <v>137</v>
      </c>
      <c r="F175" s="5" t="s">
        <v>61</v>
      </c>
      <c r="G175" s="5" t="s">
        <v>121</v>
      </c>
      <c r="H175" s="5">
        <v>2011</v>
      </c>
      <c r="I175" s="5">
        <v>35000</v>
      </c>
      <c r="J175" s="5">
        <v>2100</v>
      </c>
      <c r="K175" s="5">
        <v>350</v>
      </c>
      <c r="L175" s="5">
        <v>37450</v>
      </c>
      <c r="M175" s="41" t="s">
        <v>88</v>
      </c>
    </row>
    <row r="176" spans="1:13" x14ac:dyDescent="0.25">
      <c r="A176" s="40" t="s">
        <v>328</v>
      </c>
      <c r="B176" s="5" t="s">
        <v>329</v>
      </c>
      <c r="C176" s="5" t="s">
        <v>59</v>
      </c>
      <c r="D176" s="7">
        <v>40650</v>
      </c>
      <c r="E176" s="5" t="s">
        <v>137</v>
      </c>
      <c r="F176" s="5" t="s">
        <v>61</v>
      </c>
      <c r="G176" s="5" t="s">
        <v>121</v>
      </c>
      <c r="H176" s="5">
        <v>2011</v>
      </c>
      <c r="I176" s="5">
        <v>65000</v>
      </c>
      <c r="J176" s="5">
        <v>4550</v>
      </c>
      <c r="K176" s="5">
        <v>1300</v>
      </c>
      <c r="L176" s="5">
        <v>70850</v>
      </c>
      <c r="M176" s="41" t="s">
        <v>66</v>
      </c>
    </row>
    <row r="177" spans="1:13" x14ac:dyDescent="0.25">
      <c r="A177" s="40" t="s">
        <v>330</v>
      </c>
      <c r="B177" s="5" t="s">
        <v>130</v>
      </c>
      <c r="C177" s="5" t="s">
        <v>59</v>
      </c>
      <c r="D177" s="7">
        <v>40669</v>
      </c>
      <c r="E177" s="5" t="s">
        <v>137</v>
      </c>
      <c r="F177" s="5" t="s">
        <v>61</v>
      </c>
      <c r="G177" s="5" t="s">
        <v>62</v>
      </c>
      <c r="H177" s="5">
        <v>2011</v>
      </c>
      <c r="I177" s="5">
        <v>85000</v>
      </c>
      <c r="J177" s="5">
        <v>7650</v>
      </c>
      <c r="K177" s="5">
        <v>1700</v>
      </c>
      <c r="L177" s="5">
        <v>94350</v>
      </c>
      <c r="M177" s="41" t="s">
        <v>99</v>
      </c>
    </row>
    <row r="178" spans="1:13" x14ac:dyDescent="0.25">
      <c r="A178" s="40" t="s">
        <v>331</v>
      </c>
      <c r="B178" s="5" t="s">
        <v>58</v>
      </c>
      <c r="C178" s="5" t="s">
        <v>59</v>
      </c>
      <c r="D178" s="7">
        <v>40766</v>
      </c>
      <c r="E178" s="5" t="s">
        <v>137</v>
      </c>
      <c r="F178" s="5" t="s">
        <v>61</v>
      </c>
      <c r="G178" s="5" t="s">
        <v>62</v>
      </c>
      <c r="H178" s="5">
        <v>2011</v>
      </c>
      <c r="I178" s="5">
        <v>44000</v>
      </c>
      <c r="J178" s="5">
        <v>3520</v>
      </c>
      <c r="K178" s="5">
        <v>440</v>
      </c>
      <c r="L178" s="5">
        <v>47960</v>
      </c>
      <c r="M178" s="41" t="s">
        <v>73</v>
      </c>
    </row>
    <row r="179" spans="1:13" x14ac:dyDescent="0.25">
      <c r="A179" s="40" t="s">
        <v>332</v>
      </c>
      <c r="B179" s="5" t="s">
        <v>248</v>
      </c>
      <c r="C179" s="5" t="s">
        <v>59</v>
      </c>
      <c r="D179" s="7">
        <v>40788</v>
      </c>
      <c r="E179" s="5" t="s">
        <v>137</v>
      </c>
      <c r="F179" s="5" t="s">
        <v>61</v>
      </c>
      <c r="G179" s="5" t="s">
        <v>62</v>
      </c>
      <c r="H179" s="5">
        <v>2011</v>
      </c>
      <c r="I179" s="5">
        <v>96000</v>
      </c>
      <c r="J179" s="5">
        <v>6720</v>
      </c>
      <c r="K179" s="5">
        <v>960</v>
      </c>
      <c r="L179" s="5">
        <v>103680</v>
      </c>
      <c r="M179" s="41" t="s">
        <v>73</v>
      </c>
    </row>
    <row r="180" spans="1:13" x14ac:dyDescent="0.25">
      <c r="A180" s="40" t="s">
        <v>333</v>
      </c>
      <c r="B180" s="5" t="s">
        <v>65</v>
      </c>
      <c r="C180" s="5" t="s">
        <v>59</v>
      </c>
      <c r="D180" s="7">
        <v>40863</v>
      </c>
      <c r="E180" s="5" t="s">
        <v>137</v>
      </c>
      <c r="F180" s="5" t="s">
        <v>61</v>
      </c>
      <c r="G180" s="5" t="s">
        <v>62</v>
      </c>
      <c r="H180" s="5">
        <v>2011</v>
      </c>
      <c r="I180" s="5">
        <v>119000</v>
      </c>
      <c r="J180" s="5">
        <v>5950</v>
      </c>
      <c r="K180" s="5">
        <v>3570</v>
      </c>
      <c r="L180" s="5">
        <v>128520</v>
      </c>
      <c r="M180" s="41" t="s">
        <v>140</v>
      </c>
    </row>
    <row r="181" spans="1:13" x14ac:dyDescent="0.25">
      <c r="A181" s="40" t="s">
        <v>334</v>
      </c>
      <c r="B181" s="5" t="s">
        <v>157</v>
      </c>
      <c r="C181" s="5" t="s">
        <v>59</v>
      </c>
      <c r="D181" s="7">
        <v>40899</v>
      </c>
      <c r="E181" s="5" t="s">
        <v>137</v>
      </c>
      <c r="F181" s="5" t="s">
        <v>61</v>
      </c>
      <c r="G181" s="5" t="s">
        <v>62</v>
      </c>
      <c r="H181" s="5">
        <v>2011</v>
      </c>
      <c r="I181" s="5">
        <v>67000</v>
      </c>
      <c r="J181" s="5">
        <v>6700</v>
      </c>
      <c r="K181" s="5">
        <v>3350</v>
      </c>
      <c r="L181" s="5">
        <v>77050</v>
      </c>
      <c r="M181" s="41" t="s">
        <v>73</v>
      </c>
    </row>
    <row r="182" spans="1:13" x14ac:dyDescent="0.25">
      <c r="A182" s="40" t="s">
        <v>335</v>
      </c>
      <c r="B182" s="5" t="s">
        <v>254</v>
      </c>
      <c r="C182" s="5" t="s">
        <v>59</v>
      </c>
      <c r="D182" s="7">
        <v>40414</v>
      </c>
      <c r="E182" s="5" t="s">
        <v>137</v>
      </c>
      <c r="F182" s="5" t="s">
        <v>61</v>
      </c>
      <c r="G182" s="5" t="s">
        <v>62</v>
      </c>
      <c r="H182" s="5">
        <v>2012</v>
      </c>
      <c r="I182" s="5">
        <v>70806</v>
      </c>
      <c r="J182" s="5">
        <v>7080.6</v>
      </c>
      <c r="K182" s="5">
        <v>0</v>
      </c>
      <c r="L182" s="5">
        <v>192886.6</v>
      </c>
      <c r="M182" s="41" t="s">
        <v>110</v>
      </c>
    </row>
    <row r="183" spans="1:13" x14ac:dyDescent="0.25">
      <c r="A183" s="40" t="s">
        <v>336</v>
      </c>
      <c r="B183" s="5" t="s">
        <v>98</v>
      </c>
      <c r="C183" s="5" t="s">
        <v>59</v>
      </c>
      <c r="D183" s="7">
        <v>40469</v>
      </c>
      <c r="E183" s="5" t="s">
        <v>137</v>
      </c>
      <c r="F183" s="5" t="s">
        <v>61</v>
      </c>
      <c r="G183" s="5" t="s">
        <v>62</v>
      </c>
      <c r="H183" s="5">
        <v>2012</v>
      </c>
      <c r="I183" s="5">
        <v>48972</v>
      </c>
      <c r="J183" s="5">
        <v>2448.6</v>
      </c>
      <c r="K183" s="5">
        <v>0</v>
      </c>
      <c r="L183" s="5">
        <v>51420.6</v>
      </c>
      <c r="M183" s="41" t="s">
        <v>146</v>
      </c>
    </row>
    <row r="184" spans="1:13" x14ac:dyDescent="0.25">
      <c r="A184" s="40" t="s">
        <v>337</v>
      </c>
      <c r="B184" s="5" t="s">
        <v>87</v>
      </c>
      <c r="C184" s="5" t="s">
        <v>59</v>
      </c>
      <c r="D184" s="7">
        <v>40519</v>
      </c>
      <c r="E184" s="5" t="s">
        <v>137</v>
      </c>
      <c r="F184" s="5" t="s">
        <v>61</v>
      </c>
      <c r="G184" s="5" t="s">
        <v>62</v>
      </c>
      <c r="H184" s="5">
        <v>2012</v>
      </c>
      <c r="I184" s="5">
        <v>80892</v>
      </c>
      <c r="J184" s="5">
        <v>8898.1200000000008</v>
      </c>
      <c r="K184" s="5">
        <v>3235.68</v>
      </c>
      <c r="L184" s="5">
        <v>93025.799999999988</v>
      </c>
      <c r="M184" s="41" t="s">
        <v>140</v>
      </c>
    </row>
    <row r="185" spans="1:13" x14ac:dyDescent="0.25">
      <c r="A185" s="40" t="s">
        <v>338</v>
      </c>
      <c r="B185" s="5" t="s">
        <v>65</v>
      </c>
      <c r="C185" s="5" t="s">
        <v>59</v>
      </c>
      <c r="D185" s="7">
        <v>40837</v>
      </c>
      <c r="E185" s="5" t="s">
        <v>137</v>
      </c>
      <c r="F185" s="5" t="s">
        <v>61</v>
      </c>
      <c r="G185" s="5" t="s">
        <v>62</v>
      </c>
      <c r="H185" s="5">
        <v>2012</v>
      </c>
      <c r="I185" s="5">
        <v>46332</v>
      </c>
      <c r="J185" s="5">
        <v>4633.2</v>
      </c>
      <c r="K185" s="5">
        <v>0</v>
      </c>
      <c r="L185" s="5">
        <v>50965.2</v>
      </c>
      <c r="M185" s="41" t="s">
        <v>140</v>
      </c>
    </row>
    <row r="186" spans="1:13" x14ac:dyDescent="0.25">
      <c r="A186" s="40" t="s">
        <v>339</v>
      </c>
      <c r="B186" s="5" t="s">
        <v>107</v>
      </c>
      <c r="C186" s="5" t="s">
        <v>59</v>
      </c>
      <c r="D186" s="7">
        <v>40838</v>
      </c>
      <c r="E186" s="5" t="s">
        <v>137</v>
      </c>
      <c r="F186" s="5" t="s">
        <v>61</v>
      </c>
      <c r="G186" s="5" t="s">
        <v>62</v>
      </c>
      <c r="H186" s="5">
        <v>2012</v>
      </c>
      <c r="I186" s="5">
        <v>80784</v>
      </c>
      <c r="J186" s="5">
        <v>6462.72</v>
      </c>
      <c r="K186" s="5">
        <v>3231.36</v>
      </c>
      <c r="L186" s="5">
        <v>90478.080000000002</v>
      </c>
      <c r="M186" s="41" t="s">
        <v>99</v>
      </c>
    </row>
    <row r="187" spans="1:13" x14ac:dyDescent="0.25">
      <c r="A187" s="40" t="s">
        <v>340</v>
      </c>
      <c r="B187" s="5" t="s">
        <v>294</v>
      </c>
      <c r="C187" s="5" t="s">
        <v>59</v>
      </c>
      <c r="D187" s="7">
        <v>40870</v>
      </c>
      <c r="E187" s="5" t="s">
        <v>137</v>
      </c>
      <c r="F187" s="5" t="s">
        <v>61</v>
      </c>
      <c r="G187" s="5" t="s">
        <v>62</v>
      </c>
      <c r="H187" s="5">
        <v>2012</v>
      </c>
      <c r="I187" s="5">
        <v>80850</v>
      </c>
      <c r="J187" s="5">
        <v>8893.5</v>
      </c>
      <c r="K187" s="5">
        <v>4042.5</v>
      </c>
      <c r="L187" s="5">
        <v>93786</v>
      </c>
      <c r="M187" s="41" t="s">
        <v>66</v>
      </c>
    </row>
    <row r="188" spans="1:13" x14ac:dyDescent="0.25">
      <c r="A188" s="40" t="s">
        <v>341</v>
      </c>
      <c r="B188" s="5" t="s">
        <v>101</v>
      </c>
      <c r="C188" s="5" t="s">
        <v>85</v>
      </c>
      <c r="D188" s="7">
        <v>40880</v>
      </c>
      <c r="E188" s="5" t="s">
        <v>137</v>
      </c>
      <c r="F188" s="5" t="s">
        <v>61</v>
      </c>
      <c r="G188" s="5" t="s">
        <v>62</v>
      </c>
      <c r="H188" s="5">
        <v>2012</v>
      </c>
      <c r="I188" s="5">
        <v>85020</v>
      </c>
      <c r="J188" s="5">
        <v>10202.4</v>
      </c>
      <c r="K188" s="5">
        <v>2550.6</v>
      </c>
      <c r="L188" s="5">
        <v>97773</v>
      </c>
      <c r="M188" s="41" t="s">
        <v>146</v>
      </c>
    </row>
    <row r="189" spans="1:13" x14ac:dyDescent="0.25">
      <c r="A189" s="40" t="s">
        <v>342</v>
      </c>
      <c r="B189" s="5" t="s">
        <v>149</v>
      </c>
      <c r="C189" s="5" t="s">
        <v>85</v>
      </c>
      <c r="D189" s="7">
        <v>40898</v>
      </c>
      <c r="E189" s="5" t="s">
        <v>137</v>
      </c>
      <c r="F189" s="5" t="s">
        <v>61</v>
      </c>
      <c r="G189" s="5" t="s">
        <v>62</v>
      </c>
      <c r="H189" s="5">
        <v>2012</v>
      </c>
      <c r="I189" s="5">
        <v>75758</v>
      </c>
      <c r="J189" s="5">
        <v>6818.22</v>
      </c>
      <c r="K189" s="5">
        <v>757.58</v>
      </c>
      <c r="L189" s="5">
        <v>83333.8</v>
      </c>
      <c r="M189" s="41" t="s">
        <v>99</v>
      </c>
    </row>
    <row r="190" spans="1:13" x14ac:dyDescent="0.25">
      <c r="A190" s="40" t="s">
        <v>343</v>
      </c>
      <c r="B190" s="5" t="s">
        <v>224</v>
      </c>
      <c r="C190" s="5" t="s">
        <v>59</v>
      </c>
      <c r="D190" s="7">
        <v>40898</v>
      </c>
      <c r="E190" s="5" t="s">
        <v>137</v>
      </c>
      <c r="F190" s="5" t="s">
        <v>61</v>
      </c>
      <c r="G190" s="5" t="s">
        <v>62</v>
      </c>
      <c r="H190" s="5">
        <v>2012</v>
      </c>
      <c r="I190" s="5">
        <v>92906</v>
      </c>
      <c r="J190" s="5">
        <v>9290.6</v>
      </c>
      <c r="K190" s="5">
        <v>929.06</v>
      </c>
      <c r="L190" s="5">
        <v>103125.66</v>
      </c>
      <c r="M190" s="41" t="s">
        <v>146</v>
      </c>
    </row>
    <row r="191" spans="1:13" x14ac:dyDescent="0.25">
      <c r="A191" s="40" t="s">
        <v>344</v>
      </c>
      <c r="B191" s="5" t="s">
        <v>345</v>
      </c>
      <c r="C191" s="5" t="s">
        <v>59</v>
      </c>
      <c r="D191" s="7">
        <v>40901</v>
      </c>
      <c r="E191" s="5" t="s">
        <v>137</v>
      </c>
      <c r="F191" s="5" t="s">
        <v>61</v>
      </c>
      <c r="G191" s="5" t="s">
        <v>62</v>
      </c>
      <c r="H191" s="5">
        <v>2012</v>
      </c>
      <c r="I191" s="5">
        <v>107452</v>
      </c>
      <c r="J191" s="5">
        <v>11819.72</v>
      </c>
      <c r="K191" s="5">
        <v>2149.04</v>
      </c>
      <c r="L191" s="5">
        <v>121420.76</v>
      </c>
      <c r="M191" s="41" t="s">
        <v>63</v>
      </c>
    </row>
    <row r="192" spans="1:13" x14ac:dyDescent="0.25">
      <c r="A192" s="40" t="s">
        <v>346</v>
      </c>
      <c r="B192" s="5" t="s">
        <v>58</v>
      </c>
      <c r="C192" s="5" t="s">
        <v>59</v>
      </c>
      <c r="D192" s="7">
        <v>40911</v>
      </c>
      <c r="E192" s="5" t="s">
        <v>137</v>
      </c>
      <c r="F192" s="5" t="s">
        <v>61</v>
      </c>
      <c r="G192" s="5" t="s">
        <v>62</v>
      </c>
      <c r="H192" s="5">
        <v>2012</v>
      </c>
      <c r="I192" s="5">
        <v>64746</v>
      </c>
      <c r="J192" s="5">
        <v>3237.3</v>
      </c>
      <c r="K192" s="5">
        <v>0</v>
      </c>
      <c r="L192" s="5">
        <v>67983.3</v>
      </c>
      <c r="M192" s="41" t="s">
        <v>88</v>
      </c>
    </row>
    <row r="193" spans="1:13" x14ac:dyDescent="0.25">
      <c r="A193" s="40" t="s">
        <v>347</v>
      </c>
      <c r="B193" s="5" t="s">
        <v>153</v>
      </c>
      <c r="C193" s="5" t="s">
        <v>59</v>
      </c>
      <c r="D193" s="7">
        <v>40941</v>
      </c>
      <c r="E193" s="5" t="s">
        <v>137</v>
      </c>
      <c r="F193" s="5" t="s">
        <v>61</v>
      </c>
      <c r="G193" s="5" t="s">
        <v>62</v>
      </c>
      <c r="H193" s="5">
        <v>2012</v>
      </c>
      <c r="I193" s="5">
        <v>57720</v>
      </c>
      <c r="J193" s="5">
        <v>5772</v>
      </c>
      <c r="K193" s="5">
        <v>2308.8000000000002</v>
      </c>
      <c r="L193" s="5">
        <v>65800.800000000003</v>
      </c>
      <c r="M193" s="41" t="s">
        <v>88</v>
      </c>
    </row>
    <row r="194" spans="1:13" x14ac:dyDescent="0.25">
      <c r="A194" s="40" t="s">
        <v>348</v>
      </c>
      <c r="B194" s="5" t="s">
        <v>96</v>
      </c>
      <c r="C194" s="5" t="s">
        <v>59</v>
      </c>
      <c r="D194" s="7">
        <v>40947</v>
      </c>
      <c r="E194" s="5" t="s">
        <v>137</v>
      </c>
      <c r="F194" s="5" t="s">
        <v>61</v>
      </c>
      <c r="G194" s="5" t="s">
        <v>62</v>
      </c>
      <c r="H194" s="5">
        <v>2012</v>
      </c>
      <c r="I194" s="5">
        <v>99136</v>
      </c>
      <c r="J194" s="5">
        <v>4956.8</v>
      </c>
      <c r="K194" s="5">
        <v>0</v>
      </c>
      <c r="L194" s="5">
        <v>104092.8</v>
      </c>
      <c r="M194" s="41" t="s">
        <v>99</v>
      </c>
    </row>
    <row r="195" spans="1:13" x14ac:dyDescent="0.25">
      <c r="A195" s="40" t="s">
        <v>349</v>
      </c>
      <c r="B195" s="5" t="s">
        <v>206</v>
      </c>
      <c r="C195" s="5" t="s">
        <v>59</v>
      </c>
      <c r="D195" s="7">
        <v>41611</v>
      </c>
      <c r="E195" s="5" t="s">
        <v>137</v>
      </c>
      <c r="F195" s="5" t="s">
        <v>61</v>
      </c>
      <c r="G195" s="5" t="s">
        <v>62</v>
      </c>
      <c r="H195" s="5">
        <v>2012</v>
      </c>
      <c r="I195" s="5">
        <v>90090</v>
      </c>
      <c r="J195" s="5">
        <v>8108.1</v>
      </c>
      <c r="K195" s="5">
        <v>0</v>
      </c>
      <c r="L195" s="5">
        <v>233198.1</v>
      </c>
      <c r="M195" s="41" t="s">
        <v>110</v>
      </c>
    </row>
    <row r="196" spans="1:13" x14ac:dyDescent="0.25">
      <c r="A196" s="40" t="s">
        <v>350</v>
      </c>
      <c r="B196" s="5" t="s">
        <v>211</v>
      </c>
      <c r="C196" s="5" t="s">
        <v>59</v>
      </c>
      <c r="D196" s="7">
        <v>41612</v>
      </c>
      <c r="E196" s="5" t="s">
        <v>137</v>
      </c>
      <c r="F196" s="5" t="s">
        <v>61</v>
      </c>
      <c r="G196" s="5" t="s">
        <v>62</v>
      </c>
      <c r="H196" s="5">
        <v>2012</v>
      </c>
      <c r="I196" s="5">
        <v>69336</v>
      </c>
      <c r="J196" s="5">
        <v>7626.96</v>
      </c>
      <c r="K196" s="5">
        <v>2773.44</v>
      </c>
      <c r="L196" s="5">
        <v>79736.400000000009</v>
      </c>
      <c r="M196" s="41" t="s">
        <v>76</v>
      </c>
    </row>
    <row r="197" spans="1:13" x14ac:dyDescent="0.25">
      <c r="A197" s="40" t="s">
        <v>351</v>
      </c>
      <c r="B197" s="5" t="s">
        <v>264</v>
      </c>
      <c r="C197" s="5" t="s">
        <v>59</v>
      </c>
      <c r="D197" s="7">
        <v>41612</v>
      </c>
      <c r="E197" s="5" t="s">
        <v>137</v>
      </c>
      <c r="F197" s="5" t="s">
        <v>61</v>
      </c>
      <c r="G197" s="5" t="s">
        <v>62</v>
      </c>
      <c r="H197" s="5">
        <v>2012</v>
      </c>
      <c r="I197" s="5">
        <v>92820</v>
      </c>
      <c r="J197" s="5">
        <v>9282</v>
      </c>
      <c r="K197" s="5">
        <v>0</v>
      </c>
      <c r="L197" s="5">
        <v>242102</v>
      </c>
      <c r="M197" s="41" t="s">
        <v>110</v>
      </c>
    </row>
    <row r="198" spans="1:13" x14ac:dyDescent="0.25">
      <c r="A198" s="40" t="s">
        <v>352</v>
      </c>
      <c r="B198" s="5" t="s">
        <v>224</v>
      </c>
      <c r="C198" s="5" t="s">
        <v>59</v>
      </c>
      <c r="D198" s="7">
        <v>41622</v>
      </c>
      <c r="E198" s="5" t="s">
        <v>137</v>
      </c>
      <c r="F198" s="5" t="s">
        <v>61</v>
      </c>
      <c r="G198" s="5" t="s">
        <v>62</v>
      </c>
      <c r="H198" s="5">
        <v>2012</v>
      </c>
      <c r="I198" s="5">
        <v>51251</v>
      </c>
      <c r="J198" s="5">
        <v>3075.06</v>
      </c>
      <c r="K198" s="5">
        <v>2562.5500000000002</v>
      </c>
      <c r="L198" s="5">
        <v>56888.61</v>
      </c>
      <c r="M198" s="41" t="s">
        <v>73</v>
      </c>
    </row>
    <row r="199" spans="1:13" x14ac:dyDescent="0.25">
      <c r="A199" s="40" t="s">
        <v>353</v>
      </c>
      <c r="B199" s="5" t="s">
        <v>354</v>
      </c>
      <c r="C199" s="5" t="s">
        <v>59</v>
      </c>
      <c r="D199" s="7">
        <v>40026</v>
      </c>
      <c r="E199" s="5" t="s">
        <v>137</v>
      </c>
      <c r="F199" s="5" t="s">
        <v>61</v>
      </c>
      <c r="G199" s="5" t="s">
        <v>62</v>
      </c>
      <c r="H199" s="5">
        <v>2012</v>
      </c>
      <c r="I199" s="5">
        <v>58598</v>
      </c>
      <c r="J199" s="5">
        <v>7031.76</v>
      </c>
      <c r="K199" s="5">
        <v>0</v>
      </c>
      <c r="L199" s="5">
        <v>65629.759999999995</v>
      </c>
      <c r="M199" s="41" t="s">
        <v>73</v>
      </c>
    </row>
    <row r="200" spans="1:13" x14ac:dyDescent="0.25">
      <c r="A200" s="40" t="s">
        <v>355</v>
      </c>
      <c r="B200" s="5" t="s">
        <v>246</v>
      </c>
      <c r="C200" s="5" t="s">
        <v>59</v>
      </c>
      <c r="D200" s="7">
        <v>40136</v>
      </c>
      <c r="E200" s="5" t="s">
        <v>137</v>
      </c>
      <c r="F200" s="5" t="s">
        <v>61</v>
      </c>
      <c r="G200" s="5" t="s">
        <v>62</v>
      </c>
      <c r="H200" s="5">
        <v>2012</v>
      </c>
      <c r="I200" s="5">
        <v>80475</v>
      </c>
      <c r="J200" s="5">
        <v>9657</v>
      </c>
      <c r="K200" s="5">
        <v>3219</v>
      </c>
      <c r="L200" s="5">
        <v>93351</v>
      </c>
      <c r="M200" s="41" t="s">
        <v>99</v>
      </c>
    </row>
    <row r="201" spans="1:13" x14ac:dyDescent="0.25">
      <c r="A201" s="40" t="s">
        <v>356</v>
      </c>
      <c r="B201" s="5" t="s">
        <v>78</v>
      </c>
      <c r="C201" s="5" t="s">
        <v>59</v>
      </c>
      <c r="D201" s="7">
        <v>40139</v>
      </c>
      <c r="E201" s="5" t="s">
        <v>137</v>
      </c>
      <c r="F201" s="5" t="s">
        <v>61</v>
      </c>
      <c r="G201" s="5" t="s">
        <v>62</v>
      </c>
      <c r="H201" s="5">
        <v>2012</v>
      </c>
      <c r="I201" s="5">
        <v>89782</v>
      </c>
      <c r="J201" s="5">
        <v>9876.02</v>
      </c>
      <c r="K201" s="5">
        <v>897.82</v>
      </c>
      <c r="L201" s="5">
        <v>100555.84000000001</v>
      </c>
      <c r="M201" s="41" t="s">
        <v>140</v>
      </c>
    </row>
    <row r="202" spans="1:13" x14ac:dyDescent="0.25">
      <c r="A202" s="40" t="s">
        <v>357</v>
      </c>
      <c r="B202" s="5" t="s">
        <v>214</v>
      </c>
      <c r="C202" s="5" t="s">
        <v>59</v>
      </c>
      <c r="D202" s="7">
        <v>40303</v>
      </c>
      <c r="E202" s="5" t="s">
        <v>137</v>
      </c>
      <c r="F202" s="5" t="s">
        <v>61</v>
      </c>
      <c r="G202" s="5" t="s">
        <v>62</v>
      </c>
      <c r="H202" s="5">
        <v>2012</v>
      </c>
      <c r="I202" s="5">
        <v>71635</v>
      </c>
      <c r="J202" s="5">
        <v>3581.75</v>
      </c>
      <c r="K202" s="5">
        <v>0</v>
      </c>
      <c r="L202" s="5">
        <v>75216.75</v>
      </c>
      <c r="M202" s="41" t="s">
        <v>73</v>
      </c>
    </row>
    <row r="203" spans="1:13" x14ac:dyDescent="0.25">
      <c r="A203" s="40" t="s">
        <v>358</v>
      </c>
      <c r="B203" s="5" t="s">
        <v>208</v>
      </c>
      <c r="C203" s="5" t="s">
        <v>59</v>
      </c>
      <c r="D203" s="7">
        <v>40318</v>
      </c>
      <c r="E203" s="5" t="s">
        <v>137</v>
      </c>
      <c r="F203" s="5" t="s">
        <v>61</v>
      </c>
      <c r="G203" s="5" t="s">
        <v>121</v>
      </c>
      <c r="H203" s="5">
        <v>2012</v>
      </c>
      <c r="I203" s="5">
        <v>54634</v>
      </c>
      <c r="J203" s="5">
        <v>3824.38</v>
      </c>
      <c r="K203" s="5">
        <v>0</v>
      </c>
      <c r="L203" s="5">
        <v>148458.38</v>
      </c>
      <c r="M203" s="41" t="s">
        <v>110</v>
      </c>
    </row>
    <row r="204" spans="1:13" x14ac:dyDescent="0.25">
      <c r="A204" s="40" t="s">
        <v>359</v>
      </c>
      <c r="B204" s="5" t="s">
        <v>90</v>
      </c>
      <c r="C204" s="5" t="s">
        <v>85</v>
      </c>
      <c r="D204" s="7">
        <v>40394</v>
      </c>
      <c r="E204" s="5" t="s">
        <v>137</v>
      </c>
      <c r="F204" s="5" t="s">
        <v>61</v>
      </c>
      <c r="G204" s="5" t="s">
        <v>121</v>
      </c>
      <c r="H204" s="5">
        <v>2012</v>
      </c>
      <c r="I204" s="5">
        <v>81648</v>
      </c>
      <c r="J204" s="5">
        <v>4082.4</v>
      </c>
      <c r="K204" s="5">
        <v>3265.92</v>
      </c>
      <c r="L204" s="5">
        <v>88996.319999999992</v>
      </c>
      <c r="M204" s="41" t="s">
        <v>88</v>
      </c>
    </row>
    <row r="205" spans="1:13" x14ac:dyDescent="0.25">
      <c r="A205" s="40" t="s">
        <v>360</v>
      </c>
      <c r="B205" s="5" t="s">
        <v>128</v>
      </c>
      <c r="C205" s="5" t="s">
        <v>59</v>
      </c>
      <c r="D205" s="7">
        <v>40446</v>
      </c>
      <c r="E205" s="5" t="s">
        <v>137</v>
      </c>
      <c r="F205" s="5" t="s">
        <v>61</v>
      </c>
      <c r="G205" s="5" t="s">
        <v>121</v>
      </c>
      <c r="H205" s="5">
        <v>2012</v>
      </c>
      <c r="I205" s="5">
        <v>30570</v>
      </c>
      <c r="J205" s="5">
        <v>1834.2</v>
      </c>
      <c r="K205" s="5">
        <v>1528.5</v>
      </c>
      <c r="L205" s="5">
        <v>33932.699999999997</v>
      </c>
      <c r="M205" s="41" t="s">
        <v>146</v>
      </c>
    </row>
    <row r="206" spans="1:13" x14ac:dyDescent="0.25">
      <c r="A206" s="40" t="s">
        <v>361</v>
      </c>
      <c r="B206" s="5" t="s">
        <v>116</v>
      </c>
      <c r="C206" s="5" t="s">
        <v>59</v>
      </c>
      <c r="D206" s="7">
        <v>40470</v>
      </c>
      <c r="E206" s="5" t="s">
        <v>137</v>
      </c>
      <c r="F206" s="5" t="s">
        <v>61</v>
      </c>
      <c r="G206" s="5" t="s">
        <v>121</v>
      </c>
      <c r="H206" s="5">
        <v>2012</v>
      </c>
      <c r="I206" s="5">
        <v>43680</v>
      </c>
      <c r="J206" s="5">
        <v>3494.4</v>
      </c>
      <c r="K206" s="5">
        <v>2184</v>
      </c>
      <c r="L206" s="5">
        <v>49358.400000000001</v>
      </c>
      <c r="M206" s="41" t="s">
        <v>63</v>
      </c>
    </row>
    <row r="207" spans="1:13" x14ac:dyDescent="0.25">
      <c r="A207" s="40" t="s">
        <v>362</v>
      </c>
      <c r="B207" s="5" t="s">
        <v>329</v>
      </c>
      <c r="C207" s="5" t="s">
        <v>59</v>
      </c>
      <c r="D207" s="7">
        <v>40533</v>
      </c>
      <c r="E207" s="5" t="s">
        <v>137</v>
      </c>
      <c r="F207" s="5" t="s">
        <v>61</v>
      </c>
      <c r="G207" s="5" t="s">
        <v>121</v>
      </c>
      <c r="H207" s="5">
        <v>2012</v>
      </c>
      <c r="I207" s="5">
        <v>57866</v>
      </c>
      <c r="J207" s="5">
        <v>5207.9399999999996</v>
      </c>
      <c r="K207" s="5">
        <v>578.66</v>
      </c>
      <c r="L207" s="5">
        <v>63652.600000000006</v>
      </c>
      <c r="M207" s="41" t="s">
        <v>140</v>
      </c>
    </row>
    <row r="208" spans="1:13" x14ac:dyDescent="0.25">
      <c r="A208" s="40" t="s">
        <v>363</v>
      </c>
      <c r="B208" s="5" t="s">
        <v>145</v>
      </c>
      <c r="C208" s="5" t="s">
        <v>59</v>
      </c>
      <c r="D208" s="7">
        <v>40552</v>
      </c>
      <c r="E208" s="5" t="s">
        <v>137</v>
      </c>
      <c r="F208" s="5" t="s">
        <v>61</v>
      </c>
      <c r="G208" s="5" t="s">
        <v>121</v>
      </c>
      <c r="H208" s="5">
        <v>2012</v>
      </c>
      <c r="I208" s="5">
        <v>38150</v>
      </c>
      <c r="J208" s="5">
        <v>2670.5</v>
      </c>
      <c r="K208" s="5">
        <v>763</v>
      </c>
      <c r="L208" s="5">
        <v>41583.5</v>
      </c>
      <c r="M208" s="41" t="s">
        <v>88</v>
      </c>
    </row>
    <row r="209" spans="1:13" x14ac:dyDescent="0.25">
      <c r="A209" s="40" t="s">
        <v>364</v>
      </c>
      <c r="B209" s="5" t="s">
        <v>206</v>
      </c>
      <c r="C209" s="5" t="s">
        <v>59</v>
      </c>
      <c r="D209" s="7">
        <v>40650</v>
      </c>
      <c r="E209" s="5" t="s">
        <v>137</v>
      </c>
      <c r="F209" s="5" t="s">
        <v>61</v>
      </c>
      <c r="G209" s="5" t="s">
        <v>121</v>
      </c>
      <c r="H209" s="5">
        <v>2012</v>
      </c>
      <c r="I209" s="5">
        <v>68900</v>
      </c>
      <c r="J209" s="5">
        <v>4823</v>
      </c>
      <c r="K209" s="5">
        <v>0</v>
      </c>
      <c r="L209" s="5">
        <v>73723</v>
      </c>
      <c r="M209" s="41" t="s">
        <v>66</v>
      </c>
    </row>
    <row r="210" spans="1:13" x14ac:dyDescent="0.25">
      <c r="A210" s="40" t="s">
        <v>365</v>
      </c>
      <c r="B210" s="5" t="s">
        <v>246</v>
      </c>
      <c r="C210" s="5" t="s">
        <v>59</v>
      </c>
      <c r="D210" s="7">
        <v>40669</v>
      </c>
      <c r="E210" s="5" t="s">
        <v>137</v>
      </c>
      <c r="F210" s="5" t="s">
        <v>61</v>
      </c>
      <c r="G210" s="5" t="s">
        <v>121</v>
      </c>
      <c r="H210" s="5">
        <v>2012</v>
      </c>
      <c r="I210" s="5">
        <v>87550</v>
      </c>
      <c r="J210" s="5">
        <v>8755</v>
      </c>
      <c r="K210" s="5">
        <v>1751</v>
      </c>
      <c r="L210" s="5">
        <v>98056</v>
      </c>
      <c r="M210" s="41" t="s">
        <v>99</v>
      </c>
    </row>
    <row r="211" spans="1:13" x14ac:dyDescent="0.25">
      <c r="A211" s="40" t="s">
        <v>366</v>
      </c>
      <c r="B211" s="5" t="s">
        <v>264</v>
      </c>
      <c r="C211" s="5" t="s">
        <v>59</v>
      </c>
      <c r="D211" s="7">
        <v>40766</v>
      </c>
      <c r="E211" s="5" t="s">
        <v>137</v>
      </c>
      <c r="F211" s="5" t="s">
        <v>61</v>
      </c>
      <c r="G211" s="5" t="s">
        <v>121</v>
      </c>
      <c r="H211" s="5">
        <v>2012</v>
      </c>
      <c r="I211" s="5">
        <v>47080</v>
      </c>
      <c r="J211" s="5">
        <v>5649.6</v>
      </c>
      <c r="K211" s="5">
        <v>941.6</v>
      </c>
      <c r="L211" s="5">
        <v>53671.199999999997</v>
      </c>
      <c r="M211" s="41" t="s">
        <v>73</v>
      </c>
    </row>
    <row r="212" spans="1:13" x14ac:dyDescent="0.25">
      <c r="A212" s="40" t="s">
        <v>367</v>
      </c>
      <c r="B212" s="5" t="s">
        <v>275</v>
      </c>
      <c r="C212" s="5" t="s">
        <v>59</v>
      </c>
      <c r="D212" s="7">
        <v>40788</v>
      </c>
      <c r="E212" s="5" t="s">
        <v>137</v>
      </c>
      <c r="F212" s="5" t="s">
        <v>61</v>
      </c>
      <c r="G212" s="5" t="s">
        <v>121</v>
      </c>
      <c r="H212" s="5">
        <v>2012</v>
      </c>
      <c r="I212" s="5">
        <v>107520</v>
      </c>
      <c r="J212" s="5">
        <v>8601.6</v>
      </c>
      <c r="K212" s="5">
        <v>1075.2</v>
      </c>
      <c r="L212" s="5">
        <v>117196.8</v>
      </c>
      <c r="M212" s="41" t="s">
        <v>73</v>
      </c>
    </row>
    <row r="213" spans="1:13" x14ac:dyDescent="0.25">
      <c r="A213" s="40" t="s">
        <v>368</v>
      </c>
      <c r="B213" s="5" t="s">
        <v>369</v>
      </c>
      <c r="C213" s="5" t="s">
        <v>59</v>
      </c>
      <c r="D213" s="7">
        <v>40863</v>
      </c>
      <c r="E213" s="5" t="s">
        <v>137</v>
      </c>
      <c r="F213" s="5" t="s">
        <v>61</v>
      </c>
      <c r="G213" s="5" t="s">
        <v>121</v>
      </c>
      <c r="H213" s="5">
        <v>2012</v>
      </c>
      <c r="I213" s="5">
        <v>128520</v>
      </c>
      <c r="J213" s="5">
        <v>14137.2</v>
      </c>
      <c r="K213" s="5">
        <v>1285.2</v>
      </c>
      <c r="L213" s="5">
        <v>143942.40000000002</v>
      </c>
      <c r="M213" s="41" t="s">
        <v>140</v>
      </c>
    </row>
    <row r="214" spans="1:13" x14ac:dyDescent="0.25">
      <c r="A214" s="40" t="s">
        <v>370</v>
      </c>
      <c r="B214" s="5" t="s">
        <v>124</v>
      </c>
      <c r="C214" s="5" t="s">
        <v>85</v>
      </c>
      <c r="D214" s="7">
        <v>40899</v>
      </c>
      <c r="E214" s="5" t="s">
        <v>137</v>
      </c>
      <c r="F214" s="5" t="s">
        <v>61</v>
      </c>
      <c r="G214" s="5" t="s">
        <v>121</v>
      </c>
      <c r="H214" s="5">
        <v>2012</v>
      </c>
      <c r="I214" s="5">
        <v>75040</v>
      </c>
      <c r="J214" s="5">
        <v>6753.6</v>
      </c>
      <c r="K214" s="5">
        <v>750.4</v>
      </c>
      <c r="L214" s="5">
        <v>82544</v>
      </c>
      <c r="M214" s="41" t="s">
        <v>73</v>
      </c>
    </row>
    <row r="215" spans="1:13" x14ac:dyDescent="0.25">
      <c r="A215" s="40" t="s">
        <v>371</v>
      </c>
      <c r="B215" s="5" t="s">
        <v>219</v>
      </c>
      <c r="C215" s="5" t="s">
        <v>59</v>
      </c>
      <c r="D215" s="7">
        <v>41030</v>
      </c>
      <c r="E215" s="5" t="s">
        <v>137</v>
      </c>
      <c r="F215" s="5" t="s">
        <v>61</v>
      </c>
      <c r="G215" s="5" t="s">
        <v>121</v>
      </c>
      <c r="H215" s="5">
        <v>2012</v>
      </c>
      <c r="I215" s="5">
        <v>31000</v>
      </c>
      <c r="J215" s="5">
        <v>3410</v>
      </c>
      <c r="K215" s="5">
        <v>0</v>
      </c>
      <c r="L215" s="5">
        <v>34410</v>
      </c>
      <c r="M215" s="41" t="s">
        <v>66</v>
      </c>
    </row>
    <row r="216" spans="1:13" x14ac:dyDescent="0.25">
      <c r="A216" s="40" t="s">
        <v>372</v>
      </c>
      <c r="B216" s="5" t="s">
        <v>373</v>
      </c>
      <c r="C216" s="5" t="s">
        <v>59</v>
      </c>
      <c r="D216" s="7">
        <v>41038</v>
      </c>
      <c r="E216" s="5" t="s">
        <v>137</v>
      </c>
      <c r="F216" s="5" t="s">
        <v>61</v>
      </c>
      <c r="G216" s="5" t="s">
        <v>121</v>
      </c>
      <c r="H216" s="5">
        <v>2012</v>
      </c>
      <c r="I216" s="5">
        <v>16000</v>
      </c>
      <c r="J216" s="5">
        <v>1280</v>
      </c>
      <c r="K216" s="5">
        <v>480</v>
      </c>
      <c r="L216" s="5">
        <v>17760</v>
      </c>
      <c r="M216" s="41" t="s">
        <v>73</v>
      </c>
    </row>
    <row r="217" spans="1:13" x14ac:dyDescent="0.25">
      <c r="A217" s="40" t="s">
        <v>374</v>
      </c>
      <c r="B217" s="5" t="s">
        <v>126</v>
      </c>
      <c r="C217" s="5" t="s">
        <v>59</v>
      </c>
      <c r="D217" s="7">
        <v>41085</v>
      </c>
      <c r="E217" s="5" t="s">
        <v>137</v>
      </c>
      <c r="F217" s="5" t="s">
        <v>61</v>
      </c>
      <c r="G217" s="5" t="s">
        <v>121</v>
      </c>
      <c r="H217" s="5">
        <v>2012</v>
      </c>
      <c r="I217" s="5">
        <v>53000</v>
      </c>
      <c r="J217" s="5">
        <v>4240</v>
      </c>
      <c r="K217" s="5">
        <v>530</v>
      </c>
      <c r="L217" s="5">
        <v>57770</v>
      </c>
      <c r="M217" s="41" t="s">
        <v>76</v>
      </c>
    </row>
    <row r="218" spans="1:13" x14ac:dyDescent="0.25">
      <c r="A218" s="40" t="s">
        <v>375</v>
      </c>
      <c r="B218" s="5" t="s">
        <v>142</v>
      </c>
      <c r="C218" s="5" t="s">
        <v>59</v>
      </c>
      <c r="D218" s="7">
        <v>41088</v>
      </c>
      <c r="E218" s="5" t="s">
        <v>137</v>
      </c>
      <c r="F218" s="5" t="s">
        <v>61</v>
      </c>
      <c r="G218" s="5" t="s">
        <v>121</v>
      </c>
      <c r="H218" s="5">
        <v>2012</v>
      </c>
      <c r="I218" s="5">
        <v>53000</v>
      </c>
      <c r="J218" s="5">
        <v>4240</v>
      </c>
      <c r="K218" s="5">
        <v>0</v>
      </c>
      <c r="L218" s="5">
        <v>68240</v>
      </c>
      <c r="M218" s="41" t="s">
        <v>110</v>
      </c>
    </row>
    <row r="219" spans="1:13" x14ac:dyDescent="0.25">
      <c r="A219" s="40" t="s">
        <v>376</v>
      </c>
      <c r="B219" s="5" t="s">
        <v>112</v>
      </c>
      <c r="C219" s="5" t="s">
        <v>59</v>
      </c>
      <c r="D219" s="7">
        <v>41110</v>
      </c>
      <c r="E219" s="5" t="s">
        <v>137</v>
      </c>
      <c r="F219" s="5" t="s">
        <v>61</v>
      </c>
      <c r="G219" s="5" t="s">
        <v>121</v>
      </c>
      <c r="H219" s="5">
        <v>2012</v>
      </c>
      <c r="I219" s="5">
        <v>26000</v>
      </c>
      <c r="J219" s="5">
        <v>1560</v>
      </c>
      <c r="K219" s="5">
        <v>780</v>
      </c>
      <c r="L219" s="5">
        <v>28340</v>
      </c>
      <c r="M219" s="41" t="s">
        <v>73</v>
      </c>
    </row>
    <row r="220" spans="1:13" x14ac:dyDescent="0.25">
      <c r="A220" s="40" t="s">
        <v>377</v>
      </c>
      <c r="B220" s="5" t="s">
        <v>151</v>
      </c>
      <c r="C220" s="5" t="s">
        <v>85</v>
      </c>
      <c r="D220" s="7">
        <v>41128</v>
      </c>
      <c r="E220" s="5" t="s">
        <v>137</v>
      </c>
      <c r="F220" s="5" t="s">
        <v>61</v>
      </c>
      <c r="G220" s="5" t="s">
        <v>121</v>
      </c>
      <c r="H220" s="5">
        <v>2012</v>
      </c>
      <c r="I220" s="5">
        <v>60000</v>
      </c>
      <c r="J220" s="5">
        <v>4800</v>
      </c>
      <c r="K220" s="5">
        <v>0</v>
      </c>
      <c r="L220" s="5">
        <v>74000</v>
      </c>
      <c r="M220" s="41" t="s">
        <v>110</v>
      </c>
    </row>
    <row r="221" spans="1:13" x14ac:dyDescent="0.25">
      <c r="A221" s="40" t="s">
        <v>378</v>
      </c>
      <c r="B221" s="5" t="s">
        <v>294</v>
      </c>
      <c r="C221" s="5" t="s">
        <v>59</v>
      </c>
      <c r="D221" s="7">
        <v>41144</v>
      </c>
      <c r="E221" s="5" t="s">
        <v>137</v>
      </c>
      <c r="F221" s="5" t="s">
        <v>61</v>
      </c>
      <c r="G221" s="5" t="s">
        <v>121</v>
      </c>
      <c r="H221" s="5">
        <v>2012</v>
      </c>
      <c r="I221" s="5">
        <v>34000</v>
      </c>
      <c r="J221" s="5">
        <v>3060</v>
      </c>
      <c r="K221" s="5">
        <v>1700</v>
      </c>
      <c r="L221" s="5">
        <v>38760</v>
      </c>
      <c r="M221" s="41" t="s">
        <v>99</v>
      </c>
    </row>
    <row r="222" spans="1:13" x14ac:dyDescent="0.25">
      <c r="A222" s="40" t="s">
        <v>379</v>
      </c>
      <c r="B222" s="5" t="s">
        <v>101</v>
      </c>
      <c r="C222" s="5" t="s">
        <v>85</v>
      </c>
      <c r="D222" s="7">
        <v>41234</v>
      </c>
      <c r="E222" s="5" t="s">
        <v>137</v>
      </c>
      <c r="F222" s="5" t="s">
        <v>61</v>
      </c>
      <c r="G222" s="5" t="s">
        <v>121</v>
      </c>
      <c r="H222" s="5">
        <v>2012</v>
      </c>
      <c r="I222" s="5">
        <v>64000</v>
      </c>
      <c r="J222" s="5">
        <v>5120</v>
      </c>
      <c r="K222" s="5">
        <v>2560</v>
      </c>
      <c r="L222" s="5">
        <v>71680</v>
      </c>
      <c r="M222" s="41" t="s">
        <v>99</v>
      </c>
    </row>
    <row r="223" spans="1:13" x14ac:dyDescent="0.25">
      <c r="A223" s="40" t="s">
        <v>380</v>
      </c>
      <c r="B223" s="5" t="s">
        <v>104</v>
      </c>
      <c r="C223" s="5" t="s">
        <v>59</v>
      </c>
      <c r="D223" s="7">
        <v>40414</v>
      </c>
      <c r="E223" s="5" t="s">
        <v>137</v>
      </c>
      <c r="F223" s="5" t="s">
        <v>61</v>
      </c>
      <c r="G223" s="5" t="s">
        <v>121</v>
      </c>
      <c r="H223" s="5">
        <v>2013</v>
      </c>
      <c r="I223" s="5">
        <v>75100</v>
      </c>
      <c r="J223" s="5">
        <v>4506</v>
      </c>
      <c r="K223" s="5">
        <v>0</v>
      </c>
      <c r="L223" s="5">
        <v>165606</v>
      </c>
      <c r="M223" s="41" t="s">
        <v>110</v>
      </c>
    </row>
    <row r="224" spans="1:13" x14ac:dyDescent="0.25">
      <c r="A224" s="40" t="s">
        <v>381</v>
      </c>
      <c r="B224" s="5" t="s">
        <v>87</v>
      </c>
      <c r="C224" s="5" t="s">
        <v>59</v>
      </c>
      <c r="D224" s="7">
        <v>40469</v>
      </c>
      <c r="E224" s="5" t="s">
        <v>137</v>
      </c>
      <c r="F224" s="5" t="s">
        <v>61</v>
      </c>
      <c r="G224" s="5" t="s">
        <v>121</v>
      </c>
      <c r="H224" s="5">
        <v>2013</v>
      </c>
      <c r="I224" s="5">
        <v>54800</v>
      </c>
      <c r="J224" s="5">
        <v>2740</v>
      </c>
      <c r="K224" s="5">
        <v>0</v>
      </c>
      <c r="L224" s="5">
        <v>57540</v>
      </c>
      <c r="M224" s="41" t="s">
        <v>146</v>
      </c>
    </row>
    <row r="225" spans="1:13" x14ac:dyDescent="0.25">
      <c r="A225" s="40" t="s">
        <v>382</v>
      </c>
      <c r="B225" s="5" t="s">
        <v>193</v>
      </c>
      <c r="C225" s="5" t="s">
        <v>59</v>
      </c>
      <c r="D225" s="7">
        <v>40519</v>
      </c>
      <c r="E225" s="5" t="s">
        <v>137</v>
      </c>
      <c r="F225" s="5" t="s">
        <v>61</v>
      </c>
      <c r="G225" s="5" t="s">
        <v>121</v>
      </c>
      <c r="H225" s="5">
        <v>2013</v>
      </c>
      <c r="I225" s="5">
        <v>88200</v>
      </c>
      <c r="J225" s="5">
        <v>7056</v>
      </c>
      <c r="K225" s="5">
        <v>2646</v>
      </c>
      <c r="L225" s="5">
        <v>97902</v>
      </c>
      <c r="M225" s="41" t="s">
        <v>140</v>
      </c>
    </row>
    <row r="226" spans="1:13" x14ac:dyDescent="0.25">
      <c r="A226" s="40" t="s">
        <v>383</v>
      </c>
      <c r="B226" s="5" t="s">
        <v>118</v>
      </c>
      <c r="C226" s="5" t="s">
        <v>59</v>
      </c>
      <c r="D226" s="7">
        <v>40837</v>
      </c>
      <c r="E226" s="5" t="s">
        <v>137</v>
      </c>
      <c r="F226" s="5" t="s">
        <v>61</v>
      </c>
      <c r="G226" s="5" t="s">
        <v>121</v>
      </c>
      <c r="H226" s="5">
        <v>2013</v>
      </c>
      <c r="I226" s="5">
        <v>50000</v>
      </c>
      <c r="J226" s="5">
        <v>2500</v>
      </c>
      <c r="K226" s="5">
        <v>1500</v>
      </c>
      <c r="L226" s="5">
        <v>54000</v>
      </c>
      <c r="M226" s="41" t="s">
        <v>140</v>
      </c>
    </row>
    <row r="227" spans="1:13" x14ac:dyDescent="0.25">
      <c r="A227" s="40" t="s">
        <v>384</v>
      </c>
      <c r="B227" s="5" t="s">
        <v>182</v>
      </c>
      <c r="C227" s="5" t="s">
        <v>59</v>
      </c>
      <c r="D227" s="7">
        <v>40838</v>
      </c>
      <c r="E227" s="5" t="s">
        <v>137</v>
      </c>
      <c r="F227" s="5" t="s">
        <v>61</v>
      </c>
      <c r="G227" s="5" t="s">
        <v>121</v>
      </c>
      <c r="H227" s="5">
        <v>2013</v>
      </c>
      <c r="I227" s="5">
        <v>85600</v>
      </c>
      <c r="J227" s="5">
        <v>6848</v>
      </c>
      <c r="K227" s="5">
        <v>2568</v>
      </c>
      <c r="L227" s="5">
        <v>95016</v>
      </c>
      <c r="M227" s="41" t="s">
        <v>99</v>
      </c>
    </row>
    <row r="228" spans="1:13" x14ac:dyDescent="0.25">
      <c r="A228" s="40" t="s">
        <v>385</v>
      </c>
      <c r="B228" s="5" t="s">
        <v>68</v>
      </c>
      <c r="C228" s="5" t="s">
        <v>59</v>
      </c>
      <c r="D228" s="7">
        <v>40880</v>
      </c>
      <c r="E228" s="5" t="s">
        <v>137</v>
      </c>
      <c r="F228" s="5" t="s">
        <v>61</v>
      </c>
      <c r="G228" s="5" t="s">
        <v>121</v>
      </c>
      <c r="H228" s="5">
        <v>2013</v>
      </c>
      <c r="I228" s="5">
        <v>87600</v>
      </c>
      <c r="J228" s="5">
        <v>7008</v>
      </c>
      <c r="K228" s="5">
        <v>0</v>
      </c>
      <c r="L228" s="5">
        <v>94608</v>
      </c>
      <c r="M228" s="41" t="s">
        <v>146</v>
      </c>
    </row>
    <row r="229" spans="1:13" x14ac:dyDescent="0.25">
      <c r="A229" s="40" t="s">
        <v>386</v>
      </c>
      <c r="B229" s="5" t="s">
        <v>221</v>
      </c>
      <c r="C229" s="5" t="s">
        <v>59</v>
      </c>
      <c r="D229" s="7">
        <v>40898</v>
      </c>
      <c r="E229" s="5" t="s">
        <v>137</v>
      </c>
      <c r="F229" s="5" t="s">
        <v>61</v>
      </c>
      <c r="G229" s="5" t="s">
        <v>121</v>
      </c>
      <c r="H229" s="5">
        <v>2013</v>
      </c>
      <c r="I229" s="5">
        <v>81800</v>
      </c>
      <c r="J229" s="5">
        <v>4090</v>
      </c>
      <c r="K229" s="5">
        <v>2454</v>
      </c>
      <c r="L229" s="5">
        <v>88344</v>
      </c>
      <c r="M229" s="41" t="s">
        <v>99</v>
      </c>
    </row>
    <row r="230" spans="1:13" x14ac:dyDescent="0.25">
      <c r="A230" s="40" t="s">
        <v>387</v>
      </c>
      <c r="B230" s="5" t="s">
        <v>87</v>
      </c>
      <c r="C230" s="5" t="s">
        <v>59</v>
      </c>
      <c r="D230" s="7">
        <v>40898</v>
      </c>
      <c r="E230" s="5" t="s">
        <v>137</v>
      </c>
      <c r="F230" s="5" t="s">
        <v>61</v>
      </c>
      <c r="G230" s="5" t="s">
        <v>121</v>
      </c>
      <c r="H230" s="5">
        <v>2013</v>
      </c>
      <c r="I230" s="5">
        <v>103100</v>
      </c>
      <c r="J230" s="5">
        <v>11341</v>
      </c>
      <c r="K230" s="5">
        <v>4124</v>
      </c>
      <c r="L230" s="5">
        <v>118565</v>
      </c>
      <c r="M230" s="41" t="s">
        <v>146</v>
      </c>
    </row>
    <row r="231" spans="1:13" x14ac:dyDescent="0.25">
      <c r="A231" s="40" t="s">
        <v>388</v>
      </c>
      <c r="B231" s="5" t="s">
        <v>94</v>
      </c>
      <c r="C231" s="5" t="s">
        <v>59</v>
      </c>
      <c r="D231" s="7">
        <v>40901</v>
      </c>
      <c r="E231" s="5" t="s">
        <v>137</v>
      </c>
      <c r="F231" s="5" t="s">
        <v>61</v>
      </c>
      <c r="G231" s="5" t="s">
        <v>121</v>
      </c>
      <c r="H231" s="5">
        <v>2013</v>
      </c>
      <c r="I231" s="5">
        <v>110700</v>
      </c>
      <c r="J231" s="5">
        <v>12177</v>
      </c>
      <c r="K231" s="5">
        <v>4428</v>
      </c>
      <c r="L231" s="5">
        <v>127305</v>
      </c>
      <c r="M231" s="41" t="s">
        <v>63</v>
      </c>
    </row>
    <row r="232" spans="1:13" x14ac:dyDescent="0.25">
      <c r="A232" s="40" t="s">
        <v>389</v>
      </c>
      <c r="B232" s="5" t="s">
        <v>168</v>
      </c>
      <c r="C232" s="5" t="s">
        <v>85</v>
      </c>
      <c r="D232" s="7">
        <v>40911</v>
      </c>
      <c r="E232" s="5" t="s">
        <v>137</v>
      </c>
      <c r="F232" s="5" t="s">
        <v>61</v>
      </c>
      <c r="G232" s="5" t="s">
        <v>121</v>
      </c>
      <c r="H232" s="5">
        <v>2013</v>
      </c>
      <c r="I232" s="5">
        <v>67300</v>
      </c>
      <c r="J232" s="5">
        <v>6730</v>
      </c>
      <c r="K232" s="5">
        <v>673</v>
      </c>
      <c r="L232" s="5">
        <v>74703</v>
      </c>
      <c r="M232" s="41" t="s">
        <v>88</v>
      </c>
    </row>
    <row r="233" spans="1:13" x14ac:dyDescent="0.25">
      <c r="A233" s="40" t="s">
        <v>390</v>
      </c>
      <c r="B233" s="5" t="s">
        <v>197</v>
      </c>
      <c r="C233" s="5" t="s">
        <v>85</v>
      </c>
      <c r="D233" s="7">
        <v>40941</v>
      </c>
      <c r="E233" s="5" t="s">
        <v>137</v>
      </c>
      <c r="F233" s="5" t="s">
        <v>61</v>
      </c>
      <c r="G233" s="5" t="s">
        <v>121</v>
      </c>
      <c r="H233" s="5">
        <v>2013</v>
      </c>
      <c r="I233" s="5">
        <v>64600</v>
      </c>
      <c r="J233" s="5">
        <v>5814</v>
      </c>
      <c r="K233" s="5">
        <v>2584</v>
      </c>
      <c r="L233" s="5">
        <v>72998</v>
      </c>
      <c r="M233" s="41" t="s">
        <v>88</v>
      </c>
    </row>
    <row r="234" spans="1:13" x14ac:dyDescent="0.25">
      <c r="A234" s="40" t="s">
        <v>391</v>
      </c>
      <c r="B234" s="5" t="s">
        <v>92</v>
      </c>
      <c r="C234" s="5" t="s">
        <v>59</v>
      </c>
      <c r="D234" s="7">
        <v>40947</v>
      </c>
      <c r="E234" s="5" t="s">
        <v>137</v>
      </c>
      <c r="F234" s="5" t="s">
        <v>61</v>
      </c>
      <c r="G234" s="5" t="s">
        <v>121</v>
      </c>
      <c r="H234" s="5">
        <v>2013</v>
      </c>
      <c r="I234" s="5">
        <v>102100</v>
      </c>
      <c r="J234" s="5">
        <v>8168</v>
      </c>
      <c r="K234" s="5">
        <v>1021</v>
      </c>
      <c r="L234" s="5">
        <v>111289</v>
      </c>
      <c r="M234" s="41" t="s">
        <v>99</v>
      </c>
    </row>
    <row r="235" spans="1:13" x14ac:dyDescent="0.25">
      <c r="A235" s="40" t="s">
        <v>392</v>
      </c>
      <c r="B235" s="5" t="s">
        <v>195</v>
      </c>
      <c r="C235" s="5" t="s">
        <v>59</v>
      </c>
      <c r="D235" s="7">
        <v>41611</v>
      </c>
      <c r="E235" s="5" t="s">
        <v>137</v>
      </c>
      <c r="F235" s="5" t="s">
        <v>61</v>
      </c>
      <c r="G235" s="5" t="s">
        <v>121</v>
      </c>
      <c r="H235" s="5">
        <v>2013</v>
      </c>
      <c r="I235" s="5">
        <v>95500</v>
      </c>
      <c r="J235" s="5">
        <v>7640</v>
      </c>
      <c r="K235" s="5">
        <v>0</v>
      </c>
      <c r="L235" s="5">
        <v>227140</v>
      </c>
      <c r="M235" s="41" t="s">
        <v>110</v>
      </c>
    </row>
    <row r="236" spans="1:13" x14ac:dyDescent="0.25">
      <c r="A236" s="40" t="s">
        <v>393</v>
      </c>
      <c r="B236" s="5" t="s">
        <v>155</v>
      </c>
      <c r="C236" s="5" t="s">
        <v>59</v>
      </c>
      <c r="D236" s="7">
        <v>41612</v>
      </c>
      <c r="E236" s="5" t="s">
        <v>137</v>
      </c>
      <c r="F236" s="5" t="s">
        <v>61</v>
      </c>
      <c r="G236" s="5" t="s">
        <v>121</v>
      </c>
      <c r="H236" s="5">
        <v>2013</v>
      </c>
      <c r="I236" s="5">
        <v>73500</v>
      </c>
      <c r="J236" s="5">
        <v>8085</v>
      </c>
      <c r="K236" s="5">
        <v>735</v>
      </c>
      <c r="L236" s="5">
        <v>82320</v>
      </c>
      <c r="M236" s="41" t="s">
        <v>76</v>
      </c>
    </row>
    <row r="237" spans="1:13" x14ac:dyDescent="0.25">
      <c r="A237" s="40" t="s">
        <v>394</v>
      </c>
      <c r="B237" s="5" t="s">
        <v>329</v>
      </c>
      <c r="C237" s="5" t="s">
        <v>59</v>
      </c>
      <c r="D237" s="7">
        <v>41612</v>
      </c>
      <c r="E237" s="5" t="s">
        <v>137</v>
      </c>
      <c r="F237" s="5" t="s">
        <v>61</v>
      </c>
      <c r="G237" s="5" t="s">
        <v>121</v>
      </c>
      <c r="H237" s="5">
        <v>2013</v>
      </c>
      <c r="I237" s="5">
        <v>104000</v>
      </c>
      <c r="J237" s="5">
        <v>8320</v>
      </c>
      <c r="K237" s="5">
        <v>0</v>
      </c>
      <c r="L237" s="5">
        <v>267320</v>
      </c>
      <c r="M237" s="41" t="s">
        <v>110</v>
      </c>
    </row>
    <row r="238" spans="1:13" x14ac:dyDescent="0.25">
      <c r="A238" s="40" t="s">
        <v>395</v>
      </c>
      <c r="B238" s="5" t="s">
        <v>354</v>
      </c>
      <c r="C238" s="5" t="s">
        <v>59</v>
      </c>
      <c r="D238" s="7">
        <v>41622</v>
      </c>
      <c r="E238" s="5" t="s">
        <v>137</v>
      </c>
      <c r="F238" s="5" t="s">
        <v>61</v>
      </c>
      <c r="G238" s="5" t="s">
        <v>121</v>
      </c>
      <c r="H238" s="5">
        <v>2013</v>
      </c>
      <c r="I238" s="5">
        <v>56400</v>
      </c>
      <c r="J238" s="5">
        <v>3384</v>
      </c>
      <c r="K238" s="5">
        <v>2256</v>
      </c>
      <c r="L238" s="5">
        <v>62040</v>
      </c>
      <c r="M238" s="41" t="s">
        <v>73</v>
      </c>
    </row>
    <row r="239" spans="1:13" x14ac:dyDescent="0.25">
      <c r="A239" s="40" t="s">
        <v>396</v>
      </c>
      <c r="B239" s="5" t="s">
        <v>182</v>
      </c>
      <c r="C239" s="5" t="s">
        <v>59</v>
      </c>
      <c r="D239" s="7">
        <v>40026</v>
      </c>
      <c r="E239" s="5" t="s">
        <v>137</v>
      </c>
      <c r="F239" s="5" t="s">
        <v>61</v>
      </c>
      <c r="G239" s="5" t="s">
        <v>121</v>
      </c>
      <c r="H239" s="5">
        <v>2013</v>
      </c>
      <c r="I239" s="5">
        <v>60900</v>
      </c>
      <c r="J239" s="5">
        <v>6090</v>
      </c>
      <c r="K239" s="5">
        <v>609</v>
      </c>
      <c r="L239" s="5">
        <v>67599</v>
      </c>
      <c r="M239" s="41" t="s">
        <v>73</v>
      </c>
    </row>
    <row r="240" spans="1:13" x14ac:dyDescent="0.25">
      <c r="A240" s="40" t="s">
        <v>397</v>
      </c>
      <c r="B240" s="5" t="s">
        <v>398</v>
      </c>
      <c r="C240" s="5" t="s">
        <v>59</v>
      </c>
      <c r="D240" s="7">
        <v>40136</v>
      </c>
      <c r="E240" s="5" t="s">
        <v>137</v>
      </c>
      <c r="F240" s="5" t="s">
        <v>61</v>
      </c>
      <c r="G240" s="5" t="s">
        <v>121</v>
      </c>
      <c r="H240" s="5">
        <v>2013</v>
      </c>
      <c r="I240" s="5">
        <v>86900</v>
      </c>
      <c r="J240" s="5">
        <v>5214</v>
      </c>
      <c r="K240" s="5">
        <v>4345</v>
      </c>
      <c r="L240" s="5">
        <v>96459</v>
      </c>
      <c r="M240" s="41" t="s">
        <v>99</v>
      </c>
    </row>
    <row r="241" spans="1:13" x14ac:dyDescent="0.25">
      <c r="A241" s="40" t="s">
        <v>399</v>
      </c>
      <c r="B241" s="5" t="s">
        <v>195</v>
      </c>
      <c r="C241" s="5" t="s">
        <v>59</v>
      </c>
      <c r="D241" s="7">
        <v>40139</v>
      </c>
      <c r="E241" s="5" t="s">
        <v>137</v>
      </c>
      <c r="F241" s="5" t="s">
        <v>61</v>
      </c>
      <c r="G241" s="5" t="s">
        <v>121</v>
      </c>
      <c r="H241" s="5">
        <v>2013</v>
      </c>
      <c r="I241" s="5">
        <v>97900</v>
      </c>
      <c r="J241" s="5">
        <v>4895</v>
      </c>
      <c r="K241" s="5">
        <v>4895</v>
      </c>
      <c r="L241" s="5">
        <v>107690</v>
      </c>
      <c r="M241" s="41" t="s">
        <v>140</v>
      </c>
    </row>
    <row r="242" spans="1:13" x14ac:dyDescent="0.25">
      <c r="A242" s="40" t="s">
        <v>400</v>
      </c>
      <c r="B242" s="5" t="s">
        <v>354</v>
      </c>
      <c r="C242" s="5" t="s">
        <v>59</v>
      </c>
      <c r="D242" s="7">
        <v>40303</v>
      </c>
      <c r="E242" s="5" t="s">
        <v>137</v>
      </c>
      <c r="F242" s="5" t="s">
        <v>61</v>
      </c>
      <c r="G242" s="5" t="s">
        <v>121</v>
      </c>
      <c r="H242" s="5">
        <v>2013</v>
      </c>
      <c r="I242" s="5">
        <v>76600</v>
      </c>
      <c r="J242" s="5">
        <v>7660</v>
      </c>
      <c r="K242" s="5">
        <v>1532</v>
      </c>
      <c r="L242" s="5">
        <v>85792</v>
      </c>
      <c r="M242" s="41" t="s">
        <v>73</v>
      </c>
    </row>
    <row r="243" spans="1:13" x14ac:dyDescent="0.25">
      <c r="A243" s="40" t="s">
        <v>401</v>
      </c>
      <c r="B243" s="5" t="s">
        <v>398</v>
      </c>
      <c r="C243" s="5" t="s">
        <v>59</v>
      </c>
      <c r="D243" s="7">
        <v>40394</v>
      </c>
      <c r="E243" s="5" t="s">
        <v>137</v>
      </c>
      <c r="F243" s="5" t="s">
        <v>61</v>
      </c>
      <c r="G243" s="5" t="s">
        <v>121</v>
      </c>
      <c r="H243" s="5">
        <v>2013</v>
      </c>
      <c r="I243" s="5">
        <v>85700</v>
      </c>
      <c r="J243" s="5">
        <v>10284</v>
      </c>
      <c r="K243" s="5">
        <v>2571</v>
      </c>
      <c r="L243" s="5">
        <v>98555</v>
      </c>
      <c r="M243" s="41" t="s">
        <v>88</v>
      </c>
    </row>
    <row r="244" spans="1:13" x14ac:dyDescent="0.25">
      <c r="A244" s="40" t="s">
        <v>402</v>
      </c>
      <c r="B244" s="5" t="s">
        <v>275</v>
      </c>
      <c r="C244" s="5" t="s">
        <v>59</v>
      </c>
      <c r="D244" s="7">
        <v>40446</v>
      </c>
      <c r="E244" s="5" t="s">
        <v>137</v>
      </c>
      <c r="F244" s="5" t="s">
        <v>61</v>
      </c>
      <c r="G244" s="5" t="s">
        <v>121</v>
      </c>
      <c r="H244" s="5">
        <v>2013</v>
      </c>
      <c r="I244" s="5">
        <v>32400</v>
      </c>
      <c r="J244" s="5">
        <v>1620</v>
      </c>
      <c r="K244" s="5">
        <v>648</v>
      </c>
      <c r="L244" s="5">
        <v>34668</v>
      </c>
      <c r="M244" s="41" t="s">
        <v>146</v>
      </c>
    </row>
    <row r="245" spans="1:13" x14ac:dyDescent="0.25">
      <c r="A245" s="40" t="s">
        <v>403</v>
      </c>
      <c r="B245" s="5" t="s">
        <v>306</v>
      </c>
      <c r="C245" s="5" t="s">
        <v>59</v>
      </c>
      <c r="D245" s="7">
        <v>40470</v>
      </c>
      <c r="E245" s="5" t="s">
        <v>137</v>
      </c>
      <c r="F245" s="5" t="s">
        <v>61</v>
      </c>
      <c r="G245" s="5" t="s">
        <v>121</v>
      </c>
      <c r="H245" s="5">
        <v>2013</v>
      </c>
      <c r="I245" s="5">
        <v>45900</v>
      </c>
      <c r="J245" s="5">
        <v>2295</v>
      </c>
      <c r="K245" s="5">
        <v>1836</v>
      </c>
      <c r="L245" s="5">
        <v>50031</v>
      </c>
      <c r="M245" s="41" t="s">
        <v>63</v>
      </c>
    </row>
    <row r="246" spans="1:13" x14ac:dyDescent="0.25">
      <c r="A246" s="40" t="s">
        <v>404</v>
      </c>
      <c r="B246" s="5" t="s">
        <v>287</v>
      </c>
      <c r="C246" s="5" t="s">
        <v>85</v>
      </c>
      <c r="D246" s="7">
        <v>40533</v>
      </c>
      <c r="E246" s="5" t="s">
        <v>137</v>
      </c>
      <c r="F246" s="5" t="s">
        <v>61</v>
      </c>
      <c r="G246" s="5" t="s">
        <v>121</v>
      </c>
      <c r="H246" s="5">
        <v>2013</v>
      </c>
      <c r="I246" s="5">
        <v>63100</v>
      </c>
      <c r="J246" s="5">
        <v>5679</v>
      </c>
      <c r="K246" s="5">
        <v>631</v>
      </c>
      <c r="L246" s="5">
        <v>69410</v>
      </c>
      <c r="M246" s="41" t="s">
        <v>140</v>
      </c>
    </row>
    <row r="247" spans="1:13" x14ac:dyDescent="0.25">
      <c r="A247" s="40" t="s">
        <v>405</v>
      </c>
      <c r="B247" s="5" t="s">
        <v>101</v>
      </c>
      <c r="C247" s="5" t="s">
        <v>85</v>
      </c>
      <c r="D247" s="7">
        <v>40650</v>
      </c>
      <c r="E247" s="5" t="s">
        <v>137</v>
      </c>
      <c r="F247" s="5" t="s">
        <v>61</v>
      </c>
      <c r="G247" s="5" t="s">
        <v>121</v>
      </c>
      <c r="H247" s="5">
        <v>2013</v>
      </c>
      <c r="I247" s="5">
        <v>76500</v>
      </c>
      <c r="J247" s="5">
        <v>6120</v>
      </c>
      <c r="K247" s="5">
        <v>1530</v>
      </c>
      <c r="L247" s="5">
        <v>84150</v>
      </c>
      <c r="M247" s="41" t="s">
        <v>66</v>
      </c>
    </row>
    <row r="248" spans="1:13" x14ac:dyDescent="0.25">
      <c r="A248" s="40" t="s">
        <v>406</v>
      </c>
      <c r="B248" s="5" t="s">
        <v>124</v>
      </c>
      <c r="C248" s="5" t="s">
        <v>85</v>
      </c>
      <c r="D248" s="7">
        <v>40669</v>
      </c>
      <c r="E248" s="5" t="s">
        <v>137</v>
      </c>
      <c r="F248" s="5" t="s">
        <v>61</v>
      </c>
      <c r="G248" s="5" t="s">
        <v>121</v>
      </c>
      <c r="H248" s="5">
        <v>2013</v>
      </c>
      <c r="I248" s="5">
        <v>98100</v>
      </c>
      <c r="J248" s="5">
        <v>9810</v>
      </c>
      <c r="K248" s="5">
        <v>2943</v>
      </c>
      <c r="L248" s="5">
        <v>110853</v>
      </c>
      <c r="M248" s="41" t="s">
        <v>99</v>
      </c>
    </row>
    <row r="249" spans="1:13" x14ac:dyDescent="0.25">
      <c r="A249" s="40" t="s">
        <v>407</v>
      </c>
      <c r="B249" s="5" t="s">
        <v>408</v>
      </c>
      <c r="C249" s="5" t="s">
        <v>59</v>
      </c>
      <c r="D249" s="7">
        <v>40766</v>
      </c>
      <c r="E249" s="5" t="s">
        <v>137</v>
      </c>
      <c r="F249" s="5" t="s">
        <v>61</v>
      </c>
      <c r="G249" s="5" t="s">
        <v>121</v>
      </c>
      <c r="H249" s="5">
        <v>2013</v>
      </c>
      <c r="I249" s="5">
        <v>52700</v>
      </c>
      <c r="J249" s="5">
        <v>3689</v>
      </c>
      <c r="K249" s="5">
        <v>1581</v>
      </c>
      <c r="L249" s="5">
        <v>57970</v>
      </c>
      <c r="M249" s="41" t="s">
        <v>73</v>
      </c>
    </row>
    <row r="250" spans="1:13" x14ac:dyDescent="0.25">
      <c r="A250" s="40" t="s">
        <v>409</v>
      </c>
      <c r="B250" s="5" t="s">
        <v>96</v>
      </c>
      <c r="C250" s="5" t="s">
        <v>59</v>
      </c>
      <c r="D250" s="7">
        <v>40788</v>
      </c>
      <c r="E250" s="5" t="s">
        <v>137</v>
      </c>
      <c r="F250" s="5" t="s">
        <v>61</v>
      </c>
      <c r="G250" s="5" t="s">
        <v>121</v>
      </c>
      <c r="H250" s="5">
        <v>2013</v>
      </c>
      <c r="I250" s="5">
        <v>114000</v>
      </c>
      <c r="J250" s="5">
        <v>11400</v>
      </c>
      <c r="K250" s="5">
        <v>2280</v>
      </c>
      <c r="L250" s="5">
        <v>127680</v>
      </c>
      <c r="M250" s="41" t="s">
        <v>73</v>
      </c>
    </row>
    <row r="251" spans="1:13" x14ac:dyDescent="0.25">
      <c r="A251" s="40" t="s">
        <v>410</v>
      </c>
      <c r="B251" s="5" t="s">
        <v>128</v>
      </c>
      <c r="C251" s="5" t="s">
        <v>59</v>
      </c>
      <c r="D251" s="7">
        <v>40863</v>
      </c>
      <c r="E251" s="5" t="s">
        <v>137</v>
      </c>
      <c r="F251" s="5" t="s">
        <v>61</v>
      </c>
      <c r="G251" s="5" t="s">
        <v>121</v>
      </c>
      <c r="H251" s="5">
        <v>2013</v>
      </c>
      <c r="I251" s="5">
        <v>141400</v>
      </c>
      <c r="J251" s="5">
        <v>8484</v>
      </c>
      <c r="K251" s="5">
        <v>7070</v>
      </c>
      <c r="L251" s="5">
        <v>156954</v>
      </c>
      <c r="M251" s="41" t="s">
        <v>140</v>
      </c>
    </row>
    <row r="252" spans="1:13" x14ac:dyDescent="0.25">
      <c r="A252" s="40" t="s">
        <v>411</v>
      </c>
      <c r="B252" s="5" t="s">
        <v>398</v>
      </c>
      <c r="C252" s="5" t="s">
        <v>59</v>
      </c>
      <c r="D252" s="7">
        <v>40899</v>
      </c>
      <c r="E252" s="5" t="s">
        <v>137</v>
      </c>
      <c r="F252" s="5" t="s">
        <v>61</v>
      </c>
      <c r="G252" s="5" t="s">
        <v>121</v>
      </c>
      <c r="H252" s="5">
        <v>2013</v>
      </c>
      <c r="I252" s="5">
        <v>84000</v>
      </c>
      <c r="J252" s="5">
        <v>9240</v>
      </c>
      <c r="K252" s="5">
        <v>840</v>
      </c>
      <c r="L252" s="5">
        <v>94080</v>
      </c>
      <c r="M252" s="41" t="s">
        <v>73</v>
      </c>
    </row>
    <row r="253" spans="1:13" x14ac:dyDescent="0.25">
      <c r="A253" s="40" t="s">
        <v>412</v>
      </c>
      <c r="B253" s="5" t="s">
        <v>187</v>
      </c>
      <c r="C253" s="5" t="s">
        <v>59</v>
      </c>
      <c r="D253" s="7">
        <v>41030</v>
      </c>
      <c r="E253" s="5" t="s">
        <v>137</v>
      </c>
      <c r="F253" s="5" t="s">
        <v>61</v>
      </c>
      <c r="G253" s="5" t="s">
        <v>121</v>
      </c>
      <c r="H253" s="5">
        <v>2013</v>
      </c>
      <c r="I253" s="5">
        <v>34700</v>
      </c>
      <c r="J253" s="5">
        <v>2776</v>
      </c>
      <c r="K253" s="5">
        <v>0</v>
      </c>
      <c r="L253" s="5">
        <v>37476</v>
      </c>
      <c r="M253" s="41" t="s">
        <v>66</v>
      </c>
    </row>
    <row r="254" spans="1:13" x14ac:dyDescent="0.25">
      <c r="A254" s="40" t="s">
        <v>413</v>
      </c>
      <c r="B254" s="5" t="s">
        <v>246</v>
      </c>
      <c r="C254" s="5" t="s">
        <v>59</v>
      </c>
      <c r="D254" s="7">
        <v>41038</v>
      </c>
      <c r="E254" s="5" t="s">
        <v>137</v>
      </c>
      <c r="F254" s="5" t="s">
        <v>61</v>
      </c>
      <c r="G254" s="5" t="s">
        <v>121</v>
      </c>
      <c r="H254" s="5">
        <v>2013</v>
      </c>
      <c r="I254" s="5">
        <v>17600</v>
      </c>
      <c r="J254" s="5">
        <v>2112</v>
      </c>
      <c r="K254" s="5">
        <v>0</v>
      </c>
      <c r="L254" s="5">
        <v>19712</v>
      </c>
      <c r="M254" s="41" t="s">
        <v>73</v>
      </c>
    </row>
    <row r="255" spans="1:13" x14ac:dyDescent="0.25">
      <c r="A255" s="40" t="s">
        <v>414</v>
      </c>
      <c r="B255" s="5" t="s">
        <v>94</v>
      </c>
      <c r="C255" s="5" t="s">
        <v>59</v>
      </c>
      <c r="D255" s="7">
        <v>41085</v>
      </c>
      <c r="E255" s="5" t="s">
        <v>137</v>
      </c>
      <c r="F255" s="5" t="s">
        <v>61</v>
      </c>
      <c r="G255" s="5" t="s">
        <v>121</v>
      </c>
      <c r="H255" s="5">
        <v>2013</v>
      </c>
      <c r="I255" s="5">
        <v>55100</v>
      </c>
      <c r="J255" s="5">
        <v>6612</v>
      </c>
      <c r="K255" s="5">
        <v>2204</v>
      </c>
      <c r="L255" s="5">
        <v>63916</v>
      </c>
      <c r="M255" s="41" t="s">
        <v>76</v>
      </c>
    </row>
    <row r="256" spans="1:13" x14ac:dyDescent="0.25">
      <c r="A256" s="40" t="s">
        <v>415</v>
      </c>
      <c r="B256" s="5" t="s">
        <v>232</v>
      </c>
      <c r="C256" s="5" t="s">
        <v>59</v>
      </c>
      <c r="D256" s="7">
        <v>41088</v>
      </c>
      <c r="E256" s="5" t="s">
        <v>137</v>
      </c>
      <c r="F256" s="5" t="s">
        <v>61</v>
      </c>
      <c r="G256" s="5" t="s">
        <v>121</v>
      </c>
      <c r="H256" s="5">
        <v>2013</v>
      </c>
      <c r="I256" s="5">
        <v>58800</v>
      </c>
      <c r="J256" s="5">
        <v>5880</v>
      </c>
      <c r="K256" s="5">
        <v>0</v>
      </c>
      <c r="L256" s="5">
        <v>138680</v>
      </c>
      <c r="M256" s="41" t="s">
        <v>110</v>
      </c>
    </row>
    <row r="257" spans="1:13" x14ac:dyDescent="0.25">
      <c r="A257" s="40" t="s">
        <v>416</v>
      </c>
      <c r="B257" s="5" t="s">
        <v>259</v>
      </c>
      <c r="C257" s="5" t="s">
        <v>59</v>
      </c>
      <c r="D257" s="7">
        <v>41110</v>
      </c>
      <c r="E257" s="5" t="s">
        <v>137</v>
      </c>
      <c r="F257" s="5" t="s">
        <v>61</v>
      </c>
      <c r="G257" s="5" t="s">
        <v>121</v>
      </c>
      <c r="H257" s="5">
        <v>2013</v>
      </c>
      <c r="I257" s="5">
        <v>27300</v>
      </c>
      <c r="J257" s="5">
        <v>2730</v>
      </c>
      <c r="K257" s="5">
        <v>1092</v>
      </c>
      <c r="L257" s="5">
        <v>31122</v>
      </c>
      <c r="M257" s="41" t="s">
        <v>73</v>
      </c>
    </row>
    <row r="258" spans="1:13" x14ac:dyDescent="0.25">
      <c r="A258" s="40" t="s">
        <v>417</v>
      </c>
      <c r="B258" s="5" t="s">
        <v>239</v>
      </c>
      <c r="C258" s="5" t="s">
        <v>59</v>
      </c>
      <c r="D258" s="7">
        <v>41128</v>
      </c>
      <c r="E258" s="5" t="s">
        <v>137</v>
      </c>
      <c r="F258" s="5" t="s">
        <v>61</v>
      </c>
      <c r="G258" s="5" t="s">
        <v>121</v>
      </c>
      <c r="H258" s="5">
        <v>2013</v>
      </c>
      <c r="I258" s="5">
        <v>63000</v>
      </c>
      <c r="J258" s="5">
        <v>6300</v>
      </c>
      <c r="K258" s="5">
        <v>0</v>
      </c>
      <c r="L258" s="5">
        <v>151300</v>
      </c>
      <c r="M258" s="41" t="s">
        <v>110</v>
      </c>
    </row>
    <row r="259" spans="1:13" x14ac:dyDescent="0.25">
      <c r="A259" s="40" t="s">
        <v>418</v>
      </c>
      <c r="B259" s="5" t="s">
        <v>139</v>
      </c>
      <c r="C259" s="5" t="s">
        <v>85</v>
      </c>
      <c r="D259" s="7">
        <v>41144</v>
      </c>
      <c r="E259" s="5" t="s">
        <v>137</v>
      </c>
      <c r="F259" s="5" t="s">
        <v>61</v>
      </c>
      <c r="G259" s="5" t="s">
        <v>121</v>
      </c>
      <c r="H259" s="5">
        <v>2013</v>
      </c>
      <c r="I259" s="5">
        <v>36700</v>
      </c>
      <c r="J259" s="5">
        <v>1835</v>
      </c>
      <c r="K259" s="5">
        <v>1835</v>
      </c>
      <c r="L259" s="5">
        <v>40370</v>
      </c>
      <c r="M259" s="41" t="s">
        <v>99</v>
      </c>
    </row>
    <row r="260" spans="1:13" x14ac:dyDescent="0.25">
      <c r="A260" s="40" t="s">
        <v>419</v>
      </c>
      <c r="B260" s="5" t="s">
        <v>189</v>
      </c>
      <c r="C260" s="5" t="s">
        <v>59</v>
      </c>
      <c r="D260" s="7">
        <v>41234</v>
      </c>
      <c r="E260" s="5" t="s">
        <v>137</v>
      </c>
      <c r="F260" s="5" t="s">
        <v>61</v>
      </c>
      <c r="G260" s="5" t="s">
        <v>121</v>
      </c>
      <c r="H260" s="5">
        <v>2013</v>
      </c>
      <c r="I260" s="5">
        <v>66600</v>
      </c>
      <c r="J260" s="5">
        <v>7992</v>
      </c>
      <c r="K260" s="5">
        <v>1332</v>
      </c>
      <c r="L260" s="5">
        <v>75924</v>
      </c>
      <c r="M260" s="41" t="s">
        <v>99</v>
      </c>
    </row>
    <row r="261" spans="1:13" x14ac:dyDescent="0.25">
      <c r="A261" s="40" t="s">
        <v>420</v>
      </c>
      <c r="B261" s="5" t="s">
        <v>287</v>
      </c>
      <c r="C261" s="5" t="s">
        <v>85</v>
      </c>
      <c r="D261" s="7">
        <v>41303</v>
      </c>
      <c r="E261" s="5" t="s">
        <v>137</v>
      </c>
      <c r="F261" s="5" t="s">
        <v>61</v>
      </c>
      <c r="G261" s="5" t="s">
        <v>121</v>
      </c>
      <c r="H261" s="5">
        <v>2013</v>
      </c>
      <c r="I261" s="5">
        <v>48000</v>
      </c>
      <c r="J261" s="5">
        <v>3360</v>
      </c>
      <c r="K261" s="5">
        <v>2400</v>
      </c>
      <c r="L261" s="5">
        <v>53760</v>
      </c>
      <c r="M261" s="41" t="s">
        <v>140</v>
      </c>
    </row>
    <row r="262" spans="1:13" x14ac:dyDescent="0.25">
      <c r="A262" s="40" t="s">
        <v>421</v>
      </c>
      <c r="B262" s="5" t="s">
        <v>90</v>
      </c>
      <c r="C262" s="5" t="s">
        <v>85</v>
      </c>
      <c r="D262" s="7">
        <v>41334</v>
      </c>
      <c r="E262" s="5" t="s">
        <v>137</v>
      </c>
      <c r="F262" s="5" t="s">
        <v>61</v>
      </c>
      <c r="G262" s="5" t="s">
        <v>121</v>
      </c>
      <c r="H262" s="5">
        <v>2013</v>
      </c>
      <c r="I262" s="5">
        <v>94000</v>
      </c>
      <c r="J262" s="5">
        <v>8460</v>
      </c>
      <c r="K262" s="5">
        <v>4700</v>
      </c>
      <c r="L262" s="5">
        <v>107160</v>
      </c>
      <c r="M262" s="41" t="s">
        <v>66</v>
      </c>
    </row>
    <row r="263" spans="1:13" x14ac:dyDescent="0.25">
      <c r="A263" s="40" t="s">
        <v>422</v>
      </c>
      <c r="B263" s="5" t="s">
        <v>202</v>
      </c>
      <c r="C263" s="5" t="s">
        <v>59</v>
      </c>
      <c r="D263" s="7">
        <v>41348</v>
      </c>
      <c r="E263" s="5" t="s">
        <v>137</v>
      </c>
      <c r="F263" s="5" t="s">
        <v>61</v>
      </c>
      <c r="G263" s="5" t="s">
        <v>121</v>
      </c>
      <c r="H263" s="5">
        <v>2013</v>
      </c>
      <c r="I263" s="5">
        <v>39000</v>
      </c>
      <c r="J263" s="5">
        <v>2340</v>
      </c>
      <c r="K263" s="5">
        <v>1170</v>
      </c>
      <c r="L263" s="5">
        <v>42510</v>
      </c>
      <c r="M263" s="41" t="s">
        <v>76</v>
      </c>
    </row>
    <row r="264" spans="1:13" x14ac:dyDescent="0.25">
      <c r="A264" s="40" t="s">
        <v>423</v>
      </c>
      <c r="B264" s="5" t="s">
        <v>208</v>
      </c>
      <c r="C264" s="5" t="s">
        <v>59</v>
      </c>
      <c r="D264" s="7">
        <v>41390</v>
      </c>
      <c r="E264" s="5" t="s">
        <v>137</v>
      </c>
      <c r="F264" s="5" t="s">
        <v>61</v>
      </c>
      <c r="G264" s="5" t="s">
        <v>121</v>
      </c>
      <c r="H264" s="5">
        <v>2013</v>
      </c>
      <c r="I264" s="5">
        <v>80000</v>
      </c>
      <c r="J264" s="5">
        <v>8800</v>
      </c>
      <c r="K264" s="5">
        <v>0</v>
      </c>
      <c r="L264" s="5">
        <v>112800</v>
      </c>
      <c r="M264" s="41" t="s">
        <v>110</v>
      </c>
    </row>
    <row r="265" spans="1:13" x14ac:dyDescent="0.25">
      <c r="A265" s="40" t="s">
        <v>424</v>
      </c>
      <c r="B265" s="5" t="s">
        <v>398</v>
      </c>
      <c r="C265" s="5" t="s">
        <v>59</v>
      </c>
      <c r="D265" s="7">
        <v>41392</v>
      </c>
      <c r="E265" s="5" t="s">
        <v>137</v>
      </c>
      <c r="F265" s="5" t="s">
        <v>61</v>
      </c>
      <c r="G265" s="5" t="s">
        <v>121</v>
      </c>
      <c r="H265" s="5">
        <v>2013</v>
      </c>
      <c r="I265" s="5">
        <v>38000</v>
      </c>
      <c r="J265" s="5">
        <v>4560</v>
      </c>
      <c r="K265" s="5">
        <v>1520</v>
      </c>
      <c r="L265" s="5">
        <v>44080</v>
      </c>
      <c r="M265" s="41" t="s">
        <v>99</v>
      </c>
    </row>
    <row r="266" spans="1:13" x14ac:dyDescent="0.25">
      <c r="A266" s="40" t="s">
        <v>425</v>
      </c>
      <c r="B266" s="5" t="s">
        <v>315</v>
      </c>
      <c r="C266" s="5" t="s">
        <v>85</v>
      </c>
      <c r="D266" s="7">
        <v>41407</v>
      </c>
      <c r="E266" s="5" t="s">
        <v>137</v>
      </c>
      <c r="F266" s="5" t="s">
        <v>61</v>
      </c>
      <c r="G266" s="5" t="s">
        <v>121</v>
      </c>
      <c r="H266" s="5">
        <v>2013</v>
      </c>
      <c r="I266" s="5">
        <v>25000</v>
      </c>
      <c r="J266" s="5">
        <v>1250</v>
      </c>
      <c r="K266" s="5">
        <v>250</v>
      </c>
      <c r="L266" s="5">
        <v>26500</v>
      </c>
      <c r="M266" s="41" t="s">
        <v>66</v>
      </c>
    </row>
    <row r="267" spans="1:13" x14ac:dyDescent="0.25">
      <c r="A267" s="40" t="s">
        <v>426</v>
      </c>
      <c r="B267" s="5" t="s">
        <v>107</v>
      </c>
      <c r="C267" s="5" t="s">
        <v>59</v>
      </c>
      <c r="D267" s="7">
        <v>41464</v>
      </c>
      <c r="E267" s="5" t="s">
        <v>137</v>
      </c>
      <c r="F267" s="5" t="s">
        <v>61</v>
      </c>
      <c r="G267" s="5" t="s">
        <v>121</v>
      </c>
      <c r="H267" s="5">
        <v>2013</v>
      </c>
      <c r="I267" s="5">
        <v>63000</v>
      </c>
      <c r="J267" s="5">
        <v>3780</v>
      </c>
      <c r="K267" s="5">
        <v>630</v>
      </c>
      <c r="L267" s="5">
        <v>67410</v>
      </c>
      <c r="M267" s="41" t="s">
        <v>88</v>
      </c>
    </row>
    <row r="268" spans="1:13" x14ac:dyDescent="0.25">
      <c r="A268" s="40" t="s">
        <v>427</v>
      </c>
      <c r="B268" s="5" t="s">
        <v>428</v>
      </c>
      <c r="C268" s="5" t="s">
        <v>59</v>
      </c>
      <c r="D268" s="7">
        <v>41621</v>
      </c>
      <c r="E268" s="5" t="s">
        <v>137</v>
      </c>
      <c r="F268" s="5" t="s">
        <v>61</v>
      </c>
      <c r="G268" s="5" t="s">
        <v>121</v>
      </c>
      <c r="H268" s="5">
        <v>2013</v>
      </c>
      <c r="I268" s="5">
        <v>36000</v>
      </c>
      <c r="J268" s="5">
        <v>2880</v>
      </c>
      <c r="K268" s="5">
        <v>1080</v>
      </c>
      <c r="L268" s="5">
        <v>39960</v>
      </c>
      <c r="M268" s="41" t="s">
        <v>76</v>
      </c>
    </row>
    <row r="269" spans="1:13" x14ac:dyDescent="0.25">
      <c r="A269" s="40" t="s">
        <v>429</v>
      </c>
      <c r="B269" s="5" t="s">
        <v>315</v>
      </c>
      <c r="C269" s="5" t="s">
        <v>85</v>
      </c>
      <c r="D269" s="7">
        <v>41407</v>
      </c>
      <c r="E269" s="5" t="s">
        <v>137</v>
      </c>
      <c r="F269" s="5" t="s">
        <v>61</v>
      </c>
      <c r="G269" s="5" t="s">
        <v>121</v>
      </c>
      <c r="H269" s="5">
        <v>2013</v>
      </c>
      <c r="I269" s="5">
        <v>25000</v>
      </c>
      <c r="J269" s="5">
        <v>1250</v>
      </c>
      <c r="K269" s="5">
        <v>250</v>
      </c>
      <c r="L269" s="5">
        <v>26500</v>
      </c>
      <c r="M269" s="41" t="s">
        <v>66</v>
      </c>
    </row>
    <row r="270" spans="1:13" x14ac:dyDescent="0.25">
      <c r="A270" s="40" t="s">
        <v>430</v>
      </c>
      <c r="B270" s="5" t="s">
        <v>107</v>
      </c>
      <c r="C270" s="5" t="s">
        <v>59</v>
      </c>
      <c r="D270" s="7">
        <v>41464</v>
      </c>
      <c r="E270" s="5" t="s">
        <v>137</v>
      </c>
      <c r="F270" s="5" t="s">
        <v>61</v>
      </c>
      <c r="G270" s="5" t="s">
        <v>121</v>
      </c>
      <c r="H270" s="5">
        <v>2013</v>
      </c>
      <c r="I270" s="5">
        <v>63000</v>
      </c>
      <c r="J270" s="5">
        <v>3780</v>
      </c>
      <c r="K270" s="5">
        <v>630</v>
      </c>
      <c r="L270" s="5">
        <v>67410</v>
      </c>
      <c r="M270" s="41" t="s">
        <v>88</v>
      </c>
    </row>
    <row r="271" spans="1:13" x14ac:dyDescent="0.25">
      <c r="A271" s="40" t="s">
        <v>431</v>
      </c>
      <c r="B271" s="5" t="s">
        <v>428</v>
      </c>
      <c r="C271" s="5" t="s">
        <v>59</v>
      </c>
      <c r="D271" s="7">
        <v>41621</v>
      </c>
      <c r="E271" s="5" t="s">
        <v>137</v>
      </c>
      <c r="F271" s="5" t="s">
        <v>61</v>
      </c>
      <c r="G271" s="5" t="s">
        <v>121</v>
      </c>
      <c r="H271" s="5">
        <v>2013</v>
      </c>
      <c r="I271" s="5">
        <v>36000</v>
      </c>
      <c r="J271" s="5">
        <v>2880</v>
      </c>
      <c r="K271" s="5">
        <v>1080</v>
      </c>
      <c r="L271" s="5">
        <v>39960</v>
      </c>
      <c r="M271" s="41" t="s">
        <v>76</v>
      </c>
    </row>
    <row r="272" spans="1:13" x14ac:dyDescent="0.25">
      <c r="A272" s="40" t="s">
        <v>432</v>
      </c>
      <c r="B272" s="5" t="s">
        <v>142</v>
      </c>
      <c r="C272" s="5" t="s">
        <v>59</v>
      </c>
      <c r="D272" s="7">
        <v>39463</v>
      </c>
      <c r="E272" s="5" t="s">
        <v>433</v>
      </c>
      <c r="F272" s="5" t="s">
        <v>434</v>
      </c>
      <c r="G272" s="5" t="s">
        <v>121</v>
      </c>
      <c r="H272" s="5">
        <v>2008</v>
      </c>
      <c r="I272" s="5">
        <v>25000</v>
      </c>
      <c r="J272" s="5">
        <v>1500</v>
      </c>
      <c r="K272" s="5">
        <v>1000</v>
      </c>
      <c r="L272" s="5">
        <v>27500</v>
      </c>
      <c r="M272" s="41" t="s">
        <v>146</v>
      </c>
    </row>
    <row r="273" spans="1:13" x14ac:dyDescent="0.25">
      <c r="A273" s="40" t="s">
        <v>435</v>
      </c>
      <c r="B273" s="5" t="s">
        <v>98</v>
      </c>
      <c r="C273" s="5" t="s">
        <v>59</v>
      </c>
      <c r="D273" s="7">
        <v>39529</v>
      </c>
      <c r="E273" s="5" t="s">
        <v>433</v>
      </c>
      <c r="F273" s="5" t="s">
        <v>434</v>
      </c>
      <c r="G273" s="5" t="s">
        <v>121</v>
      </c>
      <c r="H273" s="5">
        <v>2008</v>
      </c>
      <c r="I273" s="5">
        <v>31000</v>
      </c>
      <c r="J273" s="5">
        <v>1860</v>
      </c>
      <c r="K273" s="5">
        <v>310</v>
      </c>
      <c r="L273" s="5">
        <v>33170</v>
      </c>
      <c r="M273" s="41" t="s">
        <v>146</v>
      </c>
    </row>
    <row r="274" spans="1:13" x14ac:dyDescent="0.25">
      <c r="A274" s="40" t="s">
        <v>436</v>
      </c>
      <c r="B274" s="5" t="s">
        <v>193</v>
      </c>
      <c r="C274" s="5" t="s">
        <v>59</v>
      </c>
      <c r="D274" s="7">
        <v>39568</v>
      </c>
      <c r="E274" s="5" t="s">
        <v>433</v>
      </c>
      <c r="F274" s="5" t="s">
        <v>434</v>
      </c>
      <c r="G274" s="5" t="s">
        <v>121</v>
      </c>
      <c r="H274" s="5">
        <v>2008</v>
      </c>
      <c r="I274" s="5">
        <v>30000</v>
      </c>
      <c r="J274" s="5">
        <v>2400</v>
      </c>
      <c r="K274" s="5">
        <v>1500</v>
      </c>
      <c r="L274" s="5">
        <v>33900</v>
      </c>
      <c r="M274" s="41" t="s">
        <v>88</v>
      </c>
    </row>
    <row r="275" spans="1:13" x14ac:dyDescent="0.25">
      <c r="A275" s="40" t="s">
        <v>437</v>
      </c>
      <c r="B275" s="5" t="s">
        <v>208</v>
      </c>
      <c r="C275" s="5" t="s">
        <v>59</v>
      </c>
      <c r="D275" s="7">
        <v>39597</v>
      </c>
      <c r="E275" s="5" t="s">
        <v>433</v>
      </c>
      <c r="F275" s="5" t="s">
        <v>434</v>
      </c>
      <c r="G275" s="5" t="s">
        <v>121</v>
      </c>
      <c r="H275" s="5">
        <v>2008</v>
      </c>
      <c r="I275" s="5">
        <v>68000</v>
      </c>
      <c r="J275" s="5">
        <v>3400</v>
      </c>
      <c r="K275" s="5">
        <v>680</v>
      </c>
      <c r="L275" s="5">
        <v>72080</v>
      </c>
      <c r="M275" s="41" t="s">
        <v>66</v>
      </c>
    </row>
    <row r="276" spans="1:13" x14ac:dyDescent="0.25">
      <c r="A276" s="40" t="s">
        <v>438</v>
      </c>
      <c r="B276" s="5" t="s">
        <v>157</v>
      </c>
      <c r="C276" s="5" t="s">
        <v>59</v>
      </c>
      <c r="D276" s="7">
        <v>39463</v>
      </c>
      <c r="E276" s="5" t="s">
        <v>433</v>
      </c>
      <c r="F276" s="5" t="s">
        <v>434</v>
      </c>
      <c r="G276" s="5" t="s">
        <v>121</v>
      </c>
      <c r="H276" s="5">
        <v>2009</v>
      </c>
      <c r="I276" s="5">
        <v>27500</v>
      </c>
      <c r="J276" s="5">
        <v>1375</v>
      </c>
      <c r="K276" s="5">
        <v>275</v>
      </c>
      <c r="L276" s="5">
        <v>29150</v>
      </c>
      <c r="M276" s="41" t="s">
        <v>146</v>
      </c>
    </row>
    <row r="277" spans="1:13" x14ac:dyDescent="0.25">
      <c r="A277" s="40" t="s">
        <v>439</v>
      </c>
      <c r="B277" s="5" t="s">
        <v>78</v>
      </c>
      <c r="C277" s="5" t="s">
        <v>59</v>
      </c>
      <c r="D277" s="7">
        <v>39529</v>
      </c>
      <c r="E277" s="5" t="s">
        <v>433</v>
      </c>
      <c r="F277" s="5" t="s">
        <v>434</v>
      </c>
      <c r="G277" s="5" t="s">
        <v>121</v>
      </c>
      <c r="H277" s="5">
        <v>2009</v>
      </c>
      <c r="I277" s="5">
        <v>33000</v>
      </c>
      <c r="J277" s="5">
        <v>2640</v>
      </c>
      <c r="K277" s="5">
        <v>1320</v>
      </c>
      <c r="L277" s="5">
        <v>36960</v>
      </c>
      <c r="M277" s="41" t="s">
        <v>146</v>
      </c>
    </row>
    <row r="278" spans="1:13" x14ac:dyDescent="0.25">
      <c r="A278" s="40" t="s">
        <v>440</v>
      </c>
      <c r="B278" s="5" t="s">
        <v>142</v>
      </c>
      <c r="C278" s="5" t="s">
        <v>59</v>
      </c>
      <c r="D278" s="7">
        <v>39568</v>
      </c>
      <c r="E278" s="5" t="s">
        <v>433</v>
      </c>
      <c r="F278" s="5" t="s">
        <v>434</v>
      </c>
      <c r="G278" s="5" t="s">
        <v>121</v>
      </c>
      <c r="H278" s="5">
        <v>2009</v>
      </c>
      <c r="I278" s="5">
        <v>35000</v>
      </c>
      <c r="J278" s="5">
        <v>2800</v>
      </c>
      <c r="K278" s="5">
        <v>350</v>
      </c>
      <c r="L278" s="5">
        <v>38150</v>
      </c>
      <c r="M278" s="41" t="s">
        <v>88</v>
      </c>
    </row>
    <row r="279" spans="1:13" x14ac:dyDescent="0.25">
      <c r="A279" s="40" t="s">
        <v>441</v>
      </c>
      <c r="B279" s="5" t="s">
        <v>345</v>
      </c>
      <c r="C279" s="5" t="s">
        <v>59</v>
      </c>
      <c r="D279" s="7">
        <v>39597</v>
      </c>
      <c r="E279" s="5" t="s">
        <v>433</v>
      </c>
      <c r="F279" s="5" t="s">
        <v>434</v>
      </c>
      <c r="G279" s="5" t="s">
        <v>121</v>
      </c>
      <c r="H279" s="5">
        <v>2009</v>
      </c>
      <c r="I279" s="5">
        <v>72000</v>
      </c>
      <c r="J279" s="5">
        <v>3600</v>
      </c>
      <c r="K279" s="5">
        <v>2880</v>
      </c>
      <c r="L279" s="5">
        <v>78480</v>
      </c>
      <c r="M279" s="41" t="s">
        <v>66</v>
      </c>
    </row>
    <row r="280" spans="1:13" x14ac:dyDescent="0.25">
      <c r="A280" s="40" t="s">
        <v>442</v>
      </c>
      <c r="B280" s="5" t="s">
        <v>133</v>
      </c>
      <c r="C280" s="5" t="s">
        <v>59</v>
      </c>
      <c r="D280" s="7">
        <v>39957</v>
      </c>
      <c r="E280" s="5" t="s">
        <v>433</v>
      </c>
      <c r="F280" s="5" t="s">
        <v>434</v>
      </c>
      <c r="G280" s="5" t="s">
        <v>121</v>
      </c>
      <c r="H280" s="5">
        <v>2009</v>
      </c>
      <c r="I280" s="5">
        <v>45000</v>
      </c>
      <c r="J280" s="5">
        <v>2700</v>
      </c>
      <c r="K280" s="5">
        <v>900</v>
      </c>
      <c r="L280" s="5">
        <v>48600</v>
      </c>
      <c r="M280" s="41" t="s">
        <v>146</v>
      </c>
    </row>
    <row r="281" spans="1:13" x14ac:dyDescent="0.25">
      <c r="A281" s="40" t="s">
        <v>443</v>
      </c>
      <c r="B281" s="5" t="s">
        <v>157</v>
      </c>
      <c r="C281" s="5" t="s">
        <v>59</v>
      </c>
      <c r="D281" s="7">
        <v>41290</v>
      </c>
      <c r="E281" s="5" t="s">
        <v>433</v>
      </c>
      <c r="F281" s="5" t="s">
        <v>434</v>
      </c>
      <c r="G281" s="5" t="s">
        <v>121</v>
      </c>
      <c r="H281" s="5">
        <v>2010</v>
      </c>
      <c r="I281" s="5">
        <v>27500</v>
      </c>
      <c r="J281" s="5">
        <v>1925</v>
      </c>
      <c r="K281" s="5">
        <v>825</v>
      </c>
      <c r="L281" s="5">
        <v>30250</v>
      </c>
      <c r="M281" s="41" t="s">
        <v>146</v>
      </c>
    </row>
    <row r="282" spans="1:13" x14ac:dyDescent="0.25">
      <c r="A282" s="40" t="s">
        <v>444</v>
      </c>
      <c r="B282" s="5" t="s">
        <v>92</v>
      </c>
      <c r="C282" s="5" t="s">
        <v>59</v>
      </c>
      <c r="D282" s="7">
        <v>41355</v>
      </c>
      <c r="E282" s="5" t="s">
        <v>433</v>
      </c>
      <c r="F282" s="5" t="s">
        <v>434</v>
      </c>
      <c r="G282" s="5" t="s">
        <v>121</v>
      </c>
      <c r="H282" s="5">
        <v>2010</v>
      </c>
      <c r="I282" s="5">
        <v>33000</v>
      </c>
      <c r="J282" s="5">
        <v>1650</v>
      </c>
      <c r="K282" s="5">
        <v>660</v>
      </c>
      <c r="L282" s="5">
        <v>35310</v>
      </c>
      <c r="M282" s="41" t="s">
        <v>146</v>
      </c>
    </row>
    <row r="283" spans="1:13" x14ac:dyDescent="0.25">
      <c r="A283" s="40" t="s">
        <v>445</v>
      </c>
      <c r="B283" s="5" t="s">
        <v>254</v>
      </c>
      <c r="C283" s="5" t="s">
        <v>59</v>
      </c>
      <c r="D283" s="7">
        <v>41394</v>
      </c>
      <c r="E283" s="5" t="s">
        <v>433</v>
      </c>
      <c r="F283" s="5" t="s">
        <v>434</v>
      </c>
      <c r="G283" s="5" t="s">
        <v>121</v>
      </c>
      <c r="H283" s="5">
        <v>2010</v>
      </c>
      <c r="I283" s="5">
        <v>35000</v>
      </c>
      <c r="J283" s="5">
        <v>1750</v>
      </c>
      <c r="K283" s="5">
        <v>1750</v>
      </c>
      <c r="L283" s="5">
        <v>38500</v>
      </c>
      <c r="M283" s="41" t="s">
        <v>88</v>
      </c>
    </row>
    <row r="284" spans="1:13" x14ac:dyDescent="0.25">
      <c r="A284" s="40" t="s">
        <v>446</v>
      </c>
      <c r="B284" s="5" t="s">
        <v>153</v>
      </c>
      <c r="C284" s="5" t="s">
        <v>59</v>
      </c>
      <c r="D284" s="7">
        <v>41423</v>
      </c>
      <c r="E284" s="5" t="s">
        <v>433</v>
      </c>
      <c r="F284" s="5" t="s">
        <v>434</v>
      </c>
      <c r="G284" s="5" t="s">
        <v>121</v>
      </c>
      <c r="H284" s="5">
        <v>2010</v>
      </c>
      <c r="I284" s="5">
        <v>72000</v>
      </c>
      <c r="J284" s="5">
        <v>5760</v>
      </c>
      <c r="K284" s="5">
        <v>3600</v>
      </c>
      <c r="L284" s="5">
        <v>81360</v>
      </c>
      <c r="M284" s="41" t="s">
        <v>66</v>
      </c>
    </row>
    <row r="285" spans="1:13" x14ac:dyDescent="0.25">
      <c r="A285" s="40" t="s">
        <v>447</v>
      </c>
      <c r="B285" s="5" t="s">
        <v>168</v>
      </c>
      <c r="C285" s="5" t="s">
        <v>85</v>
      </c>
      <c r="D285" s="7">
        <v>39957</v>
      </c>
      <c r="E285" s="5" t="s">
        <v>433</v>
      </c>
      <c r="F285" s="5" t="s">
        <v>434</v>
      </c>
      <c r="G285" s="5" t="s">
        <v>121</v>
      </c>
      <c r="H285" s="5">
        <v>2010</v>
      </c>
      <c r="I285" s="5">
        <v>45000</v>
      </c>
      <c r="J285" s="5">
        <v>2250</v>
      </c>
      <c r="K285" s="5">
        <v>900</v>
      </c>
      <c r="L285" s="5">
        <v>48150</v>
      </c>
      <c r="M285" s="41" t="s">
        <v>146</v>
      </c>
    </row>
    <row r="286" spans="1:13" x14ac:dyDescent="0.25">
      <c r="A286" s="40" t="s">
        <v>448</v>
      </c>
      <c r="B286" s="5" t="s">
        <v>294</v>
      </c>
      <c r="C286" s="5" t="s">
        <v>59</v>
      </c>
      <c r="D286" s="7">
        <v>40223</v>
      </c>
      <c r="E286" s="5" t="s">
        <v>433</v>
      </c>
      <c r="F286" s="5" t="s">
        <v>434</v>
      </c>
      <c r="G286" s="5" t="s">
        <v>121</v>
      </c>
      <c r="H286" s="5">
        <v>2010</v>
      </c>
      <c r="I286" s="5">
        <v>48000</v>
      </c>
      <c r="J286" s="5">
        <v>4800</v>
      </c>
      <c r="K286" s="5">
        <v>1440</v>
      </c>
      <c r="L286" s="5">
        <v>54240</v>
      </c>
      <c r="M286" s="41" t="s">
        <v>88</v>
      </c>
    </row>
    <row r="287" spans="1:13" x14ac:dyDescent="0.25">
      <c r="A287" s="40" t="s">
        <v>449</v>
      </c>
      <c r="B287" s="5" t="s">
        <v>235</v>
      </c>
      <c r="C287" s="5" t="s">
        <v>59</v>
      </c>
      <c r="D287" s="7">
        <v>41290</v>
      </c>
      <c r="E287" s="5" t="s">
        <v>433</v>
      </c>
      <c r="F287" s="5" t="s">
        <v>434</v>
      </c>
      <c r="G287" s="5" t="s">
        <v>121</v>
      </c>
      <c r="H287" s="5">
        <v>2011</v>
      </c>
      <c r="I287" s="5">
        <v>28600</v>
      </c>
      <c r="J287" s="5">
        <v>1430</v>
      </c>
      <c r="K287" s="5">
        <v>858</v>
      </c>
      <c r="L287" s="5">
        <v>30888</v>
      </c>
      <c r="M287" s="41" t="s">
        <v>146</v>
      </c>
    </row>
    <row r="288" spans="1:13" x14ac:dyDescent="0.25">
      <c r="A288" s="40" t="s">
        <v>450</v>
      </c>
      <c r="B288" s="5" t="s">
        <v>279</v>
      </c>
      <c r="C288" s="5" t="s">
        <v>85</v>
      </c>
      <c r="D288" s="7">
        <v>41355</v>
      </c>
      <c r="E288" s="5" t="s">
        <v>433</v>
      </c>
      <c r="F288" s="5" t="s">
        <v>434</v>
      </c>
      <c r="G288" s="5" t="s">
        <v>121</v>
      </c>
      <c r="H288" s="5">
        <v>2011</v>
      </c>
      <c r="I288" s="5">
        <v>36630</v>
      </c>
      <c r="J288" s="5">
        <v>4395.6000000000004</v>
      </c>
      <c r="K288" s="5">
        <v>0</v>
      </c>
      <c r="L288" s="5">
        <v>41025.599999999999</v>
      </c>
      <c r="M288" s="41" t="s">
        <v>146</v>
      </c>
    </row>
    <row r="289" spans="1:13" x14ac:dyDescent="0.25">
      <c r="A289" s="40" t="s">
        <v>451</v>
      </c>
      <c r="B289" s="5" t="s">
        <v>197</v>
      </c>
      <c r="C289" s="5" t="s">
        <v>85</v>
      </c>
      <c r="D289" s="7">
        <v>41394</v>
      </c>
      <c r="E289" s="5" t="s">
        <v>433</v>
      </c>
      <c r="F289" s="5" t="s">
        <v>434</v>
      </c>
      <c r="G289" s="5" t="s">
        <v>121</v>
      </c>
      <c r="H289" s="5">
        <v>2011</v>
      </c>
      <c r="I289" s="5">
        <v>37450</v>
      </c>
      <c r="J289" s="5">
        <v>4494</v>
      </c>
      <c r="K289" s="5">
        <v>1872.5</v>
      </c>
      <c r="L289" s="5">
        <v>43816.5</v>
      </c>
      <c r="M289" s="41" t="s">
        <v>88</v>
      </c>
    </row>
    <row r="290" spans="1:13" x14ac:dyDescent="0.25">
      <c r="A290" s="40" t="s">
        <v>452</v>
      </c>
      <c r="B290" s="5" t="s">
        <v>259</v>
      </c>
      <c r="C290" s="5" t="s">
        <v>59</v>
      </c>
      <c r="D290" s="7">
        <v>41423</v>
      </c>
      <c r="E290" s="5" t="s">
        <v>433</v>
      </c>
      <c r="F290" s="5" t="s">
        <v>434</v>
      </c>
      <c r="G290" s="5" t="s">
        <v>121</v>
      </c>
      <c r="H290" s="5">
        <v>2011</v>
      </c>
      <c r="I290" s="5">
        <v>76320</v>
      </c>
      <c r="J290" s="5">
        <v>5342.4</v>
      </c>
      <c r="K290" s="5">
        <v>3052.8</v>
      </c>
      <c r="L290" s="5">
        <v>84715.199999999997</v>
      </c>
      <c r="M290" s="41" t="s">
        <v>66</v>
      </c>
    </row>
    <row r="291" spans="1:13" x14ac:dyDescent="0.25">
      <c r="A291" s="40" t="s">
        <v>453</v>
      </c>
      <c r="B291" s="5" t="s">
        <v>217</v>
      </c>
      <c r="C291" s="5" t="s">
        <v>59</v>
      </c>
      <c r="D291" s="7">
        <v>40223</v>
      </c>
      <c r="E291" s="5" t="s">
        <v>433</v>
      </c>
      <c r="F291" s="5" t="s">
        <v>434</v>
      </c>
      <c r="G291" s="5" t="s">
        <v>121</v>
      </c>
      <c r="H291" s="5">
        <v>2011</v>
      </c>
      <c r="I291" s="5">
        <v>51360</v>
      </c>
      <c r="J291" s="5">
        <v>3595.2</v>
      </c>
      <c r="K291" s="5">
        <v>2568</v>
      </c>
      <c r="L291" s="5">
        <v>57523.199999999997</v>
      </c>
      <c r="M291" s="41" t="s">
        <v>88</v>
      </c>
    </row>
    <row r="292" spans="1:13" x14ac:dyDescent="0.25">
      <c r="A292" s="40" t="s">
        <v>454</v>
      </c>
      <c r="B292" s="5" t="s">
        <v>408</v>
      </c>
      <c r="C292" s="5" t="s">
        <v>59</v>
      </c>
      <c r="D292" s="7">
        <v>40576</v>
      </c>
      <c r="E292" s="5" t="s">
        <v>433</v>
      </c>
      <c r="F292" s="5" t="s">
        <v>434</v>
      </c>
      <c r="G292" s="5" t="s">
        <v>121</v>
      </c>
      <c r="H292" s="5">
        <v>2011</v>
      </c>
      <c r="I292" s="5">
        <v>85000</v>
      </c>
      <c r="J292" s="5">
        <v>7650</v>
      </c>
      <c r="K292" s="5">
        <v>0</v>
      </c>
      <c r="L292" s="5">
        <v>92650</v>
      </c>
      <c r="M292" s="41" t="s">
        <v>99</v>
      </c>
    </row>
    <row r="293" spans="1:13" x14ac:dyDescent="0.25">
      <c r="A293" s="40" t="s">
        <v>455</v>
      </c>
      <c r="B293" s="5" t="s">
        <v>287</v>
      </c>
      <c r="C293" s="5" t="s">
        <v>85</v>
      </c>
      <c r="D293" s="7">
        <v>41290</v>
      </c>
      <c r="E293" s="5" t="s">
        <v>433</v>
      </c>
      <c r="F293" s="5" t="s">
        <v>434</v>
      </c>
      <c r="G293" s="5" t="s">
        <v>121</v>
      </c>
      <c r="H293" s="5">
        <v>2012</v>
      </c>
      <c r="I293" s="5">
        <v>32032</v>
      </c>
      <c r="J293" s="5">
        <v>1921.92</v>
      </c>
      <c r="K293" s="5">
        <v>1601.6</v>
      </c>
      <c r="L293" s="5">
        <v>35555.519999999997</v>
      </c>
      <c r="M293" s="41" t="s">
        <v>146</v>
      </c>
    </row>
    <row r="294" spans="1:13" x14ac:dyDescent="0.25">
      <c r="A294" s="40" t="s">
        <v>456</v>
      </c>
      <c r="B294" s="5" t="s">
        <v>155</v>
      </c>
      <c r="C294" s="5" t="s">
        <v>59</v>
      </c>
      <c r="D294" s="7">
        <v>41355</v>
      </c>
      <c r="E294" s="5" t="s">
        <v>433</v>
      </c>
      <c r="F294" s="5" t="s">
        <v>434</v>
      </c>
      <c r="G294" s="5" t="s">
        <v>121</v>
      </c>
      <c r="H294" s="5">
        <v>2012</v>
      </c>
      <c r="I294" s="5">
        <v>38828</v>
      </c>
      <c r="J294" s="5">
        <v>3494.52</v>
      </c>
      <c r="K294" s="5">
        <v>388.28</v>
      </c>
      <c r="L294" s="5">
        <v>42710.799999999996</v>
      </c>
      <c r="M294" s="41" t="s">
        <v>146</v>
      </c>
    </row>
    <row r="295" spans="1:13" x14ac:dyDescent="0.25">
      <c r="A295" s="40" t="s">
        <v>457</v>
      </c>
      <c r="B295" s="5" t="s">
        <v>273</v>
      </c>
      <c r="C295" s="5" t="s">
        <v>85</v>
      </c>
      <c r="D295" s="7">
        <v>41423</v>
      </c>
      <c r="E295" s="5" t="s">
        <v>433</v>
      </c>
      <c r="F295" s="5" t="s">
        <v>434</v>
      </c>
      <c r="G295" s="5" t="s">
        <v>121</v>
      </c>
      <c r="H295" s="5">
        <v>2012</v>
      </c>
      <c r="I295" s="5">
        <v>81662</v>
      </c>
      <c r="J295" s="5">
        <v>7349.58</v>
      </c>
      <c r="K295" s="5">
        <v>816.62</v>
      </c>
      <c r="L295" s="5">
        <v>89828.2</v>
      </c>
      <c r="M295" s="41" t="s">
        <v>66</v>
      </c>
    </row>
    <row r="296" spans="1:13" x14ac:dyDescent="0.25">
      <c r="A296" s="40" t="s">
        <v>458</v>
      </c>
      <c r="B296" s="5" t="s">
        <v>197</v>
      </c>
      <c r="C296" s="5" t="s">
        <v>85</v>
      </c>
      <c r="D296" s="7">
        <v>40223</v>
      </c>
      <c r="E296" s="5" t="s">
        <v>433</v>
      </c>
      <c r="F296" s="5" t="s">
        <v>434</v>
      </c>
      <c r="G296" s="5" t="s">
        <v>121</v>
      </c>
      <c r="H296" s="5">
        <v>2012</v>
      </c>
      <c r="I296" s="5">
        <v>55469</v>
      </c>
      <c r="J296" s="5">
        <v>3328.14</v>
      </c>
      <c r="K296" s="5">
        <v>2773.45</v>
      </c>
      <c r="L296" s="5">
        <v>61570.59</v>
      </c>
      <c r="M296" s="41" t="s">
        <v>88</v>
      </c>
    </row>
    <row r="297" spans="1:13" x14ac:dyDescent="0.25">
      <c r="A297" s="40" t="s">
        <v>459</v>
      </c>
      <c r="B297" s="5" t="s">
        <v>151</v>
      </c>
      <c r="C297" s="5" t="s">
        <v>85</v>
      </c>
      <c r="D297" s="7">
        <v>40576</v>
      </c>
      <c r="E297" s="5" t="s">
        <v>433</v>
      </c>
      <c r="F297" s="5" t="s">
        <v>434</v>
      </c>
      <c r="G297" s="5" t="s">
        <v>121</v>
      </c>
      <c r="H297" s="5">
        <v>2012</v>
      </c>
      <c r="I297" s="5">
        <v>89250</v>
      </c>
      <c r="J297" s="5">
        <v>8032.5</v>
      </c>
      <c r="K297" s="5">
        <v>2677.5</v>
      </c>
      <c r="L297" s="5">
        <v>99960</v>
      </c>
      <c r="M297" s="41" t="s">
        <v>99</v>
      </c>
    </row>
    <row r="298" spans="1:13" x14ac:dyDescent="0.25">
      <c r="A298" s="40" t="s">
        <v>460</v>
      </c>
      <c r="B298" s="5" t="s">
        <v>306</v>
      </c>
      <c r="C298" s="5" t="s">
        <v>59</v>
      </c>
      <c r="D298" s="7">
        <v>40950</v>
      </c>
      <c r="E298" s="5" t="s">
        <v>433</v>
      </c>
      <c r="F298" s="5" t="s">
        <v>434</v>
      </c>
      <c r="G298" s="5" t="s">
        <v>121</v>
      </c>
      <c r="H298" s="5">
        <v>2012</v>
      </c>
      <c r="I298" s="5">
        <v>59000</v>
      </c>
      <c r="J298" s="5">
        <v>3540</v>
      </c>
      <c r="K298" s="5">
        <v>1770</v>
      </c>
      <c r="L298" s="5">
        <v>64310</v>
      </c>
      <c r="M298" s="41" t="s">
        <v>63</v>
      </c>
    </row>
    <row r="299" spans="1:13" x14ac:dyDescent="0.25">
      <c r="A299" s="40" t="s">
        <v>461</v>
      </c>
      <c r="B299" s="5" t="s">
        <v>178</v>
      </c>
      <c r="C299" s="5" t="s">
        <v>59</v>
      </c>
      <c r="D299" s="7">
        <v>41169</v>
      </c>
      <c r="E299" s="5" t="s">
        <v>433</v>
      </c>
      <c r="F299" s="5" t="s">
        <v>434</v>
      </c>
      <c r="G299" s="5" t="s">
        <v>121</v>
      </c>
      <c r="H299" s="5">
        <v>2012</v>
      </c>
      <c r="I299" s="5">
        <v>65000</v>
      </c>
      <c r="J299" s="5">
        <v>3250</v>
      </c>
      <c r="K299" s="5">
        <v>3250</v>
      </c>
      <c r="L299" s="5">
        <v>71500</v>
      </c>
      <c r="M299" s="41" t="s">
        <v>76</v>
      </c>
    </row>
    <row r="300" spans="1:13" x14ac:dyDescent="0.25">
      <c r="A300" s="40" t="s">
        <v>462</v>
      </c>
      <c r="B300" s="5" t="s">
        <v>398</v>
      </c>
      <c r="C300" s="5" t="s">
        <v>59</v>
      </c>
      <c r="D300" s="7">
        <v>41290</v>
      </c>
      <c r="E300" s="5" t="s">
        <v>433</v>
      </c>
      <c r="F300" s="5" t="s">
        <v>434</v>
      </c>
      <c r="G300" s="5" t="s">
        <v>121</v>
      </c>
      <c r="H300" s="5">
        <v>2013</v>
      </c>
      <c r="I300" s="5">
        <v>35900</v>
      </c>
      <c r="J300" s="5">
        <v>1795</v>
      </c>
      <c r="K300" s="5">
        <v>1077</v>
      </c>
      <c r="L300" s="5">
        <v>38772</v>
      </c>
      <c r="M300" s="41" t="s">
        <v>146</v>
      </c>
    </row>
    <row r="301" spans="1:13" x14ac:dyDescent="0.25">
      <c r="A301" s="40" t="s">
        <v>463</v>
      </c>
      <c r="B301" s="5" t="s">
        <v>464</v>
      </c>
      <c r="C301" s="5" t="s">
        <v>59</v>
      </c>
      <c r="D301" s="7">
        <v>41355</v>
      </c>
      <c r="E301" s="5" t="s">
        <v>433</v>
      </c>
      <c r="F301" s="5" t="s">
        <v>434</v>
      </c>
      <c r="G301" s="5" t="s">
        <v>121</v>
      </c>
      <c r="H301" s="5">
        <v>2013</v>
      </c>
      <c r="I301" s="5">
        <v>42700</v>
      </c>
      <c r="J301" s="5">
        <v>2135</v>
      </c>
      <c r="K301" s="5">
        <v>2135</v>
      </c>
      <c r="L301" s="5">
        <v>46970</v>
      </c>
      <c r="M301" s="41" t="s">
        <v>146</v>
      </c>
    </row>
    <row r="302" spans="1:13" x14ac:dyDescent="0.25">
      <c r="A302" s="40" t="s">
        <v>465</v>
      </c>
      <c r="B302" s="5" t="s">
        <v>217</v>
      </c>
      <c r="C302" s="5" t="s">
        <v>59</v>
      </c>
      <c r="D302" s="7">
        <v>41423</v>
      </c>
      <c r="E302" s="5" t="s">
        <v>433</v>
      </c>
      <c r="F302" s="5" t="s">
        <v>434</v>
      </c>
      <c r="G302" s="5" t="s">
        <v>121</v>
      </c>
      <c r="H302" s="5">
        <v>2013</v>
      </c>
      <c r="I302" s="5">
        <v>88200</v>
      </c>
      <c r="J302" s="5">
        <v>7056</v>
      </c>
      <c r="K302" s="5">
        <v>2646</v>
      </c>
      <c r="L302" s="5">
        <v>97902</v>
      </c>
      <c r="M302" s="41" t="s">
        <v>66</v>
      </c>
    </row>
    <row r="303" spans="1:13" x14ac:dyDescent="0.25">
      <c r="A303" s="40" t="s">
        <v>466</v>
      </c>
      <c r="B303" s="5" t="s">
        <v>408</v>
      </c>
      <c r="C303" s="5" t="s">
        <v>59</v>
      </c>
      <c r="D303" s="7">
        <v>40223</v>
      </c>
      <c r="E303" s="5" t="s">
        <v>433</v>
      </c>
      <c r="F303" s="5" t="s">
        <v>434</v>
      </c>
      <c r="G303" s="5" t="s">
        <v>121</v>
      </c>
      <c r="H303" s="5">
        <v>2013</v>
      </c>
      <c r="I303" s="5">
        <v>57700</v>
      </c>
      <c r="J303" s="5">
        <v>3462</v>
      </c>
      <c r="K303" s="5">
        <v>1731</v>
      </c>
      <c r="L303" s="5">
        <v>62893</v>
      </c>
      <c r="M303" s="41" t="s">
        <v>88</v>
      </c>
    </row>
    <row r="304" spans="1:13" x14ac:dyDescent="0.25">
      <c r="A304" s="40" t="s">
        <v>467</v>
      </c>
      <c r="B304" s="5" t="s">
        <v>259</v>
      </c>
      <c r="C304" s="5" t="s">
        <v>59</v>
      </c>
      <c r="D304" s="7">
        <v>40576</v>
      </c>
      <c r="E304" s="5" t="s">
        <v>433</v>
      </c>
      <c r="F304" s="5" t="s">
        <v>434</v>
      </c>
      <c r="G304" s="5" t="s">
        <v>121</v>
      </c>
      <c r="H304" s="5">
        <v>2013</v>
      </c>
      <c r="I304" s="5">
        <v>100000</v>
      </c>
      <c r="J304" s="5">
        <v>12000</v>
      </c>
      <c r="K304" s="5">
        <v>1000</v>
      </c>
      <c r="L304" s="5">
        <v>113000</v>
      </c>
      <c r="M304" s="41" t="s">
        <v>99</v>
      </c>
    </row>
    <row r="305" spans="1:13" x14ac:dyDescent="0.25">
      <c r="A305" s="40" t="s">
        <v>468</v>
      </c>
      <c r="B305" s="5" t="s">
        <v>84</v>
      </c>
      <c r="C305" s="5" t="s">
        <v>85</v>
      </c>
      <c r="D305" s="7">
        <v>40950</v>
      </c>
      <c r="E305" s="5" t="s">
        <v>433</v>
      </c>
      <c r="F305" s="5" t="s">
        <v>434</v>
      </c>
      <c r="G305" s="5" t="s">
        <v>121</v>
      </c>
      <c r="H305" s="5">
        <v>2013</v>
      </c>
      <c r="I305" s="5">
        <v>61400</v>
      </c>
      <c r="J305" s="5">
        <v>7368</v>
      </c>
      <c r="K305" s="5">
        <v>0</v>
      </c>
      <c r="L305" s="5">
        <v>68768</v>
      </c>
      <c r="M305" s="41" t="s">
        <v>63</v>
      </c>
    </row>
    <row r="306" spans="1:13" x14ac:dyDescent="0.25">
      <c r="A306" s="40" t="s">
        <v>469</v>
      </c>
      <c r="B306" s="5" t="s">
        <v>68</v>
      </c>
      <c r="C306" s="5" t="s">
        <v>59</v>
      </c>
      <c r="D306" s="7">
        <v>41169</v>
      </c>
      <c r="E306" s="5" t="s">
        <v>433</v>
      </c>
      <c r="F306" s="5" t="s">
        <v>434</v>
      </c>
      <c r="G306" s="5" t="s">
        <v>121</v>
      </c>
      <c r="H306" s="5">
        <v>2013</v>
      </c>
      <c r="I306" s="5">
        <v>70900</v>
      </c>
      <c r="J306" s="5">
        <v>3545</v>
      </c>
      <c r="K306" s="5">
        <v>2127</v>
      </c>
      <c r="L306" s="5">
        <v>76572</v>
      </c>
      <c r="M306" s="41" t="s">
        <v>76</v>
      </c>
    </row>
    <row r="307" spans="1:13" x14ac:dyDescent="0.25">
      <c r="A307" s="40" t="s">
        <v>470</v>
      </c>
      <c r="B307" s="5" t="s">
        <v>82</v>
      </c>
      <c r="C307" s="5" t="s">
        <v>59</v>
      </c>
      <c r="D307" s="7">
        <v>41532</v>
      </c>
      <c r="E307" s="5" t="s">
        <v>433</v>
      </c>
      <c r="F307" s="5" t="s">
        <v>434</v>
      </c>
      <c r="G307" s="5" t="s">
        <v>121</v>
      </c>
      <c r="H307" s="5">
        <v>2013</v>
      </c>
      <c r="I307" s="5">
        <v>110000</v>
      </c>
      <c r="J307" s="5">
        <v>6600</v>
      </c>
      <c r="K307" s="5">
        <v>3300</v>
      </c>
      <c r="L307" s="5">
        <v>119900</v>
      </c>
      <c r="M307" s="41" t="s">
        <v>146</v>
      </c>
    </row>
    <row r="308" spans="1:13" x14ac:dyDescent="0.25">
      <c r="A308" s="40" t="s">
        <v>471</v>
      </c>
      <c r="B308" s="5" t="s">
        <v>82</v>
      </c>
      <c r="C308" s="5" t="s">
        <v>59</v>
      </c>
      <c r="D308" s="7">
        <v>41532</v>
      </c>
      <c r="E308" s="5" t="s">
        <v>433</v>
      </c>
      <c r="F308" s="5" t="s">
        <v>434</v>
      </c>
      <c r="G308" s="5" t="s">
        <v>121</v>
      </c>
      <c r="H308" s="5">
        <v>2013</v>
      </c>
      <c r="I308" s="5">
        <v>110000</v>
      </c>
      <c r="J308" s="5">
        <v>6600</v>
      </c>
      <c r="K308" s="5">
        <v>3300</v>
      </c>
      <c r="L308" s="5">
        <v>119900</v>
      </c>
      <c r="M308" s="41" t="s">
        <v>146</v>
      </c>
    </row>
    <row r="309" spans="1:13" x14ac:dyDescent="0.25">
      <c r="A309" s="40" t="s">
        <v>472</v>
      </c>
      <c r="B309" s="5" t="s">
        <v>473</v>
      </c>
      <c r="C309" s="5" t="s">
        <v>59</v>
      </c>
      <c r="D309" s="7">
        <v>38730</v>
      </c>
      <c r="E309" s="5" t="s">
        <v>474</v>
      </c>
      <c r="F309" s="5" t="s">
        <v>475</v>
      </c>
      <c r="G309" s="5" t="s">
        <v>121</v>
      </c>
      <c r="H309" s="5">
        <v>2006</v>
      </c>
      <c r="I309" s="5">
        <v>43000</v>
      </c>
      <c r="J309" s="5">
        <v>5160</v>
      </c>
      <c r="K309" s="5">
        <v>0</v>
      </c>
      <c r="L309" s="5">
        <v>90160</v>
      </c>
      <c r="M309" s="41" t="s">
        <v>110</v>
      </c>
    </row>
    <row r="310" spans="1:13" x14ac:dyDescent="0.25">
      <c r="A310" s="40" t="s">
        <v>476</v>
      </c>
      <c r="B310" s="5" t="s">
        <v>329</v>
      </c>
      <c r="C310" s="5" t="s">
        <v>59</v>
      </c>
      <c r="D310" s="7">
        <v>38809</v>
      </c>
      <c r="E310" s="5" t="s">
        <v>474</v>
      </c>
      <c r="F310" s="5" t="s">
        <v>475</v>
      </c>
      <c r="G310" s="5" t="s">
        <v>121</v>
      </c>
      <c r="H310" s="5">
        <v>2006</v>
      </c>
      <c r="I310" s="5">
        <v>54000</v>
      </c>
      <c r="J310" s="5">
        <v>4320</v>
      </c>
      <c r="K310" s="5">
        <v>0</v>
      </c>
      <c r="L310" s="5">
        <v>58320</v>
      </c>
      <c r="M310" s="41" t="s">
        <v>146</v>
      </c>
    </row>
    <row r="311" spans="1:13" x14ac:dyDescent="0.25">
      <c r="A311" s="40" t="s">
        <v>477</v>
      </c>
      <c r="B311" s="5" t="s">
        <v>75</v>
      </c>
      <c r="C311" s="5" t="s">
        <v>59</v>
      </c>
      <c r="D311" s="7">
        <v>38841</v>
      </c>
      <c r="E311" s="5" t="s">
        <v>474</v>
      </c>
      <c r="F311" s="5" t="s">
        <v>475</v>
      </c>
      <c r="G311" s="5" t="s">
        <v>121</v>
      </c>
      <c r="H311" s="5">
        <v>2006</v>
      </c>
      <c r="I311" s="5">
        <v>32000</v>
      </c>
      <c r="J311" s="5">
        <v>2560</v>
      </c>
      <c r="K311" s="5">
        <v>0</v>
      </c>
      <c r="L311" s="5">
        <v>34560</v>
      </c>
      <c r="M311" s="41" t="s">
        <v>140</v>
      </c>
    </row>
    <row r="312" spans="1:13" x14ac:dyDescent="0.25">
      <c r="A312" s="40" t="s">
        <v>478</v>
      </c>
      <c r="B312" s="5" t="s">
        <v>479</v>
      </c>
      <c r="C312" s="5" t="s">
        <v>59</v>
      </c>
      <c r="D312" s="7">
        <v>38730</v>
      </c>
      <c r="E312" s="5" t="s">
        <v>474</v>
      </c>
      <c r="F312" s="5" t="s">
        <v>475</v>
      </c>
      <c r="G312" s="5" t="s">
        <v>121</v>
      </c>
      <c r="H312" s="5">
        <v>2007</v>
      </c>
      <c r="I312" s="5">
        <v>45000</v>
      </c>
      <c r="J312" s="5">
        <v>4050</v>
      </c>
      <c r="K312" s="5">
        <v>0</v>
      </c>
      <c r="L312" s="5">
        <v>104050</v>
      </c>
      <c r="M312" s="41" t="s">
        <v>110</v>
      </c>
    </row>
    <row r="313" spans="1:13" x14ac:dyDescent="0.25">
      <c r="A313" s="40" t="s">
        <v>480</v>
      </c>
      <c r="B313" s="5" t="s">
        <v>170</v>
      </c>
      <c r="C313" s="5" t="s">
        <v>59</v>
      </c>
      <c r="D313" s="7">
        <v>38809</v>
      </c>
      <c r="E313" s="5" t="s">
        <v>474</v>
      </c>
      <c r="F313" s="5" t="s">
        <v>475</v>
      </c>
      <c r="G313" s="5" t="s">
        <v>121</v>
      </c>
      <c r="H313" s="5">
        <v>2007</v>
      </c>
      <c r="I313" s="5">
        <v>58000</v>
      </c>
      <c r="J313" s="5">
        <v>3480</v>
      </c>
      <c r="K313" s="5">
        <v>1160</v>
      </c>
      <c r="L313" s="5">
        <v>62640</v>
      </c>
      <c r="M313" s="41" t="s">
        <v>146</v>
      </c>
    </row>
    <row r="314" spans="1:13" x14ac:dyDescent="0.25">
      <c r="A314" s="40" t="s">
        <v>481</v>
      </c>
      <c r="B314" s="5" t="s">
        <v>70</v>
      </c>
      <c r="C314" s="5" t="s">
        <v>59</v>
      </c>
      <c r="D314" s="7">
        <v>38841</v>
      </c>
      <c r="E314" s="5" t="s">
        <v>474</v>
      </c>
      <c r="F314" s="5" t="s">
        <v>475</v>
      </c>
      <c r="G314" s="5" t="s">
        <v>121</v>
      </c>
      <c r="H314" s="5">
        <v>2007</v>
      </c>
      <c r="I314" s="5">
        <v>36000</v>
      </c>
      <c r="J314" s="5">
        <v>3240</v>
      </c>
      <c r="K314" s="5">
        <v>720</v>
      </c>
      <c r="L314" s="5">
        <v>39960</v>
      </c>
      <c r="M314" s="41" t="s">
        <v>140</v>
      </c>
    </row>
    <row r="315" spans="1:13" x14ac:dyDescent="0.25">
      <c r="A315" s="40" t="s">
        <v>482</v>
      </c>
      <c r="B315" s="5" t="s">
        <v>483</v>
      </c>
      <c r="C315" s="5" t="s">
        <v>59</v>
      </c>
      <c r="D315" s="7">
        <v>38730</v>
      </c>
      <c r="E315" s="5" t="s">
        <v>474</v>
      </c>
      <c r="F315" s="5" t="s">
        <v>475</v>
      </c>
      <c r="G315" s="5" t="s">
        <v>121</v>
      </c>
      <c r="H315" s="5">
        <v>2008</v>
      </c>
      <c r="I315" s="5">
        <v>48000</v>
      </c>
      <c r="J315" s="5">
        <v>4800</v>
      </c>
      <c r="K315" s="5">
        <v>0</v>
      </c>
      <c r="L315" s="5">
        <v>123800</v>
      </c>
      <c r="M315" s="41" t="s">
        <v>110</v>
      </c>
    </row>
    <row r="316" spans="1:13" x14ac:dyDescent="0.25">
      <c r="A316" s="40" t="s">
        <v>484</v>
      </c>
      <c r="B316" s="5" t="s">
        <v>189</v>
      </c>
      <c r="C316" s="5" t="s">
        <v>59</v>
      </c>
      <c r="D316" s="7">
        <v>38809</v>
      </c>
      <c r="E316" s="5" t="s">
        <v>474</v>
      </c>
      <c r="F316" s="5" t="s">
        <v>475</v>
      </c>
      <c r="G316" s="5" t="s">
        <v>121</v>
      </c>
      <c r="H316" s="5">
        <v>2008</v>
      </c>
      <c r="I316" s="5">
        <v>62000</v>
      </c>
      <c r="J316" s="5">
        <v>3100</v>
      </c>
      <c r="K316" s="5">
        <v>0</v>
      </c>
      <c r="L316" s="5">
        <v>65100</v>
      </c>
      <c r="M316" s="41" t="s">
        <v>146</v>
      </c>
    </row>
    <row r="317" spans="1:13" x14ac:dyDescent="0.25">
      <c r="A317" s="40" t="s">
        <v>485</v>
      </c>
      <c r="B317" s="5" t="s">
        <v>211</v>
      </c>
      <c r="C317" s="5" t="s">
        <v>59</v>
      </c>
      <c r="D317" s="7">
        <v>38841</v>
      </c>
      <c r="E317" s="5" t="s">
        <v>474</v>
      </c>
      <c r="F317" s="5" t="s">
        <v>475</v>
      </c>
      <c r="G317" s="5" t="s">
        <v>121</v>
      </c>
      <c r="H317" s="5">
        <v>2008</v>
      </c>
      <c r="I317" s="5">
        <v>40000</v>
      </c>
      <c r="J317" s="5">
        <v>2000</v>
      </c>
      <c r="K317" s="5">
        <v>800</v>
      </c>
      <c r="L317" s="5">
        <v>42800</v>
      </c>
      <c r="M317" s="41" t="s">
        <v>140</v>
      </c>
    </row>
    <row r="318" spans="1:13" x14ac:dyDescent="0.25">
      <c r="A318" s="40" t="s">
        <v>486</v>
      </c>
      <c r="B318" s="5" t="s">
        <v>195</v>
      </c>
      <c r="C318" s="5" t="s">
        <v>59</v>
      </c>
      <c r="D318" s="7">
        <v>39650</v>
      </c>
      <c r="E318" s="5" t="s">
        <v>474</v>
      </c>
      <c r="F318" s="5" t="s">
        <v>475</v>
      </c>
      <c r="G318" s="5" t="s">
        <v>121</v>
      </c>
      <c r="H318" s="5">
        <v>2008</v>
      </c>
      <c r="I318" s="5">
        <v>74000</v>
      </c>
      <c r="J318" s="5">
        <v>7400</v>
      </c>
      <c r="K318" s="5">
        <v>0</v>
      </c>
      <c r="L318" s="5">
        <v>81400</v>
      </c>
      <c r="M318" s="41" t="s">
        <v>88</v>
      </c>
    </row>
    <row r="319" spans="1:13" x14ac:dyDescent="0.25">
      <c r="A319" s="40" t="s">
        <v>487</v>
      </c>
      <c r="B319" s="5" t="s">
        <v>109</v>
      </c>
      <c r="C319" s="5" t="s">
        <v>59</v>
      </c>
      <c r="D319" s="7">
        <v>39739</v>
      </c>
      <c r="E319" s="5" t="s">
        <v>474</v>
      </c>
      <c r="F319" s="5" t="s">
        <v>475</v>
      </c>
      <c r="G319" s="5" t="s">
        <v>121</v>
      </c>
      <c r="H319" s="5">
        <v>2008</v>
      </c>
      <c r="I319" s="5">
        <v>123000</v>
      </c>
      <c r="J319" s="5">
        <v>12300</v>
      </c>
      <c r="K319" s="5">
        <v>4920</v>
      </c>
      <c r="L319" s="5">
        <v>140220</v>
      </c>
      <c r="M319" s="41" t="s">
        <v>146</v>
      </c>
    </row>
    <row r="320" spans="1:13" x14ac:dyDescent="0.25">
      <c r="A320" s="40" t="s">
        <v>488</v>
      </c>
      <c r="B320" s="5" t="s">
        <v>273</v>
      </c>
      <c r="C320" s="5" t="s">
        <v>85</v>
      </c>
      <c r="D320" s="7">
        <v>38730</v>
      </c>
      <c r="E320" s="5" t="s">
        <v>474</v>
      </c>
      <c r="F320" s="5" t="s">
        <v>475</v>
      </c>
      <c r="G320" s="5" t="s">
        <v>121</v>
      </c>
      <c r="H320" s="5">
        <v>2009</v>
      </c>
      <c r="I320" s="5">
        <v>52000</v>
      </c>
      <c r="J320" s="5">
        <v>3640</v>
      </c>
      <c r="K320" s="5">
        <v>0</v>
      </c>
      <c r="L320" s="5">
        <v>143640</v>
      </c>
      <c r="M320" s="41" t="s">
        <v>110</v>
      </c>
    </row>
    <row r="321" spans="1:13" x14ac:dyDescent="0.25">
      <c r="A321" s="40" t="s">
        <v>489</v>
      </c>
      <c r="B321" s="5" t="s">
        <v>178</v>
      </c>
      <c r="C321" s="5" t="s">
        <v>59</v>
      </c>
      <c r="D321" s="7">
        <v>38809</v>
      </c>
      <c r="E321" s="5" t="s">
        <v>474</v>
      </c>
      <c r="F321" s="5" t="s">
        <v>475</v>
      </c>
      <c r="G321" s="5" t="s">
        <v>121</v>
      </c>
      <c r="H321" s="5">
        <v>2009</v>
      </c>
      <c r="I321" s="5">
        <v>65000</v>
      </c>
      <c r="J321" s="5">
        <v>3900</v>
      </c>
      <c r="K321" s="5">
        <v>3250</v>
      </c>
      <c r="L321" s="5">
        <v>72150</v>
      </c>
      <c r="M321" s="41" t="s">
        <v>146</v>
      </c>
    </row>
    <row r="322" spans="1:13" x14ac:dyDescent="0.25">
      <c r="A322" s="40" t="s">
        <v>490</v>
      </c>
      <c r="B322" s="5" t="s">
        <v>182</v>
      </c>
      <c r="C322" s="5" t="s">
        <v>59</v>
      </c>
      <c r="D322" s="7">
        <v>38841</v>
      </c>
      <c r="E322" s="5" t="s">
        <v>474</v>
      </c>
      <c r="F322" s="5" t="s">
        <v>475</v>
      </c>
      <c r="G322" s="5" t="s">
        <v>121</v>
      </c>
      <c r="H322" s="5">
        <v>2009</v>
      </c>
      <c r="I322" s="5">
        <v>43000</v>
      </c>
      <c r="J322" s="5">
        <v>3870</v>
      </c>
      <c r="K322" s="5">
        <v>860</v>
      </c>
      <c r="L322" s="5">
        <v>47730</v>
      </c>
      <c r="M322" s="41" t="s">
        <v>140</v>
      </c>
    </row>
    <row r="323" spans="1:13" x14ac:dyDescent="0.25">
      <c r="A323" s="40" t="s">
        <v>491</v>
      </c>
      <c r="B323" s="5" t="s">
        <v>164</v>
      </c>
      <c r="C323" s="5" t="s">
        <v>85</v>
      </c>
      <c r="D323" s="7">
        <v>39650</v>
      </c>
      <c r="E323" s="5" t="s">
        <v>474</v>
      </c>
      <c r="F323" s="5" t="s">
        <v>475</v>
      </c>
      <c r="G323" s="5" t="s">
        <v>121</v>
      </c>
      <c r="H323" s="5">
        <v>2009</v>
      </c>
      <c r="I323" s="5">
        <v>78000</v>
      </c>
      <c r="J323" s="5">
        <v>7800</v>
      </c>
      <c r="K323" s="5">
        <v>780</v>
      </c>
      <c r="L323" s="5">
        <v>86580</v>
      </c>
      <c r="M323" s="41" t="s">
        <v>88</v>
      </c>
    </row>
    <row r="324" spans="1:13" x14ac:dyDescent="0.25">
      <c r="A324" s="40" t="s">
        <v>492</v>
      </c>
      <c r="B324" s="5" t="s">
        <v>306</v>
      </c>
      <c r="C324" s="5" t="s">
        <v>59</v>
      </c>
      <c r="D324" s="7">
        <v>39739</v>
      </c>
      <c r="E324" s="5" t="s">
        <v>474</v>
      </c>
      <c r="F324" s="5" t="s">
        <v>475</v>
      </c>
      <c r="G324" s="5" t="s">
        <v>121</v>
      </c>
      <c r="H324" s="5">
        <v>2009</v>
      </c>
      <c r="I324" s="5">
        <v>130000</v>
      </c>
      <c r="J324" s="5">
        <v>14300</v>
      </c>
      <c r="K324" s="5">
        <v>1300</v>
      </c>
      <c r="L324" s="5">
        <v>145600</v>
      </c>
      <c r="M324" s="41" t="s">
        <v>146</v>
      </c>
    </row>
    <row r="325" spans="1:13" x14ac:dyDescent="0.25">
      <c r="A325" s="40" t="s">
        <v>493</v>
      </c>
      <c r="B325" s="5" t="s">
        <v>479</v>
      </c>
      <c r="C325" s="5" t="s">
        <v>59</v>
      </c>
      <c r="D325" s="7">
        <v>39971</v>
      </c>
      <c r="E325" s="5" t="s">
        <v>474</v>
      </c>
      <c r="F325" s="5" t="s">
        <v>475</v>
      </c>
      <c r="G325" s="5" t="s">
        <v>121</v>
      </c>
      <c r="H325" s="5">
        <v>2009</v>
      </c>
      <c r="I325" s="5">
        <v>62000</v>
      </c>
      <c r="J325" s="5">
        <v>3100</v>
      </c>
      <c r="K325" s="5">
        <v>1240</v>
      </c>
      <c r="L325" s="5">
        <v>66340</v>
      </c>
      <c r="M325" s="41" t="s">
        <v>140</v>
      </c>
    </row>
    <row r="326" spans="1:13" x14ac:dyDescent="0.25">
      <c r="A326" s="40" t="s">
        <v>494</v>
      </c>
      <c r="B326" s="5" t="s">
        <v>75</v>
      </c>
      <c r="C326" s="5" t="s">
        <v>59</v>
      </c>
      <c r="D326" s="7">
        <v>40556</v>
      </c>
      <c r="E326" s="5" t="s">
        <v>474</v>
      </c>
      <c r="F326" s="5" t="s">
        <v>475</v>
      </c>
      <c r="G326" s="5" t="s">
        <v>121</v>
      </c>
      <c r="H326" s="5">
        <v>2010</v>
      </c>
      <c r="I326" s="5">
        <v>52000</v>
      </c>
      <c r="J326" s="5">
        <v>4680</v>
      </c>
      <c r="K326" s="5">
        <v>0</v>
      </c>
      <c r="L326" s="5">
        <v>148180</v>
      </c>
      <c r="M326" s="41" t="s">
        <v>110</v>
      </c>
    </row>
    <row r="327" spans="1:13" x14ac:dyDescent="0.25">
      <c r="A327" s="40" t="s">
        <v>495</v>
      </c>
      <c r="B327" s="5" t="s">
        <v>133</v>
      </c>
      <c r="C327" s="5" t="s">
        <v>59</v>
      </c>
      <c r="D327" s="7">
        <v>40667</v>
      </c>
      <c r="E327" s="5" t="s">
        <v>474</v>
      </c>
      <c r="F327" s="5" t="s">
        <v>475</v>
      </c>
      <c r="G327" s="5" t="s">
        <v>62</v>
      </c>
      <c r="H327" s="5">
        <v>2010</v>
      </c>
      <c r="I327" s="5">
        <v>43000</v>
      </c>
      <c r="J327" s="5">
        <v>3440</v>
      </c>
      <c r="K327" s="5">
        <v>0</v>
      </c>
      <c r="L327" s="5">
        <v>46440</v>
      </c>
      <c r="M327" s="41" t="s">
        <v>140</v>
      </c>
    </row>
    <row r="328" spans="1:13" x14ac:dyDescent="0.25">
      <c r="A328" s="40" t="s">
        <v>496</v>
      </c>
      <c r="B328" s="5" t="s">
        <v>345</v>
      </c>
      <c r="C328" s="5" t="s">
        <v>59</v>
      </c>
      <c r="D328" s="7">
        <v>41476</v>
      </c>
      <c r="E328" s="5" t="s">
        <v>474</v>
      </c>
      <c r="F328" s="5" t="s">
        <v>475</v>
      </c>
      <c r="G328" s="5" t="s">
        <v>62</v>
      </c>
      <c r="H328" s="5">
        <v>2010</v>
      </c>
      <c r="I328" s="5">
        <v>78000</v>
      </c>
      <c r="J328" s="5">
        <v>7020</v>
      </c>
      <c r="K328" s="5">
        <v>2340</v>
      </c>
      <c r="L328" s="5">
        <v>87360</v>
      </c>
      <c r="M328" s="41" t="s">
        <v>88</v>
      </c>
    </row>
    <row r="329" spans="1:13" x14ac:dyDescent="0.25">
      <c r="A329" s="40" t="s">
        <v>497</v>
      </c>
      <c r="B329" s="5" t="s">
        <v>428</v>
      </c>
      <c r="C329" s="5" t="s">
        <v>59</v>
      </c>
      <c r="D329" s="7">
        <v>41565</v>
      </c>
      <c r="E329" s="5" t="s">
        <v>474</v>
      </c>
      <c r="F329" s="5" t="s">
        <v>475</v>
      </c>
      <c r="G329" s="5" t="s">
        <v>62</v>
      </c>
      <c r="H329" s="5">
        <v>2010</v>
      </c>
      <c r="I329" s="5">
        <v>130000</v>
      </c>
      <c r="J329" s="5">
        <v>14300</v>
      </c>
      <c r="K329" s="5">
        <v>5200</v>
      </c>
      <c r="L329" s="5">
        <v>149500</v>
      </c>
      <c r="M329" s="41" t="s">
        <v>146</v>
      </c>
    </row>
    <row r="330" spans="1:13" x14ac:dyDescent="0.25">
      <c r="A330" s="40" t="s">
        <v>498</v>
      </c>
      <c r="B330" s="5" t="s">
        <v>241</v>
      </c>
      <c r="C330" s="5" t="s">
        <v>59</v>
      </c>
      <c r="D330" s="7">
        <v>39971</v>
      </c>
      <c r="E330" s="5" t="s">
        <v>474</v>
      </c>
      <c r="F330" s="5" t="s">
        <v>475</v>
      </c>
      <c r="G330" s="5" t="s">
        <v>62</v>
      </c>
      <c r="H330" s="5">
        <v>2010</v>
      </c>
      <c r="I330" s="5">
        <v>62000</v>
      </c>
      <c r="J330" s="5">
        <v>3720</v>
      </c>
      <c r="K330" s="5">
        <v>620</v>
      </c>
      <c r="L330" s="5">
        <v>66340</v>
      </c>
      <c r="M330" s="41" t="s">
        <v>140</v>
      </c>
    </row>
    <row r="331" spans="1:13" x14ac:dyDescent="0.25">
      <c r="A331" s="40" t="s">
        <v>499</v>
      </c>
      <c r="B331" s="5" t="s">
        <v>153</v>
      </c>
      <c r="C331" s="5" t="s">
        <v>59</v>
      </c>
      <c r="D331" s="7">
        <v>40241</v>
      </c>
      <c r="E331" s="5" t="s">
        <v>474</v>
      </c>
      <c r="F331" s="5" t="s">
        <v>475</v>
      </c>
      <c r="G331" s="5" t="s">
        <v>62</v>
      </c>
      <c r="H331" s="5">
        <v>2010</v>
      </c>
      <c r="I331" s="5">
        <v>87000</v>
      </c>
      <c r="J331" s="5">
        <v>7830</v>
      </c>
      <c r="K331" s="5">
        <v>1740</v>
      </c>
      <c r="L331" s="5">
        <v>96570</v>
      </c>
      <c r="M331" s="41" t="s">
        <v>63</v>
      </c>
    </row>
    <row r="332" spans="1:13" x14ac:dyDescent="0.25">
      <c r="A332" s="40" t="s">
        <v>500</v>
      </c>
      <c r="B332" s="5" t="s">
        <v>197</v>
      </c>
      <c r="C332" s="5" t="s">
        <v>85</v>
      </c>
      <c r="D332" s="7">
        <v>40556</v>
      </c>
      <c r="E332" s="5" t="s">
        <v>474</v>
      </c>
      <c r="F332" s="5" t="s">
        <v>475</v>
      </c>
      <c r="G332" s="5" t="s">
        <v>62</v>
      </c>
      <c r="H332" s="5">
        <v>2011</v>
      </c>
      <c r="I332" s="5">
        <v>56160</v>
      </c>
      <c r="J332" s="5">
        <v>5054.3999999999996</v>
      </c>
      <c r="K332" s="5">
        <v>0</v>
      </c>
      <c r="L332" s="5">
        <v>176214.39999999999</v>
      </c>
      <c r="M332" s="41" t="s">
        <v>110</v>
      </c>
    </row>
    <row r="333" spans="1:13" x14ac:dyDescent="0.25">
      <c r="A333" s="40" t="s">
        <v>501</v>
      </c>
      <c r="B333" s="5" t="s">
        <v>116</v>
      </c>
      <c r="C333" s="5" t="s">
        <v>59</v>
      </c>
      <c r="D333" s="7">
        <v>40667</v>
      </c>
      <c r="E333" s="5" t="s">
        <v>474</v>
      </c>
      <c r="F333" s="5" t="s">
        <v>475</v>
      </c>
      <c r="G333" s="5" t="s">
        <v>62</v>
      </c>
      <c r="H333" s="5">
        <v>2011</v>
      </c>
      <c r="I333" s="5">
        <v>46870</v>
      </c>
      <c r="J333" s="5">
        <v>2343.5</v>
      </c>
      <c r="K333" s="5">
        <v>0</v>
      </c>
      <c r="L333" s="5">
        <v>49213.5</v>
      </c>
      <c r="M333" s="41" t="s">
        <v>140</v>
      </c>
    </row>
    <row r="334" spans="1:13" x14ac:dyDescent="0.25">
      <c r="A334" s="40" t="s">
        <v>502</v>
      </c>
      <c r="B334" s="5" t="s">
        <v>259</v>
      </c>
      <c r="C334" s="5" t="s">
        <v>59</v>
      </c>
      <c r="D334" s="7">
        <v>41476</v>
      </c>
      <c r="E334" s="5" t="s">
        <v>474</v>
      </c>
      <c r="F334" s="5" t="s">
        <v>475</v>
      </c>
      <c r="G334" s="5" t="s">
        <v>62</v>
      </c>
      <c r="H334" s="5">
        <v>2011</v>
      </c>
      <c r="I334" s="5">
        <v>83460</v>
      </c>
      <c r="J334" s="5">
        <v>8346</v>
      </c>
      <c r="K334" s="5">
        <v>3338.4</v>
      </c>
      <c r="L334" s="5">
        <v>95144.4</v>
      </c>
      <c r="M334" s="41" t="s">
        <v>88</v>
      </c>
    </row>
    <row r="335" spans="1:13" x14ac:dyDescent="0.25">
      <c r="A335" s="40" t="s">
        <v>503</v>
      </c>
      <c r="B335" s="5" t="s">
        <v>279</v>
      </c>
      <c r="C335" s="5" t="s">
        <v>85</v>
      </c>
      <c r="D335" s="7">
        <v>41565</v>
      </c>
      <c r="E335" s="5" t="s">
        <v>474</v>
      </c>
      <c r="F335" s="5" t="s">
        <v>475</v>
      </c>
      <c r="G335" s="5" t="s">
        <v>62</v>
      </c>
      <c r="H335" s="5">
        <v>2011</v>
      </c>
      <c r="I335" s="5">
        <v>141700</v>
      </c>
      <c r="J335" s="5">
        <v>7085</v>
      </c>
      <c r="K335" s="5">
        <v>2834</v>
      </c>
      <c r="L335" s="5">
        <v>151619</v>
      </c>
      <c r="M335" s="41" t="s">
        <v>146</v>
      </c>
    </row>
    <row r="336" spans="1:13" x14ac:dyDescent="0.25">
      <c r="A336" s="40" t="s">
        <v>504</v>
      </c>
      <c r="B336" s="5" t="s">
        <v>473</v>
      </c>
      <c r="C336" s="5" t="s">
        <v>59</v>
      </c>
      <c r="D336" s="7">
        <v>39971</v>
      </c>
      <c r="E336" s="5" t="s">
        <v>474</v>
      </c>
      <c r="F336" s="5" t="s">
        <v>475</v>
      </c>
      <c r="G336" s="5" t="s">
        <v>62</v>
      </c>
      <c r="H336" s="5">
        <v>2011</v>
      </c>
      <c r="I336" s="5">
        <v>65720</v>
      </c>
      <c r="J336" s="5">
        <v>3943.2</v>
      </c>
      <c r="K336" s="5">
        <v>657.2</v>
      </c>
      <c r="L336" s="5">
        <v>70320.399999999994</v>
      </c>
      <c r="M336" s="41" t="s">
        <v>140</v>
      </c>
    </row>
    <row r="337" spans="1:13" x14ac:dyDescent="0.25">
      <c r="A337" s="40" t="s">
        <v>505</v>
      </c>
      <c r="B337" s="5" t="s">
        <v>211</v>
      </c>
      <c r="C337" s="5" t="s">
        <v>59</v>
      </c>
      <c r="D337" s="7">
        <v>40241</v>
      </c>
      <c r="E337" s="5" t="s">
        <v>474</v>
      </c>
      <c r="F337" s="5" t="s">
        <v>475</v>
      </c>
      <c r="G337" s="5" t="s">
        <v>62</v>
      </c>
      <c r="H337" s="5">
        <v>2011</v>
      </c>
      <c r="I337" s="5">
        <v>91350</v>
      </c>
      <c r="J337" s="5">
        <v>7308</v>
      </c>
      <c r="K337" s="5">
        <v>913.5</v>
      </c>
      <c r="L337" s="5">
        <v>99571.5</v>
      </c>
      <c r="M337" s="41" t="s">
        <v>63</v>
      </c>
    </row>
    <row r="338" spans="1:13" x14ac:dyDescent="0.25">
      <c r="A338" s="40" t="s">
        <v>506</v>
      </c>
      <c r="B338" s="5" t="s">
        <v>68</v>
      </c>
      <c r="C338" s="5" t="s">
        <v>59</v>
      </c>
      <c r="D338" s="7">
        <v>40602</v>
      </c>
      <c r="E338" s="5" t="s">
        <v>474</v>
      </c>
      <c r="F338" s="5" t="s">
        <v>475</v>
      </c>
      <c r="G338" s="5" t="s">
        <v>62</v>
      </c>
      <c r="H338" s="5">
        <v>2011</v>
      </c>
      <c r="I338" s="5">
        <v>54000</v>
      </c>
      <c r="J338" s="5">
        <v>3780</v>
      </c>
      <c r="K338" s="5">
        <v>2700</v>
      </c>
      <c r="L338" s="5">
        <v>60480</v>
      </c>
      <c r="M338" s="41" t="s">
        <v>140</v>
      </c>
    </row>
    <row r="339" spans="1:13" x14ac:dyDescent="0.25">
      <c r="A339" s="40" t="s">
        <v>507</v>
      </c>
      <c r="B339" s="5" t="s">
        <v>92</v>
      </c>
      <c r="C339" s="5" t="s">
        <v>59</v>
      </c>
      <c r="D339" s="7">
        <v>40556</v>
      </c>
      <c r="E339" s="5" t="s">
        <v>474</v>
      </c>
      <c r="F339" s="5" t="s">
        <v>475</v>
      </c>
      <c r="G339" s="5" t="s">
        <v>62</v>
      </c>
      <c r="H339" s="5">
        <v>2012</v>
      </c>
      <c r="I339" s="5">
        <v>62899</v>
      </c>
      <c r="J339" s="5">
        <v>7547.88</v>
      </c>
      <c r="K339" s="5">
        <v>0</v>
      </c>
      <c r="L339" s="5">
        <v>168446.88</v>
      </c>
      <c r="M339" s="41" t="s">
        <v>110</v>
      </c>
    </row>
    <row r="340" spans="1:13" x14ac:dyDescent="0.25">
      <c r="A340" s="40" t="s">
        <v>508</v>
      </c>
      <c r="B340" s="5" t="s">
        <v>248</v>
      </c>
      <c r="C340" s="5" t="s">
        <v>59</v>
      </c>
      <c r="D340" s="7">
        <v>40667</v>
      </c>
      <c r="E340" s="5" t="s">
        <v>474</v>
      </c>
      <c r="F340" s="5" t="s">
        <v>475</v>
      </c>
      <c r="G340" s="5" t="s">
        <v>62</v>
      </c>
      <c r="H340" s="5">
        <v>2012</v>
      </c>
      <c r="I340" s="5">
        <v>49682</v>
      </c>
      <c r="J340" s="5">
        <v>5961.84</v>
      </c>
      <c r="K340" s="5">
        <v>2484.1</v>
      </c>
      <c r="L340" s="5">
        <v>58127.939999999995</v>
      </c>
      <c r="M340" s="41" t="s">
        <v>140</v>
      </c>
    </row>
    <row r="341" spans="1:13" x14ac:dyDescent="0.25">
      <c r="A341" s="40" t="s">
        <v>509</v>
      </c>
      <c r="B341" s="5" t="s">
        <v>101</v>
      </c>
      <c r="C341" s="5" t="s">
        <v>85</v>
      </c>
      <c r="D341" s="7">
        <v>41476</v>
      </c>
      <c r="E341" s="5" t="s">
        <v>474</v>
      </c>
      <c r="F341" s="5" t="s">
        <v>475</v>
      </c>
      <c r="G341" s="5" t="s">
        <v>62</v>
      </c>
      <c r="H341" s="5">
        <v>2012</v>
      </c>
      <c r="I341" s="5">
        <v>87633</v>
      </c>
      <c r="J341" s="5">
        <v>10515.96</v>
      </c>
      <c r="K341" s="5">
        <v>3505.32</v>
      </c>
      <c r="L341" s="5">
        <v>101654.28</v>
      </c>
      <c r="M341" s="41" t="s">
        <v>88</v>
      </c>
    </row>
    <row r="342" spans="1:13" x14ac:dyDescent="0.25">
      <c r="A342" s="40" t="s">
        <v>510</v>
      </c>
      <c r="B342" s="5" t="s">
        <v>219</v>
      </c>
      <c r="C342" s="5" t="s">
        <v>59</v>
      </c>
      <c r="D342" s="7">
        <v>41565</v>
      </c>
      <c r="E342" s="5" t="s">
        <v>474</v>
      </c>
      <c r="F342" s="5" t="s">
        <v>475</v>
      </c>
      <c r="G342" s="5" t="s">
        <v>62</v>
      </c>
      <c r="H342" s="5">
        <v>2012</v>
      </c>
      <c r="I342" s="5">
        <v>153036</v>
      </c>
      <c r="J342" s="5">
        <v>7651.8</v>
      </c>
      <c r="K342" s="5">
        <v>7651.8</v>
      </c>
      <c r="L342" s="5">
        <v>168339.59999999998</v>
      </c>
      <c r="M342" s="41" t="s">
        <v>146</v>
      </c>
    </row>
    <row r="343" spans="1:13" x14ac:dyDescent="0.25">
      <c r="A343" s="40" t="s">
        <v>511</v>
      </c>
      <c r="B343" s="5" t="s">
        <v>87</v>
      </c>
      <c r="C343" s="5" t="s">
        <v>59</v>
      </c>
      <c r="D343" s="7">
        <v>39971</v>
      </c>
      <c r="E343" s="5" t="s">
        <v>474</v>
      </c>
      <c r="F343" s="5" t="s">
        <v>475</v>
      </c>
      <c r="G343" s="5" t="s">
        <v>62</v>
      </c>
      <c r="H343" s="5">
        <v>2012</v>
      </c>
      <c r="I343" s="5">
        <v>70978</v>
      </c>
      <c r="J343" s="5">
        <v>7807.58</v>
      </c>
      <c r="K343" s="5">
        <v>0</v>
      </c>
      <c r="L343" s="5">
        <v>78785.58</v>
      </c>
      <c r="M343" s="41" t="s">
        <v>140</v>
      </c>
    </row>
    <row r="344" spans="1:13" x14ac:dyDescent="0.25">
      <c r="A344" s="40" t="s">
        <v>512</v>
      </c>
      <c r="B344" s="5" t="s">
        <v>208</v>
      </c>
      <c r="C344" s="5" t="s">
        <v>59</v>
      </c>
      <c r="D344" s="7">
        <v>40241</v>
      </c>
      <c r="E344" s="5" t="s">
        <v>474</v>
      </c>
      <c r="F344" s="5" t="s">
        <v>475</v>
      </c>
      <c r="G344" s="5" t="s">
        <v>62</v>
      </c>
      <c r="H344" s="5">
        <v>2012</v>
      </c>
      <c r="I344" s="5">
        <v>102312</v>
      </c>
      <c r="J344" s="5">
        <v>7161.84</v>
      </c>
      <c r="K344" s="5">
        <v>4092.48</v>
      </c>
      <c r="L344" s="5">
        <v>113566.31999999999</v>
      </c>
      <c r="M344" s="41" t="s">
        <v>63</v>
      </c>
    </row>
    <row r="345" spans="1:13" x14ac:dyDescent="0.25">
      <c r="A345" s="40" t="s">
        <v>513</v>
      </c>
      <c r="B345" s="5" t="s">
        <v>84</v>
      </c>
      <c r="C345" s="5" t="s">
        <v>85</v>
      </c>
      <c r="D345" s="7">
        <v>40602</v>
      </c>
      <c r="E345" s="5" t="s">
        <v>474</v>
      </c>
      <c r="F345" s="5" t="s">
        <v>475</v>
      </c>
      <c r="G345" s="5" t="s">
        <v>62</v>
      </c>
      <c r="H345" s="5">
        <v>2012</v>
      </c>
      <c r="I345" s="5">
        <v>56160</v>
      </c>
      <c r="J345" s="5">
        <v>3931.2</v>
      </c>
      <c r="K345" s="5">
        <v>0</v>
      </c>
      <c r="L345" s="5">
        <v>60091.199999999997</v>
      </c>
      <c r="M345" s="41" t="s">
        <v>140</v>
      </c>
    </row>
    <row r="346" spans="1:13" x14ac:dyDescent="0.25">
      <c r="A346" s="40" t="s">
        <v>514</v>
      </c>
      <c r="B346" s="5" t="s">
        <v>298</v>
      </c>
      <c r="C346" s="5" t="s">
        <v>59</v>
      </c>
      <c r="D346" s="7">
        <v>40987</v>
      </c>
      <c r="E346" s="5" t="s">
        <v>474</v>
      </c>
      <c r="F346" s="5" t="s">
        <v>475</v>
      </c>
      <c r="G346" s="5" t="s">
        <v>62</v>
      </c>
      <c r="H346" s="5">
        <v>2012</v>
      </c>
      <c r="I346" s="5">
        <v>87000</v>
      </c>
      <c r="J346" s="5">
        <v>8700</v>
      </c>
      <c r="K346" s="5">
        <v>870</v>
      </c>
      <c r="L346" s="5">
        <v>96570</v>
      </c>
      <c r="M346" s="41" t="s">
        <v>76</v>
      </c>
    </row>
    <row r="347" spans="1:13" x14ac:dyDescent="0.25">
      <c r="A347" s="40" t="s">
        <v>515</v>
      </c>
      <c r="B347" s="5" t="s">
        <v>202</v>
      </c>
      <c r="C347" s="5" t="s">
        <v>59</v>
      </c>
      <c r="D347" s="7">
        <v>41191</v>
      </c>
      <c r="E347" s="5" t="s">
        <v>474</v>
      </c>
      <c r="F347" s="5" t="s">
        <v>475</v>
      </c>
      <c r="G347" s="5" t="s">
        <v>62</v>
      </c>
      <c r="H347" s="5">
        <v>2012</v>
      </c>
      <c r="I347" s="5">
        <v>35000</v>
      </c>
      <c r="J347" s="5">
        <v>2450</v>
      </c>
      <c r="K347" s="5">
        <v>1050</v>
      </c>
      <c r="L347" s="5">
        <v>38500</v>
      </c>
      <c r="M347" s="41" t="s">
        <v>140</v>
      </c>
    </row>
    <row r="348" spans="1:13" x14ac:dyDescent="0.25">
      <c r="A348" s="40" t="s">
        <v>516</v>
      </c>
      <c r="B348" s="5" t="s">
        <v>306</v>
      </c>
      <c r="C348" s="5" t="s">
        <v>59</v>
      </c>
      <c r="D348" s="7">
        <v>40556</v>
      </c>
      <c r="E348" s="5" t="s">
        <v>474</v>
      </c>
      <c r="F348" s="5" t="s">
        <v>475</v>
      </c>
      <c r="G348" s="5" t="s">
        <v>62</v>
      </c>
      <c r="H348" s="5">
        <v>2013</v>
      </c>
      <c r="I348" s="5">
        <v>67900</v>
      </c>
      <c r="J348" s="5">
        <v>4753</v>
      </c>
      <c r="K348" s="5">
        <v>0</v>
      </c>
      <c r="L348" s="5">
        <v>187653</v>
      </c>
      <c r="M348" s="41" t="s">
        <v>110</v>
      </c>
    </row>
    <row r="349" spans="1:13" x14ac:dyDescent="0.25">
      <c r="A349" s="40" t="s">
        <v>517</v>
      </c>
      <c r="B349" s="5" t="s">
        <v>219</v>
      </c>
      <c r="C349" s="5" t="s">
        <v>59</v>
      </c>
      <c r="D349" s="7">
        <v>40667</v>
      </c>
      <c r="E349" s="5" t="s">
        <v>474</v>
      </c>
      <c r="F349" s="5" t="s">
        <v>475</v>
      </c>
      <c r="G349" s="5" t="s">
        <v>62</v>
      </c>
      <c r="H349" s="5">
        <v>2013</v>
      </c>
      <c r="I349" s="5">
        <v>55100</v>
      </c>
      <c r="J349" s="5">
        <v>4959</v>
      </c>
      <c r="K349" s="5">
        <v>2755</v>
      </c>
      <c r="L349" s="5">
        <v>62814</v>
      </c>
      <c r="M349" s="41" t="s">
        <v>140</v>
      </c>
    </row>
    <row r="350" spans="1:13" x14ac:dyDescent="0.25">
      <c r="A350" s="40" t="s">
        <v>518</v>
      </c>
      <c r="B350" s="5" t="s">
        <v>271</v>
      </c>
      <c r="C350" s="5" t="s">
        <v>59</v>
      </c>
      <c r="D350" s="7">
        <v>41476</v>
      </c>
      <c r="E350" s="5" t="s">
        <v>474</v>
      </c>
      <c r="F350" s="5" t="s">
        <v>475</v>
      </c>
      <c r="G350" s="5" t="s">
        <v>62</v>
      </c>
      <c r="H350" s="5">
        <v>2013</v>
      </c>
      <c r="I350" s="5">
        <v>94600</v>
      </c>
      <c r="J350" s="5">
        <v>6622</v>
      </c>
      <c r="K350" s="5">
        <v>1892</v>
      </c>
      <c r="L350" s="5">
        <v>103114</v>
      </c>
      <c r="M350" s="41" t="s">
        <v>88</v>
      </c>
    </row>
    <row r="351" spans="1:13" x14ac:dyDescent="0.25">
      <c r="A351" s="40" t="s">
        <v>519</v>
      </c>
      <c r="B351" s="5" t="s">
        <v>128</v>
      </c>
      <c r="C351" s="5" t="s">
        <v>59</v>
      </c>
      <c r="D351" s="7">
        <v>41565</v>
      </c>
      <c r="E351" s="5" t="s">
        <v>474</v>
      </c>
      <c r="F351" s="5" t="s">
        <v>475</v>
      </c>
      <c r="G351" s="5" t="s">
        <v>62</v>
      </c>
      <c r="H351" s="5">
        <v>2013</v>
      </c>
      <c r="I351" s="5">
        <v>166800</v>
      </c>
      <c r="J351" s="5">
        <v>20016</v>
      </c>
      <c r="K351" s="5">
        <v>5004</v>
      </c>
      <c r="L351" s="5">
        <v>191820</v>
      </c>
      <c r="M351" s="41" t="s">
        <v>146</v>
      </c>
    </row>
    <row r="352" spans="1:13" x14ac:dyDescent="0.25">
      <c r="A352" s="40" t="s">
        <v>520</v>
      </c>
      <c r="B352" s="5" t="s">
        <v>101</v>
      </c>
      <c r="C352" s="5" t="s">
        <v>85</v>
      </c>
      <c r="D352" s="7">
        <v>39971</v>
      </c>
      <c r="E352" s="5" t="s">
        <v>474</v>
      </c>
      <c r="F352" s="5" t="s">
        <v>475</v>
      </c>
      <c r="G352" s="5" t="s">
        <v>62</v>
      </c>
      <c r="H352" s="5">
        <v>2013</v>
      </c>
      <c r="I352" s="5">
        <v>78100</v>
      </c>
      <c r="J352" s="5">
        <v>7810</v>
      </c>
      <c r="K352" s="5">
        <v>781</v>
      </c>
      <c r="L352" s="5">
        <v>86691</v>
      </c>
      <c r="M352" s="41" t="s">
        <v>140</v>
      </c>
    </row>
    <row r="353" spans="1:13" x14ac:dyDescent="0.25">
      <c r="A353" s="40" t="s">
        <v>521</v>
      </c>
      <c r="B353" s="5" t="s">
        <v>206</v>
      </c>
      <c r="C353" s="5" t="s">
        <v>59</v>
      </c>
      <c r="D353" s="7">
        <v>40241</v>
      </c>
      <c r="E353" s="5" t="s">
        <v>474</v>
      </c>
      <c r="F353" s="5" t="s">
        <v>475</v>
      </c>
      <c r="G353" s="5" t="s">
        <v>121</v>
      </c>
      <c r="H353" s="5">
        <v>2013</v>
      </c>
      <c r="I353" s="5">
        <v>108500</v>
      </c>
      <c r="J353" s="5">
        <v>8680</v>
      </c>
      <c r="K353" s="5">
        <v>2170</v>
      </c>
      <c r="L353" s="5">
        <v>119350</v>
      </c>
      <c r="M353" s="41" t="s">
        <v>63</v>
      </c>
    </row>
    <row r="354" spans="1:13" x14ac:dyDescent="0.25">
      <c r="A354" s="40" t="s">
        <v>522</v>
      </c>
      <c r="B354" s="5" t="s">
        <v>271</v>
      </c>
      <c r="C354" s="5" t="s">
        <v>59</v>
      </c>
      <c r="D354" s="7">
        <v>40602</v>
      </c>
      <c r="E354" s="5" t="s">
        <v>474</v>
      </c>
      <c r="F354" s="5" t="s">
        <v>475</v>
      </c>
      <c r="G354" s="5" t="s">
        <v>121</v>
      </c>
      <c r="H354" s="5">
        <v>2013</v>
      </c>
      <c r="I354" s="5">
        <v>62900</v>
      </c>
      <c r="J354" s="5">
        <v>6290</v>
      </c>
      <c r="K354" s="5">
        <v>629</v>
      </c>
      <c r="L354" s="5">
        <v>69819</v>
      </c>
      <c r="M354" s="41" t="s">
        <v>140</v>
      </c>
    </row>
    <row r="355" spans="1:13" x14ac:dyDescent="0.25">
      <c r="A355" s="40" t="s">
        <v>523</v>
      </c>
      <c r="B355" s="5" t="s">
        <v>84</v>
      </c>
      <c r="C355" s="5" t="s">
        <v>85</v>
      </c>
      <c r="D355" s="7">
        <v>40987</v>
      </c>
      <c r="E355" s="5" t="s">
        <v>474</v>
      </c>
      <c r="F355" s="5" t="s">
        <v>475</v>
      </c>
      <c r="G355" s="5" t="s">
        <v>121</v>
      </c>
      <c r="H355" s="5">
        <v>2013</v>
      </c>
      <c r="I355" s="5">
        <v>90500</v>
      </c>
      <c r="J355" s="5">
        <v>9050</v>
      </c>
      <c r="K355" s="5">
        <v>4525</v>
      </c>
      <c r="L355" s="5">
        <v>104075</v>
      </c>
      <c r="M355" s="41" t="s">
        <v>76</v>
      </c>
    </row>
    <row r="356" spans="1:13" x14ac:dyDescent="0.25">
      <c r="A356" s="40" t="s">
        <v>524</v>
      </c>
      <c r="B356" s="5" t="s">
        <v>94</v>
      </c>
      <c r="C356" s="5" t="s">
        <v>59</v>
      </c>
      <c r="D356" s="7">
        <v>41191</v>
      </c>
      <c r="E356" s="5" t="s">
        <v>474</v>
      </c>
      <c r="F356" s="5" t="s">
        <v>475</v>
      </c>
      <c r="G356" s="5" t="s">
        <v>121</v>
      </c>
      <c r="H356" s="5">
        <v>2013</v>
      </c>
      <c r="I356" s="5">
        <v>38500</v>
      </c>
      <c r="J356" s="5">
        <v>3850</v>
      </c>
      <c r="K356" s="5">
        <v>1155</v>
      </c>
      <c r="L356" s="5">
        <v>43505</v>
      </c>
      <c r="M356" s="41" t="s">
        <v>140</v>
      </c>
    </row>
    <row r="357" spans="1:13" x14ac:dyDescent="0.25">
      <c r="A357" s="40" t="s">
        <v>525</v>
      </c>
      <c r="B357" s="5" t="s">
        <v>84</v>
      </c>
      <c r="C357" s="5" t="s">
        <v>85</v>
      </c>
      <c r="D357" s="7">
        <v>41545</v>
      </c>
      <c r="E357" s="5" t="s">
        <v>474</v>
      </c>
      <c r="F357" s="5" t="s">
        <v>475</v>
      </c>
      <c r="G357" s="5" t="s">
        <v>121</v>
      </c>
      <c r="H357" s="5">
        <v>2013</v>
      </c>
      <c r="I357" s="5">
        <v>41000</v>
      </c>
      <c r="J357" s="5">
        <v>2870</v>
      </c>
      <c r="K357" s="5">
        <v>1640</v>
      </c>
      <c r="L357" s="5">
        <v>45510</v>
      </c>
      <c r="M357" s="41" t="s">
        <v>66</v>
      </c>
    </row>
    <row r="358" spans="1:13" x14ac:dyDescent="0.25">
      <c r="A358" s="40" t="s">
        <v>526</v>
      </c>
      <c r="B358" s="5" t="s">
        <v>84</v>
      </c>
      <c r="C358" s="5" t="s">
        <v>85</v>
      </c>
      <c r="D358" s="7">
        <v>41545</v>
      </c>
      <c r="E358" s="5" t="s">
        <v>474</v>
      </c>
      <c r="F358" s="5" t="s">
        <v>475</v>
      </c>
      <c r="G358" s="5" t="s">
        <v>121</v>
      </c>
      <c r="H358" s="5">
        <v>2013</v>
      </c>
      <c r="I358" s="5">
        <v>41000</v>
      </c>
      <c r="J358" s="5">
        <v>2870</v>
      </c>
      <c r="K358" s="5">
        <v>1640</v>
      </c>
      <c r="L358" s="5">
        <v>45510</v>
      </c>
      <c r="M358" s="41" t="s">
        <v>66</v>
      </c>
    </row>
    <row r="359" spans="1:13" x14ac:dyDescent="0.25">
      <c r="A359" s="40" t="s">
        <v>527</v>
      </c>
      <c r="B359" s="5" t="s">
        <v>298</v>
      </c>
      <c r="C359" s="5" t="s">
        <v>59</v>
      </c>
      <c r="D359" s="7">
        <v>38847</v>
      </c>
      <c r="E359" s="5" t="s">
        <v>528</v>
      </c>
      <c r="F359" s="5" t="s">
        <v>529</v>
      </c>
      <c r="G359" s="5" t="s">
        <v>121</v>
      </c>
      <c r="H359" s="5">
        <v>2006</v>
      </c>
      <c r="I359" s="5">
        <v>43000</v>
      </c>
      <c r="J359" s="5">
        <v>3440</v>
      </c>
      <c r="K359" s="5">
        <v>0</v>
      </c>
      <c r="L359" s="5">
        <v>68440</v>
      </c>
      <c r="M359" s="41" t="s">
        <v>110</v>
      </c>
    </row>
    <row r="360" spans="1:13" x14ac:dyDescent="0.25">
      <c r="A360" s="40" t="s">
        <v>530</v>
      </c>
      <c r="B360" s="5" t="s">
        <v>151</v>
      </c>
      <c r="C360" s="5" t="s">
        <v>85</v>
      </c>
      <c r="D360" s="7">
        <v>38891</v>
      </c>
      <c r="E360" s="5" t="s">
        <v>528</v>
      </c>
      <c r="F360" s="5" t="s">
        <v>529</v>
      </c>
      <c r="G360" s="5" t="s">
        <v>121</v>
      </c>
      <c r="H360" s="5">
        <v>2006</v>
      </c>
      <c r="I360" s="5">
        <v>63000</v>
      </c>
      <c r="J360" s="5">
        <v>3780</v>
      </c>
      <c r="K360" s="5">
        <v>0</v>
      </c>
      <c r="L360" s="5">
        <v>66780</v>
      </c>
      <c r="M360" s="41" t="s">
        <v>99</v>
      </c>
    </row>
    <row r="361" spans="1:13" x14ac:dyDescent="0.25">
      <c r="A361" s="40" t="s">
        <v>531</v>
      </c>
      <c r="B361" s="5" t="s">
        <v>112</v>
      </c>
      <c r="C361" s="5" t="s">
        <v>59</v>
      </c>
      <c r="D361" s="7">
        <v>38978</v>
      </c>
      <c r="E361" s="5" t="s">
        <v>528</v>
      </c>
      <c r="F361" s="5" t="s">
        <v>529</v>
      </c>
      <c r="G361" s="5" t="s">
        <v>121</v>
      </c>
      <c r="H361" s="5">
        <v>2006</v>
      </c>
      <c r="I361" s="5">
        <v>105000</v>
      </c>
      <c r="J361" s="5">
        <v>9450</v>
      </c>
      <c r="K361" s="5">
        <v>3150</v>
      </c>
      <c r="L361" s="5">
        <v>117600</v>
      </c>
      <c r="M361" s="41" t="s">
        <v>140</v>
      </c>
    </row>
    <row r="362" spans="1:13" x14ac:dyDescent="0.25">
      <c r="A362" s="40" t="s">
        <v>532</v>
      </c>
      <c r="B362" s="5" t="s">
        <v>112</v>
      </c>
      <c r="C362" s="5" t="s">
        <v>59</v>
      </c>
      <c r="D362" s="7">
        <v>38996</v>
      </c>
      <c r="E362" s="5" t="s">
        <v>528</v>
      </c>
      <c r="F362" s="5" t="s">
        <v>529</v>
      </c>
      <c r="G362" s="5" t="s">
        <v>121</v>
      </c>
      <c r="H362" s="5">
        <v>2006</v>
      </c>
      <c r="I362" s="5">
        <v>66000</v>
      </c>
      <c r="J362" s="5">
        <v>3960</v>
      </c>
      <c r="K362" s="5">
        <v>3300</v>
      </c>
      <c r="L362" s="5">
        <v>73260</v>
      </c>
      <c r="M362" s="41" t="s">
        <v>88</v>
      </c>
    </row>
    <row r="363" spans="1:13" x14ac:dyDescent="0.25">
      <c r="A363" s="40" t="s">
        <v>533</v>
      </c>
      <c r="B363" s="5" t="s">
        <v>70</v>
      </c>
      <c r="C363" s="5" t="s">
        <v>59</v>
      </c>
      <c r="D363" s="7">
        <v>38847</v>
      </c>
      <c r="E363" s="5" t="s">
        <v>528</v>
      </c>
      <c r="F363" s="5" t="s">
        <v>529</v>
      </c>
      <c r="G363" s="5" t="s">
        <v>121</v>
      </c>
      <c r="H363" s="5">
        <v>2007</v>
      </c>
      <c r="I363" s="5">
        <v>45000</v>
      </c>
      <c r="J363" s="5">
        <v>3600</v>
      </c>
      <c r="K363" s="5">
        <v>0</v>
      </c>
      <c r="L363" s="5">
        <v>92600</v>
      </c>
      <c r="M363" s="41" t="s">
        <v>110</v>
      </c>
    </row>
    <row r="364" spans="1:13" x14ac:dyDescent="0.25">
      <c r="A364" s="40" t="s">
        <v>534</v>
      </c>
      <c r="B364" s="5" t="s">
        <v>118</v>
      </c>
      <c r="C364" s="5" t="s">
        <v>59</v>
      </c>
      <c r="D364" s="7">
        <v>38891</v>
      </c>
      <c r="E364" s="5" t="s">
        <v>528</v>
      </c>
      <c r="F364" s="5" t="s">
        <v>529</v>
      </c>
      <c r="G364" s="5" t="s">
        <v>121</v>
      </c>
      <c r="H364" s="5">
        <v>2007</v>
      </c>
      <c r="I364" s="5">
        <v>65000</v>
      </c>
      <c r="J364" s="5">
        <v>7800</v>
      </c>
      <c r="K364" s="5">
        <v>1950</v>
      </c>
      <c r="L364" s="5">
        <v>74750</v>
      </c>
      <c r="M364" s="41" t="s">
        <v>99</v>
      </c>
    </row>
    <row r="365" spans="1:13" x14ac:dyDescent="0.25">
      <c r="A365" s="40" t="s">
        <v>535</v>
      </c>
      <c r="B365" s="5" t="s">
        <v>266</v>
      </c>
      <c r="C365" s="5" t="s">
        <v>59</v>
      </c>
      <c r="D365" s="7">
        <v>38978</v>
      </c>
      <c r="E365" s="5" t="s">
        <v>528</v>
      </c>
      <c r="F365" s="5" t="s">
        <v>529</v>
      </c>
      <c r="G365" s="5" t="s">
        <v>121</v>
      </c>
      <c r="H365" s="5">
        <v>2007</v>
      </c>
      <c r="I365" s="5">
        <v>107000</v>
      </c>
      <c r="J365" s="5">
        <v>11770</v>
      </c>
      <c r="K365" s="5">
        <v>0</v>
      </c>
      <c r="L365" s="5">
        <v>118770</v>
      </c>
      <c r="M365" s="41" t="s">
        <v>140</v>
      </c>
    </row>
    <row r="366" spans="1:13" x14ac:dyDescent="0.25">
      <c r="A366" s="40" t="s">
        <v>536</v>
      </c>
      <c r="B366" s="5" t="s">
        <v>294</v>
      </c>
      <c r="C366" s="5" t="s">
        <v>59</v>
      </c>
      <c r="D366" s="7">
        <v>38996</v>
      </c>
      <c r="E366" s="5" t="s">
        <v>528</v>
      </c>
      <c r="F366" s="5" t="s">
        <v>529</v>
      </c>
      <c r="G366" s="5" t="s">
        <v>121</v>
      </c>
      <c r="H366" s="5">
        <v>2007</v>
      </c>
      <c r="I366" s="5">
        <v>68000</v>
      </c>
      <c r="J366" s="5">
        <v>4080</v>
      </c>
      <c r="K366" s="5">
        <v>680</v>
      </c>
      <c r="L366" s="5">
        <v>72760</v>
      </c>
      <c r="M366" s="41" t="s">
        <v>88</v>
      </c>
    </row>
    <row r="367" spans="1:13" x14ac:dyDescent="0.25">
      <c r="A367" s="40" t="s">
        <v>537</v>
      </c>
      <c r="B367" s="5" t="s">
        <v>178</v>
      </c>
      <c r="C367" s="5" t="s">
        <v>59</v>
      </c>
      <c r="D367" s="7">
        <v>38847</v>
      </c>
      <c r="E367" s="5" t="s">
        <v>528</v>
      </c>
      <c r="F367" s="5" t="s">
        <v>529</v>
      </c>
      <c r="G367" s="5" t="s">
        <v>121</v>
      </c>
      <c r="H367" s="5">
        <v>2008</v>
      </c>
      <c r="I367" s="5">
        <v>45000</v>
      </c>
      <c r="J367" s="5">
        <v>3600</v>
      </c>
      <c r="K367" s="5">
        <v>0</v>
      </c>
      <c r="L367" s="5">
        <v>99600</v>
      </c>
      <c r="M367" s="41" t="s">
        <v>110</v>
      </c>
    </row>
    <row r="368" spans="1:13" x14ac:dyDescent="0.25">
      <c r="A368" s="40" t="s">
        <v>538</v>
      </c>
      <c r="B368" s="5" t="s">
        <v>428</v>
      </c>
      <c r="C368" s="5" t="s">
        <v>59</v>
      </c>
      <c r="D368" s="7">
        <v>38891</v>
      </c>
      <c r="E368" s="5" t="s">
        <v>528</v>
      </c>
      <c r="F368" s="5" t="s">
        <v>529</v>
      </c>
      <c r="G368" s="5" t="s">
        <v>121</v>
      </c>
      <c r="H368" s="5">
        <v>2008</v>
      </c>
      <c r="I368" s="5">
        <v>68000</v>
      </c>
      <c r="J368" s="5">
        <v>3400</v>
      </c>
      <c r="K368" s="5">
        <v>2040</v>
      </c>
      <c r="L368" s="5">
        <v>73440</v>
      </c>
      <c r="M368" s="41" t="s">
        <v>99</v>
      </c>
    </row>
    <row r="369" spans="1:13" x14ac:dyDescent="0.25">
      <c r="A369" s="40" t="s">
        <v>539</v>
      </c>
      <c r="B369" s="5" t="s">
        <v>114</v>
      </c>
      <c r="C369" s="5" t="s">
        <v>59</v>
      </c>
      <c r="D369" s="7">
        <v>38978</v>
      </c>
      <c r="E369" s="5" t="s">
        <v>528</v>
      </c>
      <c r="F369" s="5" t="s">
        <v>529</v>
      </c>
      <c r="G369" s="5" t="s">
        <v>121</v>
      </c>
      <c r="H369" s="5">
        <v>2008</v>
      </c>
      <c r="I369" s="5">
        <v>109000</v>
      </c>
      <c r="J369" s="5">
        <v>13080</v>
      </c>
      <c r="K369" s="5">
        <v>5450</v>
      </c>
      <c r="L369" s="5">
        <v>127530</v>
      </c>
      <c r="M369" s="41" t="s">
        <v>140</v>
      </c>
    </row>
    <row r="370" spans="1:13" x14ac:dyDescent="0.25">
      <c r="A370" s="40" t="s">
        <v>540</v>
      </c>
      <c r="B370" s="5" t="s">
        <v>197</v>
      </c>
      <c r="C370" s="5" t="s">
        <v>85</v>
      </c>
      <c r="D370" s="7">
        <v>38996</v>
      </c>
      <c r="E370" s="5" t="s">
        <v>528</v>
      </c>
      <c r="F370" s="5" t="s">
        <v>529</v>
      </c>
      <c r="G370" s="5" t="s">
        <v>121</v>
      </c>
      <c r="H370" s="5">
        <v>2008</v>
      </c>
      <c r="I370" s="5">
        <v>72000</v>
      </c>
      <c r="J370" s="5">
        <v>5760</v>
      </c>
      <c r="K370" s="5">
        <v>720</v>
      </c>
      <c r="L370" s="5">
        <v>78480</v>
      </c>
      <c r="M370" s="41" t="s">
        <v>88</v>
      </c>
    </row>
    <row r="371" spans="1:13" x14ac:dyDescent="0.25">
      <c r="A371" s="40" t="s">
        <v>541</v>
      </c>
      <c r="B371" s="5" t="s">
        <v>92</v>
      </c>
      <c r="C371" s="5" t="s">
        <v>59</v>
      </c>
      <c r="D371" s="7">
        <v>39748</v>
      </c>
      <c r="E371" s="5" t="s">
        <v>528</v>
      </c>
      <c r="F371" s="5" t="s">
        <v>529</v>
      </c>
      <c r="G371" s="5" t="s">
        <v>121</v>
      </c>
      <c r="H371" s="5">
        <v>2008</v>
      </c>
      <c r="I371" s="5">
        <v>64000</v>
      </c>
      <c r="J371" s="5">
        <v>7680</v>
      </c>
      <c r="K371" s="5">
        <v>1280</v>
      </c>
      <c r="L371" s="5">
        <v>72960</v>
      </c>
      <c r="M371" s="41" t="s">
        <v>146</v>
      </c>
    </row>
    <row r="372" spans="1:13" x14ac:dyDescent="0.25">
      <c r="A372" s="40" t="s">
        <v>542</v>
      </c>
      <c r="B372" s="5" t="s">
        <v>189</v>
      </c>
      <c r="C372" s="5" t="s">
        <v>59</v>
      </c>
      <c r="D372" s="7">
        <v>39756</v>
      </c>
      <c r="E372" s="5" t="s">
        <v>528</v>
      </c>
      <c r="F372" s="5" t="s">
        <v>529</v>
      </c>
      <c r="G372" s="5" t="s">
        <v>121</v>
      </c>
      <c r="H372" s="5">
        <v>2008</v>
      </c>
      <c r="I372" s="5">
        <v>63000</v>
      </c>
      <c r="J372" s="5">
        <v>3780</v>
      </c>
      <c r="K372" s="5">
        <v>630</v>
      </c>
      <c r="L372" s="5">
        <v>67410</v>
      </c>
      <c r="M372" s="41" t="s">
        <v>99</v>
      </c>
    </row>
    <row r="373" spans="1:13" x14ac:dyDescent="0.25">
      <c r="A373" s="40" t="s">
        <v>543</v>
      </c>
      <c r="B373" s="5" t="s">
        <v>78</v>
      </c>
      <c r="C373" s="5" t="s">
        <v>59</v>
      </c>
      <c r="D373" s="7">
        <v>38847</v>
      </c>
      <c r="E373" s="5" t="s">
        <v>528</v>
      </c>
      <c r="F373" s="5" t="s">
        <v>529</v>
      </c>
      <c r="G373" s="5" t="s">
        <v>121</v>
      </c>
      <c r="H373" s="5">
        <v>2009</v>
      </c>
      <c r="I373" s="5">
        <v>49000</v>
      </c>
      <c r="J373" s="5">
        <v>4410</v>
      </c>
      <c r="K373" s="5">
        <v>0</v>
      </c>
      <c r="L373" s="5">
        <v>149410</v>
      </c>
      <c r="M373" s="41" t="s">
        <v>110</v>
      </c>
    </row>
    <row r="374" spans="1:13" x14ac:dyDescent="0.25">
      <c r="A374" s="40" t="s">
        <v>544</v>
      </c>
      <c r="B374" s="5" t="s">
        <v>84</v>
      </c>
      <c r="C374" s="5" t="s">
        <v>85</v>
      </c>
      <c r="D374" s="7">
        <v>38891</v>
      </c>
      <c r="E374" s="5" t="s">
        <v>528</v>
      </c>
      <c r="F374" s="5" t="s">
        <v>529</v>
      </c>
      <c r="G374" s="5" t="s">
        <v>121</v>
      </c>
      <c r="H374" s="5">
        <v>2009</v>
      </c>
      <c r="I374" s="5">
        <v>72000</v>
      </c>
      <c r="J374" s="5">
        <v>7200</v>
      </c>
      <c r="K374" s="5">
        <v>2160</v>
      </c>
      <c r="L374" s="5">
        <v>81360</v>
      </c>
      <c r="M374" s="41" t="s">
        <v>99</v>
      </c>
    </row>
    <row r="375" spans="1:13" x14ac:dyDescent="0.25">
      <c r="A375" s="40" t="s">
        <v>545</v>
      </c>
      <c r="B375" s="5" t="s">
        <v>92</v>
      </c>
      <c r="C375" s="5" t="s">
        <v>59</v>
      </c>
      <c r="D375" s="7">
        <v>38996</v>
      </c>
      <c r="E375" s="5" t="s">
        <v>528</v>
      </c>
      <c r="F375" s="5" t="s">
        <v>529</v>
      </c>
      <c r="G375" s="5" t="s">
        <v>121</v>
      </c>
      <c r="H375" s="5">
        <v>2009</v>
      </c>
      <c r="I375" s="5">
        <v>75000</v>
      </c>
      <c r="J375" s="5">
        <v>4500</v>
      </c>
      <c r="K375" s="5">
        <v>3750</v>
      </c>
      <c r="L375" s="5">
        <v>83250</v>
      </c>
      <c r="M375" s="41" t="s">
        <v>88</v>
      </c>
    </row>
    <row r="376" spans="1:13" x14ac:dyDescent="0.25">
      <c r="A376" s="40" t="s">
        <v>546</v>
      </c>
      <c r="B376" s="5" t="s">
        <v>155</v>
      </c>
      <c r="C376" s="5" t="s">
        <v>59</v>
      </c>
      <c r="D376" s="7">
        <v>39748</v>
      </c>
      <c r="E376" s="5" t="s">
        <v>528</v>
      </c>
      <c r="F376" s="5" t="s">
        <v>529</v>
      </c>
      <c r="G376" s="5" t="s">
        <v>121</v>
      </c>
      <c r="H376" s="5">
        <v>2009</v>
      </c>
      <c r="I376" s="5">
        <v>68000</v>
      </c>
      <c r="J376" s="5">
        <v>8160</v>
      </c>
      <c r="K376" s="5">
        <v>0</v>
      </c>
      <c r="L376" s="5">
        <v>76160</v>
      </c>
      <c r="M376" s="41" t="s">
        <v>146</v>
      </c>
    </row>
    <row r="377" spans="1:13" x14ac:dyDescent="0.25">
      <c r="A377" s="40" t="s">
        <v>547</v>
      </c>
      <c r="B377" s="5" t="s">
        <v>369</v>
      </c>
      <c r="C377" s="5" t="s">
        <v>59</v>
      </c>
      <c r="D377" s="7">
        <v>39756</v>
      </c>
      <c r="E377" s="5" t="s">
        <v>528</v>
      </c>
      <c r="F377" s="5" t="s">
        <v>529</v>
      </c>
      <c r="G377" s="5" t="s">
        <v>121</v>
      </c>
      <c r="H377" s="5">
        <v>2009</v>
      </c>
      <c r="I377" s="5">
        <v>65000</v>
      </c>
      <c r="J377" s="5">
        <v>3900</v>
      </c>
      <c r="K377" s="5">
        <v>0</v>
      </c>
      <c r="L377" s="5">
        <v>68900</v>
      </c>
      <c r="M377" s="41" t="s">
        <v>99</v>
      </c>
    </row>
    <row r="378" spans="1:13" x14ac:dyDescent="0.25">
      <c r="A378" s="40" t="s">
        <v>548</v>
      </c>
      <c r="B378" s="5" t="s">
        <v>164</v>
      </c>
      <c r="C378" s="5" t="s">
        <v>85</v>
      </c>
      <c r="D378" s="7">
        <v>39972</v>
      </c>
      <c r="E378" s="5" t="s">
        <v>528</v>
      </c>
      <c r="F378" s="5" t="s">
        <v>529</v>
      </c>
      <c r="G378" s="5" t="s">
        <v>121</v>
      </c>
      <c r="H378" s="5">
        <v>2009</v>
      </c>
      <c r="I378" s="5">
        <v>27000</v>
      </c>
      <c r="J378" s="5">
        <v>3240</v>
      </c>
      <c r="K378" s="5">
        <v>1350</v>
      </c>
      <c r="L378" s="5">
        <v>31590</v>
      </c>
      <c r="M378" s="41" t="s">
        <v>76</v>
      </c>
    </row>
    <row r="379" spans="1:13" x14ac:dyDescent="0.25">
      <c r="A379" s="40" t="s">
        <v>549</v>
      </c>
      <c r="B379" s="5" t="s">
        <v>109</v>
      </c>
      <c r="C379" s="5" t="s">
        <v>59</v>
      </c>
      <c r="D379" s="7">
        <v>40673</v>
      </c>
      <c r="E379" s="5" t="s">
        <v>528</v>
      </c>
      <c r="F379" s="5" t="s">
        <v>529</v>
      </c>
      <c r="G379" s="5" t="s">
        <v>121</v>
      </c>
      <c r="H379" s="5">
        <v>2010</v>
      </c>
      <c r="I379" s="5">
        <v>49000</v>
      </c>
      <c r="J379" s="5">
        <v>3430</v>
      </c>
      <c r="K379" s="5">
        <v>0</v>
      </c>
      <c r="L379" s="5">
        <v>111430</v>
      </c>
      <c r="M379" s="41" t="s">
        <v>110</v>
      </c>
    </row>
    <row r="380" spans="1:13" x14ac:dyDescent="0.25">
      <c r="A380" s="40" t="s">
        <v>550</v>
      </c>
      <c r="B380" s="5" t="s">
        <v>473</v>
      </c>
      <c r="C380" s="5" t="s">
        <v>59</v>
      </c>
      <c r="D380" s="7">
        <v>40717</v>
      </c>
      <c r="E380" s="5" t="s">
        <v>528</v>
      </c>
      <c r="F380" s="5" t="s">
        <v>529</v>
      </c>
      <c r="G380" s="5" t="s">
        <v>121</v>
      </c>
      <c r="H380" s="5">
        <v>2010</v>
      </c>
      <c r="I380" s="5">
        <v>72000</v>
      </c>
      <c r="J380" s="5">
        <v>5760</v>
      </c>
      <c r="K380" s="5">
        <v>0</v>
      </c>
      <c r="L380" s="5">
        <v>77760</v>
      </c>
      <c r="M380" s="41" t="s">
        <v>99</v>
      </c>
    </row>
    <row r="381" spans="1:13" x14ac:dyDescent="0.25">
      <c r="A381" s="40" t="s">
        <v>551</v>
      </c>
      <c r="B381" s="5" t="s">
        <v>78</v>
      </c>
      <c r="C381" s="5" t="s">
        <v>59</v>
      </c>
      <c r="D381" s="7">
        <v>40822</v>
      </c>
      <c r="E381" s="5" t="s">
        <v>528</v>
      </c>
      <c r="F381" s="5" t="s">
        <v>529</v>
      </c>
      <c r="G381" s="5" t="s">
        <v>121</v>
      </c>
      <c r="H381" s="5">
        <v>2010</v>
      </c>
      <c r="I381" s="5">
        <v>75000</v>
      </c>
      <c r="J381" s="5">
        <v>6750</v>
      </c>
      <c r="K381" s="5">
        <v>0</v>
      </c>
      <c r="L381" s="5">
        <v>81750</v>
      </c>
      <c r="M381" s="41" t="s">
        <v>88</v>
      </c>
    </row>
    <row r="382" spans="1:13" x14ac:dyDescent="0.25">
      <c r="A382" s="40" t="s">
        <v>552</v>
      </c>
      <c r="B382" s="5" t="s">
        <v>483</v>
      </c>
      <c r="C382" s="5" t="s">
        <v>59</v>
      </c>
      <c r="D382" s="7">
        <v>41574</v>
      </c>
      <c r="E382" s="5" t="s">
        <v>528</v>
      </c>
      <c r="F382" s="5" t="s">
        <v>529</v>
      </c>
      <c r="G382" s="5" t="s">
        <v>121</v>
      </c>
      <c r="H382" s="5">
        <v>2010</v>
      </c>
      <c r="I382" s="5">
        <v>68000</v>
      </c>
      <c r="J382" s="5">
        <v>6120</v>
      </c>
      <c r="K382" s="5">
        <v>3400</v>
      </c>
      <c r="L382" s="5">
        <v>77520</v>
      </c>
      <c r="M382" s="41" t="s">
        <v>146</v>
      </c>
    </row>
    <row r="383" spans="1:13" x14ac:dyDescent="0.25">
      <c r="A383" s="40" t="s">
        <v>553</v>
      </c>
      <c r="B383" s="5" t="s">
        <v>554</v>
      </c>
      <c r="C383" s="5" t="s">
        <v>59</v>
      </c>
      <c r="D383" s="7">
        <v>41582</v>
      </c>
      <c r="E383" s="5" t="s">
        <v>528</v>
      </c>
      <c r="F383" s="5" t="s">
        <v>529</v>
      </c>
      <c r="G383" s="5" t="s">
        <v>121</v>
      </c>
      <c r="H383" s="5">
        <v>2010</v>
      </c>
      <c r="I383" s="5">
        <v>65000</v>
      </c>
      <c r="J383" s="5">
        <v>7800</v>
      </c>
      <c r="K383" s="5">
        <v>2600</v>
      </c>
      <c r="L383" s="5">
        <v>75400</v>
      </c>
      <c r="M383" s="41" t="s">
        <v>99</v>
      </c>
    </row>
    <row r="384" spans="1:13" x14ac:dyDescent="0.25">
      <c r="A384" s="40" t="s">
        <v>555</v>
      </c>
      <c r="B384" s="5" t="s">
        <v>221</v>
      </c>
      <c r="C384" s="5" t="s">
        <v>59</v>
      </c>
      <c r="D384" s="7">
        <v>39972</v>
      </c>
      <c r="E384" s="5" t="s">
        <v>528</v>
      </c>
      <c r="F384" s="5" t="s">
        <v>529</v>
      </c>
      <c r="G384" s="5" t="s">
        <v>121</v>
      </c>
      <c r="H384" s="5">
        <v>2010</v>
      </c>
      <c r="I384" s="5">
        <v>27000</v>
      </c>
      <c r="J384" s="5">
        <v>2700</v>
      </c>
      <c r="K384" s="5">
        <v>0</v>
      </c>
      <c r="L384" s="5">
        <v>29700</v>
      </c>
      <c r="M384" s="41" t="s">
        <v>76</v>
      </c>
    </row>
    <row r="385" spans="1:13" x14ac:dyDescent="0.25">
      <c r="A385" s="40" t="s">
        <v>556</v>
      </c>
      <c r="B385" s="5" t="s">
        <v>145</v>
      </c>
      <c r="C385" s="5" t="s">
        <v>59</v>
      </c>
      <c r="D385" s="7">
        <v>40246</v>
      </c>
      <c r="E385" s="5" t="s">
        <v>528</v>
      </c>
      <c r="F385" s="5" t="s">
        <v>529</v>
      </c>
      <c r="G385" s="5" t="s">
        <v>121</v>
      </c>
      <c r="H385" s="5">
        <v>2010</v>
      </c>
      <c r="I385" s="5">
        <v>76000</v>
      </c>
      <c r="J385" s="5">
        <v>9120</v>
      </c>
      <c r="K385" s="5">
        <v>0</v>
      </c>
      <c r="L385" s="5">
        <v>85120</v>
      </c>
      <c r="M385" s="41" t="s">
        <v>140</v>
      </c>
    </row>
    <row r="386" spans="1:13" x14ac:dyDescent="0.25">
      <c r="A386" s="40" t="s">
        <v>557</v>
      </c>
      <c r="B386" s="5" t="s">
        <v>558</v>
      </c>
      <c r="C386" s="5" t="s">
        <v>59</v>
      </c>
      <c r="D386" s="7">
        <v>40673</v>
      </c>
      <c r="E386" s="5" t="s">
        <v>528</v>
      </c>
      <c r="F386" s="5" t="s">
        <v>529</v>
      </c>
      <c r="G386" s="5" t="s">
        <v>121</v>
      </c>
      <c r="H386" s="5">
        <v>2011</v>
      </c>
      <c r="I386" s="5">
        <v>52920</v>
      </c>
      <c r="J386" s="5">
        <v>6350.4</v>
      </c>
      <c r="K386" s="5">
        <v>0</v>
      </c>
      <c r="L386" s="5">
        <v>139270.39999999999</v>
      </c>
      <c r="M386" s="41" t="s">
        <v>110</v>
      </c>
    </row>
    <row r="387" spans="1:13" x14ac:dyDescent="0.25">
      <c r="A387" s="40" t="s">
        <v>559</v>
      </c>
      <c r="B387" s="5" t="s">
        <v>142</v>
      </c>
      <c r="C387" s="5" t="s">
        <v>59</v>
      </c>
      <c r="D387" s="7">
        <v>40717</v>
      </c>
      <c r="E387" s="5" t="s">
        <v>528</v>
      </c>
      <c r="F387" s="5" t="s">
        <v>529</v>
      </c>
      <c r="G387" s="5" t="s">
        <v>121</v>
      </c>
      <c r="H387" s="5">
        <v>2011</v>
      </c>
      <c r="I387" s="5">
        <v>77760</v>
      </c>
      <c r="J387" s="5">
        <v>8553.6</v>
      </c>
      <c r="K387" s="5">
        <v>3888</v>
      </c>
      <c r="L387" s="5">
        <v>90201.600000000006</v>
      </c>
      <c r="M387" s="41" t="s">
        <v>99</v>
      </c>
    </row>
    <row r="388" spans="1:13" x14ac:dyDescent="0.25">
      <c r="A388" s="40" t="s">
        <v>560</v>
      </c>
      <c r="B388" s="5" t="s">
        <v>87</v>
      </c>
      <c r="C388" s="5" t="s">
        <v>59</v>
      </c>
      <c r="D388" s="7">
        <v>40822</v>
      </c>
      <c r="E388" s="5" t="s">
        <v>528</v>
      </c>
      <c r="F388" s="5" t="s">
        <v>529</v>
      </c>
      <c r="G388" s="5" t="s">
        <v>121</v>
      </c>
      <c r="H388" s="5">
        <v>2011</v>
      </c>
      <c r="I388" s="5">
        <v>81000</v>
      </c>
      <c r="J388" s="5">
        <v>4050</v>
      </c>
      <c r="K388" s="5">
        <v>4050</v>
      </c>
      <c r="L388" s="5">
        <v>89100</v>
      </c>
      <c r="M388" s="41" t="s">
        <v>88</v>
      </c>
    </row>
    <row r="389" spans="1:13" x14ac:dyDescent="0.25">
      <c r="A389" s="40" t="s">
        <v>561</v>
      </c>
      <c r="B389" s="5" t="s">
        <v>178</v>
      </c>
      <c r="C389" s="5" t="s">
        <v>59</v>
      </c>
      <c r="D389" s="7">
        <v>41582</v>
      </c>
      <c r="E389" s="5" t="s">
        <v>528</v>
      </c>
      <c r="F389" s="5" t="s">
        <v>529</v>
      </c>
      <c r="G389" s="5" t="s">
        <v>121</v>
      </c>
      <c r="H389" s="5">
        <v>2011</v>
      </c>
      <c r="I389" s="5">
        <v>68250</v>
      </c>
      <c r="J389" s="5">
        <v>7507.5</v>
      </c>
      <c r="K389" s="5">
        <v>0</v>
      </c>
      <c r="L389" s="5">
        <v>75757.5</v>
      </c>
      <c r="M389" s="41" t="s">
        <v>99</v>
      </c>
    </row>
    <row r="390" spans="1:13" x14ac:dyDescent="0.25">
      <c r="A390" s="40" t="s">
        <v>562</v>
      </c>
      <c r="B390" s="5" t="s">
        <v>195</v>
      </c>
      <c r="C390" s="5" t="s">
        <v>59</v>
      </c>
      <c r="D390" s="7">
        <v>39972</v>
      </c>
      <c r="E390" s="5" t="s">
        <v>528</v>
      </c>
      <c r="F390" s="5" t="s">
        <v>529</v>
      </c>
      <c r="G390" s="5" t="s">
        <v>121</v>
      </c>
      <c r="H390" s="5">
        <v>2011</v>
      </c>
      <c r="I390" s="5">
        <v>29430</v>
      </c>
      <c r="J390" s="5">
        <v>3237.3</v>
      </c>
      <c r="K390" s="5">
        <v>882.9</v>
      </c>
      <c r="L390" s="5">
        <v>33550.199999999997</v>
      </c>
      <c r="M390" s="41" t="s">
        <v>76</v>
      </c>
    </row>
    <row r="391" spans="1:13" x14ac:dyDescent="0.25">
      <c r="A391" s="40" t="s">
        <v>563</v>
      </c>
      <c r="B391" s="5" t="s">
        <v>58</v>
      </c>
      <c r="C391" s="5" t="s">
        <v>59</v>
      </c>
      <c r="D391" s="7">
        <v>40246</v>
      </c>
      <c r="E391" s="5" t="s">
        <v>528</v>
      </c>
      <c r="F391" s="5" t="s">
        <v>529</v>
      </c>
      <c r="G391" s="5" t="s">
        <v>121</v>
      </c>
      <c r="H391" s="5">
        <v>2011</v>
      </c>
      <c r="I391" s="5">
        <v>80560</v>
      </c>
      <c r="J391" s="5">
        <v>9667.2000000000007</v>
      </c>
      <c r="K391" s="5">
        <v>4028</v>
      </c>
      <c r="L391" s="5">
        <v>94255.2</v>
      </c>
      <c r="M391" s="41" t="s">
        <v>140</v>
      </c>
    </row>
    <row r="392" spans="1:13" x14ac:dyDescent="0.25">
      <c r="A392" s="40" t="s">
        <v>564</v>
      </c>
      <c r="B392" s="5" t="s">
        <v>70</v>
      </c>
      <c r="C392" s="5" t="s">
        <v>59</v>
      </c>
      <c r="D392" s="7">
        <v>40603</v>
      </c>
      <c r="E392" s="5" t="s">
        <v>528</v>
      </c>
      <c r="F392" s="5" t="s">
        <v>529</v>
      </c>
      <c r="G392" s="5" t="s">
        <v>121</v>
      </c>
      <c r="H392" s="5">
        <v>2011</v>
      </c>
      <c r="I392" s="5">
        <v>27000</v>
      </c>
      <c r="J392" s="5">
        <v>2700</v>
      </c>
      <c r="K392" s="5">
        <v>1350</v>
      </c>
      <c r="L392" s="5">
        <v>31050</v>
      </c>
      <c r="M392" s="41" t="s">
        <v>76</v>
      </c>
    </row>
    <row r="393" spans="1:13" x14ac:dyDescent="0.25">
      <c r="A393" s="40" t="s">
        <v>565</v>
      </c>
      <c r="B393" s="5" t="s">
        <v>554</v>
      </c>
      <c r="C393" s="5" t="s">
        <v>59</v>
      </c>
      <c r="D393" s="7">
        <v>40673</v>
      </c>
      <c r="E393" s="5" t="s">
        <v>528</v>
      </c>
      <c r="F393" s="5" t="s">
        <v>529</v>
      </c>
      <c r="G393" s="5" t="s">
        <v>121</v>
      </c>
      <c r="H393" s="5">
        <v>2012</v>
      </c>
      <c r="I393" s="5">
        <v>54508</v>
      </c>
      <c r="J393" s="5">
        <v>3270.48</v>
      </c>
      <c r="K393" s="5">
        <v>0</v>
      </c>
      <c r="L393" s="5">
        <v>162778.48000000001</v>
      </c>
      <c r="M393" s="41" t="s">
        <v>110</v>
      </c>
    </row>
    <row r="394" spans="1:13" x14ac:dyDescent="0.25">
      <c r="A394" s="40" t="s">
        <v>566</v>
      </c>
      <c r="B394" s="5" t="s">
        <v>84</v>
      </c>
      <c r="C394" s="5" t="s">
        <v>85</v>
      </c>
      <c r="D394" s="7">
        <v>40717</v>
      </c>
      <c r="E394" s="5" t="s">
        <v>528</v>
      </c>
      <c r="F394" s="5" t="s">
        <v>529</v>
      </c>
      <c r="G394" s="5" t="s">
        <v>121</v>
      </c>
      <c r="H394" s="5">
        <v>2012</v>
      </c>
      <c r="I394" s="5">
        <v>85536</v>
      </c>
      <c r="J394" s="5">
        <v>4276.8</v>
      </c>
      <c r="K394" s="5">
        <v>1710.72</v>
      </c>
      <c r="L394" s="5">
        <v>91523.520000000004</v>
      </c>
      <c r="M394" s="41" t="s">
        <v>99</v>
      </c>
    </row>
    <row r="395" spans="1:13" x14ac:dyDescent="0.25">
      <c r="A395" s="40" t="s">
        <v>567</v>
      </c>
      <c r="B395" s="5" t="s">
        <v>232</v>
      </c>
      <c r="C395" s="5" t="s">
        <v>59</v>
      </c>
      <c r="D395" s="7">
        <v>40822</v>
      </c>
      <c r="E395" s="5" t="s">
        <v>528</v>
      </c>
      <c r="F395" s="5" t="s">
        <v>529</v>
      </c>
      <c r="G395" s="5" t="s">
        <v>121</v>
      </c>
      <c r="H395" s="5">
        <v>2012</v>
      </c>
      <c r="I395" s="5">
        <v>87480</v>
      </c>
      <c r="J395" s="5">
        <v>4374</v>
      </c>
      <c r="K395" s="5">
        <v>4374</v>
      </c>
      <c r="L395" s="5">
        <v>96228</v>
      </c>
      <c r="M395" s="41" t="s">
        <v>88</v>
      </c>
    </row>
    <row r="396" spans="1:13" x14ac:dyDescent="0.25">
      <c r="A396" s="40" t="s">
        <v>568</v>
      </c>
      <c r="B396" s="5" t="s">
        <v>279</v>
      </c>
      <c r="C396" s="5" t="s">
        <v>85</v>
      </c>
      <c r="D396" s="7">
        <v>41582</v>
      </c>
      <c r="E396" s="5" t="s">
        <v>528</v>
      </c>
      <c r="F396" s="5" t="s">
        <v>529</v>
      </c>
      <c r="G396" s="5" t="s">
        <v>121</v>
      </c>
      <c r="H396" s="5">
        <v>2012</v>
      </c>
      <c r="I396" s="5">
        <v>75075</v>
      </c>
      <c r="J396" s="5">
        <v>4504.5</v>
      </c>
      <c r="K396" s="5">
        <v>750.75</v>
      </c>
      <c r="L396" s="5">
        <v>80330.25</v>
      </c>
      <c r="M396" s="41" t="s">
        <v>99</v>
      </c>
    </row>
    <row r="397" spans="1:13" x14ac:dyDescent="0.25">
      <c r="A397" s="40" t="s">
        <v>569</v>
      </c>
      <c r="B397" s="5" t="s">
        <v>118</v>
      </c>
      <c r="C397" s="5" t="s">
        <v>59</v>
      </c>
      <c r="D397" s="7">
        <v>39972</v>
      </c>
      <c r="E397" s="5" t="s">
        <v>528</v>
      </c>
      <c r="F397" s="5" t="s">
        <v>529</v>
      </c>
      <c r="G397" s="5" t="s">
        <v>121</v>
      </c>
      <c r="H397" s="5">
        <v>2012</v>
      </c>
      <c r="I397" s="5">
        <v>31784</v>
      </c>
      <c r="J397" s="5">
        <v>2860.56</v>
      </c>
      <c r="K397" s="5">
        <v>317.83999999999997</v>
      </c>
      <c r="L397" s="5">
        <v>34962.399999999994</v>
      </c>
      <c r="M397" s="41" t="s">
        <v>76</v>
      </c>
    </row>
    <row r="398" spans="1:13" x14ac:dyDescent="0.25">
      <c r="A398" s="40" t="s">
        <v>570</v>
      </c>
      <c r="B398" s="5" t="s">
        <v>554</v>
      </c>
      <c r="C398" s="5" t="s">
        <v>59</v>
      </c>
      <c r="D398" s="7">
        <v>40246</v>
      </c>
      <c r="E398" s="5" t="s">
        <v>528</v>
      </c>
      <c r="F398" s="5" t="s">
        <v>529</v>
      </c>
      <c r="G398" s="5" t="s">
        <v>121</v>
      </c>
      <c r="H398" s="5">
        <v>2012</v>
      </c>
      <c r="I398" s="5">
        <v>87005</v>
      </c>
      <c r="J398" s="5">
        <v>7830.45</v>
      </c>
      <c r="K398" s="5">
        <v>4350.25</v>
      </c>
      <c r="L398" s="5">
        <v>99185.7</v>
      </c>
      <c r="M398" s="41" t="s">
        <v>140</v>
      </c>
    </row>
    <row r="399" spans="1:13" x14ac:dyDescent="0.25">
      <c r="A399" s="40" t="s">
        <v>571</v>
      </c>
      <c r="B399" s="5" t="s">
        <v>345</v>
      </c>
      <c r="C399" s="5" t="s">
        <v>59</v>
      </c>
      <c r="D399" s="7">
        <v>40603</v>
      </c>
      <c r="E399" s="5" t="s">
        <v>528</v>
      </c>
      <c r="F399" s="5" t="s">
        <v>529</v>
      </c>
      <c r="G399" s="5" t="s">
        <v>121</v>
      </c>
      <c r="H399" s="5">
        <v>2012</v>
      </c>
      <c r="I399" s="5">
        <v>29430</v>
      </c>
      <c r="J399" s="5">
        <v>2354.4</v>
      </c>
      <c r="K399" s="5">
        <v>0</v>
      </c>
      <c r="L399" s="5">
        <v>31784.400000000001</v>
      </c>
      <c r="M399" s="41" t="s">
        <v>76</v>
      </c>
    </row>
    <row r="400" spans="1:13" x14ac:dyDescent="0.25">
      <c r="A400" s="40" t="s">
        <v>572</v>
      </c>
      <c r="B400" s="5" t="s">
        <v>229</v>
      </c>
      <c r="C400" s="5" t="s">
        <v>59</v>
      </c>
      <c r="D400" s="7">
        <v>41015</v>
      </c>
      <c r="E400" s="5" t="s">
        <v>528</v>
      </c>
      <c r="F400" s="5" t="s">
        <v>529</v>
      </c>
      <c r="G400" s="5" t="s">
        <v>121</v>
      </c>
      <c r="H400" s="5">
        <v>2012</v>
      </c>
      <c r="I400" s="5">
        <v>66000</v>
      </c>
      <c r="J400" s="5">
        <v>5940</v>
      </c>
      <c r="K400" s="5">
        <v>2640</v>
      </c>
      <c r="L400" s="5">
        <v>74580</v>
      </c>
      <c r="M400" s="41" t="s">
        <v>76</v>
      </c>
    </row>
    <row r="401" spans="1:13" x14ac:dyDescent="0.25">
      <c r="A401" s="40" t="s">
        <v>573</v>
      </c>
      <c r="B401" s="5" t="s">
        <v>275</v>
      </c>
      <c r="C401" s="5" t="s">
        <v>59</v>
      </c>
      <c r="D401" s="7">
        <v>41208</v>
      </c>
      <c r="E401" s="5" t="s">
        <v>528</v>
      </c>
      <c r="F401" s="5" t="s">
        <v>529</v>
      </c>
      <c r="G401" s="5" t="s">
        <v>121</v>
      </c>
      <c r="H401" s="5">
        <v>2012</v>
      </c>
      <c r="I401" s="5">
        <v>32000</v>
      </c>
      <c r="J401" s="5">
        <v>3840</v>
      </c>
      <c r="K401" s="5">
        <v>1600</v>
      </c>
      <c r="L401" s="5">
        <v>37440</v>
      </c>
      <c r="M401" s="41" t="s">
        <v>140</v>
      </c>
    </row>
    <row r="402" spans="1:13" x14ac:dyDescent="0.25">
      <c r="A402" s="40" t="s">
        <v>574</v>
      </c>
      <c r="B402" s="5" t="s">
        <v>262</v>
      </c>
      <c r="C402" s="5" t="s">
        <v>59</v>
      </c>
      <c r="D402" s="7">
        <v>40673</v>
      </c>
      <c r="E402" s="5" t="s">
        <v>528</v>
      </c>
      <c r="F402" s="5" t="s">
        <v>529</v>
      </c>
      <c r="G402" s="5" t="s">
        <v>121</v>
      </c>
      <c r="H402" s="5">
        <v>2013</v>
      </c>
      <c r="I402" s="5">
        <v>57800</v>
      </c>
      <c r="J402" s="5">
        <v>3468</v>
      </c>
      <c r="K402" s="5">
        <v>0</v>
      </c>
      <c r="L402" s="5">
        <v>181268</v>
      </c>
      <c r="M402" s="41" t="s">
        <v>110</v>
      </c>
    </row>
    <row r="403" spans="1:13" x14ac:dyDescent="0.25">
      <c r="A403" s="40" t="s">
        <v>575</v>
      </c>
      <c r="B403" s="5" t="s">
        <v>329</v>
      </c>
      <c r="C403" s="5" t="s">
        <v>59</v>
      </c>
      <c r="D403" s="7">
        <v>40717</v>
      </c>
      <c r="E403" s="5" t="s">
        <v>528</v>
      </c>
      <c r="F403" s="5" t="s">
        <v>529</v>
      </c>
      <c r="G403" s="5" t="s">
        <v>121</v>
      </c>
      <c r="H403" s="5">
        <v>2013</v>
      </c>
      <c r="I403" s="5">
        <v>89000</v>
      </c>
      <c r="J403" s="5">
        <v>9790</v>
      </c>
      <c r="K403" s="5">
        <v>2670</v>
      </c>
      <c r="L403" s="5">
        <v>101460</v>
      </c>
      <c r="M403" s="41" t="s">
        <v>99</v>
      </c>
    </row>
    <row r="404" spans="1:13" x14ac:dyDescent="0.25">
      <c r="A404" s="40" t="s">
        <v>576</v>
      </c>
      <c r="B404" s="5" t="s">
        <v>90</v>
      </c>
      <c r="C404" s="5" t="s">
        <v>85</v>
      </c>
      <c r="D404" s="7">
        <v>40822</v>
      </c>
      <c r="E404" s="5" t="s">
        <v>528</v>
      </c>
      <c r="F404" s="5" t="s">
        <v>529</v>
      </c>
      <c r="G404" s="5" t="s">
        <v>121</v>
      </c>
      <c r="H404" s="5">
        <v>2013</v>
      </c>
      <c r="I404" s="5">
        <v>91000</v>
      </c>
      <c r="J404" s="5">
        <v>5460</v>
      </c>
      <c r="K404" s="5">
        <v>3640</v>
      </c>
      <c r="L404" s="5">
        <v>100100</v>
      </c>
      <c r="M404" s="41" t="s">
        <v>88</v>
      </c>
    </row>
    <row r="405" spans="1:13" x14ac:dyDescent="0.25">
      <c r="A405" s="40" t="s">
        <v>577</v>
      </c>
      <c r="B405" s="5" t="s">
        <v>78</v>
      </c>
      <c r="C405" s="5" t="s">
        <v>59</v>
      </c>
      <c r="D405" s="7">
        <v>39972</v>
      </c>
      <c r="E405" s="5" t="s">
        <v>528</v>
      </c>
      <c r="F405" s="5" t="s">
        <v>529</v>
      </c>
      <c r="G405" s="5" t="s">
        <v>121</v>
      </c>
      <c r="H405" s="5">
        <v>2013</v>
      </c>
      <c r="I405" s="5">
        <v>32700</v>
      </c>
      <c r="J405" s="5">
        <v>3270</v>
      </c>
      <c r="K405" s="5">
        <v>1308</v>
      </c>
      <c r="L405" s="5">
        <v>37278</v>
      </c>
      <c r="M405" s="41" t="s">
        <v>76</v>
      </c>
    </row>
    <row r="406" spans="1:13" x14ac:dyDescent="0.25">
      <c r="A406" s="40" t="s">
        <v>578</v>
      </c>
      <c r="B406" s="5" t="s">
        <v>369</v>
      </c>
      <c r="C406" s="5" t="s">
        <v>59</v>
      </c>
      <c r="D406" s="7">
        <v>40246</v>
      </c>
      <c r="E406" s="5" t="s">
        <v>528</v>
      </c>
      <c r="F406" s="5" t="s">
        <v>529</v>
      </c>
      <c r="G406" s="5" t="s">
        <v>121</v>
      </c>
      <c r="H406" s="5">
        <v>2013</v>
      </c>
      <c r="I406" s="5">
        <v>94000</v>
      </c>
      <c r="J406" s="5">
        <v>7520</v>
      </c>
      <c r="K406" s="5">
        <v>940</v>
      </c>
      <c r="L406" s="5">
        <v>102460</v>
      </c>
      <c r="M406" s="41" t="s">
        <v>140</v>
      </c>
    </row>
    <row r="407" spans="1:13" x14ac:dyDescent="0.25">
      <c r="A407" s="40" t="s">
        <v>579</v>
      </c>
      <c r="B407" s="5" t="s">
        <v>428</v>
      </c>
      <c r="C407" s="5" t="s">
        <v>59</v>
      </c>
      <c r="D407" s="7">
        <v>40603</v>
      </c>
      <c r="E407" s="5" t="s">
        <v>528</v>
      </c>
      <c r="F407" s="5" t="s">
        <v>529</v>
      </c>
      <c r="G407" s="5" t="s">
        <v>121</v>
      </c>
      <c r="H407" s="5">
        <v>2013</v>
      </c>
      <c r="I407" s="5">
        <v>33000</v>
      </c>
      <c r="J407" s="5">
        <v>2970</v>
      </c>
      <c r="K407" s="5">
        <v>990</v>
      </c>
      <c r="L407" s="5">
        <v>36960</v>
      </c>
      <c r="M407" s="41" t="s">
        <v>76</v>
      </c>
    </row>
    <row r="408" spans="1:13" x14ac:dyDescent="0.25">
      <c r="A408" s="40" t="s">
        <v>580</v>
      </c>
      <c r="B408" s="5" t="s">
        <v>345</v>
      </c>
      <c r="C408" s="5" t="s">
        <v>59</v>
      </c>
      <c r="D408" s="7">
        <v>41015</v>
      </c>
      <c r="E408" s="5" t="s">
        <v>528</v>
      </c>
      <c r="F408" s="5" t="s">
        <v>529</v>
      </c>
      <c r="G408" s="5" t="s">
        <v>121</v>
      </c>
      <c r="H408" s="5">
        <v>2013</v>
      </c>
      <c r="I408" s="5">
        <v>70000</v>
      </c>
      <c r="J408" s="5">
        <v>4900</v>
      </c>
      <c r="K408" s="5">
        <v>3500</v>
      </c>
      <c r="L408" s="5">
        <v>78400</v>
      </c>
      <c r="M408" s="41" t="s">
        <v>76</v>
      </c>
    </row>
    <row r="409" spans="1:13" x14ac:dyDescent="0.25">
      <c r="A409" s="40" t="s">
        <v>581</v>
      </c>
      <c r="B409" s="5" t="s">
        <v>170</v>
      </c>
      <c r="C409" s="5" t="s">
        <v>59</v>
      </c>
      <c r="D409" s="7">
        <v>41208</v>
      </c>
      <c r="E409" s="5" t="s">
        <v>528</v>
      </c>
      <c r="F409" s="5" t="s">
        <v>529</v>
      </c>
      <c r="G409" s="5" t="s">
        <v>121</v>
      </c>
      <c r="H409" s="5">
        <v>2013</v>
      </c>
      <c r="I409" s="5">
        <v>34900</v>
      </c>
      <c r="J409" s="5">
        <v>4188</v>
      </c>
      <c r="K409" s="5">
        <v>1396</v>
      </c>
      <c r="L409" s="5">
        <v>40484</v>
      </c>
      <c r="M409" s="41" t="s">
        <v>140</v>
      </c>
    </row>
    <row r="410" spans="1:13" x14ac:dyDescent="0.25">
      <c r="A410" s="40" t="s">
        <v>582</v>
      </c>
      <c r="B410" s="5" t="s">
        <v>208</v>
      </c>
      <c r="C410" s="5" t="s">
        <v>59</v>
      </c>
      <c r="D410" s="7">
        <v>41299</v>
      </c>
      <c r="E410" s="5" t="s">
        <v>528</v>
      </c>
      <c r="F410" s="5" t="s">
        <v>529</v>
      </c>
      <c r="G410" s="5" t="s">
        <v>121</v>
      </c>
      <c r="H410" s="5">
        <v>2013</v>
      </c>
      <c r="I410" s="5">
        <v>51000</v>
      </c>
      <c r="J410" s="5">
        <v>6120</v>
      </c>
      <c r="K410" s="5">
        <v>1530</v>
      </c>
      <c r="L410" s="5">
        <v>58650</v>
      </c>
      <c r="M410" s="41" t="s">
        <v>66</v>
      </c>
    </row>
    <row r="411" spans="1:13" x14ac:dyDescent="0.25">
      <c r="A411" s="40" t="s">
        <v>583</v>
      </c>
      <c r="B411" s="5" t="s">
        <v>98</v>
      </c>
      <c r="C411" s="5" t="s">
        <v>59</v>
      </c>
      <c r="D411" s="7">
        <v>41577</v>
      </c>
      <c r="E411" s="5" t="s">
        <v>528</v>
      </c>
      <c r="F411" s="5" t="s">
        <v>529</v>
      </c>
      <c r="G411" s="5" t="s">
        <v>121</v>
      </c>
      <c r="H411" s="5">
        <v>2013</v>
      </c>
      <c r="I411" s="5">
        <v>145000</v>
      </c>
      <c r="J411" s="5">
        <v>8700</v>
      </c>
      <c r="K411" s="5">
        <v>1450</v>
      </c>
      <c r="L411" s="5">
        <v>155150</v>
      </c>
      <c r="M411" s="41" t="s">
        <v>146</v>
      </c>
    </row>
    <row r="412" spans="1:13" x14ac:dyDescent="0.25">
      <c r="A412" s="40" t="s">
        <v>584</v>
      </c>
      <c r="B412" s="5" t="s">
        <v>98</v>
      </c>
      <c r="C412" s="5" t="s">
        <v>59</v>
      </c>
      <c r="D412" s="7">
        <v>41577</v>
      </c>
      <c r="E412" s="5" t="s">
        <v>528</v>
      </c>
      <c r="F412" s="5" t="s">
        <v>529</v>
      </c>
      <c r="G412" s="5" t="s">
        <v>121</v>
      </c>
      <c r="H412" s="5">
        <v>2013</v>
      </c>
      <c r="I412" s="5">
        <v>145000</v>
      </c>
      <c r="J412" s="5">
        <v>8700</v>
      </c>
      <c r="K412" s="5">
        <v>1450</v>
      </c>
      <c r="L412" s="5">
        <v>155150</v>
      </c>
      <c r="M412" s="41" t="s">
        <v>146</v>
      </c>
    </row>
    <row r="413" spans="1:13" x14ac:dyDescent="0.25">
      <c r="A413" s="40" t="s">
        <v>585</v>
      </c>
      <c r="B413" s="5" t="s">
        <v>329</v>
      </c>
      <c r="C413" s="5" t="s">
        <v>59</v>
      </c>
      <c r="D413" s="7">
        <v>40717</v>
      </c>
      <c r="E413" s="5" t="s">
        <v>528</v>
      </c>
      <c r="F413" s="5" t="s">
        <v>529</v>
      </c>
      <c r="G413" s="5" t="s">
        <v>121</v>
      </c>
      <c r="H413" s="5">
        <v>2013</v>
      </c>
      <c r="I413" s="5">
        <v>89000</v>
      </c>
      <c r="J413" s="5">
        <v>9790</v>
      </c>
      <c r="K413" s="5">
        <v>2670</v>
      </c>
      <c r="L413" s="5">
        <v>101460</v>
      </c>
      <c r="M413" s="41" t="s">
        <v>99</v>
      </c>
    </row>
    <row r="414" spans="1:13" x14ac:dyDescent="0.25">
      <c r="A414" s="40" t="s">
        <v>586</v>
      </c>
      <c r="B414" s="5" t="s">
        <v>90</v>
      </c>
      <c r="C414" s="5" t="s">
        <v>85</v>
      </c>
      <c r="D414" s="7">
        <v>40822</v>
      </c>
      <c r="E414" s="5" t="s">
        <v>528</v>
      </c>
      <c r="F414" s="5" t="s">
        <v>529</v>
      </c>
      <c r="G414" s="5" t="s">
        <v>121</v>
      </c>
      <c r="H414" s="5">
        <v>2013</v>
      </c>
      <c r="I414" s="5">
        <v>91000</v>
      </c>
      <c r="J414" s="5">
        <v>5460</v>
      </c>
      <c r="K414" s="5">
        <v>3640</v>
      </c>
      <c r="L414" s="5">
        <v>100100</v>
      </c>
      <c r="M414" s="41" t="s">
        <v>88</v>
      </c>
    </row>
    <row r="415" spans="1:13" x14ac:dyDescent="0.25">
      <c r="A415" s="40" t="s">
        <v>587</v>
      </c>
      <c r="B415" s="5" t="s">
        <v>78</v>
      </c>
      <c r="C415" s="5" t="s">
        <v>59</v>
      </c>
      <c r="D415" s="7">
        <v>39972</v>
      </c>
      <c r="E415" s="5" t="s">
        <v>528</v>
      </c>
      <c r="F415" s="5" t="s">
        <v>529</v>
      </c>
      <c r="G415" s="5" t="s">
        <v>121</v>
      </c>
      <c r="H415" s="5">
        <v>2013</v>
      </c>
      <c r="I415" s="5">
        <v>32700</v>
      </c>
      <c r="J415" s="5">
        <v>3270</v>
      </c>
      <c r="K415" s="5">
        <v>1308</v>
      </c>
      <c r="L415" s="5">
        <v>37278</v>
      </c>
      <c r="M415" s="41" t="s">
        <v>76</v>
      </c>
    </row>
    <row r="416" spans="1:13" x14ac:dyDescent="0.25">
      <c r="A416" s="40" t="s">
        <v>588</v>
      </c>
      <c r="B416" s="5" t="s">
        <v>369</v>
      </c>
      <c r="C416" s="5" t="s">
        <v>59</v>
      </c>
      <c r="D416" s="7">
        <v>40246</v>
      </c>
      <c r="E416" s="5" t="s">
        <v>528</v>
      </c>
      <c r="F416" s="5" t="s">
        <v>529</v>
      </c>
      <c r="G416" s="5" t="s">
        <v>121</v>
      </c>
      <c r="H416" s="5">
        <v>2013</v>
      </c>
      <c r="I416" s="5">
        <v>94000</v>
      </c>
      <c r="J416" s="5">
        <v>7520</v>
      </c>
      <c r="K416" s="5">
        <v>940</v>
      </c>
      <c r="L416" s="5">
        <v>102460</v>
      </c>
      <c r="M416" s="41" t="s">
        <v>140</v>
      </c>
    </row>
    <row r="417" spans="1:13" x14ac:dyDescent="0.25">
      <c r="A417" s="40" t="s">
        <v>589</v>
      </c>
      <c r="B417" s="5" t="s">
        <v>428</v>
      </c>
      <c r="C417" s="5" t="s">
        <v>59</v>
      </c>
      <c r="D417" s="7">
        <v>40603</v>
      </c>
      <c r="E417" s="5" t="s">
        <v>528</v>
      </c>
      <c r="F417" s="5" t="s">
        <v>529</v>
      </c>
      <c r="G417" s="5" t="s">
        <v>121</v>
      </c>
      <c r="H417" s="5">
        <v>2013</v>
      </c>
      <c r="I417" s="5">
        <v>33000</v>
      </c>
      <c r="J417" s="5">
        <v>2970</v>
      </c>
      <c r="K417" s="5">
        <v>990</v>
      </c>
      <c r="L417" s="5">
        <v>36960</v>
      </c>
      <c r="M417" s="41" t="s">
        <v>76</v>
      </c>
    </row>
    <row r="418" spans="1:13" x14ac:dyDescent="0.25">
      <c r="A418" s="40" t="s">
        <v>590</v>
      </c>
      <c r="B418" s="5" t="s">
        <v>345</v>
      </c>
      <c r="C418" s="5" t="s">
        <v>59</v>
      </c>
      <c r="D418" s="7">
        <v>41015</v>
      </c>
      <c r="E418" s="5" t="s">
        <v>528</v>
      </c>
      <c r="F418" s="5" t="s">
        <v>529</v>
      </c>
      <c r="G418" s="5" t="s">
        <v>121</v>
      </c>
      <c r="H418" s="5">
        <v>2013</v>
      </c>
      <c r="I418" s="5">
        <v>70000</v>
      </c>
      <c r="J418" s="5">
        <v>4900</v>
      </c>
      <c r="K418" s="5">
        <v>3500</v>
      </c>
      <c r="L418" s="5">
        <v>78400</v>
      </c>
      <c r="M418" s="41" t="s">
        <v>76</v>
      </c>
    </row>
    <row r="419" spans="1:13" x14ac:dyDescent="0.25">
      <c r="A419" s="40" t="s">
        <v>591</v>
      </c>
      <c r="B419" s="5" t="s">
        <v>170</v>
      </c>
      <c r="C419" s="5" t="s">
        <v>59</v>
      </c>
      <c r="D419" s="7">
        <v>41208</v>
      </c>
      <c r="E419" s="5" t="s">
        <v>528</v>
      </c>
      <c r="F419" s="5" t="s">
        <v>529</v>
      </c>
      <c r="G419" s="5" t="s">
        <v>121</v>
      </c>
      <c r="H419" s="5">
        <v>2013</v>
      </c>
      <c r="I419" s="5">
        <v>34900</v>
      </c>
      <c r="J419" s="5">
        <v>4188</v>
      </c>
      <c r="K419" s="5">
        <v>1396</v>
      </c>
      <c r="L419" s="5">
        <v>40484</v>
      </c>
      <c r="M419" s="41" t="s">
        <v>140</v>
      </c>
    </row>
    <row r="420" spans="1:13" x14ac:dyDescent="0.25">
      <c r="A420" s="40" t="s">
        <v>592</v>
      </c>
      <c r="B420" s="5" t="s">
        <v>208</v>
      </c>
      <c r="C420" s="5" t="s">
        <v>59</v>
      </c>
      <c r="D420" s="7">
        <v>41299</v>
      </c>
      <c r="E420" s="5" t="s">
        <v>528</v>
      </c>
      <c r="F420" s="5" t="s">
        <v>529</v>
      </c>
      <c r="G420" s="5" t="s">
        <v>121</v>
      </c>
      <c r="H420" s="5">
        <v>2013</v>
      </c>
      <c r="I420" s="5">
        <v>51000</v>
      </c>
      <c r="J420" s="5">
        <v>6120</v>
      </c>
      <c r="K420" s="5">
        <v>1530</v>
      </c>
      <c r="L420" s="5">
        <v>58650</v>
      </c>
      <c r="M420" s="41" t="s">
        <v>66</v>
      </c>
    </row>
    <row r="421" spans="1:13" x14ac:dyDescent="0.25">
      <c r="A421" s="40" t="s">
        <v>593</v>
      </c>
      <c r="B421" s="5" t="s">
        <v>98</v>
      </c>
      <c r="C421" s="5" t="s">
        <v>59</v>
      </c>
      <c r="D421" s="7">
        <v>41577</v>
      </c>
      <c r="E421" s="5" t="s">
        <v>528</v>
      </c>
      <c r="F421" s="5" t="s">
        <v>529</v>
      </c>
      <c r="G421" s="5" t="s">
        <v>121</v>
      </c>
      <c r="H421" s="5">
        <v>2013</v>
      </c>
      <c r="I421" s="5">
        <v>145000</v>
      </c>
      <c r="J421" s="5">
        <v>8700</v>
      </c>
      <c r="K421" s="5">
        <v>1450</v>
      </c>
      <c r="L421" s="5">
        <v>155150</v>
      </c>
      <c r="M421" s="41" t="s">
        <v>146</v>
      </c>
    </row>
    <row r="422" spans="1:13" x14ac:dyDescent="0.25">
      <c r="A422" s="46" t="s">
        <v>594</v>
      </c>
      <c r="B422" s="47" t="s">
        <v>98</v>
      </c>
      <c r="C422" s="47" t="s">
        <v>59</v>
      </c>
      <c r="D422" s="48">
        <v>41577</v>
      </c>
      <c r="E422" s="47" t="s">
        <v>528</v>
      </c>
      <c r="F422" s="47" t="s">
        <v>529</v>
      </c>
      <c r="G422" s="47" t="s">
        <v>121</v>
      </c>
      <c r="H422" s="47">
        <v>2013</v>
      </c>
      <c r="I422" s="47">
        <v>145000</v>
      </c>
      <c r="J422" s="47">
        <v>8700</v>
      </c>
      <c r="K422" s="47">
        <v>1450</v>
      </c>
      <c r="L422" s="47">
        <v>155150</v>
      </c>
      <c r="M422" s="49" t="s">
        <v>146</v>
      </c>
    </row>
    <row r="423" spans="1:13" x14ac:dyDescent="0.25">
      <c r="A423" s="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CA1A-306C-4F69-92A7-26AF0ACBCE8E}">
  <dimension ref="A1:J40"/>
  <sheetViews>
    <sheetView showGridLines="0" workbookViewId="0">
      <selection activeCell="O14" sqref="O14"/>
    </sheetView>
  </sheetViews>
  <sheetFormatPr defaultRowHeight="15" x14ac:dyDescent="0.25"/>
  <cols>
    <col min="1" max="1" width="15.28515625" style="13" bestFit="1" customWidth="1"/>
    <col min="2" max="5" width="14.42578125" style="13" customWidth="1"/>
    <col min="6" max="16384" width="9.140625" style="13"/>
  </cols>
  <sheetData>
    <row r="1" spans="1:10" ht="23.25" customHeight="1" x14ac:dyDescent="0.25">
      <c r="A1" s="11" t="s">
        <v>609</v>
      </c>
      <c r="B1" s="12" t="s">
        <v>624</v>
      </c>
      <c r="J1" s="14"/>
    </row>
    <row r="2" spans="1:10" ht="23.25" customHeight="1" x14ac:dyDescent="0.25">
      <c r="A2" s="11" t="s">
        <v>611</v>
      </c>
      <c r="B2" s="12" t="s">
        <v>617</v>
      </c>
    </row>
    <row r="3" spans="1:10" ht="23.25" customHeight="1" x14ac:dyDescent="0.25">
      <c r="A3" s="11" t="s">
        <v>613</v>
      </c>
      <c r="B3" s="15">
        <f>INDEX(B6:E17,MATCH(B1,A6:A17,0),MATCH(B2,B5:E5,0))</f>
        <v>1653</v>
      </c>
      <c r="C3" s="13">
        <f>INDEX(B6:E17,MATCH(B1,A6:A17,0),MATCH(B2,B5:E5,0))</f>
        <v>1653</v>
      </c>
    </row>
    <row r="4" spans="1:10" ht="23.25" customHeight="1" x14ac:dyDescent="0.25"/>
    <row r="5" spans="1:10" ht="17.25" customHeight="1" x14ac:dyDescent="0.25">
      <c r="A5" s="16" t="s">
        <v>614</v>
      </c>
      <c r="B5" s="17" t="s">
        <v>615</v>
      </c>
      <c r="C5" s="17" t="s">
        <v>616</v>
      </c>
      <c r="D5" s="17" t="s">
        <v>617</v>
      </c>
      <c r="E5" s="18" t="s">
        <v>612</v>
      </c>
    </row>
    <row r="6" spans="1:10" ht="17.25" customHeight="1" x14ac:dyDescent="0.25">
      <c r="A6" s="19" t="s">
        <v>618</v>
      </c>
      <c r="B6" s="20">
        <v>1323</v>
      </c>
      <c r="C6" s="21">
        <v>1337</v>
      </c>
      <c r="D6" s="21">
        <v>1612</v>
      </c>
      <c r="E6" s="22">
        <v>1606</v>
      </c>
      <c r="G6" s="13">
        <f>INDEX(A5:E17,6,3)</f>
        <v>1683</v>
      </c>
    </row>
    <row r="7" spans="1:10" ht="17.25" customHeight="1" x14ac:dyDescent="0.25">
      <c r="A7" s="19" t="s">
        <v>610</v>
      </c>
      <c r="B7" s="23">
        <v>1382</v>
      </c>
      <c r="C7" s="24">
        <v>1499</v>
      </c>
      <c r="D7" s="24">
        <v>1888</v>
      </c>
      <c r="E7" s="25">
        <v>1672</v>
      </c>
      <c r="G7" s="13">
        <f>INDEX(A5:E17,3,4)</f>
        <v>1888</v>
      </c>
    </row>
    <row r="8" spans="1:10" ht="17.25" customHeight="1" x14ac:dyDescent="0.25">
      <c r="A8" s="19" t="s">
        <v>619</v>
      </c>
      <c r="B8" s="23">
        <v>1201</v>
      </c>
      <c r="C8" s="24">
        <v>1066</v>
      </c>
      <c r="D8" s="24">
        <v>1837</v>
      </c>
      <c r="E8" s="25">
        <v>1380</v>
      </c>
    </row>
    <row r="9" spans="1:10" ht="17.25" customHeight="1" x14ac:dyDescent="0.25">
      <c r="A9" s="19" t="s">
        <v>620</v>
      </c>
      <c r="B9" s="23">
        <v>1572</v>
      </c>
      <c r="C9" s="24">
        <v>1585</v>
      </c>
      <c r="D9" s="24">
        <v>1940</v>
      </c>
      <c r="E9" s="25">
        <v>1571</v>
      </c>
    </row>
    <row r="10" spans="1:10" ht="17.25" customHeight="1" x14ac:dyDescent="0.25">
      <c r="A10" s="19" t="s">
        <v>621</v>
      </c>
      <c r="B10" s="23">
        <v>1930</v>
      </c>
      <c r="C10" s="24">
        <v>1683</v>
      </c>
      <c r="D10" s="24">
        <v>1046</v>
      </c>
      <c r="E10" s="25">
        <v>1213</v>
      </c>
    </row>
    <row r="11" spans="1:10" ht="17.25" customHeight="1" x14ac:dyDescent="0.25">
      <c r="A11" s="19" t="s">
        <v>622</v>
      </c>
      <c r="B11" s="23">
        <v>1341</v>
      </c>
      <c r="C11" s="24">
        <v>1857</v>
      </c>
      <c r="D11" s="24">
        <v>1442</v>
      </c>
      <c r="E11" s="25">
        <v>1312</v>
      </c>
    </row>
    <row r="12" spans="1:10" ht="17.25" customHeight="1" x14ac:dyDescent="0.25">
      <c r="A12" s="19" t="s">
        <v>623</v>
      </c>
      <c r="B12" s="23">
        <v>1421</v>
      </c>
      <c r="C12" s="24">
        <v>1832</v>
      </c>
      <c r="D12" s="24">
        <v>1277</v>
      </c>
      <c r="E12" s="25">
        <v>1879</v>
      </c>
    </row>
    <row r="13" spans="1:10" ht="17.25" customHeight="1" x14ac:dyDescent="0.25">
      <c r="A13" s="19" t="s">
        <v>624</v>
      </c>
      <c r="B13" s="23">
        <v>1208</v>
      </c>
      <c r="C13" s="24">
        <v>1430</v>
      </c>
      <c r="D13" s="24">
        <v>1653</v>
      </c>
      <c r="E13" s="25">
        <v>1012</v>
      </c>
    </row>
    <row r="14" spans="1:10" ht="17.25" customHeight="1" x14ac:dyDescent="0.25">
      <c r="A14" s="19" t="s">
        <v>625</v>
      </c>
      <c r="B14" s="23">
        <v>1543</v>
      </c>
      <c r="C14" s="24">
        <v>1997</v>
      </c>
      <c r="D14" s="24">
        <v>1422</v>
      </c>
      <c r="E14" s="25">
        <v>1912</v>
      </c>
    </row>
    <row r="15" spans="1:10" ht="17.25" customHeight="1" x14ac:dyDescent="0.25">
      <c r="A15" s="19" t="s">
        <v>626</v>
      </c>
      <c r="B15" s="23">
        <v>1065</v>
      </c>
      <c r="C15" s="24">
        <v>1267</v>
      </c>
      <c r="D15" s="24">
        <v>1612</v>
      </c>
      <c r="E15" s="25">
        <v>1843</v>
      </c>
    </row>
    <row r="16" spans="1:10" ht="17.25" customHeight="1" x14ac:dyDescent="0.25">
      <c r="A16" s="19" t="s">
        <v>627</v>
      </c>
      <c r="B16" s="23">
        <v>1112</v>
      </c>
      <c r="C16" s="24">
        <v>1621</v>
      </c>
      <c r="D16" s="24">
        <v>1829</v>
      </c>
      <c r="E16" s="25">
        <v>1900</v>
      </c>
    </row>
    <row r="17" spans="1:8" ht="17.25" customHeight="1" x14ac:dyDescent="0.25">
      <c r="A17" s="26" t="s">
        <v>628</v>
      </c>
      <c r="B17" s="27">
        <v>1624</v>
      </c>
      <c r="C17" s="28">
        <v>1672</v>
      </c>
      <c r="D17" s="28">
        <v>1255</v>
      </c>
      <c r="E17" s="29">
        <v>1577</v>
      </c>
    </row>
    <row r="30" spans="1:8" x14ac:dyDescent="0.25">
      <c r="A30" t="s">
        <v>606</v>
      </c>
      <c r="B30"/>
      <c r="C30"/>
      <c r="D30"/>
      <c r="E30"/>
      <c r="F30"/>
      <c r="G30"/>
      <c r="H30"/>
    </row>
    <row r="31" spans="1:8" x14ac:dyDescent="0.25">
      <c r="A31" t="s">
        <v>595</v>
      </c>
      <c r="B31" t="s">
        <v>597</v>
      </c>
      <c r="C31" t="s">
        <v>598</v>
      </c>
      <c r="D31"/>
      <c r="E31"/>
      <c r="F31" t="s">
        <v>605</v>
      </c>
      <c r="G31" t="str">
        <f>INDEX(A32:A37,4)</f>
        <v>Mars</v>
      </c>
      <c r="H31"/>
    </row>
    <row r="32" spans="1:8" x14ac:dyDescent="0.25">
      <c r="A32" t="s">
        <v>599</v>
      </c>
      <c r="B32">
        <v>4879</v>
      </c>
      <c r="C32">
        <v>0</v>
      </c>
      <c r="D32"/>
      <c r="E32"/>
      <c r="F32" t="s">
        <v>596</v>
      </c>
      <c r="G32">
        <f>INDEX(A32:B37,4,2)</f>
        <v>6792</v>
      </c>
      <c r="H32"/>
    </row>
    <row r="33" spans="1:8" x14ac:dyDescent="0.25">
      <c r="A33" t="s">
        <v>600</v>
      </c>
      <c r="B33">
        <v>12104</v>
      </c>
      <c r="C33">
        <v>0</v>
      </c>
      <c r="D33"/>
      <c r="E33"/>
      <c r="F33"/>
      <c r="G33"/>
      <c r="H33"/>
    </row>
    <row r="34" spans="1:8" x14ac:dyDescent="0.25">
      <c r="A34" t="s">
        <v>601</v>
      </c>
      <c r="B34">
        <v>12756</v>
      </c>
      <c r="C34">
        <v>1</v>
      </c>
      <c r="D34"/>
      <c r="E34"/>
      <c r="F34"/>
      <c r="G34"/>
      <c r="H34"/>
    </row>
    <row r="35" spans="1:8" x14ac:dyDescent="0.25">
      <c r="A35" t="s">
        <v>602</v>
      </c>
      <c r="B35">
        <v>6792</v>
      </c>
      <c r="C35">
        <v>2</v>
      </c>
      <c r="D35"/>
      <c r="E35"/>
      <c r="F35"/>
      <c r="G35"/>
      <c r="H35"/>
    </row>
    <row r="36" spans="1:8" x14ac:dyDescent="0.25">
      <c r="A36" t="s">
        <v>603</v>
      </c>
      <c r="B36">
        <v>142984</v>
      </c>
      <c r="C36">
        <v>67</v>
      </c>
      <c r="D36"/>
      <c r="E36"/>
      <c r="F36"/>
      <c r="G36"/>
      <c r="H36"/>
    </row>
    <row r="37" spans="1:8" x14ac:dyDescent="0.25">
      <c r="A37" t="s">
        <v>604</v>
      </c>
      <c r="B37">
        <v>120536</v>
      </c>
      <c r="C37">
        <v>200</v>
      </c>
      <c r="D37"/>
      <c r="E37"/>
      <c r="F37"/>
      <c r="G37"/>
      <c r="H37"/>
    </row>
    <row r="38" spans="1:8" x14ac:dyDescent="0.25">
      <c r="A38"/>
      <c r="B38"/>
      <c r="C38"/>
      <c r="D38"/>
      <c r="E38"/>
      <c r="F38"/>
      <c r="G38"/>
      <c r="H38"/>
    </row>
    <row r="39" spans="1:8" x14ac:dyDescent="0.25">
      <c r="A39" t="s">
        <v>607</v>
      </c>
      <c r="B39"/>
      <c r="C39"/>
      <c r="D39"/>
      <c r="E39"/>
      <c r="F39"/>
      <c r="G39"/>
      <c r="H39"/>
    </row>
    <row r="40" spans="1:8" ht="225" x14ac:dyDescent="0.25">
      <c r="A40" s="10" t="s">
        <v>608</v>
      </c>
      <c r="B40"/>
      <c r="C40"/>
      <c r="D40"/>
      <c r="E40"/>
      <c r="F40"/>
      <c r="G40"/>
      <c r="H40"/>
    </row>
  </sheetData>
  <dataValidations count="2">
    <dataValidation type="list" allowBlank="1" showInputMessage="1" showErrorMessage="1" sqref="B1" xr:uid="{8A560E2A-251F-4A3D-B019-C0AF2201C6CC}">
      <formula1>$A$6:$A$17</formula1>
    </dataValidation>
    <dataValidation type="list" allowBlank="1" showInputMessage="1" showErrorMessage="1" sqref="B2" xr:uid="{48E39ACF-6AA2-4E33-A976-67C2EF307DBD}">
      <formula1>$B$5:$E$5</formula1>
    </dataValidation>
  </dataValidation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A153-D47E-4F05-AA89-6F99C47B9806}">
  <dimension ref="A1:N249"/>
  <sheetViews>
    <sheetView tabSelected="1" workbookViewId="0">
      <selection activeCell="M20" sqref="M20"/>
    </sheetView>
  </sheetViews>
  <sheetFormatPr defaultRowHeight="15" x14ac:dyDescent="0.25"/>
  <cols>
    <col min="2" max="2" width="18.5703125" bestFit="1" customWidth="1"/>
    <col min="3" max="3" width="18.5703125" customWidth="1"/>
    <col min="4" max="4" width="9.5703125" bestFit="1" customWidth="1"/>
    <col min="5" max="5" width="10.42578125" bestFit="1" customWidth="1"/>
    <col min="6" max="6" width="8.85546875" bestFit="1" customWidth="1"/>
    <col min="7" max="7" width="11" bestFit="1" customWidth="1"/>
    <col min="8" max="8" width="15.42578125" bestFit="1" customWidth="1"/>
    <col min="9" max="9" width="20.5703125" bestFit="1" customWidth="1"/>
    <col min="10" max="10" width="23.42578125" bestFit="1" customWidth="1"/>
    <col min="11" max="11" width="9.85546875" bestFit="1" customWidth="1"/>
    <col min="13" max="13" width="16.5703125" bestFit="1" customWidth="1"/>
    <col min="14" max="14" width="16.42578125" customWidth="1"/>
  </cols>
  <sheetData>
    <row r="1" spans="1:14" x14ac:dyDescent="0.25">
      <c r="B1" s="30"/>
      <c r="C1" s="30"/>
      <c r="D1" s="31"/>
      <c r="E1" s="30"/>
      <c r="F1" s="30"/>
      <c r="G1" s="30"/>
      <c r="H1" s="32" t="s">
        <v>887</v>
      </c>
      <c r="I1" s="30" t="s">
        <v>888</v>
      </c>
      <c r="J1" s="30" t="s">
        <v>889</v>
      </c>
    </row>
    <row r="2" spans="1:14" x14ac:dyDescent="0.25">
      <c r="A2" s="33" t="s">
        <v>891</v>
      </c>
      <c r="B2" s="33" t="s">
        <v>1317</v>
      </c>
      <c r="C2" s="33" t="s">
        <v>1318</v>
      </c>
      <c r="D2" s="34" t="s">
        <v>630</v>
      </c>
      <c r="E2" s="33" t="s">
        <v>631</v>
      </c>
      <c r="F2" s="33" t="s">
        <v>632</v>
      </c>
      <c r="G2" s="33" t="s">
        <v>633</v>
      </c>
      <c r="H2" s="56" t="s">
        <v>634</v>
      </c>
      <c r="I2" s="56" t="s">
        <v>635</v>
      </c>
      <c r="J2" s="56" t="s">
        <v>636</v>
      </c>
      <c r="K2" s="56" t="s">
        <v>51</v>
      </c>
    </row>
    <row r="3" spans="1:14" x14ac:dyDescent="0.25">
      <c r="A3" s="35">
        <v>1</v>
      </c>
      <c r="B3" s="35" t="s">
        <v>903</v>
      </c>
      <c r="C3" s="35" t="s">
        <v>904</v>
      </c>
      <c r="D3" s="36">
        <v>35225</v>
      </c>
      <c r="E3" s="35" t="s">
        <v>638</v>
      </c>
      <c r="F3" s="35">
        <v>1</v>
      </c>
      <c r="G3" s="37">
        <v>15000</v>
      </c>
      <c r="H3" s="37">
        <f ca="1">IF(K3&gt;10,(G3*2)/100,0)</f>
        <v>300</v>
      </c>
      <c r="I3" s="37">
        <f>IF(E3="Hourly",(5*G3)/100,0)</f>
        <v>0</v>
      </c>
      <c r="J3" s="37">
        <f>IF(F3&gt;3,(G3*10)/100,0)</f>
        <v>0</v>
      </c>
      <c r="K3" s="39">
        <f ca="1">DATEDIF(D3,TODAY(),"Y")</f>
        <v>29</v>
      </c>
    </row>
    <row r="4" spans="1:14" x14ac:dyDescent="0.25">
      <c r="A4" s="35">
        <f>A3+1</f>
        <v>2</v>
      </c>
      <c r="B4" s="35" t="s">
        <v>905</v>
      </c>
      <c r="C4" s="35" t="s">
        <v>906</v>
      </c>
      <c r="D4" s="36">
        <v>32344</v>
      </c>
      <c r="E4" s="35" t="s">
        <v>640</v>
      </c>
      <c r="F4" s="35">
        <v>4</v>
      </c>
      <c r="G4" s="37">
        <v>6000</v>
      </c>
      <c r="H4" s="37">
        <f ca="1">IF(K4&gt;10,(G4*2)/100,0)</f>
        <v>120</v>
      </c>
      <c r="I4" s="37">
        <f>IF(E4="Hourly",(5*G4)/100,0)</f>
        <v>0</v>
      </c>
      <c r="J4" s="37">
        <f>IF(F4&gt;3,(G4*10)/100,0)</f>
        <v>600</v>
      </c>
      <c r="K4" s="39">
        <f ca="1">DATEDIF(D4,TODAY(),"Y")</f>
        <v>37</v>
      </c>
      <c r="M4" s="57" t="s">
        <v>1324</v>
      </c>
      <c r="N4" s="58"/>
    </row>
    <row r="5" spans="1:14" x14ac:dyDescent="0.25">
      <c r="A5" s="35">
        <f t="shared" ref="A5:A68" si="0">A4+1</f>
        <v>3</v>
      </c>
      <c r="B5" s="35" t="s">
        <v>907</v>
      </c>
      <c r="C5" s="35" t="s">
        <v>908</v>
      </c>
      <c r="D5" s="36">
        <v>39180</v>
      </c>
      <c r="E5" s="35" t="s">
        <v>642</v>
      </c>
      <c r="F5" s="35">
        <v>3</v>
      </c>
      <c r="G5" s="37">
        <v>19000</v>
      </c>
      <c r="H5" s="37">
        <f ca="1">IF(K5&gt;10,(G5*2)/100,0)</f>
        <v>380</v>
      </c>
      <c r="I5" s="37">
        <f>IF(E5="Hourly",(5*G5)/100,0)</f>
        <v>950</v>
      </c>
      <c r="J5" s="37">
        <f>IF(F5&gt;3,(G5*10)/100,0)</f>
        <v>0</v>
      </c>
      <c r="K5" s="39">
        <f ca="1">DATEDIF(D5,TODAY(),"Y")</f>
        <v>18</v>
      </c>
      <c r="M5" s="59"/>
      <c r="N5" s="60"/>
    </row>
    <row r="6" spans="1:14" x14ac:dyDescent="0.25">
      <c r="A6" s="35">
        <f t="shared" si="0"/>
        <v>4</v>
      </c>
      <c r="B6" s="35" t="s">
        <v>909</v>
      </c>
      <c r="C6" s="35" t="s">
        <v>910</v>
      </c>
      <c r="D6" s="36">
        <v>34518</v>
      </c>
      <c r="E6" s="35" t="s">
        <v>638</v>
      </c>
      <c r="F6" s="35">
        <v>2</v>
      </c>
      <c r="G6" s="37">
        <v>17500</v>
      </c>
      <c r="H6" s="37">
        <f ca="1">IF(K6&gt;10,(G6*2)/100,0)</f>
        <v>350</v>
      </c>
      <c r="I6" s="37">
        <f>IF(E6="Hourly",(5*G6)/100,0)</f>
        <v>0</v>
      </c>
      <c r="J6" s="37">
        <f>IF(F6&gt;3,(G6*10)/100,0)</f>
        <v>0</v>
      </c>
      <c r="K6" s="39">
        <f ca="1">DATEDIF(D6,TODAY(),"Y")</f>
        <v>31</v>
      </c>
      <c r="M6" t="s">
        <v>1317</v>
      </c>
      <c r="N6" t="s">
        <v>921</v>
      </c>
    </row>
    <row r="7" spans="1:14" x14ac:dyDescent="0.25">
      <c r="A7" s="35">
        <f t="shared" si="0"/>
        <v>5</v>
      </c>
      <c r="B7" s="35" t="s">
        <v>911</v>
      </c>
      <c r="C7" s="35" t="s">
        <v>912</v>
      </c>
      <c r="D7" s="36">
        <v>37196</v>
      </c>
      <c r="E7" s="35" t="s">
        <v>638</v>
      </c>
      <c r="F7" s="35">
        <v>4</v>
      </c>
      <c r="G7" s="37">
        <v>11000</v>
      </c>
      <c r="H7" s="37">
        <f ca="1">IF(K7&gt;10,(G7*2)/100,0)</f>
        <v>220</v>
      </c>
      <c r="I7" s="37">
        <f>IF(E7="Hourly",(5*G7)/100,0)</f>
        <v>0</v>
      </c>
      <c r="J7" s="37">
        <f>IF(F7&gt;3,(G7*10)/100,0)</f>
        <v>1100</v>
      </c>
      <c r="K7" s="39">
        <f ca="1">DATEDIF(D7,TODAY(),"Y")</f>
        <v>23</v>
      </c>
      <c r="M7" t="s">
        <v>1318</v>
      </c>
      <c r="N7" s="61" t="str">
        <f>VLOOKUP(N6,B3:K249,2,0)</f>
        <v xml:space="preserve"> Robert</v>
      </c>
    </row>
    <row r="8" spans="1:14" x14ac:dyDescent="0.25">
      <c r="A8" s="35">
        <f t="shared" si="0"/>
        <v>6</v>
      </c>
      <c r="B8" s="35" t="s">
        <v>913</v>
      </c>
      <c r="C8" s="35" t="s">
        <v>914</v>
      </c>
      <c r="D8" s="36">
        <v>33130</v>
      </c>
      <c r="E8" s="35" t="s">
        <v>62</v>
      </c>
      <c r="F8" s="35">
        <v>5</v>
      </c>
      <c r="G8" s="37">
        <v>13500</v>
      </c>
      <c r="H8" s="37">
        <f ca="1">IF(K8&gt;10,(G8*2)/100,0)</f>
        <v>270</v>
      </c>
      <c r="I8" s="37">
        <f>IF(E8="Hourly",(5*G8)/100,0)</f>
        <v>0</v>
      </c>
      <c r="J8" s="37">
        <f>IF(F8&gt;3,(G8*10)/100,0)</f>
        <v>1350</v>
      </c>
      <c r="K8" s="39">
        <f ca="1">DATEDIF(D8,TODAY(),"Y")</f>
        <v>34</v>
      </c>
      <c r="M8" t="s">
        <v>1319</v>
      </c>
      <c r="N8" s="62">
        <f>VLOOKUP(N6,B3:K249,3,0)</f>
        <v>39160</v>
      </c>
    </row>
    <row r="9" spans="1:14" x14ac:dyDescent="0.25">
      <c r="A9" s="35">
        <f t="shared" si="0"/>
        <v>7</v>
      </c>
      <c r="B9" s="35" t="s">
        <v>915</v>
      </c>
      <c r="C9" s="35" t="s">
        <v>916</v>
      </c>
      <c r="D9" s="36">
        <v>35314</v>
      </c>
      <c r="E9" s="35" t="s">
        <v>638</v>
      </c>
      <c r="F9" s="35">
        <v>1</v>
      </c>
      <c r="G9" s="37">
        <v>17000</v>
      </c>
      <c r="H9" s="37">
        <f ca="1">IF(K9&gt;10,(G9*2)/100,0)</f>
        <v>340</v>
      </c>
      <c r="I9" s="37">
        <f>IF(E9="Hourly",(5*G9)/100,0)</f>
        <v>0</v>
      </c>
      <c r="J9" s="37">
        <f>IF(F9&gt;3,(G9*10)/100,0)</f>
        <v>0</v>
      </c>
      <c r="K9" s="39">
        <f ca="1">DATEDIF(D9,TODAY(),"Y")</f>
        <v>28</v>
      </c>
      <c r="M9" t="s">
        <v>631</v>
      </c>
      <c r="N9" s="62" t="str">
        <f>VLOOKUP(N6,B3:K249,4,0)</f>
        <v>Full Time</v>
      </c>
    </row>
    <row r="10" spans="1:14" x14ac:dyDescent="0.25">
      <c r="A10" s="35">
        <f t="shared" si="0"/>
        <v>8</v>
      </c>
      <c r="B10" s="35" t="s">
        <v>917</v>
      </c>
      <c r="C10" s="35" t="s">
        <v>918</v>
      </c>
      <c r="D10" s="36">
        <v>35818</v>
      </c>
      <c r="E10" s="35" t="s">
        <v>638</v>
      </c>
      <c r="F10" s="35">
        <v>5</v>
      </c>
      <c r="G10" s="37">
        <v>18000</v>
      </c>
      <c r="H10" s="37">
        <f ca="1">IF(K10&gt;10,(G10*2)/100,0)</f>
        <v>360</v>
      </c>
      <c r="I10" s="37">
        <f>IF(E10="Hourly",(5*G10)/100,0)</f>
        <v>0</v>
      </c>
      <c r="J10" s="37">
        <f>IF(F10&gt;3,(G10*10)/100,0)</f>
        <v>1800</v>
      </c>
      <c r="K10" s="39">
        <f ca="1">DATEDIF(D10,TODAY(),"Y")</f>
        <v>27</v>
      </c>
      <c r="M10" t="s">
        <v>890</v>
      </c>
      <c r="N10" s="63">
        <f>VLOOKUP(N6,B3:K249,5,0)</f>
        <v>3</v>
      </c>
    </row>
    <row r="11" spans="1:14" x14ac:dyDescent="0.25">
      <c r="A11" s="35">
        <f t="shared" si="0"/>
        <v>9</v>
      </c>
      <c r="B11" s="35" t="s">
        <v>919</v>
      </c>
      <c r="C11" s="35" t="s">
        <v>920</v>
      </c>
      <c r="D11" s="36">
        <v>37105</v>
      </c>
      <c r="E11" s="35" t="s">
        <v>638</v>
      </c>
      <c r="F11" s="35">
        <v>1</v>
      </c>
      <c r="G11" s="37">
        <v>16000</v>
      </c>
      <c r="H11" s="37">
        <f ca="1">IF(K11&gt;10,(G11*2)/100,0)</f>
        <v>320</v>
      </c>
      <c r="I11" s="37">
        <f>IF(E11="Hourly",(5*G11)/100,0)</f>
        <v>0</v>
      </c>
      <c r="J11" s="37">
        <f>IF(F11&gt;3,(G11*10)/100,0)</f>
        <v>0</v>
      </c>
      <c r="K11" s="39">
        <f ca="1">DATEDIF(D11,TODAY(),"Y")</f>
        <v>24</v>
      </c>
      <c r="M11" t="s">
        <v>633</v>
      </c>
      <c r="N11" s="64">
        <f>VLOOKUP(N6,B3:K249,6,0)</f>
        <v>16500</v>
      </c>
    </row>
    <row r="12" spans="1:14" x14ac:dyDescent="0.25">
      <c r="A12" s="35">
        <f t="shared" si="0"/>
        <v>10</v>
      </c>
      <c r="B12" s="35" t="s">
        <v>921</v>
      </c>
      <c r="C12" s="35" t="s">
        <v>922</v>
      </c>
      <c r="D12" s="36">
        <v>39160</v>
      </c>
      <c r="E12" s="35" t="s">
        <v>638</v>
      </c>
      <c r="F12" s="35">
        <v>3</v>
      </c>
      <c r="G12" s="37">
        <v>16500</v>
      </c>
      <c r="H12" s="37">
        <f ca="1">IF(K12&gt;10,(G12*2)/100,0)</f>
        <v>330</v>
      </c>
      <c r="I12" s="37">
        <f>IF(E12="Hourly",(5*G12)/100,0)</f>
        <v>0</v>
      </c>
      <c r="J12" s="37">
        <f>IF(F12&gt;3,(G12*10)/100,0)</f>
        <v>0</v>
      </c>
      <c r="K12" s="39">
        <f ca="1">DATEDIF(D12,TODAY(),"Y")</f>
        <v>18</v>
      </c>
      <c r="M12" t="s">
        <v>1320</v>
      </c>
      <c r="N12" s="64">
        <f ca="1">VLOOKUP(N6,B3:K249,7,0)</f>
        <v>330</v>
      </c>
    </row>
    <row r="13" spans="1:14" x14ac:dyDescent="0.25">
      <c r="A13" s="35">
        <f t="shared" si="0"/>
        <v>11</v>
      </c>
      <c r="B13" s="35" t="s">
        <v>923</v>
      </c>
      <c r="C13" s="35" t="s">
        <v>924</v>
      </c>
      <c r="D13" s="36">
        <v>35947</v>
      </c>
      <c r="E13" s="35" t="s">
        <v>638</v>
      </c>
      <c r="F13" s="35">
        <v>4</v>
      </c>
      <c r="G13" s="37">
        <v>25000</v>
      </c>
      <c r="H13" s="37">
        <f ca="1">IF(K13&gt;10,(G13*2)/100,0)</f>
        <v>500</v>
      </c>
      <c r="I13" s="37">
        <f>IF(E13="Hourly",(5*G13)/100,0)</f>
        <v>0</v>
      </c>
      <c r="J13" s="37">
        <f>IF(F13&gt;3,(G13*10)/100,0)</f>
        <v>2500</v>
      </c>
      <c r="K13" s="39">
        <f ca="1">DATEDIF(D13,TODAY(),"Y")</f>
        <v>27</v>
      </c>
      <c r="M13" t="s">
        <v>1321</v>
      </c>
      <c r="N13" s="64">
        <f>VLOOKUP(N6,B3:K249,8,0)</f>
        <v>0</v>
      </c>
    </row>
    <row r="14" spans="1:14" x14ac:dyDescent="0.25">
      <c r="A14" s="35">
        <f t="shared" si="0"/>
        <v>12</v>
      </c>
      <c r="B14" s="35" t="s">
        <v>925</v>
      </c>
      <c r="C14" s="35" t="s">
        <v>926</v>
      </c>
      <c r="D14" s="36">
        <v>32767</v>
      </c>
      <c r="E14" s="35" t="s">
        <v>638</v>
      </c>
      <c r="F14" s="35">
        <v>3</v>
      </c>
      <c r="G14" s="37">
        <v>18000</v>
      </c>
      <c r="H14" s="37">
        <f ca="1">IF(K14&gt;10,(G14*2)/100,0)</f>
        <v>360</v>
      </c>
      <c r="I14" s="37">
        <f>IF(E14="Hourly",(5*G14)/100,0)</f>
        <v>0</v>
      </c>
      <c r="J14" s="37">
        <f>IF(F14&gt;3,(G14*10)/100,0)</f>
        <v>0</v>
      </c>
      <c r="K14" s="39">
        <f ca="1">DATEDIF(D14,TODAY(),"Y")</f>
        <v>35</v>
      </c>
      <c r="M14" t="s">
        <v>1322</v>
      </c>
      <c r="N14" s="64">
        <f>VLOOKUP(N6,B3:K249,9,0)</f>
        <v>0</v>
      </c>
    </row>
    <row r="15" spans="1:14" x14ac:dyDescent="0.25">
      <c r="A15" s="35">
        <f t="shared" si="0"/>
        <v>13</v>
      </c>
      <c r="B15" s="35" t="s">
        <v>927</v>
      </c>
      <c r="C15" s="35" t="s">
        <v>928</v>
      </c>
      <c r="D15" s="36">
        <v>32402</v>
      </c>
      <c r="E15" s="35" t="s">
        <v>638</v>
      </c>
      <c r="F15" s="35">
        <v>2</v>
      </c>
      <c r="G15" s="37">
        <v>5000</v>
      </c>
      <c r="H15" s="37">
        <f ca="1">IF(K15&gt;10,(G15*2)/100,0)</f>
        <v>100</v>
      </c>
      <c r="I15" s="37">
        <f>IF(E15="Hourly",(5*G15)/100,0)</f>
        <v>0</v>
      </c>
      <c r="J15" s="37">
        <f>IF(F15&gt;3,(G15*10)/100,0)</f>
        <v>0</v>
      </c>
      <c r="K15" s="39">
        <f ca="1">DATEDIF(D15,TODAY(),"Y")</f>
        <v>36</v>
      </c>
      <c r="M15" t="s">
        <v>1323</v>
      </c>
      <c r="N15" s="63">
        <f ca="1">VLOOKUP(N6,B3:K249,10,0)</f>
        <v>18</v>
      </c>
    </row>
    <row r="16" spans="1:14" x14ac:dyDescent="0.25">
      <c r="A16" s="35">
        <f t="shared" si="0"/>
        <v>14</v>
      </c>
      <c r="B16" s="35" t="s">
        <v>929</v>
      </c>
      <c r="C16" s="35" t="s">
        <v>930</v>
      </c>
      <c r="D16" s="36">
        <v>34309</v>
      </c>
      <c r="E16" s="35" t="s">
        <v>62</v>
      </c>
      <c r="F16" s="35">
        <v>5</v>
      </c>
      <c r="G16" s="37">
        <v>15500</v>
      </c>
      <c r="H16" s="37">
        <f ca="1">IF(K16&gt;10,(G16*2)/100,0)</f>
        <v>310</v>
      </c>
      <c r="I16" s="37">
        <f>IF(E16="Hourly",(5*G16)/100,0)</f>
        <v>0</v>
      </c>
      <c r="J16" s="37">
        <f>IF(F16&gt;3,(G16*10)/100,0)</f>
        <v>1550</v>
      </c>
      <c r="K16" s="39">
        <f ca="1">DATEDIF(D16,TODAY(),"Y")</f>
        <v>31</v>
      </c>
    </row>
    <row r="17" spans="1:11" x14ac:dyDescent="0.25">
      <c r="A17" s="35">
        <f t="shared" si="0"/>
        <v>15</v>
      </c>
      <c r="B17" s="35" t="s">
        <v>931</v>
      </c>
      <c r="C17" s="35" t="s">
        <v>932</v>
      </c>
      <c r="D17" s="36">
        <v>36072</v>
      </c>
      <c r="E17" s="35" t="s">
        <v>638</v>
      </c>
      <c r="F17" s="35">
        <v>4</v>
      </c>
      <c r="G17" s="37">
        <v>6000</v>
      </c>
      <c r="H17" s="37">
        <f ca="1">IF(K17&gt;10,(G17*2)/100,0)</f>
        <v>120</v>
      </c>
      <c r="I17" s="37">
        <f>IF(E17="Hourly",(5*G17)/100,0)</f>
        <v>0</v>
      </c>
      <c r="J17" s="37">
        <f>IF(F17&gt;3,(G17*10)/100,0)</f>
        <v>600</v>
      </c>
      <c r="K17" s="39">
        <f ca="1">DATEDIF(D17,TODAY(),"Y")</f>
        <v>26</v>
      </c>
    </row>
    <row r="18" spans="1:11" x14ac:dyDescent="0.25">
      <c r="A18" s="35">
        <f t="shared" si="0"/>
        <v>16</v>
      </c>
      <c r="B18" s="35" t="s">
        <v>933</v>
      </c>
      <c r="C18" s="35" t="s">
        <v>934</v>
      </c>
      <c r="D18" s="36">
        <v>33220</v>
      </c>
      <c r="E18" s="35" t="s">
        <v>640</v>
      </c>
      <c r="F18" s="35">
        <v>3</v>
      </c>
      <c r="G18" s="37">
        <v>1500</v>
      </c>
      <c r="H18" s="37">
        <f ca="1">IF(K18&gt;10,(G18*2)/100,0)</f>
        <v>30</v>
      </c>
      <c r="I18" s="37">
        <f>IF(E18="Hourly",(5*G18)/100,0)</f>
        <v>0</v>
      </c>
      <c r="J18" s="37">
        <f>IF(F18&gt;3,(G18*10)/100,0)</f>
        <v>0</v>
      </c>
      <c r="K18" s="39">
        <f ca="1">DATEDIF(D18,TODAY(),"Y")</f>
        <v>34</v>
      </c>
    </row>
    <row r="19" spans="1:11" x14ac:dyDescent="0.25">
      <c r="A19" s="35">
        <f t="shared" si="0"/>
        <v>17</v>
      </c>
      <c r="B19" s="35" t="s">
        <v>935</v>
      </c>
      <c r="C19" s="35" t="s">
        <v>936</v>
      </c>
      <c r="D19" s="36">
        <v>36295</v>
      </c>
      <c r="E19" s="35" t="s">
        <v>638</v>
      </c>
      <c r="F19" s="35">
        <v>5</v>
      </c>
      <c r="G19" s="37">
        <v>14000</v>
      </c>
      <c r="H19" s="37">
        <f ca="1">IF(K19&gt;10,(G19*2)/100,0)</f>
        <v>280</v>
      </c>
      <c r="I19" s="37">
        <f>IF(E19="Hourly",(5*G19)/100,0)</f>
        <v>0</v>
      </c>
      <c r="J19" s="37">
        <f>IF(F19&gt;3,(G19*10)/100,0)</f>
        <v>1400</v>
      </c>
      <c r="K19" s="39">
        <f ca="1">DATEDIF(D19,TODAY(),"Y")</f>
        <v>26</v>
      </c>
    </row>
    <row r="20" spans="1:11" x14ac:dyDescent="0.25">
      <c r="A20" s="35">
        <f t="shared" si="0"/>
        <v>18</v>
      </c>
      <c r="B20" s="35" t="s">
        <v>937</v>
      </c>
      <c r="C20" s="35" t="s">
        <v>938</v>
      </c>
      <c r="D20" s="36">
        <v>35656</v>
      </c>
      <c r="E20" s="35" t="s">
        <v>642</v>
      </c>
      <c r="F20" s="35">
        <v>3</v>
      </c>
      <c r="G20" s="37">
        <v>7000</v>
      </c>
      <c r="H20" s="37">
        <f ca="1">IF(K20&gt;10,(G20*2)/100,0)</f>
        <v>140</v>
      </c>
      <c r="I20" s="37">
        <f>IF(E20="Hourly",(5*G20)/100,0)</f>
        <v>350</v>
      </c>
      <c r="J20" s="37">
        <f>IF(F20&gt;3,(G20*10)/100,0)</f>
        <v>0</v>
      </c>
      <c r="K20" s="39">
        <f ca="1">DATEDIF(D20,TODAY(),"Y")</f>
        <v>28</v>
      </c>
    </row>
    <row r="21" spans="1:11" x14ac:dyDescent="0.25">
      <c r="A21" s="35">
        <f t="shared" si="0"/>
        <v>19</v>
      </c>
      <c r="B21" s="35" t="s">
        <v>939</v>
      </c>
      <c r="C21" s="35" t="s">
        <v>940</v>
      </c>
      <c r="D21" s="36">
        <v>34251</v>
      </c>
      <c r="E21" s="35" t="s">
        <v>638</v>
      </c>
      <c r="F21" s="35">
        <v>5</v>
      </c>
      <c r="G21" s="37">
        <v>10000</v>
      </c>
      <c r="H21" s="37">
        <f ca="1">IF(K21&gt;10,(G21*2)/100,0)</f>
        <v>200</v>
      </c>
      <c r="I21" s="37">
        <f>IF(E21="Hourly",(5*G21)/100,0)</f>
        <v>0</v>
      </c>
      <c r="J21" s="37">
        <f>IF(F21&gt;3,(G21*10)/100,0)</f>
        <v>1000</v>
      </c>
      <c r="K21" s="39">
        <f ca="1">DATEDIF(D21,TODAY(),"Y")</f>
        <v>31</v>
      </c>
    </row>
    <row r="22" spans="1:11" x14ac:dyDescent="0.25">
      <c r="A22" s="35">
        <f t="shared" si="0"/>
        <v>20</v>
      </c>
      <c r="B22" s="35" t="s">
        <v>941</v>
      </c>
      <c r="C22" s="35" t="s">
        <v>942</v>
      </c>
      <c r="D22" s="36">
        <v>32526</v>
      </c>
      <c r="E22" s="35" t="s">
        <v>640</v>
      </c>
      <c r="F22" s="35">
        <v>3</v>
      </c>
      <c r="G22" s="37">
        <v>16000</v>
      </c>
      <c r="H22" s="37">
        <f ca="1">IF(K22&gt;10,(G22*2)/100,0)</f>
        <v>320</v>
      </c>
      <c r="I22" s="37">
        <f>IF(E22="Hourly",(5*G22)/100,0)</f>
        <v>0</v>
      </c>
      <c r="J22" s="37">
        <f>IF(F22&gt;3,(G22*10)/100,0)</f>
        <v>0</v>
      </c>
      <c r="K22" s="39">
        <f ca="1">DATEDIF(D22,TODAY(),"Y")</f>
        <v>36</v>
      </c>
    </row>
    <row r="23" spans="1:11" x14ac:dyDescent="0.25">
      <c r="A23" s="35">
        <f t="shared" si="0"/>
        <v>21</v>
      </c>
      <c r="B23" s="35" t="s">
        <v>943</v>
      </c>
      <c r="C23" s="35" t="s">
        <v>938</v>
      </c>
      <c r="D23" s="36">
        <v>33528</v>
      </c>
      <c r="E23" s="35" t="s">
        <v>638</v>
      </c>
      <c r="F23" s="35">
        <v>5</v>
      </c>
      <c r="G23" s="37">
        <v>21500</v>
      </c>
      <c r="H23" s="37">
        <f ca="1">IF(K23&gt;10,(G23*2)/100,0)</f>
        <v>430</v>
      </c>
      <c r="I23" s="37">
        <f>IF(E23="Hourly",(5*G23)/100,0)</f>
        <v>0</v>
      </c>
      <c r="J23" s="37">
        <f>IF(F23&gt;3,(G23*10)/100,0)</f>
        <v>2150</v>
      </c>
      <c r="K23" s="39">
        <f ca="1">DATEDIF(D23,TODAY(),"Y")</f>
        <v>33</v>
      </c>
    </row>
    <row r="24" spans="1:11" x14ac:dyDescent="0.25">
      <c r="A24" s="35">
        <f t="shared" si="0"/>
        <v>22</v>
      </c>
      <c r="B24" s="35" t="s">
        <v>944</v>
      </c>
      <c r="C24" s="35" t="s">
        <v>945</v>
      </c>
      <c r="D24" s="36">
        <v>33035</v>
      </c>
      <c r="E24" s="35" t="s">
        <v>62</v>
      </c>
      <c r="F24" s="35">
        <v>4</v>
      </c>
      <c r="G24" s="37">
        <v>2000</v>
      </c>
      <c r="H24" s="37">
        <f ca="1">IF(K24&gt;10,(G24*2)/100,0)</f>
        <v>40</v>
      </c>
      <c r="I24" s="37">
        <f>IF(E24="Hourly",(5*G24)/100,0)</f>
        <v>0</v>
      </c>
      <c r="J24" s="37">
        <f>IF(F24&gt;3,(G24*10)/100,0)</f>
        <v>200</v>
      </c>
      <c r="K24" s="39">
        <f ca="1">DATEDIF(D24,TODAY(),"Y")</f>
        <v>35</v>
      </c>
    </row>
    <row r="25" spans="1:11" x14ac:dyDescent="0.25">
      <c r="A25" s="35">
        <f t="shared" si="0"/>
        <v>23</v>
      </c>
      <c r="B25" s="35" t="s">
        <v>946</v>
      </c>
      <c r="C25" s="35" t="s">
        <v>947</v>
      </c>
      <c r="D25" s="36">
        <v>33886</v>
      </c>
      <c r="E25" s="35" t="s">
        <v>638</v>
      </c>
      <c r="F25" s="35">
        <v>5</v>
      </c>
      <c r="G25" s="37">
        <v>2000</v>
      </c>
      <c r="H25" s="37">
        <f ca="1">IF(K25&gt;10,(G25*2)/100,0)</f>
        <v>40</v>
      </c>
      <c r="I25" s="37">
        <f>IF(E25="Hourly",(5*G25)/100,0)</f>
        <v>0</v>
      </c>
      <c r="J25" s="37">
        <f>IF(F25&gt;3,(G25*10)/100,0)</f>
        <v>200</v>
      </c>
      <c r="K25" s="39">
        <f ca="1">DATEDIF(D25,TODAY(),"Y")</f>
        <v>32</v>
      </c>
    </row>
    <row r="26" spans="1:11" x14ac:dyDescent="0.25">
      <c r="A26" s="35">
        <f t="shared" si="0"/>
        <v>24</v>
      </c>
      <c r="B26" s="35" t="s">
        <v>948</v>
      </c>
      <c r="C26" s="35" t="s">
        <v>949</v>
      </c>
      <c r="D26" s="36">
        <v>38024</v>
      </c>
      <c r="E26" s="35" t="s">
        <v>62</v>
      </c>
      <c r="F26" s="35">
        <v>3</v>
      </c>
      <c r="G26" s="37">
        <v>16500</v>
      </c>
      <c r="H26" s="37">
        <f ca="1">IF(K26&gt;10,(G26*2)/100,0)</f>
        <v>330</v>
      </c>
      <c r="I26" s="37">
        <f>IF(E26="Hourly",(5*G26)/100,0)</f>
        <v>0</v>
      </c>
      <c r="J26" s="37">
        <f>IF(F26&gt;3,(G26*10)/100,0)</f>
        <v>0</v>
      </c>
      <c r="K26" s="39">
        <f ca="1">DATEDIF(D26,TODAY(),"Y")</f>
        <v>21</v>
      </c>
    </row>
    <row r="27" spans="1:11" x14ac:dyDescent="0.25">
      <c r="A27" s="35">
        <f t="shared" si="0"/>
        <v>25</v>
      </c>
      <c r="B27" s="35" t="s">
        <v>950</v>
      </c>
      <c r="C27" s="35" t="s">
        <v>951</v>
      </c>
      <c r="D27" s="38">
        <v>39346</v>
      </c>
      <c r="E27" s="35" t="s">
        <v>638</v>
      </c>
      <c r="F27" s="35">
        <v>1</v>
      </c>
      <c r="G27" s="37">
        <v>16500</v>
      </c>
      <c r="H27" s="37">
        <f ca="1">IF(K27&gt;10,(G27*2)/100,0)</f>
        <v>330</v>
      </c>
      <c r="I27" s="37">
        <f>IF(E27="Hourly",(5*G27)/100,0)</f>
        <v>0</v>
      </c>
      <c r="J27" s="37">
        <f>IF(F27&gt;3,(G27*10)/100,0)</f>
        <v>0</v>
      </c>
      <c r="K27" s="39">
        <f ca="1">DATEDIF(D27,TODAY(),"Y")</f>
        <v>17</v>
      </c>
    </row>
    <row r="28" spans="1:11" x14ac:dyDescent="0.25">
      <c r="A28" s="35">
        <f t="shared" si="0"/>
        <v>26</v>
      </c>
      <c r="B28" s="35" t="s">
        <v>952</v>
      </c>
      <c r="C28" s="35" t="s">
        <v>953</v>
      </c>
      <c r="D28" s="36">
        <v>34883</v>
      </c>
      <c r="E28" s="35" t="s">
        <v>638</v>
      </c>
      <c r="F28" s="35">
        <v>3</v>
      </c>
      <c r="G28" s="37">
        <v>12000</v>
      </c>
      <c r="H28" s="37">
        <f ca="1">IF(K28&gt;10,(G28*2)/100,0)</f>
        <v>240</v>
      </c>
      <c r="I28" s="37">
        <f>IF(E28="Hourly",(5*G28)/100,0)</f>
        <v>0</v>
      </c>
      <c r="J28" s="37">
        <f>IF(F28&gt;3,(G28*10)/100,0)</f>
        <v>0</v>
      </c>
      <c r="K28" s="39">
        <f ca="1">DATEDIF(D28,TODAY(),"Y")</f>
        <v>30</v>
      </c>
    </row>
    <row r="29" spans="1:11" x14ac:dyDescent="0.25">
      <c r="A29" s="35">
        <f t="shared" si="0"/>
        <v>27</v>
      </c>
      <c r="B29" s="35" t="s">
        <v>954</v>
      </c>
      <c r="C29" s="35" t="s">
        <v>955</v>
      </c>
      <c r="D29" s="36">
        <v>34896</v>
      </c>
      <c r="E29" s="35" t="s">
        <v>640</v>
      </c>
      <c r="F29" s="35">
        <v>4</v>
      </c>
      <c r="G29" s="37">
        <v>11000</v>
      </c>
      <c r="H29" s="37">
        <f ca="1">IF(K29&gt;10,(G29*2)/100,0)</f>
        <v>220</v>
      </c>
      <c r="I29" s="37">
        <f>IF(E29="Hourly",(5*G29)/100,0)</f>
        <v>0</v>
      </c>
      <c r="J29" s="37">
        <f>IF(F29&gt;3,(G29*10)/100,0)</f>
        <v>1100</v>
      </c>
      <c r="K29" s="39">
        <f ca="1">DATEDIF(D29,TODAY(),"Y")</f>
        <v>30</v>
      </c>
    </row>
    <row r="30" spans="1:11" x14ac:dyDescent="0.25">
      <c r="A30" s="35">
        <f t="shared" si="0"/>
        <v>28</v>
      </c>
      <c r="B30" s="35" t="s">
        <v>956</v>
      </c>
      <c r="C30" s="35" t="s">
        <v>957</v>
      </c>
      <c r="D30" s="36">
        <v>34956</v>
      </c>
      <c r="E30" s="35" t="s">
        <v>62</v>
      </c>
      <c r="F30" s="35">
        <v>3</v>
      </c>
      <c r="G30" s="37">
        <v>6000</v>
      </c>
      <c r="H30" s="37">
        <f ca="1">IF(K30&gt;10,(G30*2)/100,0)</f>
        <v>120</v>
      </c>
      <c r="I30" s="37">
        <f>IF(E30="Hourly",(5*G30)/100,0)</f>
        <v>0</v>
      </c>
      <c r="J30" s="37">
        <f>IF(F30&gt;3,(G30*10)/100,0)</f>
        <v>0</v>
      </c>
      <c r="K30" s="39">
        <f ca="1">DATEDIF(D30,TODAY(),"Y")</f>
        <v>29</v>
      </c>
    </row>
    <row r="31" spans="1:11" x14ac:dyDescent="0.25">
      <c r="A31" s="35">
        <f t="shared" si="0"/>
        <v>29</v>
      </c>
      <c r="B31" s="35" t="s">
        <v>958</v>
      </c>
      <c r="C31" s="35" t="s">
        <v>959</v>
      </c>
      <c r="D31" s="36">
        <v>35950</v>
      </c>
      <c r="E31" s="35" t="s">
        <v>640</v>
      </c>
      <c r="F31" s="35">
        <v>3</v>
      </c>
      <c r="G31" s="37">
        <v>8500</v>
      </c>
      <c r="H31" s="37">
        <f ca="1">IF(K31&gt;10,(G31*2)/100,0)</f>
        <v>170</v>
      </c>
      <c r="I31" s="37">
        <f>IF(E31="Hourly",(5*G31)/100,0)</f>
        <v>0</v>
      </c>
      <c r="J31" s="37">
        <f>IF(F31&gt;3,(G31*10)/100,0)</f>
        <v>0</v>
      </c>
      <c r="K31" s="39">
        <f ca="1">DATEDIF(D31,TODAY(),"Y")</f>
        <v>27</v>
      </c>
    </row>
    <row r="32" spans="1:11" x14ac:dyDescent="0.25">
      <c r="A32" s="35">
        <f t="shared" si="0"/>
        <v>30</v>
      </c>
      <c r="B32" s="35" t="s">
        <v>960</v>
      </c>
      <c r="C32" s="35" t="s">
        <v>961</v>
      </c>
      <c r="D32" s="36">
        <v>39139</v>
      </c>
      <c r="E32" s="35" t="s">
        <v>638</v>
      </c>
      <c r="F32" s="35">
        <v>5</v>
      </c>
      <c r="G32" s="37">
        <v>11500</v>
      </c>
      <c r="H32" s="37">
        <f ca="1">IF(K32&gt;10,(G32*2)/100,0)</f>
        <v>230</v>
      </c>
      <c r="I32" s="37">
        <f>IF(E32="Hourly",(5*G32)/100,0)</f>
        <v>0</v>
      </c>
      <c r="J32" s="37">
        <f>IF(F32&gt;3,(G32*10)/100,0)</f>
        <v>1150</v>
      </c>
      <c r="K32" s="39">
        <f ca="1">DATEDIF(D32,TODAY(),"Y")</f>
        <v>18</v>
      </c>
    </row>
    <row r="33" spans="1:11" x14ac:dyDescent="0.25">
      <c r="A33" s="35">
        <f t="shared" si="0"/>
        <v>31</v>
      </c>
      <c r="B33" s="35" t="s">
        <v>962</v>
      </c>
      <c r="C33" s="35" t="s">
        <v>963</v>
      </c>
      <c r="D33" s="36">
        <v>33705</v>
      </c>
      <c r="E33" s="35" t="s">
        <v>62</v>
      </c>
      <c r="F33" s="35">
        <v>3</v>
      </c>
      <c r="G33" s="37">
        <v>6500</v>
      </c>
      <c r="H33" s="37">
        <f ca="1">IF(K33&gt;10,(G33*2)/100,0)</f>
        <v>130</v>
      </c>
      <c r="I33" s="37">
        <f>IF(E33="Hourly",(5*G33)/100,0)</f>
        <v>0</v>
      </c>
      <c r="J33" s="37">
        <f>IF(F33&gt;3,(G33*10)/100,0)</f>
        <v>0</v>
      </c>
      <c r="K33" s="39">
        <f ca="1">DATEDIF(D33,TODAY(),"Y")</f>
        <v>33</v>
      </c>
    </row>
    <row r="34" spans="1:11" x14ac:dyDescent="0.25">
      <c r="A34" s="35">
        <f t="shared" si="0"/>
        <v>32</v>
      </c>
      <c r="B34" s="35" t="s">
        <v>964</v>
      </c>
      <c r="C34" s="35" t="s">
        <v>965</v>
      </c>
      <c r="D34" s="36">
        <v>35092</v>
      </c>
      <c r="E34" s="35" t="s">
        <v>62</v>
      </c>
      <c r="F34" s="35">
        <v>3</v>
      </c>
      <c r="G34" s="37">
        <v>15000</v>
      </c>
      <c r="H34" s="37">
        <f ca="1">IF(K34&gt;10,(G34*2)/100,0)</f>
        <v>300</v>
      </c>
      <c r="I34" s="37">
        <f>IF(E34="Hourly",(5*G34)/100,0)</f>
        <v>0</v>
      </c>
      <c r="J34" s="37">
        <f>IF(F34&gt;3,(G34*10)/100,0)</f>
        <v>0</v>
      </c>
      <c r="K34" s="39">
        <f ca="1">DATEDIF(D34,TODAY(),"Y")</f>
        <v>29</v>
      </c>
    </row>
    <row r="35" spans="1:11" x14ac:dyDescent="0.25">
      <c r="A35" s="35">
        <f t="shared" si="0"/>
        <v>33</v>
      </c>
      <c r="B35" s="35" t="s">
        <v>966</v>
      </c>
      <c r="C35" s="35" t="s">
        <v>930</v>
      </c>
      <c r="D35" s="36">
        <v>38583</v>
      </c>
      <c r="E35" s="35" t="s">
        <v>62</v>
      </c>
      <c r="F35" s="35">
        <v>4</v>
      </c>
      <c r="G35" s="37">
        <v>2000</v>
      </c>
      <c r="H35" s="37">
        <f ca="1">IF(K35&gt;10,(G35*2)/100,0)</f>
        <v>40</v>
      </c>
      <c r="I35" s="37">
        <f>IF(E35="Hourly",(5*G35)/100,0)</f>
        <v>0</v>
      </c>
      <c r="J35" s="37">
        <f>IF(F35&gt;3,(G35*10)/100,0)</f>
        <v>200</v>
      </c>
      <c r="K35" s="39">
        <f ca="1">DATEDIF(D35,TODAY(),"Y")</f>
        <v>20</v>
      </c>
    </row>
    <row r="36" spans="1:11" x14ac:dyDescent="0.25">
      <c r="A36" s="35">
        <f t="shared" si="0"/>
        <v>34</v>
      </c>
      <c r="B36" s="35" t="s">
        <v>967</v>
      </c>
      <c r="C36" s="35" t="s">
        <v>968</v>
      </c>
      <c r="D36" s="38">
        <v>39307</v>
      </c>
      <c r="E36" s="35" t="s">
        <v>62</v>
      </c>
      <c r="F36" s="35">
        <v>5</v>
      </c>
      <c r="G36" s="37">
        <v>6000</v>
      </c>
      <c r="H36" s="37">
        <f ca="1">IF(K36&gt;10,(G36*2)/100,0)</f>
        <v>120</v>
      </c>
      <c r="I36" s="37">
        <f>IF(E36="Hourly",(5*G36)/100,0)</f>
        <v>0</v>
      </c>
      <c r="J36" s="37">
        <f>IF(F36&gt;3,(G36*10)/100,0)</f>
        <v>600</v>
      </c>
      <c r="K36" s="39">
        <f ca="1">DATEDIF(D36,TODAY(),"Y")</f>
        <v>18</v>
      </c>
    </row>
    <row r="37" spans="1:11" x14ac:dyDescent="0.25">
      <c r="A37" s="35">
        <f t="shared" si="0"/>
        <v>35</v>
      </c>
      <c r="B37" s="35" t="s">
        <v>969</v>
      </c>
      <c r="C37" s="35" t="s">
        <v>970</v>
      </c>
      <c r="D37" s="36">
        <v>36937</v>
      </c>
      <c r="E37" s="35" t="s">
        <v>638</v>
      </c>
      <c r="F37" s="35">
        <v>1</v>
      </c>
      <c r="G37" s="37">
        <v>17000</v>
      </c>
      <c r="H37" s="37">
        <f ca="1">IF(K37&gt;10,(G37*2)/100,0)</f>
        <v>340</v>
      </c>
      <c r="I37" s="37">
        <f>IF(E37="Hourly",(5*G37)/100,0)</f>
        <v>0</v>
      </c>
      <c r="J37" s="37">
        <f>IF(F37&gt;3,(G37*10)/100,0)</f>
        <v>0</v>
      </c>
      <c r="K37" s="39">
        <f ca="1">DATEDIF(D37,TODAY(),"Y")</f>
        <v>24</v>
      </c>
    </row>
    <row r="38" spans="1:11" x14ac:dyDescent="0.25">
      <c r="A38" s="35">
        <f t="shared" si="0"/>
        <v>36</v>
      </c>
      <c r="B38" s="35" t="s">
        <v>971</v>
      </c>
      <c r="C38" s="35" t="s">
        <v>972</v>
      </c>
      <c r="D38" s="36">
        <v>32125</v>
      </c>
      <c r="E38" s="35" t="s">
        <v>638</v>
      </c>
      <c r="F38" s="35">
        <v>1</v>
      </c>
      <c r="G38" s="37">
        <v>14000</v>
      </c>
      <c r="H38" s="37">
        <f ca="1">IF(K38&gt;10,(G38*2)/100,0)</f>
        <v>280</v>
      </c>
      <c r="I38" s="37">
        <f>IF(E38="Hourly",(5*G38)/100,0)</f>
        <v>0</v>
      </c>
      <c r="J38" s="37">
        <f>IF(F38&gt;3,(G38*10)/100,0)</f>
        <v>0</v>
      </c>
      <c r="K38" s="39">
        <f ca="1">DATEDIF(D38,TODAY(),"Y")</f>
        <v>37</v>
      </c>
    </row>
    <row r="39" spans="1:11" x14ac:dyDescent="0.25">
      <c r="A39" s="35">
        <f t="shared" si="0"/>
        <v>37</v>
      </c>
      <c r="B39" s="35" t="s">
        <v>973</v>
      </c>
      <c r="C39" s="35" t="s">
        <v>928</v>
      </c>
      <c r="D39" s="36">
        <v>38201</v>
      </c>
      <c r="E39" s="35" t="s">
        <v>638</v>
      </c>
      <c r="F39" s="35">
        <v>5</v>
      </c>
      <c r="G39" s="37">
        <v>15500</v>
      </c>
      <c r="H39" s="37">
        <f ca="1">IF(K39&gt;10,(G39*2)/100,0)</f>
        <v>310</v>
      </c>
      <c r="I39" s="37">
        <f>IF(E39="Hourly",(5*G39)/100,0)</f>
        <v>0</v>
      </c>
      <c r="J39" s="37">
        <f>IF(F39&gt;3,(G39*10)/100,0)</f>
        <v>1550</v>
      </c>
      <c r="K39" s="39">
        <f ca="1">DATEDIF(D39,TODAY(),"Y")</f>
        <v>21</v>
      </c>
    </row>
    <row r="40" spans="1:11" x14ac:dyDescent="0.25">
      <c r="A40" s="35">
        <f t="shared" si="0"/>
        <v>38</v>
      </c>
      <c r="B40" s="35" t="s">
        <v>974</v>
      </c>
      <c r="C40" s="35" t="s">
        <v>940</v>
      </c>
      <c r="D40" s="36">
        <v>35303</v>
      </c>
      <c r="E40" s="35" t="s">
        <v>638</v>
      </c>
      <c r="F40" s="35">
        <v>2</v>
      </c>
      <c r="G40" s="37">
        <v>1000</v>
      </c>
      <c r="H40" s="37">
        <f ca="1">IF(K40&gt;10,(G40*2)/100,0)</f>
        <v>20</v>
      </c>
      <c r="I40" s="37">
        <f>IF(E40="Hourly",(5*G40)/100,0)</f>
        <v>0</v>
      </c>
      <c r="J40" s="37">
        <f>IF(F40&gt;3,(G40*10)/100,0)</f>
        <v>0</v>
      </c>
      <c r="K40" s="39">
        <f ca="1">DATEDIF(D40,TODAY(),"Y")</f>
        <v>29</v>
      </c>
    </row>
    <row r="41" spans="1:11" x14ac:dyDescent="0.25">
      <c r="A41" s="35">
        <f t="shared" si="0"/>
        <v>39</v>
      </c>
      <c r="B41" s="35" t="s">
        <v>975</v>
      </c>
      <c r="C41" s="35" t="s">
        <v>976</v>
      </c>
      <c r="D41" s="36">
        <v>36666</v>
      </c>
      <c r="E41" s="35" t="s">
        <v>638</v>
      </c>
      <c r="F41" s="35">
        <v>1</v>
      </c>
      <c r="G41" s="37">
        <v>12500</v>
      </c>
      <c r="H41" s="37">
        <f ca="1">IF(K41&gt;10,(G41*2)/100,0)</f>
        <v>250</v>
      </c>
      <c r="I41" s="37">
        <f>IF(E41="Hourly",(5*G41)/100,0)</f>
        <v>0</v>
      </c>
      <c r="J41" s="37">
        <f>IF(F41&gt;3,(G41*10)/100,0)</f>
        <v>0</v>
      </c>
      <c r="K41" s="39">
        <f ca="1">DATEDIF(D41,TODAY(),"Y")</f>
        <v>25</v>
      </c>
    </row>
    <row r="42" spans="1:11" x14ac:dyDescent="0.25">
      <c r="A42" s="35">
        <f t="shared" si="0"/>
        <v>40</v>
      </c>
      <c r="B42" s="35" t="s">
        <v>977</v>
      </c>
      <c r="C42" s="35" t="s">
        <v>945</v>
      </c>
      <c r="D42" s="36">
        <v>32667</v>
      </c>
      <c r="E42" s="35" t="s">
        <v>638</v>
      </c>
      <c r="F42" s="35">
        <v>5</v>
      </c>
      <c r="G42" s="37">
        <v>8500</v>
      </c>
      <c r="H42" s="37">
        <f ca="1">IF(K42&gt;10,(G42*2)/100,0)</f>
        <v>170</v>
      </c>
      <c r="I42" s="37">
        <f>IF(E42="Hourly",(5*G42)/100,0)</f>
        <v>0</v>
      </c>
      <c r="J42" s="37">
        <f>IF(F42&gt;3,(G42*10)/100,0)</f>
        <v>850</v>
      </c>
      <c r="K42" s="39">
        <f ca="1">DATEDIF(D42,TODAY(),"Y")</f>
        <v>36</v>
      </c>
    </row>
    <row r="43" spans="1:11" x14ac:dyDescent="0.25">
      <c r="A43" s="35">
        <f t="shared" si="0"/>
        <v>41</v>
      </c>
      <c r="B43" s="35" t="s">
        <v>978</v>
      </c>
      <c r="C43" s="35" t="s">
        <v>979</v>
      </c>
      <c r="D43" s="36">
        <v>35131</v>
      </c>
      <c r="E43" s="35" t="s">
        <v>638</v>
      </c>
      <c r="F43" s="35">
        <v>1</v>
      </c>
      <c r="G43" s="37">
        <v>15500</v>
      </c>
      <c r="H43" s="37">
        <f ca="1">IF(K43&gt;10,(G43*2)/100,0)</f>
        <v>310</v>
      </c>
      <c r="I43" s="37">
        <f>IF(E43="Hourly",(5*G43)/100,0)</f>
        <v>0</v>
      </c>
      <c r="J43" s="37">
        <f>IF(F43&gt;3,(G43*10)/100,0)</f>
        <v>0</v>
      </c>
      <c r="K43" s="39">
        <f ca="1">DATEDIF(D43,TODAY(),"Y")</f>
        <v>29</v>
      </c>
    </row>
    <row r="44" spans="1:11" x14ac:dyDescent="0.25">
      <c r="A44" s="35">
        <f t="shared" si="0"/>
        <v>42</v>
      </c>
      <c r="B44" s="35" t="s">
        <v>980</v>
      </c>
      <c r="C44" s="35" t="s">
        <v>981</v>
      </c>
      <c r="D44" s="36">
        <v>32501</v>
      </c>
      <c r="E44" s="35" t="s">
        <v>638</v>
      </c>
      <c r="F44" s="35">
        <v>5</v>
      </c>
      <c r="G44" s="37">
        <v>18500</v>
      </c>
      <c r="H44" s="37">
        <f ca="1">IF(K44&gt;10,(G44*2)/100,0)</f>
        <v>370</v>
      </c>
      <c r="I44" s="37">
        <f>IF(E44="Hourly",(5*G44)/100,0)</f>
        <v>0</v>
      </c>
      <c r="J44" s="37">
        <f>IF(F44&gt;3,(G44*10)/100,0)</f>
        <v>1850</v>
      </c>
      <c r="K44" s="39">
        <f ca="1">DATEDIF(D44,TODAY(),"Y")</f>
        <v>36</v>
      </c>
    </row>
    <row r="45" spans="1:11" x14ac:dyDescent="0.25">
      <c r="A45" s="35">
        <f t="shared" si="0"/>
        <v>43</v>
      </c>
      <c r="B45" s="35" t="s">
        <v>982</v>
      </c>
      <c r="C45" s="35" t="s">
        <v>983</v>
      </c>
      <c r="D45" s="36">
        <v>36721</v>
      </c>
      <c r="E45" s="35" t="s">
        <v>62</v>
      </c>
      <c r="F45" s="35">
        <v>2</v>
      </c>
      <c r="G45" s="37">
        <v>9000</v>
      </c>
      <c r="H45" s="37">
        <f ca="1">IF(K45&gt;10,(G45*2)/100,0)</f>
        <v>180</v>
      </c>
      <c r="I45" s="37">
        <f>IF(E45="Hourly",(5*G45)/100,0)</f>
        <v>0</v>
      </c>
      <c r="J45" s="37">
        <f>IF(F45&gt;3,(G45*10)/100,0)</f>
        <v>0</v>
      </c>
      <c r="K45" s="39">
        <f ca="1">DATEDIF(D45,TODAY(),"Y")</f>
        <v>25</v>
      </c>
    </row>
    <row r="46" spans="1:11" x14ac:dyDescent="0.25">
      <c r="A46" s="35">
        <f t="shared" si="0"/>
        <v>44</v>
      </c>
      <c r="B46" s="35" t="s">
        <v>984</v>
      </c>
      <c r="C46" s="35" t="s">
        <v>985</v>
      </c>
      <c r="D46" s="36">
        <v>35230</v>
      </c>
      <c r="E46" s="35" t="s">
        <v>62</v>
      </c>
      <c r="F46" s="35">
        <v>5</v>
      </c>
      <c r="G46" s="37">
        <v>10500</v>
      </c>
      <c r="H46" s="37">
        <f ca="1">IF(K46&gt;10,(G46*2)/100,0)</f>
        <v>210</v>
      </c>
      <c r="I46" s="37">
        <f>IF(E46="Hourly",(5*G46)/100,0)</f>
        <v>0</v>
      </c>
      <c r="J46" s="37">
        <f>IF(F46&gt;3,(G46*10)/100,0)</f>
        <v>1050</v>
      </c>
      <c r="K46" s="39">
        <f ca="1">DATEDIF(D46,TODAY(),"Y")</f>
        <v>29</v>
      </c>
    </row>
    <row r="47" spans="1:11" x14ac:dyDescent="0.25">
      <c r="A47" s="35">
        <f t="shared" si="0"/>
        <v>45</v>
      </c>
      <c r="B47" s="35" t="s">
        <v>986</v>
      </c>
      <c r="C47" s="35" t="s">
        <v>987</v>
      </c>
      <c r="D47" s="36">
        <v>37641</v>
      </c>
      <c r="E47" s="35" t="s">
        <v>638</v>
      </c>
      <c r="F47" s="35">
        <v>5</v>
      </c>
      <c r="G47" s="37">
        <v>12000</v>
      </c>
      <c r="H47" s="37">
        <f ca="1">IF(K47&gt;10,(G47*2)/100,0)</f>
        <v>240</v>
      </c>
      <c r="I47" s="37">
        <f>IF(E47="Hourly",(5*G47)/100,0)</f>
        <v>0</v>
      </c>
      <c r="J47" s="37">
        <f>IF(F47&gt;3,(G47*10)/100,0)</f>
        <v>1200</v>
      </c>
      <c r="K47" s="39">
        <f ca="1">DATEDIF(D47,TODAY(),"Y")</f>
        <v>22</v>
      </c>
    </row>
    <row r="48" spans="1:11" x14ac:dyDescent="0.25">
      <c r="A48" s="35">
        <f t="shared" si="0"/>
        <v>46</v>
      </c>
      <c r="B48" s="35" t="s">
        <v>988</v>
      </c>
      <c r="C48" s="35" t="s">
        <v>989</v>
      </c>
      <c r="D48" s="36">
        <v>34383</v>
      </c>
      <c r="E48" s="35" t="s">
        <v>638</v>
      </c>
      <c r="F48" s="35">
        <v>2</v>
      </c>
      <c r="G48" s="37">
        <v>10000</v>
      </c>
      <c r="H48" s="37">
        <f ca="1">IF(K48&gt;10,(G48*2)/100,0)</f>
        <v>200</v>
      </c>
      <c r="I48" s="37">
        <f>IF(E48="Hourly",(5*G48)/100,0)</f>
        <v>0</v>
      </c>
      <c r="J48" s="37">
        <f>IF(F48&gt;3,(G48*10)/100,0)</f>
        <v>0</v>
      </c>
      <c r="K48" s="39">
        <f ca="1">DATEDIF(D48,TODAY(),"Y")</f>
        <v>31</v>
      </c>
    </row>
    <row r="49" spans="1:11" x14ac:dyDescent="0.25">
      <c r="A49" s="35">
        <f t="shared" si="0"/>
        <v>47</v>
      </c>
      <c r="B49" s="35" t="s">
        <v>990</v>
      </c>
      <c r="C49" s="35" t="s">
        <v>991</v>
      </c>
      <c r="D49" s="36">
        <v>34993</v>
      </c>
      <c r="E49" s="35" t="s">
        <v>62</v>
      </c>
      <c r="F49" s="35">
        <v>5</v>
      </c>
      <c r="G49" s="37">
        <v>2500</v>
      </c>
      <c r="H49" s="37">
        <f ca="1">IF(K49&gt;10,(G49*2)/100,0)</f>
        <v>50</v>
      </c>
      <c r="I49" s="37">
        <f>IF(E49="Hourly",(5*G49)/100,0)</f>
        <v>0</v>
      </c>
      <c r="J49" s="37">
        <f>IF(F49&gt;3,(G49*10)/100,0)</f>
        <v>250</v>
      </c>
      <c r="K49" s="39">
        <f ca="1">DATEDIF(D49,TODAY(),"Y")</f>
        <v>29</v>
      </c>
    </row>
    <row r="50" spans="1:11" x14ac:dyDescent="0.25">
      <c r="A50" s="35">
        <f t="shared" si="0"/>
        <v>48</v>
      </c>
      <c r="B50" s="35" t="s">
        <v>992</v>
      </c>
      <c r="C50" s="35" t="s">
        <v>938</v>
      </c>
      <c r="D50" s="36">
        <v>35317</v>
      </c>
      <c r="E50" s="35" t="s">
        <v>642</v>
      </c>
      <c r="F50" s="35">
        <v>4</v>
      </c>
      <c r="G50" s="37">
        <v>16500</v>
      </c>
      <c r="H50" s="37">
        <f ca="1">IF(K50&gt;10,(G50*2)/100,0)</f>
        <v>330</v>
      </c>
      <c r="I50" s="37">
        <f>IF(E50="Hourly",(5*G50)/100,0)</f>
        <v>825</v>
      </c>
      <c r="J50" s="37">
        <f>IF(F50&gt;3,(G50*10)/100,0)</f>
        <v>1650</v>
      </c>
      <c r="K50" s="39">
        <f ca="1">DATEDIF(D50,TODAY(),"Y")</f>
        <v>28</v>
      </c>
    </row>
    <row r="51" spans="1:11" x14ac:dyDescent="0.25">
      <c r="A51" s="35">
        <f t="shared" si="0"/>
        <v>49</v>
      </c>
      <c r="B51" s="35" t="s">
        <v>993</v>
      </c>
      <c r="C51" s="35" t="s">
        <v>994</v>
      </c>
      <c r="D51" s="36">
        <v>36342</v>
      </c>
      <c r="E51" s="35" t="s">
        <v>638</v>
      </c>
      <c r="F51" s="35">
        <v>3</v>
      </c>
      <c r="G51" s="37">
        <v>6500</v>
      </c>
      <c r="H51" s="37">
        <f ca="1">IF(K51&gt;10,(G51*2)/100,0)</f>
        <v>130</v>
      </c>
      <c r="I51" s="37">
        <f>IF(E51="Hourly",(5*G51)/100,0)</f>
        <v>0</v>
      </c>
      <c r="J51" s="37">
        <f>IF(F51&gt;3,(G51*10)/100,0)</f>
        <v>0</v>
      </c>
      <c r="K51" s="39">
        <f ca="1">DATEDIF(D51,TODAY(),"Y")</f>
        <v>26</v>
      </c>
    </row>
    <row r="52" spans="1:11" x14ac:dyDescent="0.25">
      <c r="A52" s="35">
        <f t="shared" si="0"/>
        <v>50</v>
      </c>
      <c r="B52" s="35" t="s">
        <v>995</v>
      </c>
      <c r="C52" s="35" t="s">
        <v>996</v>
      </c>
      <c r="D52" s="36">
        <v>38947</v>
      </c>
      <c r="E52" s="35" t="s">
        <v>642</v>
      </c>
      <c r="F52" s="35">
        <v>3</v>
      </c>
      <c r="G52" s="37">
        <v>16500</v>
      </c>
      <c r="H52" s="37">
        <f ca="1">IF(K52&gt;10,(G52*2)/100,0)</f>
        <v>330</v>
      </c>
      <c r="I52" s="37">
        <f>IF(E52="Hourly",(5*G52)/100,0)</f>
        <v>825</v>
      </c>
      <c r="J52" s="37">
        <f>IF(F52&gt;3,(G52*10)/100,0)</f>
        <v>0</v>
      </c>
      <c r="K52" s="39">
        <f ca="1">DATEDIF(D52,TODAY(),"Y")</f>
        <v>19</v>
      </c>
    </row>
    <row r="53" spans="1:11" x14ac:dyDescent="0.25">
      <c r="A53" s="35">
        <f t="shared" si="0"/>
        <v>51</v>
      </c>
      <c r="B53" s="35" t="s">
        <v>997</v>
      </c>
      <c r="C53" s="35" t="s">
        <v>938</v>
      </c>
      <c r="D53" s="36">
        <v>32478</v>
      </c>
      <c r="E53" s="35" t="s">
        <v>62</v>
      </c>
      <c r="F53" s="35">
        <v>2</v>
      </c>
      <c r="G53" s="37">
        <v>24000</v>
      </c>
      <c r="H53" s="37">
        <f ca="1">IF(K53&gt;10,(G53*2)/100,0)</f>
        <v>480</v>
      </c>
      <c r="I53" s="37">
        <f>IF(E53="Hourly",(5*G53)/100,0)</f>
        <v>0</v>
      </c>
      <c r="J53" s="37">
        <f>IF(F53&gt;3,(G53*10)/100,0)</f>
        <v>0</v>
      </c>
      <c r="K53" s="39">
        <f ca="1">DATEDIF(D53,TODAY(),"Y")</f>
        <v>36</v>
      </c>
    </row>
    <row r="54" spans="1:11" x14ac:dyDescent="0.25">
      <c r="A54" s="35">
        <f t="shared" si="0"/>
        <v>52</v>
      </c>
      <c r="B54" s="35" t="s">
        <v>998</v>
      </c>
      <c r="C54" s="35" t="s">
        <v>951</v>
      </c>
      <c r="D54" s="36">
        <v>33809</v>
      </c>
      <c r="E54" s="35" t="s">
        <v>640</v>
      </c>
      <c r="F54" s="35">
        <v>4</v>
      </c>
      <c r="G54" s="37">
        <v>13000</v>
      </c>
      <c r="H54" s="37">
        <f ca="1">IF(K54&gt;10,(G54*2)/100,0)</f>
        <v>260</v>
      </c>
      <c r="I54" s="37">
        <f>IF(E54="Hourly",(5*G54)/100,0)</f>
        <v>0</v>
      </c>
      <c r="J54" s="37">
        <f>IF(F54&gt;3,(G54*10)/100,0)</f>
        <v>1300</v>
      </c>
      <c r="K54" s="39">
        <f ca="1">DATEDIF(D54,TODAY(),"Y")</f>
        <v>33</v>
      </c>
    </row>
    <row r="55" spans="1:11" x14ac:dyDescent="0.25">
      <c r="A55" s="35">
        <f t="shared" si="0"/>
        <v>53</v>
      </c>
      <c r="B55" s="35" t="s">
        <v>999</v>
      </c>
      <c r="C55" s="35" t="s">
        <v>1000</v>
      </c>
      <c r="D55" s="36">
        <v>33215</v>
      </c>
      <c r="E55" s="35" t="s">
        <v>62</v>
      </c>
      <c r="F55" s="35">
        <v>2</v>
      </c>
      <c r="G55" s="37">
        <v>10500</v>
      </c>
      <c r="H55" s="37">
        <f ca="1">IF(K55&gt;10,(G55*2)/100,0)</f>
        <v>210</v>
      </c>
      <c r="I55" s="37">
        <f>IF(E55="Hourly",(5*G55)/100,0)</f>
        <v>0</v>
      </c>
      <c r="J55" s="37">
        <f>IF(F55&gt;3,(G55*10)/100,0)</f>
        <v>0</v>
      </c>
      <c r="K55" s="39">
        <f ca="1">DATEDIF(D55,TODAY(),"Y")</f>
        <v>34</v>
      </c>
    </row>
    <row r="56" spans="1:11" x14ac:dyDescent="0.25">
      <c r="A56" s="35">
        <f t="shared" si="0"/>
        <v>54</v>
      </c>
      <c r="B56" s="35" t="s">
        <v>1001</v>
      </c>
      <c r="C56" s="35" t="s">
        <v>1002</v>
      </c>
      <c r="D56" s="36">
        <v>35697</v>
      </c>
      <c r="E56" s="35" t="s">
        <v>638</v>
      </c>
      <c r="F56" s="35">
        <v>2</v>
      </c>
      <c r="G56" s="37">
        <v>18500</v>
      </c>
      <c r="H56" s="37">
        <f ca="1">IF(K56&gt;10,(G56*2)/100,0)</f>
        <v>370</v>
      </c>
      <c r="I56" s="37">
        <f>IF(E56="Hourly",(5*G56)/100,0)</f>
        <v>0</v>
      </c>
      <c r="J56" s="37">
        <f>IF(F56&gt;3,(G56*10)/100,0)</f>
        <v>0</v>
      </c>
      <c r="K56" s="39">
        <f ca="1">DATEDIF(D56,TODAY(),"Y")</f>
        <v>27</v>
      </c>
    </row>
    <row r="57" spans="1:11" x14ac:dyDescent="0.25">
      <c r="A57" s="35">
        <f t="shared" si="0"/>
        <v>55</v>
      </c>
      <c r="B57" s="35" t="s">
        <v>1003</v>
      </c>
      <c r="C57" s="35" t="s">
        <v>1004</v>
      </c>
      <c r="D57" s="36">
        <v>34555</v>
      </c>
      <c r="E57" s="35" t="s">
        <v>638</v>
      </c>
      <c r="F57" s="35">
        <v>5</v>
      </c>
      <c r="G57" s="37">
        <v>23500</v>
      </c>
      <c r="H57" s="37">
        <f ca="1">IF(K57&gt;10,(G57*2)/100,0)</f>
        <v>470</v>
      </c>
      <c r="I57" s="37">
        <f>IF(E57="Hourly",(5*G57)/100,0)</f>
        <v>0</v>
      </c>
      <c r="J57" s="37">
        <f>IF(F57&gt;3,(G57*10)/100,0)</f>
        <v>2350</v>
      </c>
      <c r="K57" s="39">
        <f ca="1">DATEDIF(D57,TODAY(),"Y")</f>
        <v>31</v>
      </c>
    </row>
    <row r="58" spans="1:11" x14ac:dyDescent="0.25">
      <c r="A58" s="35">
        <f t="shared" si="0"/>
        <v>56</v>
      </c>
      <c r="B58" s="35" t="s">
        <v>1005</v>
      </c>
      <c r="C58" s="35" t="s">
        <v>1006</v>
      </c>
      <c r="D58" s="36">
        <v>34240</v>
      </c>
      <c r="E58" s="35" t="s">
        <v>640</v>
      </c>
      <c r="F58" s="35">
        <v>2</v>
      </c>
      <c r="G58" s="37">
        <v>22500</v>
      </c>
      <c r="H58" s="37">
        <f ca="1">IF(K58&gt;10,(G58*2)/100,0)</f>
        <v>450</v>
      </c>
      <c r="I58" s="37">
        <f>IF(E58="Hourly",(5*G58)/100,0)</f>
        <v>0</v>
      </c>
      <c r="J58" s="37">
        <f>IF(F58&gt;3,(G58*10)/100,0)</f>
        <v>0</v>
      </c>
      <c r="K58" s="39">
        <f ca="1">DATEDIF(D58,TODAY(),"Y")</f>
        <v>31</v>
      </c>
    </row>
    <row r="59" spans="1:11" x14ac:dyDescent="0.25">
      <c r="A59" s="35">
        <f t="shared" si="0"/>
        <v>57</v>
      </c>
      <c r="B59" s="35" t="s">
        <v>1007</v>
      </c>
      <c r="C59" s="35" t="s">
        <v>996</v>
      </c>
      <c r="D59" s="36">
        <v>37807</v>
      </c>
      <c r="E59" s="35" t="s">
        <v>638</v>
      </c>
      <c r="F59" s="35">
        <v>4</v>
      </c>
      <c r="G59" s="37">
        <v>12000</v>
      </c>
      <c r="H59" s="37">
        <f ca="1">IF(K59&gt;10,(G59*2)/100,0)</f>
        <v>240</v>
      </c>
      <c r="I59" s="37">
        <f>IF(E59="Hourly",(5*G59)/100,0)</f>
        <v>0</v>
      </c>
      <c r="J59" s="37">
        <f>IF(F59&gt;3,(G59*10)/100,0)</f>
        <v>1200</v>
      </c>
      <c r="K59" s="39">
        <f ca="1">DATEDIF(D59,TODAY(),"Y")</f>
        <v>22</v>
      </c>
    </row>
    <row r="60" spans="1:11" x14ac:dyDescent="0.25">
      <c r="A60" s="35">
        <f t="shared" si="0"/>
        <v>58</v>
      </c>
      <c r="B60" s="35" t="s">
        <v>1008</v>
      </c>
      <c r="C60" s="35" t="s">
        <v>1009</v>
      </c>
      <c r="D60" s="36">
        <v>39108</v>
      </c>
      <c r="E60" s="35" t="s">
        <v>62</v>
      </c>
      <c r="F60" s="35">
        <v>4</v>
      </c>
      <c r="G60" s="37">
        <v>13500</v>
      </c>
      <c r="H60" s="37">
        <f ca="1">IF(K60&gt;10,(G60*2)/100,0)</f>
        <v>270</v>
      </c>
      <c r="I60" s="37">
        <f>IF(E60="Hourly",(5*G60)/100,0)</f>
        <v>0</v>
      </c>
      <c r="J60" s="37">
        <f>IF(F60&gt;3,(G60*10)/100,0)</f>
        <v>1350</v>
      </c>
      <c r="K60" s="39">
        <f ca="1">DATEDIF(D60,TODAY(),"Y")</f>
        <v>18</v>
      </c>
    </row>
    <row r="61" spans="1:11" x14ac:dyDescent="0.25">
      <c r="A61" s="35">
        <f t="shared" si="0"/>
        <v>59</v>
      </c>
      <c r="B61" s="35" t="s">
        <v>1010</v>
      </c>
      <c r="C61" s="35" t="s">
        <v>1011</v>
      </c>
      <c r="D61" s="36">
        <v>34124</v>
      </c>
      <c r="E61" s="35" t="s">
        <v>640</v>
      </c>
      <c r="F61" s="35">
        <v>3</v>
      </c>
      <c r="G61" s="37">
        <v>2500</v>
      </c>
      <c r="H61" s="37">
        <f ca="1">IF(K61&gt;10,(G61*2)/100,0)</f>
        <v>50</v>
      </c>
      <c r="I61" s="37">
        <f>IF(E61="Hourly",(5*G61)/100,0)</f>
        <v>0</v>
      </c>
      <c r="J61" s="37">
        <f>IF(F61&gt;3,(G61*10)/100,0)</f>
        <v>0</v>
      </c>
      <c r="K61" s="39">
        <f ca="1">DATEDIF(D61,TODAY(),"Y")</f>
        <v>32</v>
      </c>
    </row>
    <row r="62" spans="1:11" x14ac:dyDescent="0.25">
      <c r="A62" s="35">
        <f t="shared" si="0"/>
        <v>60</v>
      </c>
      <c r="B62" s="35" t="s">
        <v>1012</v>
      </c>
      <c r="C62" s="35" t="s">
        <v>938</v>
      </c>
      <c r="D62" s="36">
        <v>39317</v>
      </c>
      <c r="E62" s="35" t="s">
        <v>62</v>
      </c>
      <c r="F62" s="35">
        <v>4</v>
      </c>
      <c r="G62" s="37">
        <v>4500</v>
      </c>
      <c r="H62" s="37">
        <f ca="1">IF(K62&gt;10,(G62*2)/100,0)</f>
        <v>90</v>
      </c>
      <c r="I62" s="37">
        <f>IF(E62="Hourly",(5*G62)/100,0)</f>
        <v>0</v>
      </c>
      <c r="J62" s="37">
        <f>IF(F62&gt;3,(G62*10)/100,0)</f>
        <v>450</v>
      </c>
      <c r="K62" s="39">
        <f ca="1">DATEDIF(D62,TODAY(),"Y")</f>
        <v>18</v>
      </c>
    </row>
    <row r="63" spans="1:11" x14ac:dyDescent="0.25">
      <c r="A63" s="35">
        <f t="shared" si="0"/>
        <v>61</v>
      </c>
      <c r="B63" s="35" t="s">
        <v>1013</v>
      </c>
      <c r="C63" s="35" t="s">
        <v>1014</v>
      </c>
      <c r="D63" s="36">
        <v>37000</v>
      </c>
      <c r="E63" s="35" t="s">
        <v>642</v>
      </c>
      <c r="F63" s="35">
        <v>5</v>
      </c>
      <c r="G63" s="37">
        <v>13000</v>
      </c>
      <c r="H63" s="37">
        <f ca="1">IF(K63&gt;10,(G63*2)/100,0)</f>
        <v>260</v>
      </c>
      <c r="I63" s="37">
        <f>IF(E63="Hourly",(5*G63)/100,0)</f>
        <v>650</v>
      </c>
      <c r="J63" s="37">
        <f>IF(F63&gt;3,(G63*10)/100,0)</f>
        <v>1300</v>
      </c>
      <c r="K63" s="39">
        <f ca="1">DATEDIF(D63,TODAY(),"Y")</f>
        <v>24</v>
      </c>
    </row>
    <row r="64" spans="1:11" x14ac:dyDescent="0.25">
      <c r="A64" s="35">
        <f t="shared" si="0"/>
        <v>62</v>
      </c>
      <c r="B64" s="35" t="s">
        <v>1015</v>
      </c>
      <c r="C64" s="35" t="s">
        <v>1016</v>
      </c>
      <c r="D64" s="36">
        <v>32439</v>
      </c>
      <c r="E64" s="35" t="s">
        <v>638</v>
      </c>
      <c r="F64" s="35">
        <v>1</v>
      </c>
      <c r="G64" s="37">
        <v>3000</v>
      </c>
      <c r="H64" s="37">
        <f ca="1">IF(K64&gt;10,(G64*2)/100,0)</f>
        <v>60</v>
      </c>
      <c r="I64" s="37">
        <f>IF(E64="Hourly",(5*G64)/100,0)</f>
        <v>0</v>
      </c>
      <c r="J64" s="37">
        <f>IF(F64&gt;3,(G64*10)/100,0)</f>
        <v>0</v>
      </c>
      <c r="K64" s="39">
        <f ca="1">DATEDIF(D64,TODAY(),"Y")</f>
        <v>36</v>
      </c>
    </row>
    <row r="65" spans="1:11" x14ac:dyDescent="0.25">
      <c r="A65" s="35">
        <f t="shared" si="0"/>
        <v>63</v>
      </c>
      <c r="B65" s="35" t="s">
        <v>1017</v>
      </c>
      <c r="C65" s="35" t="s">
        <v>979</v>
      </c>
      <c r="D65" s="36">
        <v>37200</v>
      </c>
      <c r="E65" s="35" t="s">
        <v>638</v>
      </c>
      <c r="F65" s="35">
        <v>2</v>
      </c>
      <c r="G65" s="37">
        <v>14500</v>
      </c>
      <c r="H65" s="37">
        <f ca="1">IF(K65&gt;10,(G65*2)/100,0)</f>
        <v>290</v>
      </c>
      <c r="I65" s="37">
        <f>IF(E65="Hourly",(5*G65)/100,0)</f>
        <v>0</v>
      </c>
      <c r="J65" s="37">
        <f>IF(F65&gt;3,(G65*10)/100,0)</f>
        <v>0</v>
      </c>
      <c r="K65" s="39">
        <f ca="1">DATEDIF(D65,TODAY(),"Y")</f>
        <v>23</v>
      </c>
    </row>
    <row r="66" spans="1:11" x14ac:dyDescent="0.25">
      <c r="A66" s="35">
        <f t="shared" si="0"/>
        <v>64</v>
      </c>
      <c r="B66" s="35" t="s">
        <v>1018</v>
      </c>
      <c r="C66" s="35" t="s">
        <v>1019</v>
      </c>
      <c r="D66" s="36">
        <v>37863</v>
      </c>
      <c r="E66" s="35" t="s">
        <v>638</v>
      </c>
      <c r="F66" s="35">
        <v>1</v>
      </c>
      <c r="G66" s="37">
        <v>2500</v>
      </c>
      <c r="H66" s="37">
        <f ca="1">IF(K66&gt;10,(G66*2)/100,0)</f>
        <v>50</v>
      </c>
      <c r="I66" s="37">
        <f>IF(E66="Hourly",(5*G66)/100,0)</f>
        <v>0</v>
      </c>
      <c r="J66" s="37">
        <f>IF(F66&gt;3,(G66*10)/100,0)</f>
        <v>0</v>
      </c>
      <c r="K66" s="39">
        <f ca="1">DATEDIF(D66,TODAY(),"Y")</f>
        <v>21</v>
      </c>
    </row>
    <row r="67" spans="1:11" x14ac:dyDescent="0.25">
      <c r="A67" s="35">
        <f t="shared" si="0"/>
        <v>65</v>
      </c>
      <c r="B67" s="35" t="s">
        <v>1020</v>
      </c>
      <c r="C67" s="35" t="s">
        <v>928</v>
      </c>
      <c r="D67" s="36">
        <v>35485</v>
      </c>
      <c r="E67" s="35" t="s">
        <v>638</v>
      </c>
      <c r="F67" s="35">
        <v>2</v>
      </c>
      <c r="G67" s="37">
        <v>24500</v>
      </c>
      <c r="H67" s="37">
        <f ca="1">IF(K67&gt;10,(G67*2)/100,0)</f>
        <v>490</v>
      </c>
      <c r="I67" s="37">
        <f>IF(E67="Hourly",(5*G67)/100,0)</f>
        <v>0</v>
      </c>
      <c r="J67" s="37">
        <f>IF(F67&gt;3,(G67*10)/100,0)</f>
        <v>0</v>
      </c>
      <c r="K67" s="39">
        <f ca="1">DATEDIF(D67,TODAY(),"Y")</f>
        <v>28</v>
      </c>
    </row>
    <row r="68" spans="1:11" x14ac:dyDescent="0.25">
      <c r="A68" s="35">
        <f t="shared" si="0"/>
        <v>66</v>
      </c>
      <c r="B68" s="35" t="s">
        <v>1021</v>
      </c>
      <c r="C68" s="35" t="s">
        <v>1022</v>
      </c>
      <c r="D68" s="36">
        <v>34981</v>
      </c>
      <c r="E68" s="35" t="s">
        <v>62</v>
      </c>
      <c r="F68" s="35">
        <v>1</v>
      </c>
      <c r="G68" s="37">
        <v>20000</v>
      </c>
      <c r="H68" s="37">
        <f ca="1">IF(K68&gt;10,(G68*2)/100,0)</f>
        <v>400</v>
      </c>
      <c r="I68" s="37">
        <f>IF(E68="Hourly",(5*G68)/100,0)</f>
        <v>0</v>
      </c>
      <c r="J68" s="37">
        <f>IF(F68&gt;3,(G68*10)/100,0)</f>
        <v>0</v>
      </c>
      <c r="K68" s="39">
        <f ca="1">DATEDIF(D68,TODAY(),"Y")</f>
        <v>29</v>
      </c>
    </row>
    <row r="69" spans="1:11" x14ac:dyDescent="0.25">
      <c r="A69" s="35">
        <f t="shared" ref="A69:A132" si="1">A68+1</f>
        <v>67</v>
      </c>
      <c r="B69" s="35" t="s">
        <v>1023</v>
      </c>
      <c r="C69" s="35" t="s">
        <v>1024</v>
      </c>
      <c r="D69" s="36">
        <v>35252</v>
      </c>
      <c r="E69" s="35" t="s">
        <v>638</v>
      </c>
      <c r="F69" s="35">
        <v>2</v>
      </c>
      <c r="G69" s="37">
        <v>8500</v>
      </c>
      <c r="H69" s="37">
        <f ca="1">IF(K69&gt;10,(G69*2)/100,0)</f>
        <v>170</v>
      </c>
      <c r="I69" s="37">
        <f>IF(E69="Hourly",(5*G69)/100,0)</f>
        <v>0</v>
      </c>
      <c r="J69" s="37">
        <f>IF(F69&gt;3,(G69*10)/100,0)</f>
        <v>0</v>
      </c>
      <c r="K69" s="39">
        <f ca="1">DATEDIF(D69,TODAY(),"Y")</f>
        <v>29</v>
      </c>
    </row>
    <row r="70" spans="1:11" x14ac:dyDescent="0.25">
      <c r="A70" s="35">
        <f t="shared" si="1"/>
        <v>68</v>
      </c>
      <c r="B70" s="35" t="s">
        <v>1025</v>
      </c>
      <c r="C70" s="35" t="s">
        <v>1026</v>
      </c>
      <c r="D70" s="36">
        <v>34397</v>
      </c>
      <c r="E70" s="35" t="s">
        <v>640</v>
      </c>
      <c r="F70" s="35">
        <v>5</v>
      </c>
      <c r="G70" s="37">
        <v>12000</v>
      </c>
      <c r="H70" s="37">
        <f ca="1">IF(K70&gt;10,(G70*2)/100,0)</f>
        <v>240</v>
      </c>
      <c r="I70" s="37">
        <f>IF(E70="Hourly",(5*G70)/100,0)</f>
        <v>0</v>
      </c>
      <c r="J70" s="37">
        <f>IF(F70&gt;3,(G70*10)/100,0)</f>
        <v>1200</v>
      </c>
      <c r="K70" s="39">
        <f ca="1">DATEDIF(D70,TODAY(),"Y")</f>
        <v>31</v>
      </c>
    </row>
    <row r="71" spans="1:11" x14ac:dyDescent="0.25">
      <c r="A71" s="35">
        <f t="shared" si="1"/>
        <v>69</v>
      </c>
      <c r="B71" s="35" t="s">
        <v>1027</v>
      </c>
      <c r="C71" s="35" t="s">
        <v>1028</v>
      </c>
      <c r="D71" s="36">
        <v>36490</v>
      </c>
      <c r="E71" s="35" t="s">
        <v>638</v>
      </c>
      <c r="F71" s="35">
        <v>1</v>
      </c>
      <c r="G71" s="37">
        <v>11500</v>
      </c>
      <c r="H71" s="37">
        <f ca="1">IF(K71&gt;10,(G71*2)/100,0)</f>
        <v>230</v>
      </c>
      <c r="I71" s="37">
        <f>IF(E71="Hourly",(5*G71)/100,0)</f>
        <v>0</v>
      </c>
      <c r="J71" s="37">
        <f>IF(F71&gt;3,(G71*10)/100,0)</f>
        <v>0</v>
      </c>
      <c r="K71" s="39">
        <f ca="1">DATEDIF(D71,TODAY(),"Y")</f>
        <v>25</v>
      </c>
    </row>
    <row r="72" spans="1:11" x14ac:dyDescent="0.25">
      <c r="A72" s="35">
        <f t="shared" si="1"/>
        <v>70</v>
      </c>
      <c r="B72" s="35" t="s">
        <v>1029</v>
      </c>
      <c r="C72" s="35" t="s">
        <v>996</v>
      </c>
      <c r="D72" s="36">
        <v>35783</v>
      </c>
      <c r="E72" s="35" t="s">
        <v>62</v>
      </c>
      <c r="F72" s="35">
        <v>1</v>
      </c>
      <c r="G72" s="37">
        <v>20500</v>
      </c>
      <c r="H72" s="37">
        <f ca="1">IF(K72&gt;10,(G72*2)/100,0)</f>
        <v>410</v>
      </c>
      <c r="I72" s="37">
        <f>IF(E72="Hourly",(5*G72)/100,0)</f>
        <v>0</v>
      </c>
      <c r="J72" s="37">
        <f>IF(F72&gt;3,(G72*10)/100,0)</f>
        <v>0</v>
      </c>
      <c r="K72" s="39">
        <f ca="1">DATEDIF(D72,TODAY(),"Y")</f>
        <v>27</v>
      </c>
    </row>
    <row r="73" spans="1:11" x14ac:dyDescent="0.25">
      <c r="A73" s="35">
        <f t="shared" si="1"/>
        <v>71</v>
      </c>
      <c r="B73" s="35" t="s">
        <v>1030</v>
      </c>
      <c r="C73" s="35" t="s">
        <v>1031</v>
      </c>
      <c r="D73" s="36">
        <v>33319</v>
      </c>
      <c r="E73" s="35" t="s">
        <v>62</v>
      </c>
      <c r="F73" s="35">
        <v>3</v>
      </c>
      <c r="G73" s="37">
        <v>16000</v>
      </c>
      <c r="H73" s="37">
        <f ca="1">IF(K73&gt;10,(G73*2)/100,0)</f>
        <v>320</v>
      </c>
      <c r="I73" s="37">
        <f>IF(E73="Hourly",(5*G73)/100,0)</f>
        <v>0</v>
      </c>
      <c r="J73" s="37">
        <f>IF(F73&gt;3,(G73*10)/100,0)</f>
        <v>0</v>
      </c>
      <c r="K73" s="39">
        <f ca="1">DATEDIF(D73,TODAY(),"Y")</f>
        <v>34</v>
      </c>
    </row>
    <row r="74" spans="1:11" x14ac:dyDescent="0.25">
      <c r="A74" s="35">
        <f t="shared" si="1"/>
        <v>72</v>
      </c>
      <c r="B74" s="35" t="s">
        <v>1032</v>
      </c>
      <c r="C74" s="35" t="s">
        <v>1033</v>
      </c>
      <c r="D74" s="36">
        <v>38876</v>
      </c>
      <c r="E74" s="35" t="s">
        <v>62</v>
      </c>
      <c r="F74" s="35">
        <v>5</v>
      </c>
      <c r="G74" s="37">
        <v>6000</v>
      </c>
      <c r="H74" s="37">
        <f ca="1">IF(K74&gt;10,(G74*2)/100,0)</f>
        <v>120</v>
      </c>
      <c r="I74" s="37">
        <f>IF(E74="Hourly",(5*G74)/100,0)</f>
        <v>0</v>
      </c>
      <c r="J74" s="37">
        <f>IF(F74&gt;3,(G74*10)/100,0)</f>
        <v>600</v>
      </c>
      <c r="K74" s="39">
        <f ca="1">DATEDIF(D74,TODAY(),"Y")</f>
        <v>19</v>
      </c>
    </row>
    <row r="75" spans="1:11" x14ac:dyDescent="0.25">
      <c r="A75" s="35">
        <f t="shared" si="1"/>
        <v>73</v>
      </c>
      <c r="B75" s="35" t="s">
        <v>1034</v>
      </c>
      <c r="C75" s="35" t="s">
        <v>1035</v>
      </c>
      <c r="D75" s="36">
        <v>37431</v>
      </c>
      <c r="E75" s="35" t="s">
        <v>638</v>
      </c>
      <c r="F75" s="35">
        <v>1</v>
      </c>
      <c r="G75" s="37">
        <v>13000</v>
      </c>
      <c r="H75" s="37">
        <f ca="1">IF(K75&gt;10,(G75*2)/100,0)</f>
        <v>260</v>
      </c>
      <c r="I75" s="37">
        <f>IF(E75="Hourly",(5*G75)/100,0)</f>
        <v>0</v>
      </c>
      <c r="J75" s="37">
        <f>IF(F75&gt;3,(G75*10)/100,0)</f>
        <v>0</v>
      </c>
      <c r="K75" s="39">
        <f ca="1">DATEDIF(D75,TODAY(),"Y")</f>
        <v>23</v>
      </c>
    </row>
    <row r="76" spans="1:11" x14ac:dyDescent="0.25">
      <c r="A76" s="35">
        <f t="shared" si="1"/>
        <v>74</v>
      </c>
      <c r="B76" s="35" t="s">
        <v>1036</v>
      </c>
      <c r="C76" s="35" t="s">
        <v>932</v>
      </c>
      <c r="D76" s="36">
        <v>37561</v>
      </c>
      <c r="E76" s="35" t="s">
        <v>62</v>
      </c>
      <c r="F76" s="35">
        <v>2</v>
      </c>
      <c r="G76" s="37">
        <v>2500</v>
      </c>
      <c r="H76" s="37">
        <f ca="1">IF(K76&gt;10,(G76*2)/100,0)</f>
        <v>50</v>
      </c>
      <c r="I76" s="37">
        <f>IF(E76="Hourly",(5*G76)/100,0)</f>
        <v>0</v>
      </c>
      <c r="J76" s="37">
        <f>IF(F76&gt;3,(G76*10)/100,0)</f>
        <v>0</v>
      </c>
      <c r="K76" s="39">
        <f ca="1">DATEDIF(D76,TODAY(),"Y")</f>
        <v>22</v>
      </c>
    </row>
    <row r="77" spans="1:11" x14ac:dyDescent="0.25">
      <c r="A77" s="35">
        <f t="shared" si="1"/>
        <v>75</v>
      </c>
      <c r="B77" s="35" t="s">
        <v>1037</v>
      </c>
      <c r="C77" s="35" t="s">
        <v>1038</v>
      </c>
      <c r="D77" s="36">
        <v>38884</v>
      </c>
      <c r="E77" s="35" t="s">
        <v>62</v>
      </c>
      <c r="F77" s="35">
        <v>4</v>
      </c>
      <c r="G77" s="37">
        <v>4500</v>
      </c>
      <c r="H77" s="37">
        <f ca="1">IF(K77&gt;10,(G77*2)/100,0)</f>
        <v>90</v>
      </c>
      <c r="I77" s="37">
        <f>IF(E77="Hourly",(5*G77)/100,0)</f>
        <v>0</v>
      </c>
      <c r="J77" s="37">
        <f>IF(F77&gt;3,(G77*10)/100,0)</f>
        <v>450</v>
      </c>
      <c r="K77" s="39">
        <f ca="1">DATEDIF(D77,TODAY(),"Y")</f>
        <v>19</v>
      </c>
    </row>
    <row r="78" spans="1:11" x14ac:dyDescent="0.25">
      <c r="A78" s="35">
        <f t="shared" si="1"/>
        <v>76</v>
      </c>
      <c r="B78" s="35" t="s">
        <v>1039</v>
      </c>
      <c r="C78" s="35" t="s">
        <v>1040</v>
      </c>
      <c r="D78" s="36">
        <v>35654</v>
      </c>
      <c r="E78" s="35" t="s">
        <v>62</v>
      </c>
      <c r="F78" s="35">
        <v>2</v>
      </c>
      <c r="G78" s="37">
        <v>17000</v>
      </c>
      <c r="H78" s="37">
        <f ca="1">IF(K78&gt;10,(G78*2)/100,0)</f>
        <v>340</v>
      </c>
      <c r="I78" s="37">
        <f>IF(E78="Hourly",(5*G78)/100,0)</f>
        <v>0</v>
      </c>
      <c r="J78" s="37">
        <f>IF(F78&gt;3,(G78*10)/100,0)</f>
        <v>0</v>
      </c>
      <c r="K78" s="39">
        <f ca="1">DATEDIF(D78,TODAY(),"Y")</f>
        <v>28</v>
      </c>
    </row>
    <row r="79" spans="1:11" x14ac:dyDescent="0.25">
      <c r="A79" s="35">
        <f t="shared" si="1"/>
        <v>77</v>
      </c>
      <c r="B79" s="35" t="s">
        <v>1041</v>
      </c>
      <c r="C79" s="35" t="s">
        <v>928</v>
      </c>
      <c r="D79" s="36">
        <v>34078</v>
      </c>
      <c r="E79" s="35" t="s">
        <v>638</v>
      </c>
      <c r="F79" s="35">
        <v>5</v>
      </c>
      <c r="G79" s="37">
        <v>11500</v>
      </c>
      <c r="H79" s="37">
        <f ca="1">IF(K79&gt;10,(G79*2)/100,0)</f>
        <v>230</v>
      </c>
      <c r="I79" s="37">
        <f>IF(E79="Hourly",(5*G79)/100,0)</f>
        <v>0</v>
      </c>
      <c r="J79" s="37">
        <f>IF(F79&gt;3,(G79*10)/100,0)</f>
        <v>1150</v>
      </c>
      <c r="K79" s="39">
        <f ca="1">DATEDIF(D79,TODAY(),"Y")</f>
        <v>32</v>
      </c>
    </row>
    <row r="80" spans="1:11" x14ac:dyDescent="0.25">
      <c r="A80" s="35">
        <f t="shared" si="1"/>
        <v>78</v>
      </c>
      <c r="B80" s="35" t="s">
        <v>1042</v>
      </c>
      <c r="C80" s="35" t="s">
        <v>1043</v>
      </c>
      <c r="D80" s="36">
        <v>39628</v>
      </c>
      <c r="E80" s="35" t="s">
        <v>642</v>
      </c>
      <c r="F80" s="35">
        <v>4</v>
      </c>
      <c r="G80" s="37">
        <v>21500</v>
      </c>
      <c r="H80" s="37">
        <f ca="1">IF(K80&gt;10,(G80*2)/100,0)</f>
        <v>430</v>
      </c>
      <c r="I80" s="37">
        <f>IF(E80="Hourly",(5*G80)/100,0)</f>
        <v>1075</v>
      </c>
      <c r="J80" s="37">
        <f>IF(F80&gt;3,(G80*10)/100,0)</f>
        <v>2150</v>
      </c>
      <c r="K80" s="39">
        <f ca="1">DATEDIF(D80,TODAY(),"Y")</f>
        <v>17</v>
      </c>
    </row>
    <row r="81" spans="1:11" x14ac:dyDescent="0.25">
      <c r="A81" s="35">
        <f t="shared" si="1"/>
        <v>79</v>
      </c>
      <c r="B81" s="35" t="s">
        <v>1044</v>
      </c>
      <c r="C81" s="35" t="s">
        <v>961</v>
      </c>
      <c r="D81" s="36">
        <v>33725</v>
      </c>
      <c r="E81" s="35" t="s">
        <v>62</v>
      </c>
      <c r="F81" s="35">
        <v>3</v>
      </c>
      <c r="G81" s="37">
        <v>6500</v>
      </c>
      <c r="H81" s="37">
        <f ca="1">IF(K81&gt;10,(G81*2)/100,0)</f>
        <v>130</v>
      </c>
      <c r="I81" s="37">
        <f>IF(E81="Hourly",(5*G81)/100,0)</f>
        <v>0</v>
      </c>
      <c r="J81" s="37">
        <f>IF(F81&gt;3,(G81*10)/100,0)</f>
        <v>0</v>
      </c>
      <c r="K81" s="39">
        <f ca="1">DATEDIF(D81,TODAY(),"Y")</f>
        <v>33</v>
      </c>
    </row>
    <row r="82" spans="1:11" x14ac:dyDescent="0.25">
      <c r="A82" s="35">
        <f t="shared" si="1"/>
        <v>80</v>
      </c>
      <c r="B82" s="35" t="s">
        <v>1045</v>
      </c>
      <c r="C82" s="35" t="s">
        <v>1046</v>
      </c>
      <c r="D82" s="36">
        <v>37431</v>
      </c>
      <c r="E82" s="35" t="s">
        <v>638</v>
      </c>
      <c r="F82" s="35">
        <v>3</v>
      </c>
      <c r="G82" s="37">
        <v>15500</v>
      </c>
      <c r="H82" s="37">
        <f ca="1">IF(K82&gt;10,(G82*2)/100,0)</f>
        <v>310</v>
      </c>
      <c r="I82" s="37">
        <f>IF(E82="Hourly",(5*G82)/100,0)</f>
        <v>0</v>
      </c>
      <c r="J82" s="37">
        <f>IF(F82&gt;3,(G82*10)/100,0)</f>
        <v>0</v>
      </c>
      <c r="K82" s="39">
        <f ca="1">DATEDIF(D82,TODAY(),"Y")</f>
        <v>23</v>
      </c>
    </row>
    <row r="83" spans="1:11" x14ac:dyDescent="0.25">
      <c r="A83" s="35">
        <f t="shared" si="1"/>
        <v>81</v>
      </c>
      <c r="B83" s="35" t="s">
        <v>1047</v>
      </c>
      <c r="C83" s="35" t="s">
        <v>1048</v>
      </c>
      <c r="D83" s="36">
        <v>34645</v>
      </c>
      <c r="E83" s="35" t="s">
        <v>638</v>
      </c>
      <c r="F83" s="35">
        <v>2</v>
      </c>
      <c r="G83" s="37">
        <v>15000</v>
      </c>
      <c r="H83" s="37">
        <f ca="1">IF(K83&gt;10,(G83*2)/100,0)</f>
        <v>300</v>
      </c>
      <c r="I83" s="37">
        <f>IF(E83="Hourly",(5*G83)/100,0)</f>
        <v>0</v>
      </c>
      <c r="J83" s="37">
        <f>IF(F83&gt;3,(G83*10)/100,0)</f>
        <v>0</v>
      </c>
      <c r="K83" s="39">
        <f ca="1">DATEDIF(D83,TODAY(),"Y")</f>
        <v>30</v>
      </c>
    </row>
    <row r="84" spans="1:11" x14ac:dyDescent="0.25">
      <c r="A84" s="35">
        <f t="shared" si="1"/>
        <v>82</v>
      </c>
      <c r="B84" s="35" t="s">
        <v>1049</v>
      </c>
      <c r="C84" s="35" t="s">
        <v>1050</v>
      </c>
      <c r="D84" s="36">
        <v>35372</v>
      </c>
      <c r="E84" s="35" t="s">
        <v>638</v>
      </c>
      <c r="F84" s="35">
        <v>1</v>
      </c>
      <c r="G84" s="37">
        <v>6500</v>
      </c>
      <c r="H84" s="37">
        <f ca="1">IF(K84&gt;10,(G84*2)/100,0)</f>
        <v>130</v>
      </c>
      <c r="I84" s="37">
        <f>IF(E84="Hourly",(5*G84)/100,0)</f>
        <v>0</v>
      </c>
      <c r="J84" s="37">
        <f>IF(F84&gt;3,(G84*10)/100,0)</f>
        <v>0</v>
      </c>
      <c r="K84" s="39">
        <f ca="1">DATEDIF(D84,TODAY(),"Y")</f>
        <v>28</v>
      </c>
    </row>
    <row r="85" spans="1:11" x14ac:dyDescent="0.25">
      <c r="A85" s="35">
        <f t="shared" si="1"/>
        <v>83</v>
      </c>
      <c r="B85" s="35" t="s">
        <v>1051</v>
      </c>
      <c r="C85" s="35" t="s">
        <v>1052</v>
      </c>
      <c r="D85" s="36">
        <v>38243</v>
      </c>
      <c r="E85" s="35" t="s">
        <v>62</v>
      </c>
      <c r="F85" s="35">
        <v>2</v>
      </c>
      <c r="G85" s="37">
        <v>24000</v>
      </c>
      <c r="H85" s="37">
        <f ca="1">IF(K85&gt;10,(G85*2)/100,0)</f>
        <v>480</v>
      </c>
      <c r="I85" s="37">
        <f>IF(E85="Hourly",(5*G85)/100,0)</f>
        <v>0</v>
      </c>
      <c r="J85" s="37">
        <f>IF(F85&gt;3,(G85*10)/100,0)</f>
        <v>0</v>
      </c>
      <c r="K85" s="39">
        <f ca="1">DATEDIF(D85,TODAY(),"Y")</f>
        <v>20</v>
      </c>
    </row>
    <row r="86" spans="1:11" x14ac:dyDescent="0.25">
      <c r="A86" s="35">
        <f t="shared" si="1"/>
        <v>84</v>
      </c>
      <c r="B86" s="35" t="s">
        <v>1053</v>
      </c>
      <c r="C86" s="35" t="s">
        <v>1048</v>
      </c>
      <c r="D86" s="36">
        <v>34643</v>
      </c>
      <c r="E86" s="35" t="s">
        <v>638</v>
      </c>
      <c r="F86" s="35">
        <v>1</v>
      </c>
      <c r="G86" s="37">
        <v>4500</v>
      </c>
      <c r="H86" s="37">
        <f ca="1">IF(K86&gt;10,(G86*2)/100,0)</f>
        <v>90</v>
      </c>
      <c r="I86" s="37">
        <f>IF(E86="Hourly",(5*G86)/100,0)</f>
        <v>0</v>
      </c>
      <c r="J86" s="37">
        <f>IF(F86&gt;3,(G86*10)/100,0)</f>
        <v>0</v>
      </c>
      <c r="K86" s="39">
        <f ca="1">DATEDIF(D86,TODAY(),"Y")</f>
        <v>30</v>
      </c>
    </row>
    <row r="87" spans="1:11" x14ac:dyDescent="0.25">
      <c r="A87" s="35">
        <f t="shared" si="1"/>
        <v>85</v>
      </c>
      <c r="B87" s="35" t="s">
        <v>1054</v>
      </c>
      <c r="C87" s="35" t="s">
        <v>1055</v>
      </c>
      <c r="D87" s="36">
        <v>33047</v>
      </c>
      <c r="E87" s="35" t="s">
        <v>638</v>
      </c>
      <c r="F87" s="35">
        <v>3</v>
      </c>
      <c r="G87" s="37">
        <v>9000</v>
      </c>
      <c r="H87" s="37">
        <f ca="1">IF(K87&gt;10,(G87*2)/100,0)</f>
        <v>180</v>
      </c>
      <c r="I87" s="37">
        <f>IF(E87="Hourly",(5*G87)/100,0)</f>
        <v>0</v>
      </c>
      <c r="J87" s="37">
        <f>IF(F87&gt;3,(G87*10)/100,0)</f>
        <v>0</v>
      </c>
      <c r="K87" s="39">
        <f ca="1">DATEDIF(D87,TODAY(),"Y")</f>
        <v>35</v>
      </c>
    </row>
    <row r="88" spans="1:11" x14ac:dyDescent="0.25">
      <c r="A88" s="35">
        <f t="shared" si="1"/>
        <v>86</v>
      </c>
      <c r="B88" s="35" t="s">
        <v>1056</v>
      </c>
      <c r="C88" s="35" t="s">
        <v>1057</v>
      </c>
      <c r="D88" s="36">
        <v>33033</v>
      </c>
      <c r="E88" s="35" t="s">
        <v>62</v>
      </c>
      <c r="F88" s="35">
        <v>3</v>
      </c>
      <c r="G88" s="37">
        <v>24000</v>
      </c>
      <c r="H88" s="37">
        <f ca="1">IF(K88&gt;10,(G88*2)/100,0)</f>
        <v>480</v>
      </c>
      <c r="I88" s="37">
        <f>IF(E88="Hourly",(5*G88)/100,0)</f>
        <v>0</v>
      </c>
      <c r="J88" s="37">
        <f>IF(F88&gt;3,(G88*10)/100,0)</f>
        <v>0</v>
      </c>
      <c r="K88" s="39">
        <f ca="1">DATEDIF(D88,TODAY(),"Y")</f>
        <v>35</v>
      </c>
    </row>
    <row r="89" spans="1:11" x14ac:dyDescent="0.25">
      <c r="A89" s="35">
        <f t="shared" si="1"/>
        <v>87</v>
      </c>
      <c r="B89" s="35" t="s">
        <v>1058</v>
      </c>
      <c r="C89" s="35" t="s">
        <v>926</v>
      </c>
      <c r="D89" s="36">
        <v>35026</v>
      </c>
      <c r="E89" s="35" t="s">
        <v>62</v>
      </c>
      <c r="F89" s="35">
        <v>5</v>
      </c>
      <c r="G89" s="37">
        <v>20000</v>
      </c>
      <c r="H89" s="37">
        <f ca="1">IF(K89&gt;10,(G89*2)/100,0)</f>
        <v>400</v>
      </c>
      <c r="I89" s="37">
        <f>IF(E89="Hourly",(5*G89)/100,0)</f>
        <v>0</v>
      </c>
      <c r="J89" s="37">
        <f>IF(F89&gt;3,(G89*10)/100,0)</f>
        <v>2000</v>
      </c>
      <c r="K89" s="39">
        <f ca="1">DATEDIF(D89,TODAY(),"Y")</f>
        <v>29</v>
      </c>
    </row>
    <row r="90" spans="1:11" x14ac:dyDescent="0.25">
      <c r="A90" s="35">
        <f t="shared" si="1"/>
        <v>88</v>
      </c>
      <c r="B90" s="35" t="s">
        <v>1059</v>
      </c>
      <c r="C90" s="35" t="s">
        <v>1060</v>
      </c>
      <c r="D90" s="36">
        <v>34580</v>
      </c>
      <c r="E90" s="35" t="s">
        <v>638</v>
      </c>
      <c r="F90" s="35">
        <v>2</v>
      </c>
      <c r="G90" s="37">
        <v>21000</v>
      </c>
      <c r="H90" s="37">
        <f ca="1">IF(K90&gt;10,(G90*2)/100,0)</f>
        <v>420</v>
      </c>
      <c r="I90" s="37">
        <f>IF(E90="Hourly",(5*G90)/100,0)</f>
        <v>0</v>
      </c>
      <c r="J90" s="37">
        <f>IF(F90&gt;3,(G90*10)/100,0)</f>
        <v>0</v>
      </c>
      <c r="K90" s="39">
        <f ca="1">DATEDIF(D90,TODAY(),"Y")</f>
        <v>30</v>
      </c>
    </row>
    <row r="91" spans="1:11" x14ac:dyDescent="0.25">
      <c r="A91" s="35">
        <f t="shared" si="1"/>
        <v>89</v>
      </c>
      <c r="B91" s="35" t="s">
        <v>1061</v>
      </c>
      <c r="C91" s="35" t="s">
        <v>1062</v>
      </c>
      <c r="D91" s="36">
        <v>35498</v>
      </c>
      <c r="E91" s="35" t="s">
        <v>638</v>
      </c>
      <c r="F91" s="35">
        <v>3</v>
      </c>
      <c r="G91" s="37">
        <v>19000</v>
      </c>
      <c r="H91" s="37">
        <f ca="1">IF(K91&gt;10,(G91*2)/100,0)</f>
        <v>380</v>
      </c>
      <c r="I91" s="37">
        <f>IF(E91="Hourly",(5*G91)/100,0)</f>
        <v>0</v>
      </c>
      <c r="J91" s="37">
        <f>IF(F91&gt;3,(G91*10)/100,0)</f>
        <v>0</v>
      </c>
      <c r="K91" s="39">
        <f ca="1">DATEDIF(D91,TODAY(),"Y")</f>
        <v>28</v>
      </c>
    </row>
    <row r="92" spans="1:11" x14ac:dyDescent="0.25">
      <c r="A92" s="35">
        <f t="shared" si="1"/>
        <v>90</v>
      </c>
      <c r="B92" s="35" t="s">
        <v>1063</v>
      </c>
      <c r="C92" s="35" t="s">
        <v>1064</v>
      </c>
      <c r="D92" s="36">
        <v>32805</v>
      </c>
      <c r="E92" s="35" t="s">
        <v>642</v>
      </c>
      <c r="F92" s="35">
        <v>4</v>
      </c>
      <c r="G92" s="37">
        <v>9000</v>
      </c>
      <c r="H92" s="37">
        <f ca="1">IF(K92&gt;10,(G92*2)/100,0)</f>
        <v>180</v>
      </c>
      <c r="I92" s="37">
        <f>IF(E92="Hourly",(5*G92)/100,0)</f>
        <v>450</v>
      </c>
      <c r="J92" s="37">
        <f>IF(F92&gt;3,(G92*10)/100,0)</f>
        <v>900</v>
      </c>
      <c r="K92" s="39">
        <f ca="1">DATEDIF(D92,TODAY(),"Y")</f>
        <v>35</v>
      </c>
    </row>
    <row r="93" spans="1:11" x14ac:dyDescent="0.25">
      <c r="A93" s="35">
        <f t="shared" si="1"/>
        <v>91</v>
      </c>
      <c r="B93" s="35" t="s">
        <v>1065</v>
      </c>
      <c r="C93" s="35" t="s">
        <v>951</v>
      </c>
      <c r="D93" s="36">
        <v>36380</v>
      </c>
      <c r="E93" s="35" t="s">
        <v>62</v>
      </c>
      <c r="F93" s="35">
        <v>2</v>
      </c>
      <c r="G93" s="37">
        <v>3500</v>
      </c>
      <c r="H93" s="37">
        <f ca="1">IF(K93&gt;10,(G93*2)/100,0)</f>
        <v>70</v>
      </c>
      <c r="I93" s="37">
        <f>IF(E93="Hourly",(5*G93)/100,0)</f>
        <v>0</v>
      </c>
      <c r="J93" s="37">
        <f>IF(F93&gt;3,(G93*10)/100,0)</f>
        <v>0</v>
      </c>
      <c r="K93" s="39">
        <f ca="1">DATEDIF(D93,TODAY(),"Y")</f>
        <v>26</v>
      </c>
    </row>
    <row r="94" spans="1:11" x14ac:dyDescent="0.25">
      <c r="A94" s="35">
        <f t="shared" si="1"/>
        <v>92</v>
      </c>
      <c r="B94" s="35" t="s">
        <v>1066</v>
      </c>
      <c r="C94" s="35" t="s">
        <v>1067</v>
      </c>
      <c r="D94" s="36">
        <v>33085</v>
      </c>
      <c r="E94" s="35" t="s">
        <v>62</v>
      </c>
      <c r="F94" s="35">
        <v>4</v>
      </c>
      <c r="G94" s="37">
        <v>19500</v>
      </c>
      <c r="H94" s="37">
        <f ca="1">IF(K94&gt;10,(G94*2)/100,0)</f>
        <v>390</v>
      </c>
      <c r="I94" s="37">
        <f>IF(E94="Hourly",(5*G94)/100,0)</f>
        <v>0</v>
      </c>
      <c r="J94" s="37">
        <f>IF(F94&gt;3,(G94*10)/100,0)</f>
        <v>1950</v>
      </c>
      <c r="K94" s="39">
        <f ca="1">DATEDIF(D94,TODAY(),"Y")</f>
        <v>35</v>
      </c>
    </row>
    <row r="95" spans="1:11" x14ac:dyDescent="0.25">
      <c r="A95" s="35">
        <f t="shared" si="1"/>
        <v>93</v>
      </c>
      <c r="B95" s="35" t="s">
        <v>1068</v>
      </c>
      <c r="C95" s="35" t="s">
        <v>1069</v>
      </c>
      <c r="D95" s="36">
        <v>33839</v>
      </c>
      <c r="E95" s="35" t="s">
        <v>638</v>
      </c>
      <c r="F95" s="35">
        <v>3</v>
      </c>
      <c r="G95" s="37">
        <v>9000</v>
      </c>
      <c r="H95" s="37">
        <f ca="1">IF(K95&gt;10,(G95*2)/100,0)</f>
        <v>180</v>
      </c>
      <c r="I95" s="37">
        <f>IF(E95="Hourly",(5*G95)/100,0)</f>
        <v>0</v>
      </c>
      <c r="J95" s="37">
        <f>IF(F95&gt;3,(G95*10)/100,0)</f>
        <v>0</v>
      </c>
      <c r="K95" s="39">
        <f ca="1">DATEDIF(D95,TODAY(),"Y")</f>
        <v>33</v>
      </c>
    </row>
    <row r="96" spans="1:11" x14ac:dyDescent="0.25">
      <c r="A96" s="35">
        <f t="shared" si="1"/>
        <v>94</v>
      </c>
      <c r="B96" s="35" t="s">
        <v>1070</v>
      </c>
      <c r="C96" s="35" t="s">
        <v>1071</v>
      </c>
      <c r="D96" s="36">
        <v>37875</v>
      </c>
      <c r="E96" s="35" t="s">
        <v>638</v>
      </c>
      <c r="F96" s="35">
        <v>1</v>
      </c>
      <c r="G96" s="37">
        <v>4000</v>
      </c>
      <c r="H96" s="37">
        <f ca="1">IF(K96&gt;10,(G96*2)/100,0)</f>
        <v>80</v>
      </c>
      <c r="I96" s="37">
        <f>IF(E96="Hourly",(5*G96)/100,0)</f>
        <v>0</v>
      </c>
      <c r="J96" s="37">
        <f>IF(F96&gt;3,(G96*10)/100,0)</f>
        <v>0</v>
      </c>
      <c r="K96" s="39">
        <f ca="1">DATEDIF(D96,TODAY(),"Y")</f>
        <v>21</v>
      </c>
    </row>
    <row r="97" spans="1:11" x14ac:dyDescent="0.25">
      <c r="A97" s="35">
        <f t="shared" si="1"/>
        <v>95</v>
      </c>
      <c r="B97" s="35" t="s">
        <v>1072</v>
      </c>
      <c r="C97" s="35" t="s">
        <v>945</v>
      </c>
      <c r="D97" s="36">
        <v>39524</v>
      </c>
      <c r="E97" s="35" t="s">
        <v>62</v>
      </c>
      <c r="F97" s="35">
        <v>1</v>
      </c>
      <c r="G97" s="37">
        <v>12000</v>
      </c>
      <c r="H97" s="37">
        <f ca="1">IF(K97&gt;10,(G97*2)/100,0)</f>
        <v>240</v>
      </c>
      <c r="I97" s="37">
        <f>IF(E97="Hourly",(5*G97)/100,0)</f>
        <v>0</v>
      </c>
      <c r="J97" s="37">
        <f>IF(F97&gt;3,(G97*10)/100,0)</f>
        <v>0</v>
      </c>
      <c r="K97" s="39">
        <f ca="1">DATEDIF(D97,TODAY(),"Y")</f>
        <v>17</v>
      </c>
    </row>
    <row r="98" spans="1:11" x14ac:dyDescent="0.25">
      <c r="A98" s="35">
        <f t="shared" si="1"/>
        <v>96</v>
      </c>
      <c r="B98" s="35" t="s">
        <v>1073</v>
      </c>
      <c r="C98" s="35" t="s">
        <v>1022</v>
      </c>
      <c r="D98" s="36">
        <v>33203</v>
      </c>
      <c r="E98" s="35" t="s">
        <v>62</v>
      </c>
      <c r="F98" s="35">
        <v>5</v>
      </c>
      <c r="G98" s="37">
        <v>17500</v>
      </c>
      <c r="H98" s="37">
        <f ca="1">IF(K98&gt;10,(G98*2)/100,0)</f>
        <v>350</v>
      </c>
      <c r="I98" s="37">
        <f>IF(E98="Hourly",(5*G98)/100,0)</f>
        <v>0</v>
      </c>
      <c r="J98" s="37">
        <f>IF(F98&gt;3,(G98*10)/100,0)</f>
        <v>1750</v>
      </c>
      <c r="K98" s="39">
        <f ca="1">DATEDIF(D98,TODAY(),"Y")</f>
        <v>34</v>
      </c>
    </row>
    <row r="99" spans="1:11" x14ac:dyDescent="0.25">
      <c r="A99" s="35">
        <f t="shared" si="1"/>
        <v>97</v>
      </c>
      <c r="B99" s="35" t="s">
        <v>1074</v>
      </c>
      <c r="C99" s="35" t="s">
        <v>951</v>
      </c>
      <c r="D99" s="36">
        <v>35404</v>
      </c>
      <c r="E99" s="35" t="s">
        <v>62</v>
      </c>
      <c r="F99" s="35">
        <v>3</v>
      </c>
      <c r="G99" s="37">
        <v>13000</v>
      </c>
      <c r="H99" s="37">
        <f ca="1">IF(K99&gt;10,(G99*2)/100,0)</f>
        <v>260</v>
      </c>
      <c r="I99" s="37">
        <f>IF(E99="Hourly",(5*G99)/100,0)</f>
        <v>0</v>
      </c>
      <c r="J99" s="37">
        <f>IF(F99&gt;3,(G99*10)/100,0)</f>
        <v>0</v>
      </c>
      <c r="K99" s="39">
        <f ca="1">DATEDIF(D99,TODAY(),"Y")</f>
        <v>28</v>
      </c>
    </row>
    <row r="100" spans="1:11" x14ac:dyDescent="0.25">
      <c r="A100" s="35">
        <f t="shared" si="1"/>
        <v>98</v>
      </c>
      <c r="B100" s="35" t="s">
        <v>1075</v>
      </c>
      <c r="C100" s="35" t="s">
        <v>1076</v>
      </c>
      <c r="D100" s="36">
        <v>34565</v>
      </c>
      <c r="E100" s="35" t="s">
        <v>638</v>
      </c>
      <c r="F100" s="35">
        <v>5</v>
      </c>
      <c r="G100" s="37">
        <v>10500</v>
      </c>
      <c r="H100" s="37">
        <f ca="1">IF(K100&gt;10,(G100*2)/100,0)</f>
        <v>210</v>
      </c>
      <c r="I100" s="37">
        <f>IF(E100="Hourly",(5*G100)/100,0)</f>
        <v>0</v>
      </c>
      <c r="J100" s="37">
        <f>IF(F100&gt;3,(G100*10)/100,0)</f>
        <v>1050</v>
      </c>
      <c r="K100" s="39">
        <f ca="1">DATEDIF(D100,TODAY(),"Y")</f>
        <v>31</v>
      </c>
    </row>
    <row r="101" spans="1:11" x14ac:dyDescent="0.25">
      <c r="A101" s="35">
        <f t="shared" si="1"/>
        <v>99</v>
      </c>
      <c r="B101" s="35" t="s">
        <v>1077</v>
      </c>
      <c r="C101" s="35" t="s">
        <v>1078</v>
      </c>
      <c r="D101" s="36">
        <v>34749</v>
      </c>
      <c r="E101" s="35" t="s">
        <v>638</v>
      </c>
      <c r="F101" s="35">
        <v>1</v>
      </c>
      <c r="G101" s="37">
        <v>3500</v>
      </c>
      <c r="H101" s="37">
        <f ca="1">IF(K101&gt;10,(G101*2)/100,0)</f>
        <v>70</v>
      </c>
      <c r="I101" s="37">
        <f>IF(E101="Hourly",(5*G101)/100,0)</f>
        <v>0</v>
      </c>
      <c r="J101" s="37">
        <f>IF(F101&gt;3,(G101*10)/100,0)</f>
        <v>0</v>
      </c>
      <c r="K101" s="39">
        <f ca="1">DATEDIF(D101,TODAY(),"Y")</f>
        <v>30</v>
      </c>
    </row>
    <row r="102" spans="1:11" x14ac:dyDescent="0.25">
      <c r="A102" s="35">
        <f t="shared" si="1"/>
        <v>100</v>
      </c>
      <c r="B102" s="35" t="s">
        <v>1079</v>
      </c>
      <c r="C102" s="35" t="s">
        <v>1080</v>
      </c>
      <c r="D102" s="36">
        <v>36283</v>
      </c>
      <c r="E102" s="35" t="s">
        <v>638</v>
      </c>
      <c r="F102" s="35">
        <v>4</v>
      </c>
      <c r="G102" s="37">
        <v>24000</v>
      </c>
      <c r="H102" s="37">
        <f ca="1">IF(K102&gt;10,(G102*2)/100,0)</f>
        <v>480</v>
      </c>
      <c r="I102" s="37">
        <f>IF(E102="Hourly",(5*G102)/100,0)</f>
        <v>0</v>
      </c>
      <c r="J102" s="37">
        <f>IF(F102&gt;3,(G102*10)/100,0)</f>
        <v>2400</v>
      </c>
      <c r="K102" s="39">
        <f ca="1">DATEDIF(D102,TODAY(),"Y")</f>
        <v>26</v>
      </c>
    </row>
    <row r="103" spans="1:11" x14ac:dyDescent="0.25">
      <c r="A103" s="35">
        <f t="shared" si="1"/>
        <v>101</v>
      </c>
      <c r="B103" s="35" t="s">
        <v>1081</v>
      </c>
      <c r="C103" s="35" t="s">
        <v>938</v>
      </c>
      <c r="D103" s="36">
        <v>39229</v>
      </c>
      <c r="E103" s="35" t="s">
        <v>638</v>
      </c>
      <c r="F103" s="35">
        <v>2</v>
      </c>
      <c r="G103" s="37">
        <v>9000</v>
      </c>
      <c r="H103" s="37">
        <f ca="1">IF(K103&gt;10,(G103*2)/100,0)</f>
        <v>180</v>
      </c>
      <c r="I103" s="37">
        <f>IF(E103="Hourly",(5*G103)/100,0)</f>
        <v>0</v>
      </c>
      <c r="J103" s="37">
        <f>IF(F103&gt;3,(G103*10)/100,0)</f>
        <v>0</v>
      </c>
      <c r="K103" s="39">
        <f ca="1">DATEDIF(D103,TODAY(),"Y")</f>
        <v>18</v>
      </c>
    </row>
    <row r="104" spans="1:11" x14ac:dyDescent="0.25">
      <c r="A104" s="35">
        <f t="shared" si="1"/>
        <v>102</v>
      </c>
      <c r="B104" s="35" t="s">
        <v>1082</v>
      </c>
      <c r="C104" s="35" t="s">
        <v>928</v>
      </c>
      <c r="D104" s="36">
        <v>34574</v>
      </c>
      <c r="E104" s="35" t="s">
        <v>638</v>
      </c>
      <c r="F104" s="35">
        <v>2</v>
      </c>
      <c r="G104" s="37">
        <v>13000</v>
      </c>
      <c r="H104" s="37">
        <f ca="1">IF(K104&gt;10,(G104*2)/100,0)</f>
        <v>260</v>
      </c>
      <c r="I104" s="37">
        <f>IF(E104="Hourly",(5*G104)/100,0)</f>
        <v>0</v>
      </c>
      <c r="J104" s="37">
        <f>IF(F104&gt;3,(G104*10)/100,0)</f>
        <v>0</v>
      </c>
      <c r="K104" s="39">
        <f ca="1">DATEDIF(D104,TODAY(),"Y")</f>
        <v>31</v>
      </c>
    </row>
    <row r="105" spans="1:11" x14ac:dyDescent="0.25">
      <c r="A105" s="35">
        <f t="shared" si="1"/>
        <v>103</v>
      </c>
      <c r="B105" s="35" t="s">
        <v>1083</v>
      </c>
      <c r="C105" s="35" t="s">
        <v>1084</v>
      </c>
      <c r="D105" s="36">
        <v>36990</v>
      </c>
      <c r="E105" s="35" t="s">
        <v>638</v>
      </c>
      <c r="F105" s="35">
        <v>5</v>
      </c>
      <c r="G105" s="37">
        <v>12500</v>
      </c>
      <c r="H105" s="37">
        <f ca="1">IF(K105&gt;10,(G105*2)/100,0)</f>
        <v>250</v>
      </c>
      <c r="I105" s="37">
        <f>IF(E105="Hourly",(5*G105)/100,0)</f>
        <v>0</v>
      </c>
      <c r="J105" s="37">
        <f>IF(F105&gt;3,(G105*10)/100,0)</f>
        <v>1250</v>
      </c>
      <c r="K105" s="39">
        <f ca="1">DATEDIF(D105,TODAY(),"Y")</f>
        <v>24</v>
      </c>
    </row>
    <row r="106" spans="1:11" x14ac:dyDescent="0.25">
      <c r="A106" s="35">
        <f t="shared" si="1"/>
        <v>104</v>
      </c>
      <c r="B106" s="35" t="s">
        <v>1085</v>
      </c>
      <c r="C106" s="35" t="s">
        <v>1086</v>
      </c>
      <c r="D106" s="36">
        <v>35509</v>
      </c>
      <c r="E106" s="35" t="s">
        <v>62</v>
      </c>
      <c r="F106" s="35">
        <v>4</v>
      </c>
      <c r="G106" s="37">
        <v>3000</v>
      </c>
      <c r="H106" s="37">
        <f ca="1">IF(K106&gt;10,(G106*2)/100,0)</f>
        <v>60</v>
      </c>
      <c r="I106" s="37">
        <f>IF(E106="Hourly",(5*G106)/100,0)</f>
        <v>0</v>
      </c>
      <c r="J106" s="37">
        <f>IF(F106&gt;3,(G106*10)/100,0)</f>
        <v>300</v>
      </c>
      <c r="K106" s="39">
        <f ca="1">DATEDIF(D106,TODAY(),"Y")</f>
        <v>28</v>
      </c>
    </row>
    <row r="107" spans="1:11" x14ac:dyDescent="0.25">
      <c r="A107" s="35">
        <f t="shared" si="1"/>
        <v>105</v>
      </c>
      <c r="B107" s="35" t="s">
        <v>1087</v>
      </c>
      <c r="C107" s="35" t="s">
        <v>1050</v>
      </c>
      <c r="D107" s="36">
        <v>32828</v>
      </c>
      <c r="E107" s="35" t="s">
        <v>62</v>
      </c>
      <c r="F107" s="35">
        <v>3</v>
      </c>
      <c r="G107" s="37">
        <v>22000</v>
      </c>
      <c r="H107" s="37">
        <f ca="1">IF(K107&gt;10,(G107*2)/100,0)</f>
        <v>440</v>
      </c>
      <c r="I107" s="37">
        <f>IF(E107="Hourly",(5*G107)/100,0)</f>
        <v>0</v>
      </c>
      <c r="J107" s="37">
        <f>IF(F107&gt;3,(G107*10)/100,0)</f>
        <v>0</v>
      </c>
      <c r="K107" s="39">
        <f ca="1">DATEDIF(D107,TODAY(),"Y")</f>
        <v>35</v>
      </c>
    </row>
    <row r="108" spans="1:11" x14ac:dyDescent="0.25">
      <c r="A108" s="35">
        <f t="shared" si="1"/>
        <v>106</v>
      </c>
      <c r="B108" s="35" t="s">
        <v>1088</v>
      </c>
      <c r="C108" s="35" t="s">
        <v>1089</v>
      </c>
      <c r="D108" s="36">
        <v>35138</v>
      </c>
      <c r="E108" s="35" t="s">
        <v>638</v>
      </c>
      <c r="F108" s="35">
        <v>4</v>
      </c>
      <c r="G108" s="37">
        <v>7500</v>
      </c>
      <c r="H108" s="37">
        <f ca="1">IF(K108&gt;10,(G108*2)/100,0)</f>
        <v>150</v>
      </c>
      <c r="I108" s="37">
        <f>IF(E108="Hourly",(5*G108)/100,0)</f>
        <v>0</v>
      </c>
      <c r="J108" s="37">
        <f>IF(F108&gt;3,(G108*10)/100,0)</f>
        <v>750</v>
      </c>
      <c r="K108" s="39">
        <f ca="1">DATEDIF(D108,TODAY(),"Y")</f>
        <v>29</v>
      </c>
    </row>
    <row r="109" spans="1:11" x14ac:dyDescent="0.25">
      <c r="A109" s="35">
        <f t="shared" si="1"/>
        <v>107</v>
      </c>
      <c r="B109" s="35" t="s">
        <v>1090</v>
      </c>
      <c r="C109" s="35" t="s">
        <v>1091</v>
      </c>
      <c r="D109" s="36">
        <v>34861</v>
      </c>
      <c r="E109" s="35" t="s">
        <v>640</v>
      </c>
      <c r="F109" s="35">
        <v>5</v>
      </c>
      <c r="G109" s="37">
        <v>17000</v>
      </c>
      <c r="H109" s="37">
        <f ca="1">IF(K109&gt;10,(G109*2)/100,0)</f>
        <v>340</v>
      </c>
      <c r="I109" s="37">
        <f>IF(E109="Hourly",(5*G109)/100,0)</f>
        <v>0</v>
      </c>
      <c r="J109" s="37">
        <f>IF(F109&gt;3,(G109*10)/100,0)</f>
        <v>1700</v>
      </c>
      <c r="K109" s="39">
        <f ca="1">DATEDIF(D109,TODAY(),"Y")</f>
        <v>30</v>
      </c>
    </row>
    <row r="110" spans="1:11" x14ac:dyDescent="0.25">
      <c r="A110" s="35">
        <f t="shared" si="1"/>
        <v>108</v>
      </c>
      <c r="B110" s="35" t="s">
        <v>1092</v>
      </c>
      <c r="C110" s="35" t="s">
        <v>1093</v>
      </c>
      <c r="D110" s="36">
        <v>33122</v>
      </c>
      <c r="E110" s="35" t="s">
        <v>638</v>
      </c>
      <c r="F110" s="35">
        <v>4</v>
      </c>
      <c r="G110" s="37">
        <v>22500</v>
      </c>
      <c r="H110" s="37">
        <f ca="1">IF(K110&gt;10,(G110*2)/100,0)</f>
        <v>450</v>
      </c>
      <c r="I110" s="37">
        <f>IF(E110="Hourly",(5*G110)/100,0)</f>
        <v>0</v>
      </c>
      <c r="J110" s="37">
        <f>IF(F110&gt;3,(G110*10)/100,0)</f>
        <v>2250</v>
      </c>
      <c r="K110" s="39">
        <f ca="1">DATEDIF(D110,TODAY(),"Y")</f>
        <v>34</v>
      </c>
    </row>
    <row r="111" spans="1:11" x14ac:dyDescent="0.25">
      <c r="A111" s="35">
        <f t="shared" si="1"/>
        <v>109</v>
      </c>
      <c r="B111" s="35" t="s">
        <v>1094</v>
      </c>
      <c r="C111" s="35" t="s">
        <v>928</v>
      </c>
      <c r="D111" s="36">
        <v>32667</v>
      </c>
      <c r="E111" s="35" t="s">
        <v>638</v>
      </c>
      <c r="F111" s="35">
        <v>5</v>
      </c>
      <c r="G111" s="37">
        <v>10500</v>
      </c>
      <c r="H111" s="37">
        <f ca="1">IF(K111&gt;10,(G111*2)/100,0)</f>
        <v>210</v>
      </c>
      <c r="I111" s="37">
        <f>IF(E111="Hourly",(5*G111)/100,0)</f>
        <v>0</v>
      </c>
      <c r="J111" s="37">
        <f>IF(F111&gt;3,(G111*10)/100,0)</f>
        <v>1050</v>
      </c>
      <c r="K111" s="39">
        <f ca="1">DATEDIF(D111,TODAY(),"Y")</f>
        <v>36</v>
      </c>
    </row>
    <row r="112" spans="1:11" x14ac:dyDescent="0.25">
      <c r="A112" s="35">
        <f t="shared" si="1"/>
        <v>110</v>
      </c>
      <c r="B112" s="35" t="s">
        <v>1095</v>
      </c>
      <c r="C112" s="35" t="s">
        <v>1096</v>
      </c>
      <c r="D112" s="36">
        <v>35658</v>
      </c>
      <c r="E112" s="35" t="s">
        <v>640</v>
      </c>
      <c r="F112" s="35">
        <v>3</v>
      </c>
      <c r="G112" s="37">
        <v>20000</v>
      </c>
      <c r="H112" s="37">
        <f ca="1">IF(K112&gt;10,(G112*2)/100,0)</f>
        <v>400</v>
      </c>
      <c r="I112" s="37">
        <f>IF(E112="Hourly",(5*G112)/100,0)</f>
        <v>0</v>
      </c>
      <c r="J112" s="37">
        <f>IF(F112&gt;3,(G112*10)/100,0)</f>
        <v>0</v>
      </c>
      <c r="K112" s="39">
        <f ca="1">DATEDIF(D112,TODAY(),"Y")</f>
        <v>28</v>
      </c>
    </row>
    <row r="113" spans="1:11" x14ac:dyDescent="0.25">
      <c r="A113" s="35">
        <f t="shared" si="1"/>
        <v>111</v>
      </c>
      <c r="B113" s="35" t="s">
        <v>1097</v>
      </c>
      <c r="C113" s="35" t="s">
        <v>1098</v>
      </c>
      <c r="D113" s="36">
        <v>36385</v>
      </c>
      <c r="E113" s="35" t="s">
        <v>638</v>
      </c>
      <c r="F113" s="35">
        <v>3</v>
      </c>
      <c r="G113" s="37">
        <v>19500</v>
      </c>
      <c r="H113" s="37">
        <f ca="1">IF(K113&gt;10,(G113*2)/100,0)</f>
        <v>390</v>
      </c>
      <c r="I113" s="37">
        <f>IF(E113="Hourly",(5*G113)/100,0)</f>
        <v>0</v>
      </c>
      <c r="J113" s="37">
        <f>IF(F113&gt;3,(G113*10)/100,0)</f>
        <v>0</v>
      </c>
      <c r="K113" s="39">
        <f ca="1">DATEDIF(D113,TODAY(),"Y")</f>
        <v>26</v>
      </c>
    </row>
    <row r="114" spans="1:11" x14ac:dyDescent="0.25">
      <c r="A114" s="35">
        <f t="shared" si="1"/>
        <v>112</v>
      </c>
      <c r="B114" s="35" t="s">
        <v>1099</v>
      </c>
      <c r="C114" s="35" t="s">
        <v>1100</v>
      </c>
      <c r="D114" s="36">
        <v>38509</v>
      </c>
      <c r="E114" s="35" t="s">
        <v>638</v>
      </c>
      <c r="F114" s="35">
        <v>4</v>
      </c>
      <c r="G114" s="37">
        <v>5500</v>
      </c>
      <c r="H114" s="37">
        <f ca="1">IF(K114&gt;10,(G114*2)/100,0)</f>
        <v>110</v>
      </c>
      <c r="I114" s="37">
        <f>IF(E114="Hourly",(5*G114)/100,0)</f>
        <v>0</v>
      </c>
      <c r="J114" s="37">
        <f>IF(F114&gt;3,(G114*10)/100,0)</f>
        <v>550</v>
      </c>
      <c r="K114" s="39">
        <f ca="1">DATEDIF(D114,TODAY(),"Y")</f>
        <v>20</v>
      </c>
    </row>
    <row r="115" spans="1:11" x14ac:dyDescent="0.25">
      <c r="A115" s="35">
        <f t="shared" si="1"/>
        <v>113</v>
      </c>
      <c r="B115" s="35" t="s">
        <v>1101</v>
      </c>
      <c r="C115" s="35" t="s">
        <v>922</v>
      </c>
      <c r="D115" s="36">
        <v>35819</v>
      </c>
      <c r="E115" s="35" t="s">
        <v>62</v>
      </c>
      <c r="F115" s="35">
        <v>4</v>
      </c>
      <c r="G115" s="37">
        <v>10500</v>
      </c>
      <c r="H115" s="37">
        <f ca="1">IF(K115&gt;10,(G115*2)/100,0)</f>
        <v>210</v>
      </c>
      <c r="I115" s="37">
        <f>IF(E115="Hourly",(5*G115)/100,0)</f>
        <v>0</v>
      </c>
      <c r="J115" s="37">
        <f>IF(F115&gt;3,(G115*10)/100,0)</f>
        <v>1050</v>
      </c>
      <c r="K115" s="39">
        <f ca="1">DATEDIF(D115,TODAY(),"Y")</f>
        <v>27</v>
      </c>
    </row>
    <row r="116" spans="1:11" x14ac:dyDescent="0.25">
      <c r="A116" s="35">
        <f t="shared" si="1"/>
        <v>114</v>
      </c>
      <c r="B116" s="35" t="s">
        <v>1102</v>
      </c>
      <c r="C116" s="35" t="s">
        <v>1103</v>
      </c>
      <c r="D116" s="36">
        <v>36461</v>
      </c>
      <c r="E116" s="35" t="s">
        <v>638</v>
      </c>
      <c r="F116" s="35">
        <v>5</v>
      </c>
      <c r="G116" s="37">
        <v>20000</v>
      </c>
      <c r="H116" s="37">
        <f ca="1">IF(K116&gt;10,(G116*2)/100,0)</f>
        <v>400</v>
      </c>
      <c r="I116" s="37">
        <f>IF(E116="Hourly",(5*G116)/100,0)</f>
        <v>0</v>
      </c>
      <c r="J116" s="37">
        <f>IF(F116&gt;3,(G116*10)/100,0)</f>
        <v>2000</v>
      </c>
      <c r="K116" s="39">
        <f ca="1">DATEDIF(D116,TODAY(),"Y")</f>
        <v>25</v>
      </c>
    </row>
    <row r="117" spans="1:11" x14ac:dyDescent="0.25">
      <c r="A117" s="35">
        <f t="shared" si="1"/>
        <v>115</v>
      </c>
      <c r="B117" s="35" t="s">
        <v>1104</v>
      </c>
      <c r="C117" s="35" t="s">
        <v>1105</v>
      </c>
      <c r="D117" s="36">
        <v>32373</v>
      </c>
      <c r="E117" s="35" t="s">
        <v>640</v>
      </c>
      <c r="F117" s="35">
        <v>4</v>
      </c>
      <c r="G117" s="37">
        <v>14500</v>
      </c>
      <c r="H117" s="37">
        <f ca="1">IF(K117&gt;10,(G117*2)/100,0)</f>
        <v>290</v>
      </c>
      <c r="I117" s="37">
        <f>IF(E117="Hourly",(5*G117)/100,0)</f>
        <v>0</v>
      </c>
      <c r="J117" s="37">
        <f>IF(F117&gt;3,(G117*10)/100,0)</f>
        <v>1450</v>
      </c>
      <c r="K117" s="39">
        <f ca="1">DATEDIF(D117,TODAY(),"Y")</f>
        <v>37</v>
      </c>
    </row>
    <row r="118" spans="1:11" x14ac:dyDescent="0.25">
      <c r="A118" s="35">
        <f t="shared" si="1"/>
        <v>116</v>
      </c>
      <c r="B118" s="35" t="s">
        <v>1106</v>
      </c>
      <c r="C118" s="35" t="s">
        <v>1107</v>
      </c>
      <c r="D118" s="36">
        <v>36220</v>
      </c>
      <c r="E118" s="35" t="s">
        <v>640</v>
      </c>
      <c r="F118" s="35">
        <v>4</v>
      </c>
      <c r="G118" s="37">
        <v>15000</v>
      </c>
      <c r="H118" s="37">
        <f ca="1">IF(K118&gt;10,(G118*2)/100,0)</f>
        <v>300</v>
      </c>
      <c r="I118" s="37">
        <f>IF(E118="Hourly",(5*G118)/100,0)</f>
        <v>0</v>
      </c>
      <c r="J118" s="37">
        <f>IF(F118&gt;3,(G118*10)/100,0)</f>
        <v>1500</v>
      </c>
      <c r="K118" s="39">
        <f ca="1">DATEDIF(D118,TODAY(),"Y")</f>
        <v>26</v>
      </c>
    </row>
    <row r="119" spans="1:11" x14ac:dyDescent="0.25">
      <c r="A119" s="35">
        <f t="shared" si="1"/>
        <v>117</v>
      </c>
      <c r="B119" s="35" t="s">
        <v>1108</v>
      </c>
      <c r="C119" s="35" t="s">
        <v>1109</v>
      </c>
      <c r="D119" s="36">
        <v>34572</v>
      </c>
      <c r="E119" s="35" t="s">
        <v>62</v>
      </c>
      <c r="F119" s="35">
        <v>2</v>
      </c>
      <c r="G119" s="37">
        <v>15000</v>
      </c>
      <c r="H119" s="37">
        <f ca="1">IF(K119&gt;10,(G119*2)/100,0)</f>
        <v>300</v>
      </c>
      <c r="I119" s="37">
        <f>IF(E119="Hourly",(5*G119)/100,0)</f>
        <v>0</v>
      </c>
      <c r="J119" s="37">
        <f>IF(F119&gt;3,(G119*10)/100,0)</f>
        <v>0</v>
      </c>
      <c r="K119" s="39">
        <f ca="1">DATEDIF(D119,TODAY(),"Y")</f>
        <v>31</v>
      </c>
    </row>
    <row r="120" spans="1:11" x14ac:dyDescent="0.25">
      <c r="A120" s="35">
        <f t="shared" si="1"/>
        <v>118</v>
      </c>
      <c r="B120" s="35" t="s">
        <v>1110</v>
      </c>
      <c r="C120" s="35" t="s">
        <v>1111</v>
      </c>
      <c r="D120" s="36">
        <v>35170</v>
      </c>
      <c r="E120" s="35" t="s">
        <v>638</v>
      </c>
      <c r="F120" s="35">
        <v>1</v>
      </c>
      <c r="G120" s="37">
        <v>11000</v>
      </c>
      <c r="H120" s="37">
        <f ca="1">IF(K120&gt;10,(G120*2)/100,0)</f>
        <v>220</v>
      </c>
      <c r="I120" s="37">
        <f>IF(E120="Hourly",(5*G120)/100,0)</f>
        <v>0</v>
      </c>
      <c r="J120" s="37">
        <f>IF(F120&gt;3,(G120*10)/100,0)</f>
        <v>0</v>
      </c>
      <c r="K120" s="39">
        <f ca="1">DATEDIF(D120,TODAY(),"Y")</f>
        <v>29</v>
      </c>
    </row>
    <row r="121" spans="1:11" x14ac:dyDescent="0.25">
      <c r="A121" s="35">
        <f t="shared" si="1"/>
        <v>119</v>
      </c>
      <c r="B121" s="35" t="s">
        <v>1112</v>
      </c>
      <c r="C121" s="35" t="s">
        <v>1113</v>
      </c>
      <c r="D121" s="36">
        <v>35246</v>
      </c>
      <c r="E121" s="35" t="s">
        <v>62</v>
      </c>
      <c r="F121" s="35">
        <v>5</v>
      </c>
      <c r="G121" s="37">
        <v>5000</v>
      </c>
      <c r="H121" s="37">
        <f ca="1">IF(K121&gt;10,(G121*2)/100,0)</f>
        <v>100</v>
      </c>
      <c r="I121" s="37">
        <f>IF(E121="Hourly",(5*G121)/100,0)</f>
        <v>0</v>
      </c>
      <c r="J121" s="37">
        <f>IF(F121&gt;3,(G121*10)/100,0)</f>
        <v>500</v>
      </c>
      <c r="K121" s="39">
        <f ca="1">DATEDIF(D121,TODAY(),"Y")</f>
        <v>29</v>
      </c>
    </row>
    <row r="122" spans="1:11" x14ac:dyDescent="0.25">
      <c r="A122" s="35">
        <f t="shared" si="1"/>
        <v>120</v>
      </c>
      <c r="B122" s="35" t="s">
        <v>1114</v>
      </c>
      <c r="C122" s="35" t="s">
        <v>1115</v>
      </c>
      <c r="D122" s="36">
        <v>35351</v>
      </c>
      <c r="E122" s="35" t="s">
        <v>638</v>
      </c>
      <c r="F122" s="35">
        <v>2</v>
      </c>
      <c r="G122" s="37">
        <v>20500</v>
      </c>
      <c r="H122" s="37">
        <f ca="1">IF(K122&gt;10,(G122*2)/100,0)</f>
        <v>410</v>
      </c>
      <c r="I122" s="37">
        <f>IF(E122="Hourly",(5*G122)/100,0)</f>
        <v>0</v>
      </c>
      <c r="J122" s="37">
        <f>IF(F122&gt;3,(G122*10)/100,0)</f>
        <v>0</v>
      </c>
      <c r="K122" s="39">
        <f ca="1">DATEDIF(D122,TODAY(),"Y")</f>
        <v>28</v>
      </c>
    </row>
    <row r="123" spans="1:11" x14ac:dyDescent="0.25">
      <c r="A123" s="35">
        <f t="shared" si="1"/>
        <v>121</v>
      </c>
      <c r="B123" s="35" t="s">
        <v>1116</v>
      </c>
      <c r="C123" s="35" t="s">
        <v>1117</v>
      </c>
      <c r="D123" s="36">
        <v>34910</v>
      </c>
      <c r="E123" s="35" t="s">
        <v>638</v>
      </c>
      <c r="F123" s="35">
        <v>3</v>
      </c>
      <c r="G123" s="37">
        <v>17500</v>
      </c>
      <c r="H123" s="37">
        <f ca="1">IF(K123&gt;10,(G123*2)/100,0)</f>
        <v>350</v>
      </c>
      <c r="I123" s="37">
        <f>IF(E123="Hourly",(5*G123)/100,0)</f>
        <v>0</v>
      </c>
      <c r="J123" s="37">
        <f>IF(F123&gt;3,(G123*10)/100,0)</f>
        <v>0</v>
      </c>
      <c r="K123" s="39">
        <f ca="1">DATEDIF(D123,TODAY(),"Y")</f>
        <v>30</v>
      </c>
    </row>
    <row r="124" spans="1:11" x14ac:dyDescent="0.25">
      <c r="A124" s="35">
        <f t="shared" si="1"/>
        <v>122</v>
      </c>
      <c r="B124" s="35" t="s">
        <v>1118</v>
      </c>
      <c r="C124" s="35" t="s">
        <v>1119</v>
      </c>
      <c r="D124" s="36">
        <v>38152</v>
      </c>
      <c r="E124" s="35" t="s">
        <v>640</v>
      </c>
      <c r="F124" s="35">
        <v>5</v>
      </c>
      <c r="G124" s="37">
        <v>10500</v>
      </c>
      <c r="H124" s="37">
        <f ca="1">IF(K124&gt;10,(G124*2)/100,0)</f>
        <v>210</v>
      </c>
      <c r="I124" s="37">
        <f>IF(E124="Hourly",(5*G124)/100,0)</f>
        <v>0</v>
      </c>
      <c r="J124" s="37">
        <f>IF(F124&gt;3,(G124*10)/100,0)</f>
        <v>1050</v>
      </c>
      <c r="K124" s="39">
        <f ca="1">DATEDIF(D124,TODAY(),"Y")</f>
        <v>21</v>
      </c>
    </row>
    <row r="125" spans="1:11" x14ac:dyDescent="0.25">
      <c r="A125" s="35">
        <f t="shared" si="1"/>
        <v>123</v>
      </c>
      <c r="B125" s="35" t="s">
        <v>1120</v>
      </c>
      <c r="C125" s="35" t="s">
        <v>1121</v>
      </c>
      <c r="D125" s="36">
        <v>33121</v>
      </c>
      <c r="E125" s="35" t="s">
        <v>638</v>
      </c>
      <c r="F125" s="35">
        <v>4</v>
      </c>
      <c r="G125" s="37">
        <v>6500</v>
      </c>
      <c r="H125" s="37">
        <f ca="1">IF(K125&gt;10,(G125*2)/100,0)</f>
        <v>130</v>
      </c>
      <c r="I125" s="37">
        <f>IF(E125="Hourly",(5*G125)/100,0)</f>
        <v>0</v>
      </c>
      <c r="J125" s="37">
        <f>IF(F125&gt;3,(G125*10)/100,0)</f>
        <v>650</v>
      </c>
      <c r="K125" s="39">
        <f ca="1">DATEDIF(D125,TODAY(),"Y")</f>
        <v>34</v>
      </c>
    </row>
    <row r="126" spans="1:11" x14ac:dyDescent="0.25">
      <c r="A126" s="35">
        <f t="shared" si="1"/>
        <v>124</v>
      </c>
      <c r="B126" s="35" t="s">
        <v>1122</v>
      </c>
      <c r="C126" s="35" t="s">
        <v>1123</v>
      </c>
      <c r="D126" s="36">
        <v>34911</v>
      </c>
      <c r="E126" s="35" t="s">
        <v>638</v>
      </c>
      <c r="F126" s="35">
        <v>3</v>
      </c>
      <c r="G126" s="37">
        <v>24500</v>
      </c>
      <c r="H126" s="37">
        <f ca="1">IF(K126&gt;10,(G126*2)/100,0)</f>
        <v>490</v>
      </c>
      <c r="I126" s="37">
        <f>IF(E126="Hourly",(5*G126)/100,0)</f>
        <v>0</v>
      </c>
      <c r="J126" s="37">
        <f>IF(F126&gt;3,(G126*10)/100,0)</f>
        <v>0</v>
      </c>
      <c r="K126" s="39">
        <f ca="1">DATEDIF(D126,TODAY(),"Y")</f>
        <v>30</v>
      </c>
    </row>
    <row r="127" spans="1:11" x14ac:dyDescent="0.25">
      <c r="A127" s="35">
        <f t="shared" si="1"/>
        <v>125</v>
      </c>
      <c r="B127" s="35" t="s">
        <v>1124</v>
      </c>
      <c r="C127" s="35" t="s">
        <v>1069</v>
      </c>
      <c r="D127" s="36">
        <v>34336</v>
      </c>
      <c r="E127" s="35" t="s">
        <v>638</v>
      </c>
      <c r="F127" s="35">
        <v>4</v>
      </c>
      <c r="G127" s="37">
        <v>17000</v>
      </c>
      <c r="H127" s="37">
        <f ca="1">IF(K127&gt;10,(G127*2)/100,0)</f>
        <v>340</v>
      </c>
      <c r="I127" s="37">
        <f>IF(E127="Hourly",(5*G127)/100,0)</f>
        <v>0</v>
      </c>
      <c r="J127" s="37">
        <f>IF(F127&gt;3,(G127*10)/100,0)</f>
        <v>1700</v>
      </c>
      <c r="K127" s="39">
        <f ca="1">DATEDIF(D127,TODAY(),"Y")</f>
        <v>31</v>
      </c>
    </row>
    <row r="128" spans="1:11" x14ac:dyDescent="0.25">
      <c r="A128" s="35">
        <f t="shared" si="1"/>
        <v>126</v>
      </c>
      <c r="B128" s="35" t="s">
        <v>1125</v>
      </c>
      <c r="C128" s="35" t="s">
        <v>922</v>
      </c>
      <c r="D128" s="36">
        <v>34274</v>
      </c>
      <c r="E128" s="35" t="s">
        <v>638</v>
      </c>
      <c r="F128" s="35">
        <v>4</v>
      </c>
      <c r="G128" s="37">
        <v>8500</v>
      </c>
      <c r="H128" s="37">
        <f ca="1">IF(K128&gt;10,(G128*2)/100,0)</f>
        <v>170</v>
      </c>
      <c r="I128" s="37">
        <f>IF(E128="Hourly",(5*G128)/100,0)</f>
        <v>0</v>
      </c>
      <c r="J128" s="37">
        <f>IF(F128&gt;3,(G128*10)/100,0)</f>
        <v>850</v>
      </c>
      <c r="K128" s="39">
        <f ca="1">DATEDIF(D128,TODAY(),"Y")</f>
        <v>31</v>
      </c>
    </row>
    <row r="129" spans="1:11" x14ac:dyDescent="0.25">
      <c r="A129" s="35">
        <f t="shared" si="1"/>
        <v>127</v>
      </c>
      <c r="B129" s="35" t="s">
        <v>1126</v>
      </c>
      <c r="C129" s="35" t="s">
        <v>1127</v>
      </c>
      <c r="D129" s="36">
        <v>35994</v>
      </c>
      <c r="E129" s="35" t="s">
        <v>638</v>
      </c>
      <c r="F129" s="35">
        <v>5</v>
      </c>
      <c r="G129" s="37">
        <v>7000</v>
      </c>
      <c r="H129" s="37">
        <f ca="1">IF(K129&gt;10,(G129*2)/100,0)</f>
        <v>140</v>
      </c>
      <c r="I129" s="37">
        <f>IF(E129="Hourly",(5*G129)/100,0)</f>
        <v>0</v>
      </c>
      <c r="J129" s="37">
        <f>IF(F129&gt;3,(G129*10)/100,0)</f>
        <v>700</v>
      </c>
      <c r="K129" s="39">
        <f ca="1">DATEDIF(D129,TODAY(),"Y")</f>
        <v>27</v>
      </c>
    </row>
    <row r="130" spans="1:11" x14ac:dyDescent="0.25">
      <c r="A130" s="35">
        <f t="shared" si="1"/>
        <v>128</v>
      </c>
      <c r="B130" s="35" t="s">
        <v>1128</v>
      </c>
      <c r="C130" s="35" t="s">
        <v>928</v>
      </c>
      <c r="D130" s="36">
        <v>38337</v>
      </c>
      <c r="E130" s="35" t="s">
        <v>62</v>
      </c>
      <c r="F130" s="35">
        <v>3</v>
      </c>
      <c r="G130" s="37">
        <v>2000</v>
      </c>
      <c r="H130" s="37">
        <f ca="1">IF(K130&gt;10,(G130*2)/100,0)</f>
        <v>40</v>
      </c>
      <c r="I130" s="37">
        <f>IF(E130="Hourly",(5*G130)/100,0)</f>
        <v>0</v>
      </c>
      <c r="J130" s="37">
        <f>IF(F130&gt;3,(G130*10)/100,0)</f>
        <v>0</v>
      </c>
      <c r="K130" s="39">
        <f ca="1">DATEDIF(D130,TODAY(),"Y")</f>
        <v>20</v>
      </c>
    </row>
    <row r="131" spans="1:11" x14ac:dyDescent="0.25">
      <c r="A131" s="35">
        <f t="shared" si="1"/>
        <v>129</v>
      </c>
      <c r="B131" s="35" t="s">
        <v>1129</v>
      </c>
      <c r="C131" s="35" t="s">
        <v>1130</v>
      </c>
      <c r="D131" s="36">
        <v>34601</v>
      </c>
      <c r="E131" s="35" t="s">
        <v>638</v>
      </c>
      <c r="F131" s="35">
        <v>4</v>
      </c>
      <c r="G131" s="37">
        <v>22000</v>
      </c>
      <c r="H131" s="37">
        <f ca="1">IF(K131&gt;10,(G131*2)/100,0)</f>
        <v>440</v>
      </c>
      <c r="I131" s="37">
        <f>IF(E131="Hourly",(5*G131)/100,0)</f>
        <v>0</v>
      </c>
      <c r="J131" s="37">
        <f>IF(F131&gt;3,(G131*10)/100,0)</f>
        <v>2200</v>
      </c>
      <c r="K131" s="39">
        <f ca="1">DATEDIF(D131,TODAY(),"Y")</f>
        <v>30</v>
      </c>
    </row>
    <row r="132" spans="1:11" x14ac:dyDescent="0.25">
      <c r="A132" s="35">
        <f t="shared" si="1"/>
        <v>130</v>
      </c>
      <c r="B132" s="35" t="s">
        <v>1131</v>
      </c>
      <c r="C132" s="35" t="s">
        <v>1132</v>
      </c>
      <c r="D132" s="36">
        <v>32301</v>
      </c>
      <c r="E132" s="35" t="s">
        <v>638</v>
      </c>
      <c r="F132" s="35">
        <v>4</v>
      </c>
      <c r="G132" s="37">
        <v>9000</v>
      </c>
      <c r="H132" s="37">
        <f ca="1">IF(K132&gt;10,(G132*2)/100,0)</f>
        <v>180</v>
      </c>
      <c r="I132" s="37">
        <f>IF(E132="Hourly",(5*G132)/100,0)</f>
        <v>0</v>
      </c>
      <c r="J132" s="37">
        <f>IF(F132&gt;3,(G132*10)/100,0)</f>
        <v>900</v>
      </c>
      <c r="K132" s="39">
        <f ca="1">DATEDIF(D132,TODAY(),"Y")</f>
        <v>37</v>
      </c>
    </row>
    <row r="133" spans="1:11" x14ac:dyDescent="0.25">
      <c r="A133" s="35">
        <f t="shared" ref="A133:A196" si="2">A132+1</f>
        <v>131</v>
      </c>
      <c r="B133" s="35" t="s">
        <v>1133</v>
      </c>
      <c r="C133" s="35" t="s">
        <v>1134</v>
      </c>
      <c r="D133" s="36">
        <v>32277</v>
      </c>
      <c r="E133" s="35" t="s">
        <v>638</v>
      </c>
      <c r="F133" s="35">
        <v>5</v>
      </c>
      <c r="G133" s="37">
        <v>23500</v>
      </c>
      <c r="H133" s="37">
        <f ca="1">IF(K133&gt;10,(G133*2)/100,0)</f>
        <v>470</v>
      </c>
      <c r="I133" s="37">
        <f>IF(E133="Hourly",(5*G133)/100,0)</f>
        <v>0</v>
      </c>
      <c r="J133" s="37">
        <f>IF(F133&gt;3,(G133*10)/100,0)</f>
        <v>2350</v>
      </c>
      <c r="K133" s="39">
        <f ca="1">DATEDIF(D133,TODAY(),"Y")</f>
        <v>37</v>
      </c>
    </row>
    <row r="134" spans="1:11" x14ac:dyDescent="0.25">
      <c r="A134" s="35">
        <f t="shared" si="2"/>
        <v>132</v>
      </c>
      <c r="B134" s="35" t="s">
        <v>1135</v>
      </c>
      <c r="C134" s="35" t="s">
        <v>1127</v>
      </c>
      <c r="D134" s="36">
        <v>36290</v>
      </c>
      <c r="E134" s="35" t="s">
        <v>62</v>
      </c>
      <c r="F134" s="35">
        <v>3</v>
      </c>
      <c r="G134" s="37">
        <v>10000</v>
      </c>
      <c r="H134" s="37">
        <f ca="1">IF(K134&gt;10,(G134*2)/100,0)</f>
        <v>200</v>
      </c>
      <c r="I134" s="37">
        <f>IF(E134="Hourly",(5*G134)/100,0)</f>
        <v>0</v>
      </c>
      <c r="J134" s="37">
        <f>IF(F134&gt;3,(G134*10)/100,0)</f>
        <v>0</v>
      </c>
      <c r="K134" s="39">
        <f ca="1">DATEDIF(D134,TODAY(),"Y")</f>
        <v>26</v>
      </c>
    </row>
    <row r="135" spans="1:11" x14ac:dyDescent="0.25">
      <c r="A135" s="35">
        <f t="shared" si="2"/>
        <v>133</v>
      </c>
      <c r="B135" s="35" t="s">
        <v>1136</v>
      </c>
      <c r="C135" s="35" t="s">
        <v>1130</v>
      </c>
      <c r="D135" s="36">
        <v>32671</v>
      </c>
      <c r="E135" s="35" t="s">
        <v>638</v>
      </c>
      <c r="F135" s="35">
        <v>5</v>
      </c>
      <c r="G135" s="37">
        <v>3000</v>
      </c>
      <c r="H135" s="37">
        <f ca="1">IF(K135&gt;10,(G135*2)/100,0)</f>
        <v>60</v>
      </c>
      <c r="I135" s="37">
        <f>IF(E135="Hourly",(5*G135)/100,0)</f>
        <v>0</v>
      </c>
      <c r="J135" s="37">
        <f>IF(F135&gt;3,(G135*10)/100,0)</f>
        <v>300</v>
      </c>
      <c r="K135" s="39">
        <f ca="1">DATEDIF(D135,TODAY(),"Y")</f>
        <v>36</v>
      </c>
    </row>
    <row r="136" spans="1:11" x14ac:dyDescent="0.25">
      <c r="A136" s="35">
        <f t="shared" si="2"/>
        <v>134</v>
      </c>
      <c r="B136" s="35" t="s">
        <v>617</v>
      </c>
      <c r="C136" s="35" t="s">
        <v>1137</v>
      </c>
      <c r="D136" s="36">
        <v>39426</v>
      </c>
      <c r="E136" s="35" t="s">
        <v>62</v>
      </c>
      <c r="F136" s="35">
        <v>4</v>
      </c>
      <c r="G136" s="37">
        <v>21000</v>
      </c>
      <c r="H136" s="37">
        <f ca="1">IF(K136&gt;10,(G136*2)/100,0)</f>
        <v>420</v>
      </c>
      <c r="I136" s="37">
        <f>IF(E136="Hourly",(5*G136)/100,0)</f>
        <v>0</v>
      </c>
      <c r="J136" s="37">
        <f>IF(F136&gt;3,(G136*10)/100,0)</f>
        <v>2100</v>
      </c>
      <c r="K136" s="39">
        <f ca="1">DATEDIF(D136,TODAY(),"Y")</f>
        <v>17</v>
      </c>
    </row>
    <row r="137" spans="1:11" x14ac:dyDescent="0.25">
      <c r="A137" s="35">
        <f t="shared" si="2"/>
        <v>135</v>
      </c>
      <c r="B137" s="35" t="s">
        <v>1138</v>
      </c>
      <c r="C137" s="35" t="s">
        <v>996</v>
      </c>
      <c r="D137" s="36">
        <v>35229</v>
      </c>
      <c r="E137" s="35" t="s">
        <v>638</v>
      </c>
      <c r="F137" s="35">
        <v>2</v>
      </c>
      <c r="G137" s="37">
        <v>19000</v>
      </c>
      <c r="H137" s="37">
        <f ca="1">IF(K137&gt;10,(G137*2)/100,0)</f>
        <v>380</v>
      </c>
      <c r="I137" s="37">
        <f>IF(E137="Hourly",(5*G137)/100,0)</f>
        <v>0</v>
      </c>
      <c r="J137" s="37">
        <f>IF(F137&gt;3,(G137*10)/100,0)</f>
        <v>0</v>
      </c>
      <c r="K137" s="39">
        <f ca="1">DATEDIF(D137,TODAY(),"Y")</f>
        <v>29</v>
      </c>
    </row>
    <row r="138" spans="1:11" x14ac:dyDescent="0.25">
      <c r="A138" s="35">
        <f t="shared" si="2"/>
        <v>136</v>
      </c>
      <c r="B138" s="35" t="s">
        <v>1139</v>
      </c>
      <c r="C138" s="35" t="s">
        <v>1140</v>
      </c>
      <c r="D138" s="36">
        <v>35520</v>
      </c>
      <c r="E138" s="35" t="s">
        <v>638</v>
      </c>
      <c r="F138" s="35">
        <v>5</v>
      </c>
      <c r="G138" s="37">
        <v>17500</v>
      </c>
      <c r="H138" s="37">
        <f ca="1">IF(K138&gt;10,(G138*2)/100,0)</f>
        <v>350</v>
      </c>
      <c r="I138" s="37">
        <f>IF(E138="Hourly",(5*G138)/100,0)</f>
        <v>0</v>
      </c>
      <c r="J138" s="37">
        <f>IF(F138&gt;3,(G138*10)/100,0)</f>
        <v>1750</v>
      </c>
      <c r="K138" s="39">
        <f ca="1">DATEDIF(D138,TODAY(),"Y")</f>
        <v>28</v>
      </c>
    </row>
    <row r="139" spans="1:11" x14ac:dyDescent="0.25">
      <c r="A139" s="35">
        <f t="shared" si="2"/>
        <v>137</v>
      </c>
      <c r="B139" s="35" t="s">
        <v>1141</v>
      </c>
      <c r="C139" s="35" t="s">
        <v>1142</v>
      </c>
      <c r="D139" s="36">
        <v>32795</v>
      </c>
      <c r="E139" s="35" t="s">
        <v>638</v>
      </c>
      <c r="F139" s="35">
        <v>5</v>
      </c>
      <c r="G139" s="37">
        <v>21000</v>
      </c>
      <c r="H139" s="37">
        <f ca="1">IF(K139&gt;10,(G139*2)/100,0)</f>
        <v>420</v>
      </c>
      <c r="I139" s="37">
        <f>IF(E139="Hourly",(5*G139)/100,0)</f>
        <v>0</v>
      </c>
      <c r="J139" s="37">
        <f>IF(F139&gt;3,(G139*10)/100,0)</f>
        <v>2100</v>
      </c>
      <c r="K139" s="39">
        <f ca="1">DATEDIF(D139,TODAY(),"Y")</f>
        <v>35</v>
      </c>
    </row>
    <row r="140" spans="1:11" x14ac:dyDescent="0.25">
      <c r="A140" s="35">
        <f t="shared" si="2"/>
        <v>138</v>
      </c>
      <c r="B140" s="35" t="s">
        <v>1143</v>
      </c>
      <c r="C140" s="35" t="s">
        <v>979</v>
      </c>
      <c r="D140" s="36">
        <v>35138</v>
      </c>
      <c r="E140" s="35" t="s">
        <v>642</v>
      </c>
      <c r="F140" s="35">
        <v>4</v>
      </c>
      <c r="G140" s="37">
        <v>21500</v>
      </c>
      <c r="H140" s="37">
        <f ca="1">IF(K140&gt;10,(G140*2)/100,0)</f>
        <v>430</v>
      </c>
      <c r="I140" s="37">
        <f>IF(E140="Hourly",(5*G140)/100,0)</f>
        <v>1075</v>
      </c>
      <c r="J140" s="37">
        <f>IF(F140&gt;3,(G140*10)/100,0)</f>
        <v>2150</v>
      </c>
      <c r="K140" s="39">
        <f ca="1">DATEDIF(D140,TODAY(),"Y")</f>
        <v>29</v>
      </c>
    </row>
    <row r="141" spans="1:11" x14ac:dyDescent="0.25">
      <c r="A141" s="35">
        <f t="shared" si="2"/>
        <v>139</v>
      </c>
      <c r="B141" s="35" t="s">
        <v>1144</v>
      </c>
      <c r="C141" s="35" t="s">
        <v>1145</v>
      </c>
      <c r="D141" s="36">
        <v>34621</v>
      </c>
      <c r="E141" s="35" t="s">
        <v>62</v>
      </c>
      <c r="F141" s="35">
        <v>4</v>
      </c>
      <c r="G141" s="37">
        <v>21000</v>
      </c>
      <c r="H141" s="37">
        <f ca="1">IF(K141&gt;10,(G141*2)/100,0)</f>
        <v>420</v>
      </c>
      <c r="I141" s="37">
        <f>IF(E141="Hourly",(5*G141)/100,0)</f>
        <v>0</v>
      </c>
      <c r="J141" s="37">
        <f>IF(F141&gt;3,(G141*10)/100,0)</f>
        <v>2100</v>
      </c>
      <c r="K141" s="39">
        <f ca="1">DATEDIF(D141,TODAY(),"Y")</f>
        <v>30</v>
      </c>
    </row>
    <row r="142" spans="1:11" x14ac:dyDescent="0.25">
      <c r="A142" s="35">
        <f t="shared" si="2"/>
        <v>140</v>
      </c>
      <c r="B142" s="35" t="s">
        <v>1146</v>
      </c>
      <c r="C142" s="35" t="s">
        <v>1147</v>
      </c>
      <c r="D142" s="38">
        <v>39506</v>
      </c>
      <c r="E142" s="35" t="s">
        <v>642</v>
      </c>
      <c r="F142" s="35">
        <v>3</v>
      </c>
      <c r="G142" s="37">
        <v>4500</v>
      </c>
      <c r="H142" s="37">
        <f ca="1">IF(K142&gt;10,(G142*2)/100,0)</f>
        <v>90</v>
      </c>
      <c r="I142" s="37">
        <f>IF(E142="Hourly",(5*G142)/100,0)</f>
        <v>225</v>
      </c>
      <c r="J142" s="37">
        <f>IF(F142&gt;3,(G142*10)/100,0)</f>
        <v>0</v>
      </c>
      <c r="K142" s="39">
        <f ca="1">DATEDIF(D142,TODAY(),"Y")</f>
        <v>17</v>
      </c>
    </row>
    <row r="143" spans="1:11" x14ac:dyDescent="0.25">
      <c r="A143" s="35">
        <f t="shared" si="2"/>
        <v>141</v>
      </c>
      <c r="B143" s="35" t="s">
        <v>1148</v>
      </c>
      <c r="C143" s="35" t="s">
        <v>1096</v>
      </c>
      <c r="D143" s="36">
        <v>32935</v>
      </c>
      <c r="E143" s="35" t="s">
        <v>638</v>
      </c>
      <c r="F143" s="35">
        <v>3</v>
      </c>
      <c r="G143" s="37">
        <v>14000</v>
      </c>
      <c r="H143" s="37">
        <f ca="1">IF(K143&gt;10,(G143*2)/100,0)</f>
        <v>280</v>
      </c>
      <c r="I143" s="37">
        <f>IF(E143="Hourly",(5*G143)/100,0)</f>
        <v>0</v>
      </c>
      <c r="J143" s="37">
        <f>IF(F143&gt;3,(G143*10)/100,0)</f>
        <v>0</v>
      </c>
      <c r="K143" s="39">
        <f ca="1">DATEDIF(D143,TODAY(),"Y")</f>
        <v>35</v>
      </c>
    </row>
    <row r="144" spans="1:11" x14ac:dyDescent="0.25">
      <c r="A144" s="35">
        <f t="shared" si="2"/>
        <v>142</v>
      </c>
      <c r="B144" s="35" t="s">
        <v>1149</v>
      </c>
      <c r="C144" s="35" t="s">
        <v>1150</v>
      </c>
      <c r="D144" s="36">
        <v>33671</v>
      </c>
      <c r="E144" s="35" t="s">
        <v>640</v>
      </c>
      <c r="F144" s="35">
        <v>1</v>
      </c>
      <c r="G144" s="37">
        <v>4500</v>
      </c>
      <c r="H144" s="37">
        <f ca="1">IF(K144&gt;10,(G144*2)/100,0)</f>
        <v>90</v>
      </c>
      <c r="I144" s="37">
        <f>IF(E144="Hourly",(5*G144)/100,0)</f>
        <v>0</v>
      </c>
      <c r="J144" s="37">
        <f>IF(F144&gt;3,(G144*10)/100,0)</f>
        <v>0</v>
      </c>
      <c r="K144" s="39">
        <f ca="1">DATEDIF(D144,TODAY(),"Y")</f>
        <v>33</v>
      </c>
    </row>
    <row r="145" spans="1:11" x14ac:dyDescent="0.25">
      <c r="A145" s="35">
        <f t="shared" si="2"/>
        <v>143</v>
      </c>
      <c r="B145" s="35" t="s">
        <v>1151</v>
      </c>
      <c r="C145" s="35" t="s">
        <v>1152</v>
      </c>
      <c r="D145" s="36">
        <v>36765</v>
      </c>
      <c r="E145" s="35" t="s">
        <v>642</v>
      </c>
      <c r="F145" s="35">
        <v>2</v>
      </c>
      <c r="G145" s="37">
        <v>6500</v>
      </c>
      <c r="H145" s="37">
        <f ca="1">IF(K145&gt;10,(G145*2)/100,0)</f>
        <v>130</v>
      </c>
      <c r="I145" s="37">
        <f>IF(E145="Hourly",(5*G145)/100,0)</f>
        <v>325</v>
      </c>
      <c r="J145" s="37">
        <f>IF(F145&gt;3,(G145*10)/100,0)</f>
        <v>0</v>
      </c>
      <c r="K145" s="39">
        <f ca="1">DATEDIF(D145,TODAY(),"Y")</f>
        <v>25</v>
      </c>
    </row>
    <row r="146" spans="1:11" x14ac:dyDescent="0.25">
      <c r="A146" s="35">
        <f t="shared" si="2"/>
        <v>144</v>
      </c>
      <c r="B146" s="35" t="s">
        <v>1153</v>
      </c>
      <c r="C146" s="35" t="s">
        <v>1057</v>
      </c>
      <c r="D146" s="36">
        <v>34187</v>
      </c>
      <c r="E146" s="35" t="s">
        <v>638</v>
      </c>
      <c r="F146" s="35">
        <v>5</v>
      </c>
      <c r="G146" s="37">
        <v>12000</v>
      </c>
      <c r="H146" s="37">
        <f ca="1">IF(K146&gt;10,(G146*2)/100,0)</f>
        <v>240</v>
      </c>
      <c r="I146" s="37">
        <f>IF(E146="Hourly",(5*G146)/100,0)</f>
        <v>0</v>
      </c>
      <c r="J146" s="37">
        <f>IF(F146&gt;3,(G146*10)/100,0)</f>
        <v>1200</v>
      </c>
      <c r="K146" s="39">
        <f ca="1">DATEDIF(D146,TODAY(),"Y")</f>
        <v>32</v>
      </c>
    </row>
    <row r="147" spans="1:11" x14ac:dyDescent="0.25">
      <c r="A147" s="35">
        <f t="shared" si="2"/>
        <v>145</v>
      </c>
      <c r="B147" s="35" t="s">
        <v>1154</v>
      </c>
      <c r="C147" s="35" t="s">
        <v>989</v>
      </c>
      <c r="D147" s="36">
        <v>38711</v>
      </c>
      <c r="E147" s="35" t="s">
        <v>638</v>
      </c>
      <c r="F147" s="35">
        <v>1</v>
      </c>
      <c r="G147" s="37">
        <v>8000</v>
      </c>
      <c r="H147" s="37">
        <f ca="1">IF(K147&gt;10,(G147*2)/100,0)</f>
        <v>160</v>
      </c>
      <c r="I147" s="37">
        <f>IF(E147="Hourly",(5*G147)/100,0)</f>
        <v>0</v>
      </c>
      <c r="J147" s="37">
        <f>IF(F147&gt;3,(G147*10)/100,0)</f>
        <v>0</v>
      </c>
      <c r="K147" s="39">
        <f ca="1">DATEDIF(D147,TODAY(),"Y")</f>
        <v>19</v>
      </c>
    </row>
    <row r="148" spans="1:11" x14ac:dyDescent="0.25">
      <c r="A148" s="35">
        <f t="shared" si="2"/>
        <v>146</v>
      </c>
      <c r="B148" s="35" t="s">
        <v>1155</v>
      </c>
      <c r="C148" s="35" t="s">
        <v>1038</v>
      </c>
      <c r="D148" s="36">
        <v>38837</v>
      </c>
      <c r="E148" s="35" t="s">
        <v>62</v>
      </c>
      <c r="F148" s="35">
        <v>3</v>
      </c>
      <c r="G148" s="37">
        <v>22000</v>
      </c>
      <c r="H148" s="37">
        <f ca="1">IF(K148&gt;10,(G148*2)/100,0)</f>
        <v>440</v>
      </c>
      <c r="I148" s="37">
        <f>IF(E148="Hourly",(5*G148)/100,0)</f>
        <v>0</v>
      </c>
      <c r="J148" s="37">
        <f>IF(F148&gt;3,(G148*10)/100,0)</f>
        <v>0</v>
      </c>
      <c r="K148" s="39">
        <f ca="1">DATEDIF(D148,TODAY(),"Y")</f>
        <v>19</v>
      </c>
    </row>
    <row r="149" spans="1:11" x14ac:dyDescent="0.25">
      <c r="A149" s="35">
        <f t="shared" si="2"/>
        <v>147</v>
      </c>
      <c r="B149" s="35" t="s">
        <v>1156</v>
      </c>
      <c r="C149" s="35" t="s">
        <v>1157</v>
      </c>
      <c r="D149" s="36">
        <v>34957</v>
      </c>
      <c r="E149" s="35" t="s">
        <v>638</v>
      </c>
      <c r="F149" s="35">
        <v>5</v>
      </c>
      <c r="G149" s="37">
        <v>20000</v>
      </c>
      <c r="H149" s="37">
        <f ca="1">IF(K149&gt;10,(G149*2)/100,0)</f>
        <v>400</v>
      </c>
      <c r="I149" s="37">
        <f>IF(E149="Hourly",(5*G149)/100,0)</f>
        <v>0</v>
      </c>
      <c r="J149" s="37">
        <f>IF(F149&gt;3,(G149*10)/100,0)</f>
        <v>2000</v>
      </c>
      <c r="K149" s="39">
        <f ca="1">DATEDIF(D149,TODAY(),"Y")</f>
        <v>29</v>
      </c>
    </row>
    <row r="150" spans="1:11" x14ac:dyDescent="0.25">
      <c r="A150" s="35">
        <f t="shared" si="2"/>
        <v>148</v>
      </c>
      <c r="B150" s="35" t="s">
        <v>1158</v>
      </c>
      <c r="C150" s="35" t="s">
        <v>951</v>
      </c>
      <c r="D150" s="36">
        <v>39424</v>
      </c>
      <c r="E150" s="35" t="s">
        <v>638</v>
      </c>
      <c r="F150" s="35">
        <v>4</v>
      </c>
      <c r="G150" s="37">
        <v>10500</v>
      </c>
      <c r="H150" s="37">
        <f ca="1">IF(K150&gt;10,(G150*2)/100,0)</f>
        <v>210</v>
      </c>
      <c r="I150" s="37">
        <f>IF(E150="Hourly",(5*G150)/100,0)</f>
        <v>0</v>
      </c>
      <c r="J150" s="37">
        <f>IF(F150&gt;3,(G150*10)/100,0)</f>
        <v>1050</v>
      </c>
      <c r="K150" s="39">
        <f ca="1">DATEDIF(D150,TODAY(),"Y")</f>
        <v>17</v>
      </c>
    </row>
    <row r="151" spans="1:11" x14ac:dyDescent="0.25">
      <c r="A151" s="35">
        <f t="shared" si="2"/>
        <v>149</v>
      </c>
      <c r="B151" s="35" t="s">
        <v>1159</v>
      </c>
      <c r="C151" s="35" t="s">
        <v>1160</v>
      </c>
      <c r="D151" s="36">
        <v>33756</v>
      </c>
      <c r="E151" s="35" t="s">
        <v>638</v>
      </c>
      <c r="F151" s="35">
        <v>3</v>
      </c>
      <c r="G151" s="37">
        <v>14000</v>
      </c>
      <c r="H151" s="37">
        <f ca="1">IF(K151&gt;10,(G151*2)/100,0)</f>
        <v>280</v>
      </c>
      <c r="I151" s="37">
        <f>IF(E151="Hourly",(5*G151)/100,0)</f>
        <v>0</v>
      </c>
      <c r="J151" s="37">
        <f>IF(F151&gt;3,(G151*10)/100,0)</f>
        <v>0</v>
      </c>
      <c r="K151" s="39">
        <f ca="1">DATEDIF(D151,TODAY(),"Y")</f>
        <v>33</v>
      </c>
    </row>
    <row r="152" spans="1:11" x14ac:dyDescent="0.25">
      <c r="A152" s="35">
        <f t="shared" si="2"/>
        <v>150</v>
      </c>
      <c r="B152" s="35" t="s">
        <v>1161</v>
      </c>
      <c r="C152" s="35" t="s">
        <v>932</v>
      </c>
      <c r="D152" s="36">
        <v>37281</v>
      </c>
      <c r="E152" s="35" t="s">
        <v>638</v>
      </c>
      <c r="F152" s="35">
        <v>3</v>
      </c>
      <c r="G152" s="37">
        <v>12000</v>
      </c>
      <c r="H152" s="37">
        <f ca="1">IF(K152&gt;10,(G152*2)/100,0)</f>
        <v>240</v>
      </c>
      <c r="I152" s="37">
        <f>IF(E152="Hourly",(5*G152)/100,0)</f>
        <v>0</v>
      </c>
      <c r="J152" s="37">
        <f>IF(F152&gt;3,(G152*10)/100,0)</f>
        <v>0</v>
      </c>
      <c r="K152" s="39">
        <f ca="1">DATEDIF(D152,TODAY(),"Y")</f>
        <v>23</v>
      </c>
    </row>
    <row r="153" spans="1:11" x14ac:dyDescent="0.25">
      <c r="A153" s="35">
        <f t="shared" si="2"/>
        <v>151</v>
      </c>
      <c r="B153" s="35" t="s">
        <v>1162</v>
      </c>
      <c r="C153" s="35" t="s">
        <v>1163</v>
      </c>
      <c r="D153" s="36">
        <v>35749</v>
      </c>
      <c r="E153" s="35" t="s">
        <v>640</v>
      </c>
      <c r="F153" s="35">
        <v>1</v>
      </c>
      <c r="G153" s="37">
        <v>8000</v>
      </c>
      <c r="H153" s="37">
        <f ca="1">IF(K153&gt;10,(G153*2)/100,0)</f>
        <v>160</v>
      </c>
      <c r="I153" s="37">
        <f>IF(E153="Hourly",(5*G153)/100,0)</f>
        <v>0</v>
      </c>
      <c r="J153" s="37">
        <f>IF(F153&gt;3,(G153*10)/100,0)</f>
        <v>0</v>
      </c>
      <c r="K153" s="39">
        <f ca="1">DATEDIF(D153,TODAY(),"Y")</f>
        <v>27</v>
      </c>
    </row>
    <row r="154" spans="1:11" x14ac:dyDescent="0.25">
      <c r="A154" s="35">
        <f t="shared" si="2"/>
        <v>152</v>
      </c>
      <c r="B154" s="35" t="s">
        <v>1164</v>
      </c>
      <c r="C154" s="35" t="s">
        <v>1165</v>
      </c>
      <c r="D154" s="36">
        <v>34433</v>
      </c>
      <c r="E154" s="35" t="s">
        <v>638</v>
      </c>
      <c r="F154" s="35">
        <v>4</v>
      </c>
      <c r="G154" s="37">
        <v>22500</v>
      </c>
      <c r="H154" s="37">
        <f ca="1">IF(K154&gt;10,(G154*2)/100,0)</f>
        <v>450</v>
      </c>
      <c r="I154" s="37">
        <f>IF(E154="Hourly",(5*G154)/100,0)</f>
        <v>0</v>
      </c>
      <c r="J154" s="37">
        <f>IF(F154&gt;3,(G154*10)/100,0)</f>
        <v>2250</v>
      </c>
      <c r="K154" s="39">
        <f ca="1">DATEDIF(D154,TODAY(),"Y")</f>
        <v>31</v>
      </c>
    </row>
    <row r="155" spans="1:11" x14ac:dyDescent="0.25">
      <c r="A155" s="35">
        <f t="shared" si="2"/>
        <v>153</v>
      </c>
      <c r="B155" s="35" t="s">
        <v>1166</v>
      </c>
      <c r="C155" s="35" t="s">
        <v>1167</v>
      </c>
      <c r="D155" s="36">
        <v>37861</v>
      </c>
      <c r="E155" s="35" t="s">
        <v>638</v>
      </c>
      <c r="F155" s="35">
        <v>4</v>
      </c>
      <c r="G155" s="37">
        <v>20000</v>
      </c>
      <c r="H155" s="37">
        <f ca="1">IF(K155&gt;10,(G155*2)/100,0)</f>
        <v>400</v>
      </c>
      <c r="I155" s="37">
        <f>IF(E155="Hourly",(5*G155)/100,0)</f>
        <v>0</v>
      </c>
      <c r="J155" s="37">
        <f>IF(F155&gt;3,(G155*10)/100,0)</f>
        <v>2000</v>
      </c>
      <c r="K155" s="39">
        <f ca="1">DATEDIF(D155,TODAY(),"Y")</f>
        <v>22</v>
      </c>
    </row>
    <row r="156" spans="1:11" x14ac:dyDescent="0.25">
      <c r="A156" s="35">
        <f t="shared" si="2"/>
        <v>154</v>
      </c>
      <c r="B156" s="35" t="s">
        <v>1168</v>
      </c>
      <c r="C156" s="35" t="s">
        <v>1169</v>
      </c>
      <c r="D156" s="36">
        <v>32982</v>
      </c>
      <c r="E156" s="35" t="s">
        <v>638</v>
      </c>
      <c r="F156" s="35">
        <v>1</v>
      </c>
      <c r="G156" s="37">
        <v>14000</v>
      </c>
      <c r="H156" s="37">
        <f ca="1">IF(K156&gt;10,(G156*2)/100,0)</f>
        <v>280</v>
      </c>
      <c r="I156" s="37">
        <f>IF(E156="Hourly",(5*G156)/100,0)</f>
        <v>0</v>
      </c>
      <c r="J156" s="37">
        <f>IF(F156&gt;3,(G156*10)/100,0)</f>
        <v>0</v>
      </c>
      <c r="K156" s="39">
        <f ca="1">DATEDIF(D156,TODAY(),"Y")</f>
        <v>35</v>
      </c>
    </row>
    <row r="157" spans="1:11" x14ac:dyDescent="0.25">
      <c r="A157" s="35">
        <f t="shared" si="2"/>
        <v>155</v>
      </c>
      <c r="B157" s="35" t="s">
        <v>1170</v>
      </c>
      <c r="C157" s="35" t="s">
        <v>928</v>
      </c>
      <c r="D157" s="36">
        <v>32514</v>
      </c>
      <c r="E157" s="35" t="s">
        <v>638</v>
      </c>
      <c r="F157" s="35">
        <v>3</v>
      </c>
      <c r="G157" s="37">
        <v>20500</v>
      </c>
      <c r="H157" s="37">
        <f ca="1">IF(K157&gt;10,(G157*2)/100,0)</f>
        <v>410</v>
      </c>
      <c r="I157" s="37">
        <f>IF(E157="Hourly",(5*G157)/100,0)</f>
        <v>0</v>
      </c>
      <c r="J157" s="37">
        <f>IF(F157&gt;3,(G157*10)/100,0)</f>
        <v>0</v>
      </c>
      <c r="K157" s="39">
        <f ca="1">DATEDIF(D157,TODAY(),"Y")</f>
        <v>36</v>
      </c>
    </row>
    <row r="158" spans="1:11" x14ac:dyDescent="0.25">
      <c r="A158" s="35">
        <f t="shared" si="2"/>
        <v>156</v>
      </c>
      <c r="B158" s="35" t="s">
        <v>1171</v>
      </c>
      <c r="C158" s="35" t="s">
        <v>1163</v>
      </c>
      <c r="D158" s="36">
        <v>32214</v>
      </c>
      <c r="E158" s="35" t="s">
        <v>640</v>
      </c>
      <c r="F158" s="35">
        <v>5</v>
      </c>
      <c r="G158" s="37">
        <v>19500</v>
      </c>
      <c r="H158" s="37">
        <f ca="1">IF(K158&gt;10,(G158*2)/100,0)</f>
        <v>390</v>
      </c>
      <c r="I158" s="37">
        <f>IF(E158="Hourly",(5*G158)/100,0)</f>
        <v>0</v>
      </c>
      <c r="J158" s="37">
        <f>IF(F158&gt;3,(G158*10)/100,0)</f>
        <v>1950</v>
      </c>
      <c r="K158" s="39">
        <f ca="1">DATEDIF(D158,TODAY(),"Y")</f>
        <v>37</v>
      </c>
    </row>
    <row r="159" spans="1:11" x14ac:dyDescent="0.25">
      <c r="A159" s="35">
        <f t="shared" si="2"/>
        <v>157</v>
      </c>
      <c r="B159" s="35" t="s">
        <v>1172</v>
      </c>
      <c r="C159" s="35" t="s">
        <v>1173</v>
      </c>
      <c r="D159" s="36">
        <v>32167</v>
      </c>
      <c r="E159" s="35" t="s">
        <v>638</v>
      </c>
      <c r="F159" s="35">
        <v>5</v>
      </c>
      <c r="G159" s="37">
        <v>8500</v>
      </c>
      <c r="H159" s="37">
        <f ca="1">IF(K159&gt;10,(G159*2)/100,0)</f>
        <v>170</v>
      </c>
      <c r="I159" s="37">
        <f>IF(E159="Hourly",(5*G159)/100,0)</f>
        <v>0</v>
      </c>
      <c r="J159" s="37">
        <f>IF(F159&gt;3,(G159*10)/100,0)</f>
        <v>850</v>
      </c>
      <c r="K159" s="39">
        <f ca="1">DATEDIF(D159,TODAY(),"Y")</f>
        <v>37</v>
      </c>
    </row>
    <row r="160" spans="1:11" x14ac:dyDescent="0.25">
      <c r="A160" s="35">
        <f t="shared" si="2"/>
        <v>158</v>
      </c>
      <c r="B160" s="35" t="s">
        <v>1174</v>
      </c>
      <c r="C160" s="35" t="s">
        <v>1175</v>
      </c>
      <c r="D160" s="36">
        <v>32403</v>
      </c>
      <c r="E160" s="35" t="s">
        <v>640</v>
      </c>
      <c r="F160" s="35">
        <v>3</v>
      </c>
      <c r="G160" s="37">
        <v>20000</v>
      </c>
      <c r="H160" s="37">
        <f ca="1">IF(K160&gt;10,(G160*2)/100,0)</f>
        <v>400</v>
      </c>
      <c r="I160" s="37">
        <f>IF(E160="Hourly",(5*G160)/100,0)</f>
        <v>0</v>
      </c>
      <c r="J160" s="37">
        <f>IF(F160&gt;3,(G160*10)/100,0)</f>
        <v>0</v>
      </c>
      <c r="K160" s="39">
        <f ca="1">DATEDIF(D160,TODAY(),"Y")</f>
        <v>36</v>
      </c>
    </row>
    <row r="161" spans="1:11" x14ac:dyDescent="0.25">
      <c r="A161" s="35">
        <f t="shared" si="2"/>
        <v>159</v>
      </c>
      <c r="B161" s="35" t="s">
        <v>1176</v>
      </c>
      <c r="C161" s="35" t="s">
        <v>1134</v>
      </c>
      <c r="D161" s="36">
        <v>32567</v>
      </c>
      <c r="E161" s="35" t="s">
        <v>638</v>
      </c>
      <c r="F161" s="35">
        <v>2</v>
      </c>
      <c r="G161" s="37">
        <v>8000</v>
      </c>
      <c r="H161" s="37">
        <f ca="1">IF(K161&gt;10,(G161*2)/100,0)</f>
        <v>160</v>
      </c>
      <c r="I161" s="37">
        <f>IF(E161="Hourly",(5*G161)/100,0)</f>
        <v>0</v>
      </c>
      <c r="J161" s="37">
        <f>IF(F161&gt;3,(G161*10)/100,0)</f>
        <v>0</v>
      </c>
      <c r="K161" s="39">
        <f ca="1">DATEDIF(D161,TODAY(),"Y")</f>
        <v>36</v>
      </c>
    </row>
    <row r="162" spans="1:11" x14ac:dyDescent="0.25">
      <c r="A162" s="35">
        <f t="shared" si="2"/>
        <v>160</v>
      </c>
      <c r="B162" s="35" t="s">
        <v>1177</v>
      </c>
      <c r="C162" s="35" t="s">
        <v>1178</v>
      </c>
      <c r="D162" s="36">
        <v>35140</v>
      </c>
      <c r="E162" s="35" t="s">
        <v>62</v>
      </c>
      <c r="F162" s="35">
        <v>1</v>
      </c>
      <c r="G162" s="37">
        <v>14000</v>
      </c>
      <c r="H162" s="37">
        <f ca="1">IF(K162&gt;10,(G162*2)/100,0)</f>
        <v>280</v>
      </c>
      <c r="I162" s="37">
        <f>IF(E162="Hourly",(5*G162)/100,0)</f>
        <v>0</v>
      </c>
      <c r="J162" s="37">
        <f>IF(F162&gt;3,(G162*10)/100,0)</f>
        <v>0</v>
      </c>
      <c r="K162" s="39">
        <f ca="1">DATEDIF(D162,TODAY(),"Y")</f>
        <v>29</v>
      </c>
    </row>
    <row r="163" spans="1:11" x14ac:dyDescent="0.25">
      <c r="A163" s="35">
        <f t="shared" si="2"/>
        <v>161</v>
      </c>
      <c r="B163" s="35" t="s">
        <v>1179</v>
      </c>
      <c r="C163" s="35" t="s">
        <v>1180</v>
      </c>
      <c r="D163" s="36">
        <v>35271</v>
      </c>
      <c r="E163" s="35" t="s">
        <v>640</v>
      </c>
      <c r="F163" s="35">
        <v>4</v>
      </c>
      <c r="G163" s="37">
        <v>11500</v>
      </c>
      <c r="H163" s="37">
        <f ca="1">IF(K163&gt;10,(G163*2)/100,0)</f>
        <v>230</v>
      </c>
      <c r="I163" s="37">
        <f>IF(E163="Hourly",(5*G163)/100,0)</f>
        <v>0</v>
      </c>
      <c r="J163" s="37">
        <f>IF(F163&gt;3,(G163*10)/100,0)</f>
        <v>1150</v>
      </c>
      <c r="K163" s="39">
        <f ca="1">DATEDIF(D163,TODAY(),"Y")</f>
        <v>29</v>
      </c>
    </row>
    <row r="164" spans="1:11" x14ac:dyDescent="0.25">
      <c r="A164" s="35">
        <f t="shared" si="2"/>
        <v>162</v>
      </c>
      <c r="B164" s="35" t="s">
        <v>1181</v>
      </c>
      <c r="C164" s="35" t="s">
        <v>914</v>
      </c>
      <c r="D164" s="36">
        <v>32221</v>
      </c>
      <c r="E164" s="35" t="s">
        <v>62</v>
      </c>
      <c r="F164" s="35">
        <v>4</v>
      </c>
      <c r="G164" s="37">
        <v>15000</v>
      </c>
      <c r="H164" s="37">
        <f ca="1">IF(K164&gt;10,(G164*2)/100,0)</f>
        <v>300</v>
      </c>
      <c r="I164" s="37">
        <f>IF(E164="Hourly",(5*G164)/100,0)</f>
        <v>0</v>
      </c>
      <c r="J164" s="37">
        <f>IF(F164&gt;3,(G164*10)/100,0)</f>
        <v>1500</v>
      </c>
      <c r="K164" s="39">
        <f ca="1">DATEDIF(D164,TODAY(),"Y")</f>
        <v>37</v>
      </c>
    </row>
    <row r="165" spans="1:11" x14ac:dyDescent="0.25">
      <c r="A165" s="35">
        <f t="shared" si="2"/>
        <v>163</v>
      </c>
      <c r="B165" s="35" t="s">
        <v>1182</v>
      </c>
      <c r="C165" s="35" t="s">
        <v>922</v>
      </c>
      <c r="D165" s="36">
        <v>36755</v>
      </c>
      <c r="E165" s="35" t="s">
        <v>638</v>
      </c>
      <c r="F165" s="35">
        <v>3</v>
      </c>
      <c r="G165" s="37">
        <v>9500</v>
      </c>
      <c r="H165" s="37">
        <f ca="1">IF(K165&gt;10,(G165*2)/100,0)</f>
        <v>190</v>
      </c>
      <c r="I165" s="37">
        <f>IF(E165="Hourly",(5*G165)/100,0)</f>
        <v>0</v>
      </c>
      <c r="J165" s="37">
        <f>IF(F165&gt;3,(G165*10)/100,0)</f>
        <v>0</v>
      </c>
      <c r="K165" s="39">
        <f ca="1">DATEDIF(D165,TODAY(),"Y")</f>
        <v>25</v>
      </c>
    </row>
    <row r="166" spans="1:11" x14ac:dyDescent="0.25">
      <c r="A166" s="35">
        <f t="shared" si="2"/>
        <v>164</v>
      </c>
      <c r="B166" s="35" t="s">
        <v>1183</v>
      </c>
      <c r="C166" s="35" t="s">
        <v>930</v>
      </c>
      <c r="D166" s="36">
        <v>35082</v>
      </c>
      <c r="E166" s="35" t="s">
        <v>642</v>
      </c>
      <c r="F166" s="35">
        <v>3</v>
      </c>
      <c r="G166" s="37">
        <v>8500</v>
      </c>
      <c r="H166" s="37">
        <f ca="1">IF(K166&gt;10,(G166*2)/100,0)</f>
        <v>170</v>
      </c>
      <c r="I166" s="37">
        <f>IF(E166="Hourly",(5*G166)/100,0)</f>
        <v>425</v>
      </c>
      <c r="J166" s="37">
        <f>IF(F166&gt;3,(G166*10)/100,0)</f>
        <v>0</v>
      </c>
      <c r="K166" s="39">
        <f ca="1">DATEDIF(D166,TODAY(),"Y")</f>
        <v>29</v>
      </c>
    </row>
    <row r="167" spans="1:11" x14ac:dyDescent="0.25">
      <c r="A167" s="35">
        <f t="shared" si="2"/>
        <v>165</v>
      </c>
      <c r="B167" s="35" t="s">
        <v>1184</v>
      </c>
      <c r="C167" s="35" t="s">
        <v>1185</v>
      </c>
      <c r="D167" s="36">
        <v>34972</v>
      </c>
      <c r="E167" s="35" t="s">
        <v>638</v>
      </c>
      <c r="F167" s="35">
        <v>4</v>
      </c>
      <c r="G167" s="37">
        <v>13000</v>
      </c>
      <c r="H167" s="37">
        <f ca="1">IF(K167&gt;10,(G167*2)/100,0)</f>
        <v>260</v>
      </c>
      <c r="I167" s="37">
        <f>IF(E167="Hourly",(5*G167)/100,0)</f>
        <v>0</v>
      </c>
      <c r="J167" s="37">
        <f>IF(F167&gt;3,(G167*10)/100,0)</f>
        <v>1300</v>
      </c>
      <c r="K167" s="39">
        <f ca="1">DATEDIF(D167,TODAY(),"Y")</f>
        <v>29</v>
      </c>
    </row>
    <row r="168" spans="1:11" x14ac:dyDescent="0.25">
      <c r="A168" s="35">
        <f t="shared" si="2"/>
        <v>166</v>
      </c>
      <c r="B168" s="35" t="s">
        <v>1186</v>
      </c>
      <c r="C168" s="35" t="s">
        <v>1187</v>
      </c>
      <c r="D168" s="36">
        <v>36580</v>
      </c>
      <c r="E168" s="35" t="s">
        <v>62</v>
      </c>
      <c r="F168" s="35">
        <v>3</v>
      </c>
      <c r="G168" s="37">
        <v>23000</v>
      </c>
      <c r="H168" s="37">
        <f ca="1">IF(K168&gt;10,(G168*2)/100,0)</f>
        <v>460</v>
      </c>
      <c r="I168" s="37">
        <f>IF(E168="Hourly",(5*G168)/100,0)</f>
        <v>0</v>
      </c>
      <c r="J168" s="37">
        <f>IF(F168&gt;3,(G168*10)/100,0)</f>
        <v>0</v>
      </c>
      <c r="K168" s="39">
        <f ca="1">DATEDIF(D168,TODAY(),"Y")</f>
        <v>25</v>
      </c>
    </row>
    <row r="169" spans="1:11" x14ac:dyDescent="0.25">
      <c r="A169" s="35">
        <f t="shared" si="2"/>
        <v>167</v>
      </c>
      <c r="B169" s="35" t="s">
        <v>1188</v>
      </c>
      <c r="C169" s="35" t="s">
        <v>1189</v>
      </c>
      <c r="D169" s="36">
        <v>32514</v>
      </c>
      <c r="E169" s="35" t="s">
        <v>638</v>
      </c>
      <c r="F169" s="35">
        <v>1</v>
      </c>
      <c r="G169" s="37">
        <v>4000</v>
      </c>
      <c r="H169" s="37">
        <f ca="1">IF(K169&gt;10,(G169*2)/100,0)</f>
        <v>80</v>
      </c>
      <c r="I169" s="37">
        <f>IF(E169="Hourly",(5*G169)/100,0)</f>
        <v>0</v>
      </c>
      <c r="J169" s="37">
        <f>IF(F169&gt;3,(G169*10)/100,0)</f>
        <v>0</v>
      </c>
      <c r="K169" s="39">
        <f ca="1">DATEDIF(D169,TODAY(),"Y")</f>
        <v>36</v>
      </c>
    </row>
    <row r="170" spans="1:11" x14ac:dyDescent="0.25">
      <c r="A170" s="35">
        <f t="shared" si="2"/>
        <v>168</v>
      </c>
      <c r="B170" s="35" t="s">
        <v>1190</v>
      </c>
      <c r="C170" s="35" t="s">
        <v>1191</v>
      </c>
      <c r="D170" s="36">
        <v>34148</v>
      </c>
      <c r="E170" s="35" t="s">
        <v>638</v>
      </c>
      <c r="F170" s="35">
        <v>2</v>
      </c>
      <c r="G170" s="37">
        <v>5500</v>
      </c>
      <c r="H170" s="37">
        <f ca="1">IF(K170&gt;10,(G170*2)/100,0)</f>
        <v>110</v>
      </c>
      <c r="I170" s="37">
        <f>IF(E170="Hourly",(5*G170)/100,0)</f>
        <v>0</v>
      </c>
      <c r="J170" s="37">
        <f>IF(F170&gt;3,(G170*10)/100,0)</f>
        <v>0</v>
      </c>
      <c r="K170" s="39">
        <f ca="1">DATEDIF(D170,TODAY(),"Y")</f>
        <v>32</v>
      </c>
    </row>
    <row r="171" spans="1:11" x14ac:dyDescent="0.25">
      <c r="A171" s="35">
        <f t="shared" si="2"/>
        <v>169</v>
      </c>
      <c r="B171" s="35" t="s">
        <v>1192</v>
      </c>
      <c r="C171" s="35" t="s">
        <v>938</v>
      </c>
      <c r="D171" s="36">
        <v>32288</v>
      </c>
      <c r="E171" s="35" t="s">
        <v>62</v>
      </c>
      <c r="F171" s="35">
        <v>4</v>
      </c>
      <c r="G171" s="37">
        <v>16500</v>
      </c>
      <c r="H171" s="37">
        <f ca="1">IF(K171&gt;10,(G171*2)/100,0)</f>
        <v>330</v>
      </c>
      <c r="I171" s="37">
        <f>IF(E171="Hourly",(5*G171)/100,0)</f>
        <v>0</v>
      </c>
      <c r="J171" s="37">
        <f>IF(F171&gt;3,(G171*10)/100,0)</f>
        <v>1650</v>
      </c>
      <c r="K171" s="39">
        <f ca="1">DATEDIF(D171,TODAY(),"Y")</f>
        <v>37</v>
      </c>
    </row>
    <row r="172" spans="1:11" x14ac:dyDescent="0.25">
      <c r="A172" s="35">
        <f t="shared" si="2"/>
        <v>170</v>
      </c>
      <c r="B172" s="35" t="s">
        <v>1193</v>
      </c>
      <c r="C172" s="35" t="s">
        <v>1194</v>
      </c>
      <c r="D172" s="36">
        <v>34595</v>
      </c>
      <c r="E172" s="35" t="s">
        <v>62</v>
      </c>
      <c r="F172" s="35">
        <v>4</v>
      </c>
      <c r="G172" s="37">
        <v>24000</v>
      </c>
      <c r="H172" s="37">
        <f ca="1">IF(K172&gt;10,(G172*2)/100,0)</f>
        <v>480</v>
      </c>
      <c r="I172" s="37">
        <f>IF(E172="Hourly",(5*G172)/100,0)</f>
        <v>0</v>
      </c>
      <c r="J172" s="37">
        <f>IF(F172&gt;3,(G172*10)/100,0)</f>
        <v>2400</v>
      </c>
      <c r="K172" s="39">
        <f ca="1">DATEDIF(D172,TODAY(),"Y")</f>
        <v>30</v>
      </c>
    </row>
    <row r="173" spans="1:11" x14ac:dyDescent="0.25">
      <c r="A173" s="35">
        <f t="shared" si="2"/>
        <v>171</v>
      </c>
      <c r="B173" s="35" t="s">
        <v>1195</v>
      </c>
      <c r="C173" s="35" t="s">
        <v>1196</v>
      </c>
      <c r="D173" s="36">
        <v>35249</v>
      </c>
      <c r="E173" s="35" t="s">
        <v>638</v>
      </c>
      <c r="F173" s="35">
        <v>5</v>
      </c>
      <c r="G173" s="37">
        <v>17000</v>
      </c>
      <c r="H173" s="37">
        <f ca="1">IF(K173&gt;10,(G173*2)/100,0)</f>
        <v>340</v>
      </c>
      <c r="I173" s="37">
        <f>IF(E173="Hourly",(5*G173)/100,0)</f>
        <v>0</v>
      </c>
      <c r="J173" s="37">
        <f>IF(F173&gt;3,(G173*10)/100,0)</f>
        <v>1700</v>
      </c>
      <c r="K173" s="39">
        <f ca="1">DATEDIF(D173,TODAY(),"Y")</f>
        <v>29</v>
      </c>
    </row>
    <row r="174" spans="1:11" x14ac:dyDescent="0.25">
      <c r="A174" s="35">
        <f t="shared" si="2"/>
        <v>172</v>
      </c>
      <c r="B174" s="35" t="s">
        <v>1197</v>
      </c>
      <c r="C174" s="35" t="s">
        <v>1140</v>
      </c>
      <c r="D174" s="36">
        <v>35044</v>
      </c>
      <c r="E174" s="35" t="s">
        <v>638</v>
      </c>
      <c r="F174" s="35">
        <v>1</v>
      </c>
      <c r="G174" s="37">
        <v>20500</v>
      </c>
      <c r="H174" s="37">
        <f ca="1">IF(K174&gt;10,(G174*2)/100,0)</f>
        <v>410</v>
      </c>
      <c r="I174" s="37">
        <f>IF(E174="Hourly",(5*G174)/100,0)</f>
        <v>0</v>
      </c>
      <c r="J174" s="37">
        <f>IF(F174&gt;3,(G174*10)/100,0)</f>
        <v>0</v>
      </c>
      <c r="K174" s="39">
        <f ca="1">DATEDIF(D174,TODAY(),"Y")</f>
        <v>29</v>
      </c>
    </row>
    <row r="175" spans="1:11" x14ac:dyDescent="0.25">
      <c r="A175" s="35">
        <f t="shared" si="2"/>
        <v>173</v>
      </c>
      <c r="B175" s="35" t="s">
        <v>1198</v>
      </c>
      <c r="C175" s="35" t="s">
        <v>1199</v>
      </c>
      <c r="D175" s="38">
        <v>39308</v>
      </c>
      <c r="E175" s="35" t="s">
        <v>640</v>
      </c>
      <c r="F175" s="35">
        <v>3</v>
      </c>
      <c r="G175" s="37">
        <v>24000</v>
      </c>
      <c r="H175" s="37">
        <f ca="1">IF(K175&gt;10,(G175*2)/100,0)</f>
        <v>480</v>
      </c>
      <c r="I175" s="37">
        <f>IF(E175="Hourly",(5*G175)/100,0)</f>
        <v>0</v>
      </c>
      <c r="J175" s="37">
        <f>IF(F175&gt;3,(G175*10)/100,0)</f>
        <v>0</v>
      </c>
      <c r="K175" s="39">
        <f ca="1">DATEDIF(D175,TODAY(),"Y")</f>
        <v>18</v>
      </c>
    </row>
    <row r="176" spans="1:11" x14ac:dyDescent="0.25">
      <c r="A176" s="35">
        <f t="shared" si="2"/>
        <v>174</v>
      </c>
      <c r="B176" s="35" t="s">
        <v>1200</v>
      </c>
      <c r="C176" s="35" t="s">
        <v>1028</v>
      </c>
      <c r="D176" s="36">
        <v>34273</v>
      </c>
      <c r="E176" s="35" t="s">
        <v>638</v>
      </c>
      <c r="F176" s="35">
        <v>2</v>
      </c>
      <c r="G176" s="37">
        <v>10500</v>
      </c>
      <c r="H176" s="37">
        <f ca="1">IF(K176&gt;10,(G176*2)/100,0)</f>
        <v>210</v>
      </c>
      <c r="I176" s="37">
        <f>IF(E176="Hourly",(5*G176)/100,0)</f>
        <v>0</v>
      </c>
      <c r="J176" s="37">
        <f>IF(F176&gt;3,(G176*10)/100,0)</f>
        <v>0</v>
      </c>
      <c r="K176" s="39">
        <f ca="1">DATEDIF(D176,TODAY(),"Y")</f>
        <v>31</v>
      </c>
    </row>
    <row r="177" spans="1:11" x14ac:dyDescent="0.25">
      <c r="A177" s="35">
        <f t="shared" si="2"/>
        <v>175</v>
      </c>
      <c r="B177" s="35" t="s">
        <v>1201</v>
      </c>
      <c r="C177" s="35" t="s">
        <v>940</v>
      </c>
      <c r="D177" s="36">
        <v>38918</v>
      </c>
      <c r="E177" s="35" t="s">
        <v>638</v>
      </c>
      <c r="F177" s="35">
        <v>5</v>
      </c>
      <c r="G177" s="37">
        <v>6000</v>
      </c>
      <c r="H177" s="37">
        <f ca="1">IF(K177&gt;10,(G177*2)/100,0)</f>
        <v>120</v>
      </c>
      <c r="I177" s="37">
        <f>IF(E177="Hourly",(5*G177)/100,0)</f>
        <v>0</v>
      </c>
      <c r="J177" s="37">
        <f>IF(F177&gt;3,(G177*10)/100,0)</f>
        <v>600</v>
      </c>
      <c r="K177" s="39">
        <f ca="1">DATEDIF(D177,TODAY(),"Y")</f>
        <v>19</v>
      </c>
    </row>
    <row r="178" spans="1:11" x14ac:dyDescent="0.25">
      <c r="A178" s="35">
        <f t="shared" si="2"/>
        <v>176</v>
      </c>
      <c r="B178" s="35" t="s">
        <v>1202</v>
      </c>
      <c r="C178" s="35" t="s">
        <v>1185</v>
      </c>
      <c r="D178" s="36">
        <v>34205</v>
      </c>
      <c r="E178" s="35" t="s">
        <v>638</v>
      </c>
      <c r="F178" s="35">
        <v>2</v>
      </c>
      <c r="G178" s="37">
        <v>18000</v>
      </c>
      <c r="H178" s="37">
        <f ca="1">IF(K178&gt;10,(G178*2)/100,0)</f>
        <v>360</v>
      </c>
      <c r="I178" s="37">
        <f>IF(E178="Hourly",(5*G178)/100,0)</f>
        <v>0</v>
      </c>
      <c r="J178" s="37">
        <f>IF(F178&gt;3,(G178*10)/100,0)</f>
        <v>0</v>
      </c>
      <c r="K178" s="39">
        <f ca="1">DATEDIF(D178,TODAY(),"Y")</f>
        <v>32</v>
      </c>
    </row>
    <row r="179" spans="1:11" x14ac:dyDescent="0.25">
      <c r="A179" s="35">
        <f t="shared" si="2"/>
        <v>177</v>
      </c>
      <c r="B179" s="35" t="s">
        <v>1203</v>
      </c>
      <c r="C179" s="35" t="s">
        <v>1204</v>
      </c>
      <c r="D179" s="36">
        <v>32569</v>
      </c>
      <c r="E179" s="35" t="s">
        <v>62</v>
      </c>
      <c r="F179" s="35">
        <v>1</v>
      </c>
      <c r="G179" s="37">
        <v>15000</v>
      </c>
      <c r="H179" s="37">
        <f ca="1">IF(K179&gt;10,(G179*2)/100,0)</f>
        <v>300</v>
      </c>
      <c r="I179" s="37">
        <f>IF(E179="Hourly",(5*G179)/100,0)</f>
        <v>0</v>
      </c>
      <c r="J179" s="37">
        <f>IF(F179&gt;3,(G179*10)/100,0)</f>
        <v>0</v>
      </c>
      <c r="K179" s="39">
        <f ca="1">DATEDIF(D179,TODAY(),"Y")</f>
        <v>36</v>
      </c>
    </row>
    <row r="180" spans="1:11" x14ac:dyDescent="0.25">
      <c r="A180" s="35">
        <f t="shared" si="2"/>
        <v>178</v>
      </c>
      <c r="B180" s="35" t="s">
        <v>1205</v>
      </c>
      <c r="C180" s="35" t="s">
        <v>1206</v>
      </c>
      <c r="D180" s="36">
        <v>35000</v>
      </c>
      <c r="E180" s="35" t="s">
        <v>642</v>
      </c>
      <c r="F180" s="35">
        <v>5</v>
      </c>
      <c r="G180" s="37">
        <v>1500</v>
      </c>
      <c r="H180" s="37">
        <f ca="1">IF(K180&gt;10,(G180*2)/100,0)</f>
        <v>30</v>
      </c>
      <c r="I180" s="37">
        <f>IF(E180="Hourly",(5*G180)/100,0)</f>
        <v>75</v>
      </c>
      <c r="J180" s="37">
        <f>IF(F180&gt;3,(G180*10)/100,0)</f>
        <v>150</v>
      </c>
      <c r="K180" s="39">
        <f ca="1">DATEDIF(D180,TODAY(),"Y")</f>
        <v>29</v>
      </c>
    </row>
    <row r="181" spans="1:11" x14ac:dyDescent="0.25">
      <c r="A181" s="35">
        <f t="shared" si="2"/>
        <v>179</v>
      </c>
      <c r="B181" s="35" t="s">
        <v>1207</v>
      </c>
      <c r="C181" s="35" t="s">
        <v>1208</v>
      </c>
      <c r="D181" s="36">
        <v>33276</v>
      </c>
      <c r="E181" s="35" t="s">
        <v>638</v>
      </c>
      <c r="F181" s="35">
        <v>2</v>
      </c>
      <c r="G181" s="37">
        <v>8000</v>
      </c>
      <c r="H181" s="37">
        <f ca="1">IF(K181&gt;10,(G181*2)/100,0)</f>
        <v>160</v>
      </c>
      <c r="I181" s="37">
        <f>IF(E181="Hourly",(5*G181)/100,0)</f>
        <v>0</v>
      </c>
      <c r="J181" s="37">
        <f>IF(F181&gt;3,(G181*10)/100,0)</f>
        <v>0</v>
      </c>
      <c r="K181" s="39">
        <f ca="1">DATEDIF(D181,TODAY(),"Y")</f>
        <v>34</v>
      </c>
    </row>
    <row r="182" spans="1:11" x14ac:dyDescent="0.25">
      <c r="A182" s="35">
        <f t="shared" si="2"/>
        <v>180</v>
      </c>
      <c r="B182" s="35" t="s">
        <v>1209</v>
      </c>
      <c r="C182" s="35" t="s">
        <v>1210</v>
      </c>
      <c r="D182" s="36">
        <v>35434</v>
      </c>
      <c r="E182" s="35" t="s">
        <v>642</v>
      </c>
      <c r="F182" s="35">
        <v>5</v>
      </c>
      <c r="G182" s="37">
        <v>14000</v>
      </c>
      <c r="H182" s="37">
        <f ca="1">IF(K182&gt;10,(G182*2)/100,0)</f>
        <v>280</v>
      </c>
      <c r="I182" s="37">
        <f>IF(E182="Hourly",(5*G182)/100,0)</f>
        <v>700</v>
      </c>
      <c r="J182" s="37">
        <f>IF(F182&gt;3,(G182*10)/100,0)</f>
        <v>1400</v>
      </c>
      <c r="K182" s="39">
        <f ca="1">DATEDIF(D182,TODAY(),"Y")</f>
        <v>28</v>
      </c>
    </row>
    <row r="183" spans="1:11" x14ac:dyDescent="0.25">
      <c r="A183" s="35">
        <f t="shared" si="2"/>
        <v>181</v>
      </c>
      <c r="B183" s="35" t="s">
        <v>1211</v>
      </c>
      <c r="C183" s="35" t="s">
        <v>922</v>
      </c>
      <c r="D183" s="36">
        <v>37477</v>
      </c>
      <c r="E183" s="35" t="s">
        <v>638</v>
      </c>
      <c r="F183" s="35">
        <v>2</v>
      </c>
      <c r="G183" s="37">
        <v>10000</v>
      </c>
      <c r="H183" s="37">
        <f ca="1">IF(K183&gt;10,(G183*2)/100,0)</f>
        <v>200</v>
      </c>
      <c r="I183" s="37">
        <f>IF(E183="Hourly",(5*G183)/100,0)</f>
        <v>0</v>
      </c>
      <c r="J183" s="37">
        <f>IF(F183&gt;3,(G183*10)/100,0)</f>
        <v>0</v>
      </c>
      <c r="K183" s="39">
        <f ca="1">DATEDIF(D183,TODAY(),"Y")</f>
        <v>23</v>
      </c>
    </row>
    <row r="184" spans="1:11" x14ac:dyDescent="0.25">
      <c r="A184" s="35">
        <f t="shared" si="2"/>
        <v>182</v>
      </c>
      <c r="B184" s="35" t="s">
        <v>1212</v>
      </c>
      <c r="C184" s="35" t="s">
        <v>1213</v>
      </c>
      <c r="D184" s="36">
        <v>32182</v>
      </c>
      <c r="E184" s="35" t="s">
        <v>638</v>
      </c>
      <c r="F184" s="35">
        <v>4</v>
      </c>
      <c r="G184" s="37">
        <v>5000</v>
      </c>
      <c r="H184" s="37">
        <f ca="1">IF(K184&gt;10,(G184*2)/100,0)</f>
        <v>100</v>
      </c>
      <c r="I184" s="37">
        <f>IF(E184="Hourly",(5*G184)/100,0)</f>
        <v>0</v>
      </c>
      <c r="J184" s="37">
        <f>IF(F184&gt;3,(G184*10)/100,0)</f>
        <v>500</v>
      </c>
      <c r="K184" s="39">
        <f ca="1">DATEDIF(D184,TODAY(),"Y")</f>
        <v>37</v>
      </c>
    </row>
    <row r="185" spans="1:11" x14ac:dyDescent="0.25">
      <c r="A185" s="35">
        <f t="shared" si="2"/>
        <v>183</v>
      </c>
      <c r="B185" s="35" t="s">
        <v>1214</v>
      </c>
      <c r="C185" s="35" t="s">
        <v>922</v>
      </c>
      <c r="D185" s="36">
        <v>32632</v>
      </c>
      <c r="E185" s="35" t="s">
        <v>62</v>
      </c>
      <c r="F185" s="35">
        <v>4</v>
      </c>
      <c r="G185" s="37">
        <v>2000</v>
      </c>
      <c r="H185" s="37">
        <f ca="1">IF(K185&gt;10,(G185*2)/100,0)</f>
        <v>40</v>
      </c>
      <c r="I185" s="37">
        <f>IF(E185="Hourly",(5*G185)/100,0)</f>
        <v>0</v>
      </c>
      <c r="J185" s="37">
        <f>IF(F185&gt;3,(G185*10)/100,0)</f>
        <v>200</v>
      </c>
      <c r="K185" s="39">
        <f ca="1">DATEDIF(D185,TODAY(),"Y")</f>
        <v>36</v>
      </c>
    </row>
    <row r="186" spans="1:11" x14ac:dyDescent="0.25">
      <c r="A186" s="35">
        <f t="shared" si="2"/>
        <v>184</v>
      </c>
      <c r="B186" s="35" t="s">
        <v>1215</v>
      </c>
      <c r="C186" s="35" t="s">
        <v>1216</v>
      </c>
      <c r="D186" s="36">
        <v>33847</v>
      </c>
      <c r="E186" s="35" t="s">
        <v>640</v>
      </c>
      <c r="F186" s="35">
        <v>4</v>
      </c>
      <c r="G186" s="37">
        <v>15500</v>
      </c>
      <c r="H186" s="37">
        <f ca="1">IF(K186&gt;10,(G186*2)/100,0)</f>
        <v>310</v>
      </c>
      <c r="I186" s="37">
        <f>IF(E186="Hourly",(5*G186)/100,0)</f>
        <v>0</v>
      </c>
      <c r="J186" s="37">
        <f>IF(F186&gt;3,(G186*10)/100,0)</f>
        <v>1550</v>
      </c>
      <c r="K186" s="39">
        <f ca="1">DATEDIF(D186,TODAY(),"Y")</f>
        <v>32</v>
      </c>
    </row>
    <row r="187" spans="1:11" x14ac:dyDescent="0.25">
      <c r="A187" s="35">
        <f t="shared" si="2"/>
        <v>185</v>
      </c>
      <c r="B187" s="35" t="s">
        <v>1217</v>
      </c>
      <c r="C187" s="35" t="s">
        <v>1127</v>
      </c>
      <c r="D187" s="36">
        <v>35190</v>
      </c>
      <c r="E187" s="35" t="s">
        <v>638</v>
      </c>
      <c r="F187" s="35">
        <v>4</v>
      </c>
      <c r="G187" s="37">
        <v>3500</v>
      </c>
      <c r="H187" s="37">
        <f ca="1">IF(K187&gt;10,(G187*2)/100,0)</f>
        <v>70</v>
      </c>
      <c r="I187" s="37">
        <f>IF(E187="Hourly",(5*G187)/100,0)</f>
        <v>0</v>
      </c>
      <c r="J187" s="37">
        <f>IF(F187&gt;3,(G187*10)/100,0)</f>
        <v>350</v>
      </c>
      <c r="K187" s="39">
        <f ca="1">DATEDIF(D187,TODAY(),"Y")</f>
        <v>29</v>
      </c>
    </row>
    <row r="188" spans="1:11" x14ac:dyDescent="0.25">
      <c r="A188" s="35">
        <f t="shared" si="2"/>
        <v>186</v>
      </c>
      <c r="B188" s="35" t="s">
        <v>1218</v>
      </c>
      <c r="C188" s="35" t="s">
        <v>1187</v>
      </c>
      <c r="D188" s="36">
        <v>39220</v>
      </c>
      <c r="E188" s="35" t="s">
        <v>640</v>
      </c>
      <c r="F188" s="35">
        <v>5</v>
      </c>
      <c r="G188" s="37">
        <v>8500</v>
      </c>
      <c r="H188" s="37">
        <f ca="1">IF(K188&gt;10,(G188*2)/100,0)</f>
        <v>170</v>
      </c>
      <c r="I188" s="37">
        <f>IF(E188="Hourly",(5*G188)/100,0)</f>
        <v>0</v>
      </c>
      <c r="J188" s="37">
        <f>IF(F188&gt;3,(G188*10)/100,0)</f>
        <v>850</v>
      </c>
      <c r="K188" s="39">
        <f ca="1">DATEDIF(D188,TODAY(),"Y")</f>
        <v>18</v>
      </c>
    </row>
    <row r="189" spans="1:11" x14ac:dyDescent="0.25">
      <c r="A189" s="35">
        <f t="shared" si="2"/>
        <v>187</v>
      </c>
      <c r="B189" s="35" t="s">
        <v>1219</v>
      </c>
      <c r="C189" s="35" t="s">
        <v>1178</v>
      </c>
      <c r="D189" s="36">
        <v>35727</v>
      </c>
      <c r="E189" s="35" t="s">
        <v>638</v>
      </c>
      <c r="F189" s="35">
        <v>1</v>
      </c>
      <c r="G189" s="37">
        <v>24500</v>
      </c>
      <c r="H189" s="37">
        <f ca="1">IF(K189&gt;10,(G189*2)/100,0)</f>
        <v>490</v>
      </c>
      <c r="I189" s="37">
        <f>IF(E189="Hourly",(5*G189)/100,0)</f>
        <v>0</v>
      </c>
      <c r="J189" s="37">
        <f>IF(F189&gt;3,(G189*10)/100,0)</f>
        <v>0</v>
      </c>
      <c r="K189" s="39">
        <f ca="1">DATEDIF(D189,TODAY(),"Y")</f>
        <v>27</v>
      </c>
    </row>
    <row r="190" spans="1:11" x14ac:dyDescent="0.25">
      <c r="A190" s="35">
        <f t="shared" si="2"/>
        <v>188</v>
      </c>
      <c r="B190" s="35" t="s">
        <v>1220</v>
      </c>
      <c r="C190" s="35" t="s">
        <v>1221</v>
      </c>
      <c r="D190" s="36">
        <v>32725</v>
      </c>
      <c r="E190" s="35" t="s">
        <v>640</v>
      </c>
      <c r="F190" s="35">
        <v>3</v>
      </c>
      <c r="G190" s="37">
        <v>4500</v>
      </c>
      <c r="H190" s="37">
        <f ca="1">IF(K190&gt;10,(G190*2)/100,0)</f>
        <v>90</v>
      </c>
      <c r="I190" s="37">
        <f>IF(E190="Hourly",(5*G190)/100,0)</f>
        <v>0</v>
      </c>
      <c r="J190" s="37">
        <f>IF(F190&gt;3,(G190*10)/100,0)</f>
        <v>0</v>
      </c>
      <c r="K190" s="39">
        <f ca="1">DATEDIF(D190,TODAY(),"Y")</f>
        <v>36</v>
      </c>
    </row>
    <row r="191" spans="1:11" x14ac:dyDescent="0.25">
      <c r="A191" s="35">
        <f t="shared" si="2"/>
        <v>189</v>
      </c>
      <c r="B191" s="35" t="s">
        <v>1222</v>
      </c>
      <c r="C191" s="35" t="s">
        <v>1130</v>
      </c>
      <c r="D191" s="36">
        <v>32739</v>
      </c>
      <c r="E191" s="35" t="s">
        <v>638</v>
      </c>
      <c r="F191" s="35">
        <v>3</v>
      </c>
      <c r="G191" s="37">
        <v>12500</v>
      </c>
      <c r="H191" s="37">
        <f ca="1">IF(K191&gt;10,(G191*2)/100,0)</f>
        <v>250</v>
      </c>
      <c r="I191" s="37">
        <f>IF(E191="Hourly",(5*G191)/100,0)</f>
        <v>0</v>
      </c>
      <c r="J191" s="37">
        <f>IF(F191&gt;3,(G191*10)/100,0)</f>
        <v>0</v>
      </c>
      <c r="K191" s="39">
        <f ca="1">DATEDIF(D191,TODAY(),"Y")</f>
        <v>36</v>
      </c>
    </row>
    <row r="192" spans="1:11" x14ac:dyDescent="0.25">
      <c r="A192" s="35">
        <f t="shared" si="2"/>
        <v>190</v>
      </c>
      <c r="B192" s="35" t="s">
        <v>1223</v>
      </c>
      <c r="C192" s="35" t="s">
        <v>1224</v>
      </c>
      <c r="D192" s="36">
        <v>34950</v>
      </c>
      <c r="E192" s="35" t="s">
        <v>638</v>
      </c>
      <c r="F192" s="35">
        <v>3</v>
      </c>
      <c r="G192" s="37">
        <v>6500</v>
      </c>
      <c r="H192" s="37">
        <f ca="1">IF(K192&gt;10,(G192*2)/100,0)</f>
        <v>130</v>
      </c>
      <c r="I192" s="37">
        <f>IF(E192="Hourly",(5*G192)/100,0)</f>
        <v>0</v>
      </c>
      <c r="J192" s="37">
        <f>IF(F192&gt;3,(G192*10)/100,0)</f>
        <v>0</v>
      </c>
      <c r="K192" s="39">
        <f ca="1">DATEDIF(D192,TODAY(),"Y")</f>
        <v>29</v>
      </c>
    </row>
    <row r="193" spans="1:11" x14ac:dyDescent="0.25">
      <c r="A193" s="35">
        <f t="shared" si="2"/>
        <v>191</v>
      </c>
      <c r="B193" s="35" t="s">
        <v>1225</v>
      </c>
      <c r="C193" s="35" t="s">
        <v>1224</v>
      </c>
      <c r="D193" s="36">
        <v>32602</v>
      </c>
      <c r="E193" s="35" t="s">
        <v>638</v>
      </c>
      <c r="F193" s="35">
        <v>3</v>
      </c>
      <c r="G193" s="37">
        <v>15000</v>
      </c>
      <c r="H193" s="37">
        <f ca="1">IF(K193&gt;10,(G193*2)/100,0)</f>
        <v>300</v>
      </c>
      <c r="I193" s="37">
        <f>IF(E193="Hourly",(5*G193)/100,0)</f>
        <v>0</v>
      </c>
      <c r="J193" s="37">
        <f>IF(F193&gt;3,(G193*10)/100,0)</f>
        <v>0</v>
      </c>
      <c r="K193" s="39">
        <f ca="1">DATEDIF(D193,TODAY(),"Y")</f>
        <v>36</v>
      </c>
    </row>
    <row r="194" spans="1:11" x14ac:dyDescent="0.25">
      <c r="A194" s="35">
        <f t="shared" si="2"/>
        <v>192</v>
      </c>
      <c r="B194" s="35" t="s">
        <v>1226</v>
      </c>
      <c r="C194" s="35" t="s">
        <v>1227</v>
      </c>
      <c r="D194" s="36">
        <v>32658</v>
      </c>
      <c r="E194" s="35" t="s">
        <v>638</v>
      </c>
      <c r="F194" s="35">
        <v>1</v>
      </c>
      <c r="G194" s="37">
        <v>8500</v>
      </c>
      <c r="H194" s="37">
        <f ca="1">IF(K194&gt;10,(G194*2)/100,0)</f>
        <v>170</v>
      </c>
      <c r="I194" s="37">
        <f>IF(E194="Hourly",(5*G194)/100,0)</f>
        <v>0</v>
      </c>
      <c r="J194" s="37">
        <f>IF(F194&gt;3,(G194*10)/100,0)</f>
        <v>0</v>
      </c>
      <c r="K194" s="39">
        <f ca="1">DATEDIF(D194,TODAY(),"Y")</f>
        <v>36</v>
      </c>
    </row>
    <row r="195" spans="1:11" x14ac:dyDescent="0.25">
      <c r="A195" s="35">
        <f t="shared" si="2"/>
        <v>193</v>
      </c>
      <c r="B195" s="35" t="s">
        <v>1228</v>
      </c>
      <c r="C195" s="35" t="s">
        <v>938</v>
      </c>
      <c r="D195" s="36">
        <v>32944</v>
      </c>
      <c r="E195" s="35" t="s">
        <v>640</v>
      </c>
      <c r="F195" s="35">
        <v>5</v>
      </c>
      <c r="G195" s="37">
        <v>11000</v>
      </c>
      <c r="H195" s="37">
        <f ca="1">IF(K195&gt;10,(G195*2)/100,0)</f>
        <v>220</v>
      </c>
      <c r="I195" s="37">
        <f>IF(E195="Hourly",(5*G195)/100,0)</f>
        <v>0</v>
      </c>
      <c r="J195" s="37">
        <f>IF(F195&gt;3,(G195*10)/100,0)</f>
        <v>1100</v>
      </c>
      <c r="K195" s="39">
        <f ca="1">DATEDIF(D195,TODAY(),"Y")</f>
        <v>35</v>
      </c>
    </row>
    <row r="196" spans="1:11" x14ac:dyDescent="0.25">
      <c r="A196" s="35">
        <f t="shared" si="2"/>
        <v>194</v>
      </c>
      <c r="B196" s="35" t="s">
        <v>1229</v>
      </c>
      <c r="C196" s="35" t="s">
        <v>1230</v>
      </c>
      <c r="D196" s="36">
        <v>34860</v>
      </c>
      <c r="E196" s="35" t="s">
        <v>62</v>
      </c>
      <c r="F196" s="35">
        <v>4</v>
      </c>
      <c r="G196" s="37">
        <v>5500</v>
      </c>
      <c r="H196" s="37">
        <f ca="1">IF(K196&gt;10,(G196*2)/100,0)</f>
        <v>110</v>
      </c>
      <c r="I196" s="37">
        <f>IF(E196="Hourly",(5*G196)/100,0)</f>
        <v>0</v>
      </c>
      <c r="J196" s="37">
        <f>IF(F196&gt;3,(G196*10)/100,0)</f>
        <v>550</v>
      </c>
      <c r="K196" s="39">
        <f ca="1">DATEDIF(D196,TODAY(),"Y")</f>
        <v>30</v>
      </c>
    </row>
    <row r="197" spans="1:11" x14ac:dyDescent="0.25">
      <c r="A197" s="35">
        <f t="shared" ref="A197:A249" si="3">A196+1</f>
        <v>195</v>
      </c>
      <c r="B197" s="35" t="s">
        <v>1231</v>
      </c>
      <c r="C197" s="35" t="s">
        <v>1132</v>
      </c>
      <c r="D197" s="36">
        <v>32906</v>
      </c>
      <c r="E197" s="35" t="s">
        <v>638</v>
      </c>
      <c r="F197" s="35">
        <v>1</v>
      </c>
      <c r="G197" s="37">
        <v>10000</v>
      </c>
      <c r="H197" s="37">
        <f ca="1">IF(K197&gt;10,(G197*2)/100,0)</f>
        <v>200</v>
      </c>
      <c r="I197" s="37">
        <f>IF(E197="Hourly",(5*G197)/100,0)</f>
        <v>0</v>
      </c>
      <c r="J197" s="37">
        <f>IF(F197&gt;3,(G197*10)/100,0)</f>
        <v>0</v>
      </c>
      <c r="K197" s="39">
        <f ca="1">DATEDIF(D197,TODAY(),"Y")</f>
        <v>35</v>
      </c>
    </row>
    <row r="198" spans="1:11" x14ac:dyDescent="0.25">
      <c r="A198" s="35">
        <f t="shared" si="3"/>
        <v>196</v>
      </c>
      <c r="B198" s="35" t="s">
        <v>1232</v>
      </c>
      <c r="C198" s="35" t="s">
        <v>1233</v>
      </c>
      <c r="D198" s="36">
        <v>32323</v>
      </c>
      <c r="E198" s="35" t="s">
        <v>638</v>
      </c>
      <c r="F198" s="35">
        <v>1</v>
      </c>
      <c r="G198" s="37">
        <v>10500</v>
      </c>
      <c r="H198" s="37">
        <f ca="1">IF(K198&gt;10,(G198*2)/100,0)</f>
        <v>210</v>
      </c>
      <c r="I198" s="37">
        <f>IF(E198="Hourly",(5*G198)/100,0)</f>
        <v>0</v>
      </c>
      <c r="J198" s="37">
        <f>IF(F198&gt;3,(G198*10)/100,0)</f>
        <v>0</v>
      </c>
      <c r="K198" s="39">
        <f ca="1">DATEDIF(D198,TODAY(),"Y")</f>
        <v>37</v>
      </c>
    </row>
    <row r="199" spans="1:11" x14ac:dyDescent="0.25">
      <c r="A199" s="35">
        <f t="shared" si="3"/>
        <v>197</v>
      </c>
      <c r="B199" s="35" t="s">
        <v>1234</v>
      </c>
      <c r="C199" s="35" t="s">
        <v>1235</v>
      </c>
      <c r="D199" s="36">
        <v>34462</v>
      </c>
      <c r="E199" s="35" t="s">
        <v>638</v>
      </c>
      <c r="F199" s="35">
        <v>3</v>
      </c>
      <c r="G199" s="37">
        <v>14000</v>
      </c>
      <c r="H199" s="37">
        <f ca="1">IF(K199&gt;10,(G199*2)/100,0)</f>
        <v>280</v>
      </c>
      <c r="I199" s="37">
        <f>IF(E199="Hourly",(5*G199)/100,0)</f>
        <v>0</v>
      </c>
      <c r="J199" s="37">
        <f>IF(F199&gt;3,(G199*10)/100,0)</f>
        <v>0</v>
      </c>
      <c r="K199" s="39">
        <f ca="1">DATEDIF(D199,TODAY(),"Y")</f>
        <v>31</v>
      </c>
    </row>
    <row r="200" spans="1:11" x14ac:dyDescent="0.25">
      <c r="A200" s="35">
        <f t="shared" si="3"/>
        <v>198</v>
      </c>
      <c r="B200" s="35" t="s">
        <v>1236</v>
      </c>
      <c r="C200" s="35" t="s">
        <v>1237</v>
      </c>
      <c r="D200" s="36">
        <v>34923</v>
      </c>
      <c r="E200" s="35" t="s">
        <v>642</v>
      </c>
      <c r="F200" s="35">
        <v>5</v>
      </c>
      <c r="G200" s="37">
        <v>24000</v>
      </c>
      <c r="H200" s="37">
        <f ca="1">IF(K200&gt;10,(G200*2)/100,0)</f>
        <v>480</v>
      </c>
      <c r="I200" s="37">
        <f>IF(E200="Hourly",(5*G200)/100,0)</f>
        <v>1200</v>
      </c>
      <c r="J200" s="37">
        <f>IF(F200&gt;3,(G200*10)/100,0)</f>
        <v>2400</v>
      </c>
      <c r="K200" s="39">
        <f ca="1">DATEDIF(D200,TODAY(),"Y")</f>
        <v>30</v>
      </c>
    </row>
    <row r="201" spans="1:11" x14ac:dyDescent="0.25">
      <c r="A201" s="35">
        <f t="shared" si="3"/>
        <v>199</v>
      </c>
      <c r="B201" s="35" t="s">
        <v>1238</v>
      </c>
      <c r="C201" s="35" t="s">
        <v>1239</v>
      </c>
      <c r="D201" s="36">
        <v>36136</v>
      </c>
      <c r="E201" s="35" t="s">
        <v>62</v>
      </c>
      <c r="F201" s="35">
        <v>2</v>
      </c>
      <c r="G201" s="37">
        <v>11000</v>
      </c>
      <c r="H201" s="37">
        <f ca="1">IF(K201&gt;10,(G201*2)/100,0)</f>
        <v>220</v>
      </c>
      <c r="I201" s="37">
        <f>IF(E201="Hourly",(5*G201)/100,0)</f>
        <v>0</v>
      </c>
      <c r="J201" s="37">
        <f>IF(F201&gt;3,(G201*10)/100,0)</f>
        <v>0</v>
      </c>
      <c r="K201" s="39">
        <f ca="1">DATEDIF(D201,TODAY(),"Y")</f>
        <v>26</v>
      </c>
    </row>
    <row r="202" spans="1:11" x14ac:dyDescent="0.25">
      <c r="A202" s="35">
        <f t="shared" si="3"/>
        <v>200</v>
      </c>
      <c r="B202" s="35" t="s">
        <v>1240</v>
      </c>
      <c r="C202" s="35" t="s">
        <v>1241</v>
      </c>
      <c r="D202" s="36">
        <v>36847</v>
      </c>
      <c r="E202" s="35" t="s">
        <v>638</v>
      </c>
      <c r="F202" s="35">
        <v>5</v>
      </c>
      <c r="G202" s="37">
        <v>19500</v>
      </c>
      <c r="H202" s="37">
        <f ca="1">IF(K202&gt;10,(G202*2)/100,0)</f>
        <v>390</v>
      </c>
      <c r="I202" s="37">
        <f>IF(E202="Hourly",(5*G202)/100,0)</f>
        <v>0</v>
      </c>
      <c r="J202" s="37">
        <f>IF(F202&gt;3,(G202*10)/100,0)</f>
        <v>1950</v>
      </c>
      <c r="K202" s="39">
        <f ca="1">DATEDIF(D202,TODAY(),"Y")</f>
        <v>24</v>
      </c>
    </row>
    <row r="203" spans="1:11" x14ac:dyDescent="0.25">
      <c r="A203" s="35">
        <f t="shared" si="3"/>
        <v>201</v>
      </c>
      <c r="B203" s="35" t="s">
        <v>1242</v>
      </c>
      <c r="C203" s="35" t="s">
        <v>1243</v>
      </c>
      <c r="D203" s="36">
        <v>38799</v>
      </c>
      <c r="E203" s="35" t="s">
        <v>638</v>
      </c>
      <c r="F203" s="35">
        <v>5</v>
      </c>
      <c r="G203" s="37">
        <v>4500</v>
      </c>
      <c r="H203" s="37">
        <f ca="1">IF(K203&gt;10,(G203*2)/100,0)</f>
        <v>90</v>
      </c>
      <c r="I203" s="37">
        <f>IF(E203="Hourly",(5*G203)/100,0)</f>
        <v>0</v>
      </c>
      <c r="J203" s="37">
        <f>IF(F203&gt;3,(G203*10)/100,0)</f>
        <v>450</v>
      </c>
      <c r="K203" s="39">
        <f ca="1">DATEDIF(D203,TODAY(),"Y")</f>
        <v>19</v>
      </c>
    </row>
    <row r="204" spans="1:11" x14ac:dyDescent="0.25">
      <c r="A204" s="35">
        <f t="shared" si="3"/>
        <v>202</v>
      </c>
      <c r="B204" s="35" t="s">
        <v>1244</v>
      </c>
      <c r="C204" s="35" t="s">
        <v>1245</v>
      </c>
      <c r="D204" s="36">
        <v>36829</v>
      </c>
      <c r="E204" s="35" t="s">
        <v>640</v>
      </c>
      <c r="F204" s="35">
        <v>4</v>
      </c>
      <c r="G204" s="37">
        <v>3500</v>
      </c>
      <c r="H204" s="37">
        <f ca="1">IF(K204&gt;10,(G204*2)/100,0)</f>
        <v>70</v>
      </c>
      <c r="I204" s="37">
        <f>IF(E204="Hourly",(5*G204)/100,0)</f>
        <v>0</v>
      </c>
      <c r="J204" s="37">
        <f>IF(F204&gt;3,(G204*10)/100,0)</f>
        <v>350</v>
      </c>
      <c r="K204" s="39">
        <f ca="1">DATEDIF(D204,TODAY(),"Y")</f>
        <v>24</v>
      </c>
    </row>
    <row r="205" spans="1:11" x14ac:dyDescent="0.25">
      <c r="A205" s="35">
        <f t="shared" si="3"/>
        <v>203</v>
      </c>
      <c r="B205" s="35" t="s">
        <v>1246</v>
      </c>
      <c r="C205" s="35" t="s">
        <v>1247</v>
      </c>
      <c r="D205" s="36">
        <v>37081</v>
      </c>
      <c r="E205" s="35" t="s">
        <v>62</v>
      </c>
      <c r="F205" s="35">
        <v>1</v>
      </c>
      <c r="G205" s="37">
        <v>10500</v>
      </c>
      <c r="H205" s="37">
        <f ca="1">IF(K205&gt;10,(G205*2)/100,0)</f>
        <v>210</v>
      </c>
      <c r="I205" s="37">
        <f>IF(E205="Hourly",(5*G205)/100,0)</f>
        <v>0</v>
      </c>
      <c r="J205" s="37">
        <f>IF(F205&gt;3,(G205*10)/100,0)</f>
        <v>0</v>
      </c>
      <c r="K205" s="39">
        <f ca="1">DATEDIF(D205,TODAY(),"Y")</f>
        <v>24</v>
      </c>
    </row>
    <row r="206" spans="1:11" x14ac:dyDescent="0.25">
      <c r="A206" s="35">
        <f t="shared" si="3"/>
        <v>204</v>
      </c>
      <c r="B206" s="35" t="s">
        <v>1248</v>
      </c>
      <c r="C206" s="35" t="s">
        <v>945</v>
      </c>
      <c r="D206" s="36">
        <v>33854</v>
      </c>
      <c r="E206" s="35" t="s">
        <v>638</v>
      </c>
      <c r="F206" s="35">
        <v>3</v>
      </c>
      <c r="G206" s="37">
        <v>4500</v>
      </c>
      <c r="H206" s="37">
        <f ca="1">IF(K206&gt;10,(G206*2)/100,0)</f>
        <v>90</v>
      </c>
      <c r="I206" s="37">
        <f>IF(E206="Hourly",(5*G206)/100,0)</f>
        <v>0</v>
      </c>
      <c r="J206" s="37">
        <f>IF(F206&gt;3,(G206*10)/100,0)</f>
        <v>0</v>
      </c>
      <c r="K206" s="39">
        <f ca="1">DATEDIF(D206,TODAY(),"Y")</f>
        <v>32</v>
      </c>
    </row>
    <row r="207" spans="1:11" x14ac:dyDescent="0.25">
      <c r="A207" s="35">
        <f t="shared" si="3"/>
        <v>205</v>
      </c>
      <c r="B207" s="35" t="s">
        <v>1249</v>
      </c>
      <c r="C207" s="35" t="s">
        <v>1250</v>
      </c>
      <c r="D207" s="36">
        <v>33399</v>
      </c>
      <c r="E207" s="35" t="s">
        <v>642</v>
      </c>
      <c r="F207" s="35">
        <v>4</v>
      </c>
      <c r="G207" s="37">
        <v>2500</v>
      </c>
      <c r="H207" s="37">
        <f ca="1">IF(K207&gt;10,(G207*2)/100,0)</f>
        <v>50</v>
      </c>
      <c r="I207" s="37">
        <f>IF(E207="Hourly",(5*G207)/100,0)</f>
        <v>125</v>
      </c>
      <c r="J207" s="37">
        <f>IF(F207&gt;3,(G207*10)/100,0)</f>
        <v>250</v>
      </c>
      <c r="K207" s="39">
        <f ca="1">DATEDIF(D207,TODAY(),"Y")</f>
        <v>34</v>
      </c>
    </row>
    <row r="208" spans="1:11" x14ac:dyDescent="0.25">
      <c r="A208" s="35">
        <f t="shared" si="3"/>
        <v>206</v>
      </c>
      <c r="B208" s="35" t="s">
        <v>1251</v>
      </c>
      <c r="C208" s="35" t="s">
        <v>1252</v>
      </c>
      <c r="D208" s="36">
        <v>35250</v>
      </c>
      <c r="E208" s="35" t="s">
        <v>640</v>
      </c>
      <c r="F208" s="35">
        <v>2</v>
      </c>
      <c r="G208" s="37">
        <v>11000</v>
      </c>
      <c r="H208" s="37">
        <f ca="1">IF(K208&gt;10,(G208*2)/100,0)</f>
        <v>220</v>
      </c>
      <c r="I208" s="37">
        <f>IF(E208="Hourly",(5*G208)/100,0)</f>
        <v>0</v>
      </c>
      <c r="J208" s="37">
        <f>IF(F208&gt;3,(G208*10)/100,0)</f>
        <v>0</v>
      </c>
      <c r="K208" s="39">
        <f ca="1">DATEDIF(D208,TODAY(),"Y")</f>
        <v>29</v>
      </c>
    </row>
    <row r="209" spans="1:11" x14ac:dyDescent="0.25">
      <c r="A209" s="35">
        <f t="shared" si="3"/>
        <v>207</v>
      </c>
      <c r="B209" s="35" t="s">
        <v>1253</v>
      </c>
      <c r="C209" s="35" t="s">
        <v>1254</v>
      </c>
      <c r="D209" s="36">
        <v>33808</v>
      </c>
      <c r="E209" s="35" t="s">
        <v>638</v>
      </c>
      <c r="F209" s="35">
        <v>5</v>
      </c>
      <c r="G209" s="37">
        <v>20000</v>
      </c>
      <c r="H209" s="37">
        <f ca="1">IF(K209&gt;10,(G209*2)/100,0)</f>
        <v>400</v>
      </c>
      <c r="I209" s="37">
        <f>IF(E209="Hourly",(5*G209)/100,0)</f>
        <v>0</v>
      </c>
      <c r="J209" s="37">
        <f>IF(F209&gt;3,(G209*10)/100,0)</f>
        <v>2000</v>
      </c>
      <c r="K209" s="39">
        <f ca="1">DATEDIF(D209,TODAY(),"Y")</f>
        <v>33</v>
      </c>
    </row>
    <row r="210" spans="1:11" x14ac:dyDescent="0.25">
      <c r="A210" s="35">
        <f t="shared" si="3"/>
        <v>208</v>
      </c>
      <c r="B210" s="35" t="s">
        <v>1255</v>
      </c>
      <c r="C210" s="35" t="s">
        <v>947</v>
      </c>
      <c r="D210" s="36">
        <v>35124</v>
      </c>
      <c r="E210" s="35" t="s">
        <v>62</v>
      </c>
      <c r="F210" s="35">
        <v>4</v>
      </c>
      <c r="G210" s="37">
        <v>6000</v>
      </c>
      <c r="H210" s="37">
        <f ca="1">IF(K210&gt;10,(G210*2)/100,0)</f>
        <v>120</v>
      </c>
      <c r="I210" s="37">
        <f>IF(E210="Hourly",(5*G210)/100,0)</f>
        <v>0</v>
      </c>
      <c r="J210" s="37">
        <f>IF(F210&gt;3,(G210*10)/100,0)</f>
        <v>600</v>
      </c>
      <c r="K210" s="39">
        <f ca="1">DATEDIF(D210,TODAY(),"Y")</f>
        <v>29</v>
      </c>
    </row>
    <row r="211" spans="1:11" x14ac:dyDescent="0.25">
      <c r="A211" s="35">
        <f t="shared" si="3"/>
        <v>209</v>
      </c>
      <c r="B211" s="35" t="s">
        <v>1256</v>
      </c>
      <c r="C211" s="35" t="s">
        <v>1257</v>
      </c>
      <c r="D211" s="36">
        <v>35268</v>
      </c>
      <c r="E211" s="35" t="s">
        <v>62</v>
      </c>
      <c r="F211" s="35">
        <v>5</v>
      </c>
      <c r="G211" s="37">
        <v>15000</v>
      </c>
      <c r="H211" s="37">
        <f ca="1">IF(K211&gt;10,(G211*2)/100,0)</f>
        <v>300</v>
      </c>
      <c r="I211" s="37">
        <f>IF(E211="Hourly",(5*G211)/100,0)</f>
        <v>0</v>
      </c>
      <c r="J211" s="37">
        <f>IF(F211&gt;3,(G211*10)/100,0)</f>
        <v>1500</v>
      </c>
      <c r="K211" s="39">
        <f ca="1">DATEDIF(D211,TODAY(),"Y")</f>
        <v>29</v>
      </c>
    </row>
    <row r="212" spans="1:11" x14ac:dyDescent="0.25">
      <c r="A212" s="35">
        <f t="shared" si="3"/>
        <v>210</v>
      </c>
      <c r="B212" s="35" t="s">
        <v>1258</v>
      </c>
      <c r="C212" s="35" t="s">
        <v>1096</v>
      </c>
      <c r="D212" s="36">
        <v>35414</v>
      </c>
      <c r="E212" s="35" t="s">
        <v>638</v>
      </c>
      <c r="F212" s="35">
        <v>1</v>
      </c>
      <c r="G212" s="37">
        <v>4500</v>
      </c>
      <c r="H212" s="37">
        <f ca="1">IF(K212&gt;10,(G212*2)/100,0)</f>
        <v>90</v>
      </c>
      <c r="I212" s="37">
        <f>IF(E212="Hourly",(5*G212)/100,0)</f>
        <v>0</v>
      </c>
      <c r="J212" s="37">
        <f>IF(F212&gt;3,(G212*10)/100,0)</f>
        <v>0</v>
      </c>
      <c r="K212" s="39">
        <f ca="1">DATEDIF(D212,TODAY(),"Y")</f>
        <v>28</v>
      </c>
    </row>
    <row r="213" spans="1:11" x14ac:dyDescent="0.25">
      <c r="A213" s="35">
        <f t="shared" si="3"/>
        <v>211</v>
      </c>
      <c r="B213" s="35" t="s">
        <v>1259</v>
      </c>
      <c r="C213" s="35" t="s">
        <v>1260</v>
      </c>
      <c r="D213" s="36">
        <v>32475</v>
      </c>
      <c r="E213" s="35" t="s">
        <v>62</v>
      </c>
      <c r="F213" s="35">
        <v>2</v>
      </c>
      <c r="G213" s="37">
        <v>12500</v>
      </c>
      <c r="H213" s="37">
        <f ca="1">IF(K213&gt;10,(G213*2)/100,0)</f>
        <v>250</v>
      </c>
      <c r="I213" s="37">
        <f>IF(E213="Hourly",(5*G213)/100,0)</f>
        <v>0</v>
      </c>
      <c r="J213" s="37">
        <f>IF(F213&gt;3,(G213*10)/100,0)</f>
        <v>0</v>
      </c>
      <c r="K213" s="39">
        <f ca="1">DATEDIF(D213,TODAY(),"Y")</f>
        <v>36</v>
      </c>
    </row>
    <row r="214" spans="1:11" x14ac:dyDescent="0.25">
      <c r="A214" s="35">
        <f t="shared" si="3"/>
        <v>212</v>
      </c>
      <c r="B214" s="35" t="s">
        <v>1261</v>
      </c>
      <c r="C214" s="35" t="s">
        <v>1262</v>
      </c>
      <c r="D214" s="36">
        <v>35344</v>
      </c>
      <c r="E214" s="35" t="s">
        <v>638</v>
      </c>
      <c r="F214" s="35">
        <v>3</v>
      </c>
      <c r="G214" s="37">
        <v>14500</v>
      </c>
      <c r="H214" s="37">
        <f ca="1">IF(K214&gt;10,(G214*2)/100,0)</f>
        <v>290</v>
      </c>
      <c r="I214" s="37">
        <f>IF(E214="Hourly",(5*G214)/100,0)</f>
        <v>0</v>
      </c>
      <c r="J214" s="37">
        <f>IF(F214&gt;3,(G214*10)/100,0)</f>
        <v>0</v>
      </c>
      <c r="K214" s="39">
        <f ca="1">DATEDIF(D214,TODAY(),"Y")</f>
        <v>28</v>
      </c>
    </row>
    <row r="215" spans="1:11" x14ac:dyDescent="0.25">
      <c r="A215" s="35">
        <f t="shared" si="3"/>
        <v>213</v>
      </c>
      <c r="B215" s="35" t="s">
        <v>1263</v>
      </c>
      <c r="C215" s="35" t="s">
        <v>938</v>
      </c>
      <c r="D215" s="36">
        <v>38225</v>
      </c>
      <c r="E215" s="35" t="s">
        <v>638</v>
      </c>
      <c r="F215" s="35">
        <v>2</v>
      </c>
      <c r="G215" s="37">
        <v>17500</v>
      </c>
      <c r="H215" s="37">
        <f ca="1">IF(K215&gt;10,(G215*2)/100,0)</f>
        <v>350</v>
      </c>
      <c r="I215" s="37">
        <f>IF(E215="Hourly",(5*G215)/100,0)</f>
        <v>0</v>
      </c>
      <c r="J215" s="37">
        <f>IF(F215&gt;3,(G215*10)/100,0)</f>
        <v>0</v>
      </c>
      <c r="K215" s="39">
        <f ca="1">DATEDIF(D215,TODAY(),"Y")</f>
        <v>21</v>
      </c>
    </row>
    <row r="216" spans="1:11" x14ac:dyDescent="0.25">
      <c r="A216" s="35">
        <f t="shared" si="3"/>
        <v>214</v>
      </c>
      <c r="B216" s="35" t="s">
        <v>1264</v>
      </c>
      <c r="C216" s="35" t="s">
        <v>1265</v>
      </c>
      <c r="D216" s="36">
        <v>34361</v>
      </c>
      <c r="E216" s="35" t="s">
        <v>638</v>
      </c>
      <c r="F216" s="35">
        <v>4</v>
      </c>
      <c r="G216" s="37">
        <v>6500</v>
      </c>
      <c r="H216" s="37">
        <f ca="1">IF(K216&gt;10,(G216*2)/100,0)</f>
        <v>130</v>
      </c>
      <c r="I216" s="37">
        <f>IF(E216="Hourly",(5*G216)/100,0)</f>
        <v>0</v>
      </c>
      <c r="J216" s="37">
        <f>IF(F216&gt;3,(G216*10)/100,0)</f>
        <v>650</v>
      </c>
      <c r="K216" s="39">
        <f ca="1">DATEDIF(D216,TODAY(),"Y")</f>
        <v>31</v>
      </c>
    </row>
    <row r="217" spans="1:11" x14ac:dyDescent="0.25">
      <c r="A217" s="35">
        <f t="shared" si="3"/>
        <v>215</v>
      </c>
      <c r="B217" s="35" t="s">
        <v>1266</v>
      </c>
      <c r="C217" s="35" t="s">
        <v>1267</v>
      </c>
      <c r="D217" s="36">
        <v>32874</v>
      </c>
      <c r="E217" s="35" t="s">
        <v>62</v>
      </c>
      <c r="F217" s="35">
        <v>3</v>
      </c>
      <c r="G217" s="37">
        <v>22500</v>
      </c>
      <c r="H217" s="37">
        <f ca="1">IF(K217&gt;10,(G217*2)/100,0)</f>
        <v>450</v>
      </c>
      <c r="I217" s="37">
        <f>IF(E217="Hourly",(5*G217)/100,0)</f>
        <v>0</v>
      </c>
      <c r="J217" s="37">
        <f>IF(F217&gt;3,(G217*10)/100,0)</f>
        <v>0</v>
      </c>
      <c r="K217" s="39">
        <f ca="1">DATEDIF(D217,TODAY(),"Y")</f>
        <v>35</v>
      </c>
    </row>
    <row r="218" spans="1:11" x14ac:dyDescent="0.25">
      <c r="A218" s="35">
        <f t="shared" si="3"/>
        <v>216</v>
      </c>
      <c r="B218" s="35" t="s">
        <v>1268</v>
      </c>
      <c r="C218" s="35" t="s">
        <v>989</v>
      </c>
      <c r="D218" s="36">
        <v>32560</v>
      </c>
      <c r="E218" s="35" t="s">
        <v>62</v>
      </c>
      <c r="F218" s="35">
        <v>4</v>
      </c>
      <c r="G218" s="37">
        <v>12500</v>
      </c>
      <c r="H218" s="37">
        <f ca="1">IF(K218&gt;10,(G218*2)/100,0)</f>
        <v>250</v>
      </c>
      <c r="I218" s="37">
        <f>IF(E218="Hourly",(5*G218)/100,0)</f>
        <v>0</v>
      </c>
      <c r="J218" s="37">
        <f>IF(F218&gt;3,(G218*10)/100,0)</f>
        <v>1250</v>
      </c>
      <c r="K218" s="39">
        <f ca="1">DATEDIF(D218,TODAY(),"Y")</f>
        <v>36</v>
      </c>
    </row>
    <row r="219" spans="1:11" x14ac:dyDescent="0.25">
      <c r="A219" s="35">
        <f t="shared" si="3"/>
        <v>217</v>
      </c>
      <c r="B219" s="35" t="s">
        <v>1269</v>
      </c>
      <c r="C219" s="35" t="s">
        <v>1270</v>
      </c>
      <c r="D219" s="36">
        <v>35516</v>
      </c>
      <c r="E219" s="35" t="s">
        <v>640</v>
      </c>
      <c r="F219" s="35">
        <v>5</v>
      </c>
      <c r="G219" s="37">
        <v>9500</v>
      </c>
      <c r="H219" s="37">
        <f ca="1">IF(K219&gt;10,(G219*2)/100,0)</f>
        <v>190</v>
      </c>
      <c r="I219" s="37">
        <f>IF(E219="Hourly",(5*G219)/100,0)</f>
        <v>0</v>
      </c>
      <c r="J219" s="37">
        <f>IF(F219&gt;3,(G219*10)/100,0)</f>
        <v>950</v>
      </c>
      <c r="K219" s="39">
        <f ca="1">DATEDIF(D219,TODAY(),"Y")</f>
        <v>28</v>
      </c>
    </row>
    <row r="220" spans="1:11" x14ac:dyDescent="0.25">
      <c r="A220" s="35">
        <f t="shared" si="3"/>
        <v>218</v>
      </c>
      <c r="B220" s="35" t="s">
        <v>1271</v>
      </c>
      <c r="C220" s="35" t="s">
        <v>1272</v>
      </c>
      <c r="D220" s="36">
        <v>36119</v>
      </c>
      <c r="E220" s="35" t="s">
        <v>62</v>
      </c>
      <c r="F220" s="35">
        <v>5</v>
      </c>
      <c r="G220" s="37">
        <v>1000</v>
      </c>
      <c r="H220" s="37">
        <f ca="1">IF(K220&gt;10,(G220*2)/100,0)</f>
        <v>20</v>
      </c>
      <c r="I220" s="37">
        <f>IF(E220="Hourly",(5*G220)/100,0)</f>
        <v>0</v>
      </c>
      <c r="J220" s="37">
        <f>IF(F220&gt;3,(G220*10)/100,0)</f>
        <v>100</v>
      </c>
      <c r="K220" s="39">
        <f ca="1">DATEDIF(D220,TODAY(),"Y")</f>
        <v>26</v>
      </c>
    </row>
    <row r="221" spans="1:11" x14ac:dyDescent="0.25">
      <c r="A221" s="35">
        <f t="shared" si="3"/>
        <v>219</v>
      </c>
      <c r="B221" s="35" t="s">
        <v>1273</v>
      </c>
      <c r="C221" s="35" t="s">
        <v>1265</v>
      </c>
      <c r="D221" s="38">
        <v>39590</v>
      </c>
      <c r="E221" s="35" t="s">
        <v>638</v>
      </c>
      <c r="F221" s="35">
        <v>1</v>
      </c>
      <c r="G221" s="37">
        <v>18500</v>
      </c>
      <c r="H221" s="37">
        <f ca="1">IF(K221&gt;10,(G221*2)/100,0)</f>
        <v>370</v>
      </c>
      <c r="I221" s="37">
        <f>IF(E221="Hourly",(5*G221)/100,0)</f>
        <v>0</v>
      </c>
      <c r="J221" s="37">
        <f>IF(F221&gt;3,(G221*10)/100,0)</f>
        <v>0</v>
      </c>
      <c r="K221" s="39">
        <f ca="1">DATEDIF(D221,TODAY(),"Y")</f>
        <v>17</v>
      </c>
    </row>
    <row r="222" spans="1:11" x14ac:dyDescent="0.25">
      <c r="A222" s="35">
        <f t="shared" si="3"/>
        <v>220</v>
      </c>
      <c r="B222" s="35" t="s">
        <v>1274</v>
      </c>
      <c r="C222" s="35" t="s">
        <v>926</v>
      </c>
      <c r="D222" s="36">
        <v>33011</v>
      </c>
      <c r="E222" s="35" t="s">
        <v>638</v>
      </c>
      <c r="F222" s="35">
        <v>3</v>
      </c>
      <c r="G222" s="37">
        <v>15000</v>
      </c>
      <c r="H222" s="37">
        <f ca="1">IF(K222&gt;10,(G222*2)/100,0)</f>
        <v>300</v>
      </c>
      <c r="I222" s="37">
        <f>IF(E222="Hourly",(5*G222)/100,0)</f>
        <v>0</v>
      </c>
      <c r="J222" s="37">
        <f>IF(F222&gt;3,(G222*10)/100,0)</f>
        <v>0</v>
      </c>
      <c r="K222" s="39">
        <f ca="1">DATEDIF(D222,TODAY(),"Y")</f>
        <v>35</v>
      </c>
    </row>
    <row r="223" spans="1:11" x14ac:dyDescent="0.25">
      <c r="A223" s="35">
        <f t="shared" si="3"/>
        <v>221</v>
      </c>
      <c r="B223" s="35" t="s">
        <v>1275</v>
      </c>
      <c r="C223" s="35" t="s">
        <v>1276</v>
      </c>
      <c r="D223" s="36">
        <v>38337</v>
      </c>
      <c r="E223" s="35" t="s">
        <v>638</v>
      </c>
      <c r="F223" s="35">
        <v>3</v>
      </c>
      <c r="G223" s="37">
        <v>15500</v>
      </c>
      <c r="H223" s="37">
        <f ca="1">IF(K223&gt;10,(G223*2)/100,0)</f>
        <v>310</v>
      </c>
      <c r="I223" s="37">
        <f>IF(E223="Hourly",(5*G223)/100,0)</f>
        <v>0</v>
      </c>
      <c r="J223" s="37">
        <f>IF(F223&gt;3,(G223*10)/100,0)</f>
        <v>0</v>
      </c>
      <c r="K223" s="39">
        <f ca="1">DATEDIF(D223,TODAY(),"Y")</f>
        <v>20</v>
      </c>
    </row>
    <row r="224" spans="1:11" x14ac:dyDescent="0.25">
      <c r="A224" s="35">
        <f t="shared" si="3"/>
        <v>222</v>
      </c>
      <c r="B224" s="35" t="s">
        <v>1277</v>
      </c>
      <c r="C224" s="35" t="s">
        <v>904</v>
      </c>
      <c r="D224" s="36">
        <v>33879</v>
      </c>
      <c r="E224" s="35" t="s">
        <v>642</v>
      </c>
      <c r="F224" s="35">
        <v>4</v>
      </c>
      <c r="G224" s="37">
        <v>11000</v>
      </c>
      <c r="H224" s="37">
        <f ca="1">IF(K224&gt;10,(G224*2)/100,0)</f>
        <v>220</v>
      </c>
      <c r="I224" s="37">
        <f>IF(E224="Hourly",(5*G224)/100,0)</f>
        <v>550</v>
      </c>
      <c r="J224" s="37">
        <f>IF(F224&gt;3,(G224*10)/100,0)</f>
        <v>1100</v>
      </c>
      <c r="K224" s="39">
        <f ca="1">DATEDIF(D224,TODAY(),"Y")</f>
        <v>32</v>
      </c>
    </row>
    <row r="225" spans="1:11" x14ac:dyDescent="0.25">
      <c r="A225" s="35">
        <f t="shared" si="3"/>
        <v>223</v>
      </c>
      <c r="B225" s="35" t="s">
        <v>1278</v>
      </c>
      <c r="C225" s="35" t="s">
        <v>1130</v>
      </c>
      <c r="D225" s="36">
        <v>33340</v>
      </c>
      <c r="E225" s="35" t="s">
        <v>638</v>
      </c>
      <c r="F225" s="35">
        <v>1</v>
      </c>
      <c r="G225" s="37">
        <v>3500</v>
      </c>
      <c r="H225" s="37">
        <f ca="1">IF(K225&gt;10,(G225*2)/100,0)</f>
        <v>70</v>
      </c>
      <c r="I225" s="37">
        <f>IF(E225="Hourly",(5*G225)/100,0)</f>
        <v>0</v>
      </c>
      <c r="J225" s="37">
        <f>IF(F225&gt;3,(G225*10)/100,0)</f>
        <v>0</v>
      </c>
      <c r="K225" s="39">
        <f ca="1">DATEDIF(D225,TODAY(),"Y")</f>
        <v>34</v>
      </c>
    </row>
    <row r="226" spans="1:11" x14ac:dyDescent="0.25">
      <c r="A226" s="35">
        <f t="shared" si="3"/>
        <v>224</v>
      </c>
      <c r="B226" s="35" t="s">
        <v>1279</v>
      </c>
      <c r="C226" s="35" t="s">
        <v>1173</v>
      </c>
      <c r="D226" s="36">
        <v>36010</v>
      </c>
      <c r="E226" s="35" t="s">
        <v>638</v>
      </c>
      <c r="F226" s="35">
        <v>1</v>
      </c>
      <c r="G226" s="37">
        <v>13500</v>
      </c>
      <c r="H226" s="37">
        <f ca="1">IF(K226&gt;10,(G226*2)/100,0)</f>
        <v>270</v>
      </c>
      <c r="I226" s="37">
        <f>IF(E226="Hourly",(5*G226)/100,0)</f>
        <v>0</v>
      </c>
      <c r="J226" s="37">
        <f>IF(F226&gt;3,(G226*10)/100,0)</f>
        <v>0</v>
      </c>
      <c r="K226" s="39">
        <f ca="1">DATEDIF(D226,TODAY(),"Y")</f>
        <v>27</v>
      </c>
    </row>
    <row r="227" spans="1:11" x14ac:dyDescent="0.25">
      <c r="A227" s="35">
        <f t="shared" si="3"/>
        <v>225</v>
      </c>
      <c r="B227" s="35" t="s">
        <v>1280</v>
      </c>
      <c r="C227" s="35" t="s">
        <v>1281</v>
      </c>
      <c r="D227" s="36">
        <v>33588</v>
      </c>
      <c r="E227" s="35" t="s">
        <v>62</v>
      </c>
      <c r="F227" s="35">
        <v>1</v>
      </c>
      <c r="G227" s="37">
        <v>3500</v>
      </c>
      <c r="H227" s="37">
        <f ca="1">IF(K227&gt;10,(G227*2)/100,0)</f>
        <v>70</v>
      </c>
      <c r="I227" s="37">
        <f>IF(E227="Hourly",(5*G227)/100,0)</f>
        <v>0</v>
      </c>
      <c r="J227" s="37">
        <f>IF(F227&gt;3,(G227*10)/100,0)</f>
        <v>0</v>
      </c>
      <c r="K227" s="39">
        <f ca="1">DATEDIF(D227,TODAY(),"Y")</f>
        <v>33</v>
      </c>
    </row>
    <row r="228" spans="1:11" x14ac:dyDescent="0.25">
      <c r="A228" s="35">
        <f t="shared" si="3"/>
        <v>226</v>
      </c>
      <c r="B228" s="35" t="s">
        <v>1282</v>
      </c>
      <c r="C228" s="35" t="s">
        <v>1283</v>
      </c>
      <c r="D228" s="36">
        <v>36063</v>
      </c>
      <c r="E228" s="35" t="s">
        <v>638</v>
      </c>
      <c r="F228" s="35">
        <v>2</v>
      </c>
      <c r="G228" s="37">
        <v>1000</v>
      </c>
      <c r="H228" s="37">
        <f ca="1">IF(K228&gt;10,(G228*2)/100,0)</f>
        <v>20</v>
      </c>
      <c r="I228" s="37">
        <f>IF(E228="Hourly",(5*G228)/100,0)</f>
        <v>0</v>
      </c>
      <c r="J228" s="37">
        <f>IF(F228&gt;3,(G228*10)/100,0)</f>
        <v>0</v>
      </c>
      <c r="K228" s="39">
        <f ca="1">DATEDIF(D228,TODAY(),"Y")</f>
        <v>26</v>
      </c>
    </row>
    <row r="229" spans="1:11" x14ac:dyDescent="0.25">
      <c r="A229" s="35">
        <f t="shared" si="3"/>
        <v>227</v>
      </c>
      <c r="B229" s="35" t="s">
        <v>1284</v>
      </c>
      <c r="C229" s="35" t="s">
        <v>1285</v>
      </c>
      <c r="D229" s="36">
        <v>35673</v>
      </c>
      <c r="E229" s="35" t="s">
        <v>638</v>
      </c>
      <c r="F229" s="35">
        <v>4</v>
      </c>
      <c r="G229" s="37">
        <v>11500</v>
      </c>
      <c r="H229" s="37">
        <f ca="1">IF(K229&gt;10,(G229*2)/100,0)</f>
        <v>230</v>
      </c>
      <c r="I229" s="37">
        <f>IF(E229="Hourly",(5*G229)/100,0)</f>
        <v>0</v>
      </c>
      <c r="J229" s="37">
        <f>IF(F229&gt;3,(G229*10)/100,0)</f>
        <v>1150</v>
      </c>
      <c r="K229" s="39">
        <f ca="1">DATEDIF(D229,TODAY(),"Y")</f>
        <v>27</v>
      </c>
    </row>
    <row r="230" spans="1:11" x14ac:dyDescent="0.25">
      <c r="A230" s="35">
        <f t="shared" si="3"/>
        <v>228</v>
      </c>
      <c r="B230" s="35" t="s">
        <v>1286</v>
      </c>
      <c r="C230" s="35" t="s">
        <v>947</v>
      </c>
      <c r="D230" s="36">
        <v>33194</v>
      </c>
      <c r="E230" s="35" t="s">
        <v>640</v>
      </c>
      <c r="F230" s="35">
        <v>4</v>
      </c>
      <c r="G230" s="37">
        <v>22000</v>
      </c>
      <c r="H230" s="37">
        <f ca="1">IF(K230&gt;10,(G230*2)/100,0)</f>
        <v>440</v>
      </c>
      <c r="I230" s="37">
        <f>IF(E230="Hourly",(5*G230)/100,0)</f>
        <v>0</v>
      </c>
      <c r="J230" s="37">
        <f>IF(F230&gt;3,(G230*10)/100,0)</f>
        <v>2200</v>
      </c>
      <c r="K230" s="39">
        <f ca="1">DATEDIF(D230,TODAY(),"Y")</f>
        <v>34</v>
      </c>
    </row>
    <row r="231" spans="1:11" x14ac:dyDescent="0.25">
      <c r="A231" s="35">
        <f t="shared" si="3"/>
        <v>229</v>
      </c>
      <c r="B231" s="35" t="s">
        <v>1287</v>
      </c>
      <c r="C231" s="35" t="s">
        <v>1288</v>
      </c>
      <c r="D231" s="36">
        <v>32975</v>
      </c>
      <c r="E231" s="35" t="s">
        <v>638</v>
      </c>
      <c r="F231" s="35">
        <v>3</v>
      </c>
      <c r="G231" s="37">
        <v>8500</v>
      </c>
      <c r="H231" s="37">
        <f ca="1">IF(K231&gt;10,(G231*2)/100,0)</f>
        <v>170</v>
      </c>
      <c r="I231" s="37">
        <f>IF(E231="Hourly",(5*G231)/100,0)</f>
        <v>0</v>
      </c>
      <c r="J231" s="37">
        <f>IF(F231&gt;3,(G231*10)/100,0)</f>
        <v>0</v>
      </c>
      <c r="K231" s="39">
        <f ca="1">DATEDIF(D231,TODAY(),"Y")</f>
        <v>35</v>
      </c>
    </row>
    <row r="232" spans="1:11" x14ac:dyDescent="0.25">
      <c r="A232" s="35">
        <f t="shared" si="3"/>
        <v>230</v>
      </c>
      <c r="B232" s="35" t="s">
        <v>1289</v>
      </c>
      <c r="C232" s="35" t="s">
        <v>922</v>
      </c>
      <c r="D232" s="36">
        <v>34330</v>
      </c>
      <c r="E232" s="35" t="s">
        <v>638</v>
      </c>
      <c r="F232" s="35">
        <v>5</v>
      </c>
      <c r="G232" s="37">
        <v>9000</v>
      </c>
      <c r="H232" s="37">
        <f ca="1">IF(K232&gt;10,(G232*2)/100,0)</f>
        <v>180</v>
      </c>
      <c r="I232" s="37">
        <f>IF(E232="Hourly",(5*G232)/100,0)</f>
        <v>0</v>
      </c>
      <c r="J232" s="37">
        <f>IF(F232&gt;3,(G232*10)/100,0)</f>
        <v>900</v>
      </c>
      <c r="K232" s="39">
        <f ca="1">DATEDIF(D232,TODAY(),"Y")</f>
        <v>31</v>
      </c>
    </row>
    <row r="233" spans="1:11" x14ac:dyDescent="0.25">
      <c r="A233" s="35">
        <f t="shared" si="3"/>
        <v>231</v>
      </c>
      <c r="B233" s="35" t="s">
        <v>1290</v>
      </c>
      <c r="C233" s="35" t="s">
        <v>1291</v>
      </c>
      <c r="D233" s="36">
        <v>37700</v>
      </c>
      <c r="E233" s="35" t="s">
        <v>642</v>
      </c>
      <c r="F233" s="35">
        <v>2</v>
      </c>
      <c r="G233" s="37">
        <v>4000</v>
      </c>
      <c r="H233" s="37">
        <f ca="1">IF(K233&gt;10,(G233*2)/100,0)</f>
        <v>80</v>
      </c>
      <c r="I233" s="37">
        <f>IF(E233="Hourly",(5*G233)/100,0)</f>
        <v>200</v>
      </c>
      <c r="J233" s="37">
        <f>IF(F233&gt;3,(G233*10)/100,0)</f>
        <v>0</v>
      </c>
      <c r="K233" s="39">
        <f ca="1">DATEDIF(D233,TODAY(),"Y")</f>
        <v>22</v>
      </c>
    </row>
    <row r="234" spans="1:11" x14ac:dyDescent="0.25">
      <c r="A234" s="35">
        <f t="shared" si="3"/>
        <v>232</v>
      </c>
      <c r="B234" s="35" t="s">
        <v>1292</v>
      </c>
      <c r="C234" s="35" t="s">
        <v>1293</v>
      </c>
      <c r="D234" s="36">
        <v>34630</v>
      </c>
      <c r="E234" s="35" t="s">
        <v>642</v>
      </c>
      <c r="F234" s="35">
        <v>3</v>
      </c>
      <c r="G234" s="37">
        <v>15000</v>
      </c>
      <c r="H234" s="37">
        <f ca="1">IF(K234&gt;10,(G234*2)/100,0)</f>
        <v>300</v>
      </c>
      <c r="I234" s="37">
        <f>IF(E234="Hourly",(5*G234)/100,0)</f>
        <v>750</v>
      </c>
      <c r="J234" s="37">
        <f>IF(F234&gt;3,(G234*10)/100,0)</f>
        <v>0</v>
      </c>
      <c r="K234" s="39">
        <f ca="1">DATEDIF(D234,TODAY(),"Y")</f>
        <v>30</v>
      </c>
    </row>
    <row r="235" spans="1:11" x14ac:dyDescent="0.25">
      <c r="A235" s="35">
        <f t="shared" si="3"/>
        <v>233</v>
      </c>
      <c r="B235" s="35" t="s">
        <v>1294</v>
      </c>
      <c r="C235" s="35" t="s">
        <v>1295</v>
      </c>
      <c r="D235" s="38">
        <v>39734</v>
      </c>
      <c r="E235" s="35" t="s">
        <v>638</v>
      </c>
      <c r="F235" s="35">
        <v>4</v>
      </c>
      <c r="G235" s="37">
        <v>8500</v>
      </c>
      <c r="H235" s="37">
        <f ca="1">IF(K235&gt;10,(G235*2)/100,0)</f>
        <v>170</v>
      </c>
      <c r="I235" s="37">
        <f>IF(E235="Hourly",(5*G235)/100,0)</f>
        <v>0</v>
      </c>
      <c r="J235" s="37">
        <f>IF(F235&gt;3,(G235*10)/100,0)</f>
        <v>850</v>
      </c>
      <c r="K235" s="39">
        <f ca="1">DATEDIF(D235,TODAY(),"Y")</f>
        <v>16</v>
      </c>
    </row>
    <row r="236" spans="1:11" x14ac:dyDescent="0.25">
      <c r="A236" s="35">
        <f t="shared" si="3"/>
        <v>234</v>
      </c>
      <c r="B236" s="35" t="s">
        <v>1296</v>
      </c>
      <c r="C236" s="35" t="s">
        <v>904</v>
      </c>
      <c r="D236" s="36">
        <v>32333</v>
      </c>
      <c r="E236" s="35" t="s">
        <v>638</v>
      </c>
      <c r="F236" s="35">
        <v>5</v>
      </c>
      <c r="G236" s="37">
        <v>23500</v>
      </c>
      <c r="H236" s="37">
        <f ca="1">IF(K236&gt;10,(G236*2)/100,0)</f>
        <v>470</v>
      </c>
      <c r="I236" s="37">
        <f>IF(E236="Hourly",(5*G236)/100,0)</f>
        <v>0</v>
      </c>
      <c r="J236" s="37">
        <f>IF(F236&gt;3,(G236*10)/100,0)</f>
        <v>2350</v>
      </c>
      <c r="K236" s="39">
        <f ca="1">DATEDIF(D236,TODAY(),"Y")</f>
        <v>37</v>
      </c>
    </row>
    <row r="237" spans="1:11" x14ac:dyDescent="0.25">
      <c r="A237" s="35">
        <f t="shared" si="3"/>
        <v>235</v>
      </c>
      <c r="B237" s="35" t="s">
        <v>1297</v>
      </c>
      <c r="C237" s="35" t="s">
        <v>1134</v>
      </c>
      <c r="D237" s="36">
        <v>35419</v>
      </c>
      <c r="E237" s="35" t="s">
        <v>640</v>
      </c>
      <c r="F237" s="35">
        <v>2</v>
      </c>
      <c r="G237" s="37">
        <v>5500</v>
      </c>
      <c r="H237" s="37">
        <f ca="1">IF(K237&gt;10,(G237*2)/100,0)</f>
        <v>110</v>
      </c>
      <c r="I237" s="37">
        <f>IF(E237="Hourly",(5*G237)/100,0)</f>
        <v>0</v>
      </c>
      <c r="J237" s="37">
        <f>IF(F237&gt;3,(G237*10)/100,0)</f>
        <v>0</v>
      </c>
      <c r="K237" s="39">
        <f ca="1">DATEDIF(D237,TODAY(),"Y")</f>
        <v>28</v>
      </c>
    </row>
    <row r="238" spans="1:11" x14ac:dyDescent="0.25">
      <c r="A238" s="35">
        <f t="shared" si="3"/>
        <v>236</v>
      </c>
      <c r="B238" s="35" t="s">
        <v>1298</v>
      </c>
      <c r="C238" s="35" t="s">
        <v>1185</v>
      </c>
      <c r="D238" s="36">
        <v>38495</v>
      </c>
      <c r="E238" s="35" t="s">
        <v>638</v>
      </c>
      <c r="F238" s="35">
        <v>2</v>
      </c>
      <c r="G238" s="37">
        <v>7500</v>
      </c>
      <c r="H238" s="37">
        <f ca="1">IF(K238&gt;10,(G238*2)/100,0)</f>
        <v>150</v>
      </c>
      <c r="I238" s="37">
        <f>IF(E238="Hourly",(5*G238)/100,0)</f>
        <v>0</v>
      </c>
      <c r="J238" s="37">
        <f>IF(F238&gt;3,(G238*10)/100,0)</f>
        <v>0</v>
      </c>
      <c r="K238" s="39">
        <f ca="1">DATEDIF(D238,TODAY(),"Y")</f>
        <v>20</v>
      </c>
    </row>
    <row r="239" spans="1:11" x14ac:dyDescent="0.25">
      <c r="A239" s="35">
        <f t="shared" si="3"/>
        <v>237</v>
      </c>
      <c r="B239" s="35" t="s">
        <v>1299</v>
      </c>
      <c r="C239" s="35" t="s">
        <v>945</v>
      </c>
      <c r="D239" s="36">
        <v>38733</v>
      </c>
      <c r="E239" s="35" t="s">
        <v>638</v>
      </c>
      <c r="F239" s="35">
        <v>5</v>
      </c>
      <c r="G239" s="37">
        <v>14500</v>
      </c>
      <c r="H239" s="37">
        <f ca="1">IF(K239&gt;10,(G239*2)/100,0)</f>
        <v>290</v>
      </c>
      <c r="I239" s="37">
        <f>IF(E239="Hourly",(5*G239)/100,0)</f>
        <v>0</v>
      </c>
      <c r="J239" s="37">
        <f>IF(F239&gt;3,(G239*10)/100,0)</f>
        <v>1450</v>
      </c>
      <c r="K239" s="39">
        <f ca="1">DATEDIF(D239,TODAY(),"Y")</f>
        <v>19</v>
      </c>
    </row>
    <row r="240" spans="1:11" x14ac:dyDescent="0.25">
      <c r="A240" s="35">
        <f t="shared" si="3"/>
        <v>238</v>
      </c>
      <c r="B240" s="35" t="s">
        <v>1300</v>
      </c>
      <c r="C240" s="35" t="s">
        <v>1057</v>
      </c>
      <c r="D240" s="36">
        <v>32467</v>
      </c>
      <c r="E240" s="35" t="s">
        <v>62</v>
      </c>
      <c r="F240" s="35">
        <v>5</v>
      </c>
      <c r="G240" s="37">
        <v>4500</v>
      </c>
      <c r="H240" s="37">
        <f ca="1">IF(K240&gt;10,(G240*2)/100,0)</f>
        <v>90</v>
      </c>
      <c r="I240" s="37">
        <f>IF(E240="Hourly",(5*G240)/100,0)</f>
        <v>0</v>
      </c>
      <c r="J240" s="37">
        <f>IF(F240&gt;3,(G240*10)/100,0)</f>
        <v>450</v>
      </c>
      <c r="K240" s="39">
        <f ca="1">DATEDIF(D240,TODAY(),"Y")</f>
        <v>36</v>
      </c>
    </row>
    <row r="241" spans="1:11" x14ac:dyDescent="0.25">
      <c r="A241" s="35">
        <f t="shared" si="3"/>
        <v>239</v>
      </c>
      <c r="B241" s="35" t="s">
        <v>1301</v>
      </c>
      <c r="C241" s="35" t="s">
        <v>1302</v>
      </c>
      <c r="D241" s="36">
        <v>38782</v>
      </c>
      <c r="E241" s="35" t="s">
        <v>62</v>
      </c>
      <c r="F241" s="35">
        <v>5</v>
      </c>
      <c r="G241" s="37">
        <v>8000</v>
      </c>
      <c r="H241" s="37">
        <f ca="1">IF(K241&gt;10,(G241*2)/100,0)</f>
        <v>160</v>
      </c>
      <c r="I241" s="37">
        <f>IF(E241="Hourly",(5*G241)/100,0)</f>
        <v>0</v>
      </c>
      <c r="J241" s="37">
        <f>IF(F241&gt;3,(G241*10)/100,0)</f>
        <v>800</v>
      </c>
      <c r="K241" s="39">
        <f ca="1">DATEDIF(D241,TODAY(),"Y")</f>
        <v>19</v>
      </c>
    </row>
    <row r="242" spans="1:11" x14ac:dyDescent="0.25">
      <c r="A242" s="35">
        <f t="shared" si="3"/>
        <v>240</v>
      </c>
      <c r="B242" s="35" t="s">
        <v>1303</v>
      </c>
      <c r="C242" s="35" t="s">
        <v>1304</v>
      </c>
      <c r="D242" s="36">
        <v>39691</v>
      </c>
      <c r="E242" s="35" t="s">
        <v>638</v>
      </c>
      <c r="F242" s="35">
        <v>3</v>
      </c>
      <c r="G242" s="37">
        <v>11500</v>
      </c>
      <c r="H242" s="37">
        <f ca="1">IF(K242&gt;10,(G242*2)/100,0)</f>
        <v>230</v>
      </c>
      <c r="I242" s="37">
        <f>IF(E242="Hourly",(5*G242)/100,0)</f>
        <v>0</v>
      </c>
      <c r="J242" s="37">
        <f>IF(F242&gt;3,(G242*10)/100,0)</f>
        <v>0</v>
      </c>
      <c r="K242" s="39">
        <f ca="1">DATEDIF(D242,TODAY(),"Y")</f>
        <v>16</v>
      </c>
    </row>
    <row r="243" spans="1:11" x14ac:dyDescent="0.25">
      <c r="A243" s="35">
        <f t="shared" si="3"/>
        <v>241</v>
      </c>
      <c r="B243" s="35" t="s">
        <v>1305</v>
      </c>
      <c r="C243" s="35" t="s">
        <v>1306</v>
      </c>
      <c r="D243" s="36">
        <v>34191</v>
      </c>
      <c r="E243" s="35" t="s">
        <v>638</v>
      </c>
      <c r="F243" s="35">
        <v>5</v>
      </c>
      <c r="G243" s="37">
        <v>1000</v>
      </c>
      <c r="H243" s="37">
        <f ca="1">IF(K243&gt;10,(G243*2)/100,0)</f>
        <v>20</v>
      </c>
      <c r="I243" s="37">
        <f>IF(E243="Hourly",(5*G243)/100,0)</f>
        <v>0</v>
      </c>
      <c r="J243" s="37">
        <f>IF(F243&gt;3,(G243*10)/100,0)</f>
        <v>100</v>
      </c>
      <c r="K243" s="39">
        <f ca="1">DATEDIF(D243,TODAY(),"Y")</f>
        <v>32</v>
      </c>
    </row>
    <row r="244" spans="1:11" x14ac:dyDescent="0.25">
      <c r="A244" s="35">
        <f t="shared" si="3"/>
        <v>242</v>
      </c>
      <c r="B244" s="35" t="s">
        <v>1307</v>
      </c>
      <c r="C244" s="35" t="s">
        <v>1308</v>
      </c>
      <c r="D244" s="36">
        <v>35247</v>
      </c>
      <c r="E244" s="35" t="s">
        <v>62</v>
      </c>
      <c r="F244" s="35">
        <v>2</v>
      </c>
      <c r="G244" s="37">
        <v>21000</v>
      </c>
      <c r="H244" s="37">
        <f ca="1">IF(K244&gt;10,(G244*2)/100,0)</f>
        <v>420</v>
      </c>
      <c r="I244" s="37">
        <f>IF(E244="Hourly",(5*G244)/100,0)</f>
        <v>0</v>
      </c>
      <c r="J244" s="37">
        <f>IF(F244&gt;3,(G244*10)/100,0)</f>
        <v>0</v>
      </c>
      <c r="K244" s="39">
        <f ca="1">DATEDIF(D244,TODAY(),"Y")</f>
        <v>29</v>
      </c>
    </row>
    <row r="245" spans="1:11" x14ac:dyDescent="0.25">
      <c r="A245" s="35">
        <f t="shared" si="3"/>
        <v>243</v>
      </c>
      <c r="B245" s="35" t="s">
        <v>1309</v>
      </c>
      <c r="C245" s="35" t="s">
        <v>1310</v>
      </c>
      <c r="D245" s="36">
        <v>33724</v>
      </c>
      <c r="E245" s="35" t="s">
        <v>638</v>
      </c>
      <c r="F245" s="35">
        <v>5</v>
      </c>
      <c r="G245" s="37">
        <v>14000</v>
      </c>
      <c r="H245" s="37">
        <f ca="1">IF(K245&gt;10,(G245*2)/100,0)</f>
        <v>280</v>
      </c>
      <c r="I245" s="37">
        <f>IF(E245="Hourly",(5*G245)/100,0)</f>
        <v>0</v>
      </c>
      <c r="J245" s="37">
        <f>IF(F245&gt;3,(G245*10)/100,0)</f>
        <v>1400</v>
      </c>
      <c r="K245" s="39">
        <f ca="1">DATEDIF(D245,TODAY(),"Y")</f>
        <v>33</v>
      </c>
    </row>
    <row r="246" spans="1:11" x14ac:dyDescent="0.25">
      <c r="A246" s="35">
        <f t="shared" si="3"/>
        <v>244</v>
      </c>
      <c r="B246" s="35" t="s">
        <v>1311</v>
      </c>
      <c r="C246" s="35" t="s">
        <v>1312</v>
      </c>
      <c r="D246" s="36">
        <v>36045</v>
      </c>
      <c r="E246" s="35" t="s">
        <v>638</v>
      </c>
      <c r="F246" s="35">
        <v>5</v>
      </c>
      <c r="G246" s="37">
        <v>21000</v>
      </c>
      <c r="H246" s="37">
        <f ca="1">IF(K246&gt;10,(G246*2)/100,0)</f>
        <v>420</v>
      </c>
      <c r="I246" s="37">
        <f>IF(E246="Hourly",(5*G246)/100,0)</f>
        <v>0</v>
      </c>
      <c r="J246" s="37">
        <f>IF(F246&gt;3,(G246*10)/100,0)</f>
        <v>2100</v>
      </c>
      <c r="K246" s="39">
        <f ca="1">DATEDIF(D246,TODAY(),"Y")</f>
        <v>26</v>
      </c>
    </row>
    <row r="247" spans="1:11" x14ac:dyDescent="0.25">
      <c r="A247" s="35">
        <f t="shared" si="3"/>
        <v>245</v>
      </c>
      <c r="B247" s="35" t="s">
        <v>1313</v>
      </c>
      <c r="C247" s="35" t="s">
        <v>1314</v>
      </c>
      <c r="D247" s="36">
        <v>32441</v>
      </c>
      <c r="E247" s="35" t="s">
        <v>62</v>
      </c>
      <c r="F247" s="35">
        <v>4</v>
      </c>
      <c r="G247" s="37">
        <v>6500</v>
      </c>
      <c r="H247" s="37">
        <f ca="1">IF(K247&gt;10,(G247*2)/100,0)</f>
        <v>130</v>
      </c>
      <c r="I247" s="37">
        <f>IF(E247="Hourly",(5*G247)/100,0)</f>
        <v>0</v>
      </c>
      <c r="J247" s="37">
        <f>IF(F247&gt;3,(G247*10)/100,0)</f>
        <v>650</v>
      </c>
      <c r="K247" s="39">
        <f ca="1">DATEDIF(D247,TODAY(),"Y")</f>
        <v>36</v>
      </c>
    </row>
    <row r="248" spans="1:11" x14ac:dyDescent="0.25">
      <c r="A248" s="35">
        <f t="shared" si="3"/>
        <v>246</v>
      </c>
      <c r="B248" s="35" t="s">
        <v>1315</v>
      </c>
      <c r="C248" s="35" t="s">
        <v>914</v>
      </c>
      <c r="D248" s="36">
        <v>33057</v>
      </c>
      <c r="E248" s="35" t="s">
        <v>62</v>
      </c>
      <c r="F248" s="35">
        <v>2</v>
      </c>
      <c r="G248" s="37">
        <v>14000</v>
      </c>
      <c r="H248" s="37">
        <f ca="1">IF(K248&gt;10,(G248*2)/100,0)</f>
        <v>280</v>
      </c>
      <c r="I248" s="37">
        <f>IF(E248="Hourly",(5*G248)/100,0)</f>
        <v>0</v>
      </c>
      <c r="J248" s="37">
        <f>IF(F248&gt;3,(G248*10)/100,0)</f>
        <v>0</v>
      </c>
      <c r="K248" s="39">
        <f ca="1">DATEDIF(D248,TODAY(),"Y")</f>
        <v>35</v>
      </c>
    </row>
    <row r="249" spans="1:11" x14ac:dyDescent="0.25">
      <c r="A249" s="35">
        <f t="shared" si="3"/>
        <v>247</v>
      </c>
      <c r="B249" s="35" t="s">
        <v>1316</v>
      </c>
      <c r="C249" s="35" t="s">
        <v>1062</v>
      </c>
      <c r="D249" s="36">
        <v>39597</v>
      </c>
      <c r="E249" s="35" t="s">
        <v>642</v>
      </c>
      <c r="F249" s="35">
        <v>1</v>
      </c>
      <c r="G249" s="37">
        <v>3000</v>
      </c>
      <c r="H249" s="37">
        <f ca="1">IF(K249&gt;10,(G249*2)/100,0)</f>
        <v>60</v>
      </c>
      <c r="I249" s="37">
        <f>IF(E249="Hourly",(5*G249)/100,0)</f>
        <v>150</v>
      </c>
      <c r="J249" s="37">
        <f>IF(F249&gt;3,(G249*10)/100,0)</f>
        <v>0</v>
      </c>
      <c r="K249" s="39">
        <f ca="1">DATEDIF(D249,TODAY(),"Y")</f>
        <v>17</v>
      </c>
    </row>
  </sheetData>
  <autoFilter ref="B2:K249" xr:uid="{EB70A153-D47E-4F05-AA89-6F99C47B9806}"/>
  <mergeCells count="1">
    <mergeCell ref="M4:N5"/>
  </mergeCells>
  <dataValidations count="1">
    <dataValidation type="list" allowBlank="1" showInputMessage="1" showErrorMessage="1" sqref="N6" xr:uid="{C99AFC51-1DA9-461D-AF83-3BC92B85CE82}">
      <formula1>$B$3:$B$249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FB95-6BD1-482E-BC60-9D41A6E51A6F}">
  <dimension ref="A1:I248"/>
  <sheetViews>
    <sheetView workbookViewId="0">
      <selection activeCell="G13" sqref="G13"/>
    </sheetView>
  </sheetViews>
  <sheetFormatPr defaultRowHeight="15" x14ac:dyDescent="0.25"/>
  <cols>
    <col min="1" max="1" width="18.5703125" bestFit="1" customWidth="1"/>
    <col min="2" max="2" width="9.5703125" bestFit="1" customWidth="1"/>
    <col min="3" max="3" width="8.5703125" bestFit="1" customWidth="1"/>
    <col min="4" max="4" width="8.85546875" bestFit="1" customWidth="1"/>
    <col min="5" max="5" width="11" bestFit="1" customWidth="1"/>
    <col min="6" max="6" width="15.42578125" bestFit="1" customWidth="1"/>
    <col min="7" max="7" width="16" bestFit="1" customWidth="1"/>
    <col min="8" max="8" width="18.85546875" bestFit="1" customWidth="1"/>
    <col min="9" max="9" width="5.28515625" bestFit="1" customWidth="1"/>
  </cols>
  <sheetData>
    <row r="1" spans="1:9" x14ac:dyDescent="0.25">
      <c r="A1" s="33" t="s">
        <v>629</v>
      </c>
      <c r="B1" s="34" t="s">
        <v>630</v>
      </c>
      <c r="C1" s="33" t="s">
        <v>631</v>
      </c>
      <c r="D1" s="33" t="s">
        <v>632</v>
      </c>
      <c r="E1" s="33" t="s">
        <v>633</v>
      </c>
      <c r="F1" s="33" t="s">
        <v>634</v>
      </c>
      <c r="G1" s="33" t="s">
        <v>635</v>
      </c>
      <c r="H1" s="33" t="s">
        <v>636</v>
      </c>
      <c r="I1" s="33" t="s">
        <v>51</v>
      </c>
    </row>
    <row r="2" spans="1:9" x14ac:dyDescent="0.25">
      <c r="A2" s="35" t="s">
        <v>637</v>
      </c>
      <c r="B2" s="36">
        <v>35225</v>
      </c>
      <c r="C2" s="35" t="s">
        <v>638</v>
      </c>
      <c r="D2" s="35">
        <v>1</v>
      </c>
      <c r="E2" s="37">
        <v>15000</v>
      </c>
      <c r="F2" s="37">
        <f ca="1">IF(I2&gt;10,(E2*2)/100,0)</f>
        <v>300</v>
      </c>
      <c r="G2" s="37">
        <f>IF(C2="Hourly",(5*E2)/100,0)</f>
        <v>0</v>
      </c>
      <c r="H2" s="37">
        <f>IF(D2&gt;3,(E2*10)/100,0)</f>
        <v>0</v>
      </c>
      <c r="I2" s="39">
        <f ca="1">DATEDIF(B2,TODAY(),"Y")</f>
        <v>29</v>
      </c>
    </row>
    <row r="3" spans="1:9" x14ac:dyDescent="0.25">
      <c r="A3" s="35" t="s">
        <v>639</v>
      </c>
      <c r="B3" s="36">
        <v>32344</v>
      </c>
      <c r="C3" s="35" t="s">
        <v>640</v>
      </c>
      <c r="D3" s="35">
        <v>4</v>
      </c>
      <c r="E3" s="37">
        <v>6000</v>
      </c>
      <c r="F3" s="37">
        <f t="shared" ref="F3:F66" ca="1" si="0">IF(I3&gt;10,(E3*2)/100,0)</f>
        <v>120</v>
      </c>
      <c r="G3" s="37">
        <f t="shared" ref="G3:G66" si="1">IF(C3="Hourly",(5*E3)/100,0)</f>
        <v>0</v>
      </c>
      <c r="H3" s="37">
        <f t="shared" ref="H3:H66" si="2">IF(D3&gt;3,(E3*10)/100,0)</f>
        <v>600</v>
      </c>
      <c r="I3" s="39">
        <f t="shared" ref="I3:I66" ca="1" si="3">DATEDIF(B3,TODAY(),"Y")</f>
        <v>37</v>
      </c>
    </row>
    <row r="4" spans="1:9" x14ac:dyDescent="0.25">
      <c r="A4" s="35" t="s">
        <v>641</v>
      </c>
      <c r="B4" s="36">
        <v>39180</v>
      </c>
      <c r="C4" s="35" t="s">
        <v>642</v>
      </c>
      <c r="D4" s="35">
        <v>3</v>
      </c>
      <c r="E4" s="37">
        <v>19000</v>
      </c>
      <c r="F4" s="37">
        <f t="shared" ca="1" si="0"/>
        <v>380</v>
      </c>
      <c r="G4" s="37">
        <f t="shared" si="1"/>
        <v>950</v>
      </c>
      <c r="H4" s="37">
        <f t="shared" si="2"/>
        <v>0</v>
      </c>
      <c r="I4" s="39">
        <f t="shared" ca="1" si="3"/>
        <v>18</v>
      </c>
    </row>
    <row r="5" spans="1:9" x14ac:dyDescent="0.25">
      <c r="A5" s="35" t="s">
        <v>643</v>
      </c>
      <c r="B5" s="36">
        <v>34518</v>
      </c>
      <c r="C5" s="35" t="s">
        <v>638</v>
      </c>
      <c r="D5" s="35">
        <v>2</v>
      </c>
      <c r="E5" s="37">
        <v>17500</v>
      </c>
      <c r="F5" s="37">
        <f t="shared" ca="1" si="0"/>
        <v>350</v>
      </c>
      <c r="G5" s="37">
        <f t="shared" si="1"/>
        <v>0</v>
      </c>
      <c r="H5" s="37">
        <f t="shared" si="2"/>
        <v>0</v>
      </c>
      <c r="I5" s="39">
        <f t="shared" ca="1" si="3"/>
        <v>31</v>
      </c>
    </row>
    <row r="6" spans="1:9" x14ac:dyDescent="0.25">
      <c r="A6" s="35" t="s">
        <v>644</v>
      </c>
      <c r="B6" s="36">
        <v>37196</v>
      </c>
      <c r="C6" s="35" t="s">
        <v>638</v>
      </c>
      <c r="D6" s="35">
        <v>4</v>
      </c>
      <c r="E6" s="37">
        <v>11000</v>
      </c>
      <c r="F6" s="37">
        <f t="shared" ca="1" si="0"/>
        <v>220</v>
      </c>
      <c r="G6" s="37">
        <f t="shared" si="1"/>
        <v>0</v>
      </c>
      <c r="H6" s="37">
        <f t="shared" si="2"/>
        <v>1100</v>
      </c>
      <c r="I6" s="39">
        <f t="shared" ca="1" si="3"/>
        <v>23</v>
      </c>
    </row>
    <row r="7" spans="1:9" x14ac:dyDescent="0.25">
      <c r="A7" s="35" t="s">
        <v>645</v>
      </c>
      <c r="B7" s="36">
        <v>33130</v>
      </c>
      <c r="C7" s="35" t="s">
        <v>62</v>
      </c>
      <c r="D7" s="35">
        <v>5</v>
      </c>
      <c r="E7" s="37">
        <v>13500</v>
      </c>
      <c r="F7" s="37">
        <f t="shared" ca="1" si="0"/>
        <v>270</v>
      </c>
      <c r="G7" s="37">
        <f t="shared" si="1"/>
        <v>0</v>
      </c>
      <c r="H7" s="37">
        <f t="shared" si="2"/>
        <v>1350</v>
      </c>
      <c r="I7" s="39">
        <f t="shared" ca="1" si="3"/>
        <v>34</v>
      </c>
    </row>
    <row r="8" spans="1:9" x14ac:dyDescent="0.25">
      <c r="A8" s="35" t="s">
        <v>646</v>
      </c>
      <c r="B8" s="36">
        <v>35314</v>
      </c>
      <c r="C8" s="35" t="s">
        <v>638</v>
      </c>
      <c r="D8" s="35">
        <v>1</v>
      </c>
      <c r="E8" s="37">
        <v>17000</v>
      </c>
      <c r="F8" s="37">
        <f t="shared" ca="1" si="0"/>
        <v>340</v>
      </c>
      <c r="G8" s="37">
        <f t="shared" si="1"/>
        <v>0</v>
      </c>
      <c r="H8" s="37">
        <f t="shared" si="2"/>
        <v>0</v>
      </c>
      <c r="I8" s="39">
        <f t="shared" ca="1" si="3"/>
        <v>28</v>
      </c>
    </row>
    <row r="9" spans="1:9" x14ac:dyDescent="0.25">
      <c r="A9" s="35" t="s">
        <v>647</v>
      </c>
      <c r="B9" s="36">
        <v>35818</v>
      </c>
      <c r="C9" s="35" t="s">
        <v>638</v>
      </c>
      <c r="D9" s="35">
        <v>5</v>
      </c>
      <c r="E9" s="37">
        <v>18000</v>
      </c>
      <c r="F9" s="37">
        <f t="shared" ca="1" si="0"/>
        <v>360</v>
      </c>
      <c r="G9" s="37">
        <f t="shared" si="1"/>
        <v>0</v>
      </c>
      <c r="H9" s="37">
        <f t="shared" si="2"/>
        <v>1800</v>
      </c>
      <c r="I9" s="39">
        <f t="shared" ca="1" si="3"/>
        <v>27</v>
      </c>
    </row>
    <row r="10" spans="1:9" x14ac:dyDescent="0.25">
      <c r="A10" s="35" t="s">
        <v>648</v>
      </c>
      <c r="B10" s="36">
        <v>37105</v>
      </c>
      <c r="C10" s="35" t="s">
        <v>638</v>
      </c>
      <c r="D10" s="35">
        <v>1</v>
      </c>
      <c r="E10" s="37">
        <v>16000</v>
      </c>
      <c r="F10" s="37">
        <f t="shared" ca="1" si="0"/>
        <v>320</v>
      </c>
      <c r="G10" s="37">
        <f t="shared" si="1"/>
        <v>0</v>
      </c>
      <c r="H10" s="37">
        <f t="shared" si="2"/>
        <v>0</v>
      </c>
      <c r="I10" s="39">
        <f t="shared" ca="1" si="3"/>
        <v>24</v>
      </c>
    </row>
    <row r="11" spans="1:9" x14ac:dyDescent="0.25">
      <c r="A11" s="35" t="s">
        <v>649</v>
      </c>
      <c r="B11" s="36">
        <v>39160</v>
      </c>
      <c r="C11" s="35" t="s">
        <v>638</v>
      </c>
      <c r="D11" s="35">
        <v>3</v>
      </c>
      <c r="E11" s="37">
        <v>16500</v>
      </c>
      <c r="F11" s="37">
        <f t="shared" ca="1" si="0"/>
        <v>330</v>
      </c>
      <c r="G11" s="37">
        <f t="shared" si="1"/>
        <v>0</v>
      </c>
      <c r="H11" s="37">
        <f t="shared" si="2"/>
        <v>0</v>
      </c>
      <c r="I11" s="39">
        <f t="shared" ca="1" si="3"/>
        <v>18</v>
      </c>
    </row>
    <row r="12" spans="1:9" x14ac:dyDescent="0.25">
      <c r="A12" s="35" t="s">
        <v>650</v>
      </c>
      <c r="B12" s="36">
        <v>35947</v>
      </c>
      <c r="C12" s="35" t="s">
        <v>638</v>
      </c>
      <c r="D12" s="35">
        <v>4</v>
      </c>
      <c r="E12" s="37">
        <v>25000</v>
      </c>
      <c r="F12" s="37">
        <f t="shared" ca="1" si="0"/>
        <v>500</v>
      </c>
      <c r="G12" s="37">
        <f t="shared" si="1"/>
        <v>0</v>
      </c>
      <c r="H12" s="37">
        <f t="shared" si="2"/>
        <v>2500</v>
      </c>
      <c r="I12" s="39">
        <f t="shared" ca="1" si="3"/>
        <v>27</v>
      </c>
    </row>
    <row r="13" spans="1:9" x14ac:dyDescent="0.25">
      <c r="A13" s="35" t="s">
        <v>651</v>
      </c>
      <c r="B13" s="36">
        <v>32767</v>
      </c>
      <c r="C13" s="35" t="s">
        <v>638</v>
      </c>
      <c r="D13" s="35">
        <v>3</v>
      </c>
      <c r="E13" s="37">
        <v>18000</v>
      </c>
      <c r="F13" s="37">
        <f t="shared" ca="1" si="0"/>
        <v>360</v>
      </c>
      <c r="G13" s="37">
        <f t="shared" si="1"/>
        <v>0</v>
      </c>
      <c r="H13" s="37">
        <f t="shared" si="2"/>
        <v>0</v>
      </c>
      <c r="I13" s="39">
        <f t="shared" ca="1" si="3"/>
        <v>35</v>
      </c>
    </row>
    <row r="14" spans="1:9" x14ac:dyDescent="0.25">
      <c r="A14" s="35" t="s">
        <v>652</v>
      </c>
      <c r="B14" s="36">
        <v>32402</v>
      </c>
      <c r="C14" s="35" t="s">
        <v>638</v>
      </c>
      <c r="D14" s="35">
        <v>2</v>
      </c>
      <c r="E14" s="37">
        <v>5000</v>
      </c>
      <c r="F14" s="37">
        <f t="shared" ca="1" si="0"/>
        <v>100</v>
      </c>
      <c r="G14" s="37">
        <f t="shared" si="1"/>
        <v>0</v>
      </c>
      <c r="H14" s="37">
        <f t="shared" si="2"/>
        <v>0</v>
      </c>
      <c r="I14" s="39">
        <f t="shared" ca="1" si="3"/>
        <v>36</v>
      </c>
    </row>
    <row r="15" spans="1:9" x14ac:dyDescent="0.25">
      <c r="A15" s="35" t="s">
        <v>653</v>
      </c>
      <c r="B15" s="36">
        <v>34309</v>
      </c>
      <c r="C15" s="35" t="s">
        <v>62</v>
      </c>
      <c r="D15" s="35">
        <v>5</v>
      </c>
      <c r="E15" s="37">
        <v>15500</v>
      </c>
      <c r="F15" s="37">
        <f t="shared" ca="1" si="0"/>
        <v>310</v>
      </c>
      <c r="G15" s="37">
        <f t="shared" si="1"/>
        <v>0</v>
      </c>
      <c r="H15" s="37">
        <f t="shared" si="2"/>
        <v>1550</v>
      </c>
      <c r="I15" s="39">
        <f t="shared" ca="1" si="3"/>
        <v>31</v>
      </c>
    </row>
    <row r="16" spans="1:9" x14ac:dyDescent="0.25">
      <c r="A16" s="35" t="s">
        <v>654</v>
      </c>
      <c r="B16" s="36">
        <v>36072</v>
      </c>
      <c r="C16" s="35" t="s">
        <v>638</v>
      </c>
      <c r="D16" s="35">
        <v>4</v>
      </c>
      <c r="E16" s="37">
        <v>6000</v>
      </c>
      <c r="F16" s="37">
        <f t="shared" ca="1" si="0"/>
        <v>120</v>
      </c>
      <c r="G16" s="37">
        <f t="shared" si="1"/>
        <v>0</v>
      </c>
      <c r="H16" s="37">
        <f t="shared" si="2"/>
        <v>600</v>
      </c>
      <c r="I16" s="39">
        <f t="shared" ca="1" si="3"/>
        <v>26</v>
      </c>
    </row>
    <row r="17" spans="1:9" x14ac:dyDescent="0.25">
      <c r="A17" s="35" t="s">
        <v>655</v>
      </c>
      <c r="B17" s="36">
        <v>33220</v>
      </c>
      <c r="C17" s="35" t="s">
        <v>640</v>
      </c>
      <c r="D17" s="35">
        <v>3</v>
      </c>
      <c r="E17" s="37">
        <v>1500</v>
      </c>
      <c r="F17" s="37">
        <f t="shared" ca="1" si="0"/>
        <v>30</v>
      </c>
      <c r="G17" s="37">
        <f t="shared" si="1"/>
        <v>0</v>
      </c>
      <c r="H17" s="37">
        <f t="shared" si="2"/>
        <v>0</v>
      </c>
      <c r="I17" s="39">
        <f t="shared" ca="1" si="3"/>
        <v>34</v>
      </c>
    </row>
    <row r="18" spans="1:9" x14ac:dyDescent="0.25">
      <c r="A18" s="35" t="s">
        <v>656</v>
      </c>
      <c r="B18" s="36">
        <v>36295</v>
      </c>
      <c r="C18" s="35" t="s">
        <v>638</v>
      </c>
      <c r="D18" s="35">
        <v>5</v>
      </c>
      <c r="E18" s="37">
        <v>14000</v>
      </c>
      <c r="F18" s="37">
        <f t="shared" ca="1" si="0"/>
        <v>280</v>
      </c>
      <c r="G18" s="37">
        <f t="shared" si="1"/>
        <v>0</v>
      </c>
      <c r="H18" s="37">
        <f t="shared" si="2"/>
        <v>1400</v>
      </c>
      <c r="I18" s="39">
        <f t="shared" ca="1" si="3"/>
        <v>26</v>
      </c>
    </row>
    <row r="19" spans="1:9" x14ac:dyDescent="0.25">
      <c r="A19" s="35" t="s">
        <v>657</v>
      </c>
      <c r="B19" s="36">
        <v>35656</v>
      </c>
      <c r="C19" s="35" t="s">
        <v>642</v>
      </c>
      <c r="D19" s="35">
        <v>3</v>
      </c>
      <c r="E19" s="37">
        <v>7000</v>
      </c>
      <c r="F19" s="37">
        <f t="shared" ca="1" si="0"/>
        <v>140</v>
      </c>
      <c r="G19" s="37">
        <f t="shared" si="1"/>
        <v>350</v>
      </c>
      <c r="H19" s="37">
        <f t="shared" si="2"/>
        <v>0</v>
      </c>
      <c r="I19" s="39">
        <f t="shared" ca="1" si="3"/>
        <v>28</v>
      </c>
    </row>
    <row r="20" spans="1:9" x14ac:dyDescent="0.25">
      <c r="A20" s="35" t="s">
        <v>658</v>
      </c>
      <c r="B20" s="36">
        <v>34251</v>
      </c>
      <c r="C20" s="35" t="s">
        <v>638</v>
      </c>
      <c r="D20" s="35">
        <v>5</v>
      </c>
      <c r="E20" s="37">
        <v>10000</v>
      </c>
      <c r="F20" s="37">
        <f t="shared" ca="1" si="0"/>
        <v>200</v>
      </c>
      <c r="G20" s="37">
        <f t="shared" si="1"/>
        <v>0</v>
      </c>
      <c r="H20" s="37">
        <f t="shared" si="2"/>
        <v>1000</v>
      </c>
      <c r="I20" s="39">
        <f t="shared" ca="1" si="3"/>
        <v>31</v>
      </c>
    </row>
    <row r="21" spans="1:9" x14ac:dyDescent="0.25">
      <c r="A21" s="35" t="s">
        <v>659</v>
      </c>
      <c r="B21" s="36">
        <v>32526</v>
      </c>
      <c r="C21" s="35" t="s">
        <v>640</v>
      </c>
      <c r="D21" s="35">
        <v>3</v>
      </c>
      <c r="E21" s="37">
        <v>16000</v>
      </c>
      <c r="F21" s="37">
        <f t="shared" ca="1" si="0"/>
        <v>320</v>
      </c>
      <c r="G21" s="37">
        <f t="shared" si="1"/>
        <v>0</v>
      </c>
      <c r="H21" s="37">
        <f t="shared" si="2"/>
        <v>0</v>
      </c>
      <c r="I21" s="39">
        <f t="shared" ca="1" si="3"/>
        <v>36</v>
      </c>
    </row>
    <row r="22" spans="1:9" x14ac:dyDescent="0.25">
      <c r="A22" s="35" t="s">
        <v>660</v>
      </c>
      <c r="B22" s="36">
        <v>33528</v>
      </c>
      <c r="C22" s="35" t="s">
        <v>638</v>
      </c>
      <c r="D22" s="35">
        <v>5</v>
      </c>
      <c r="E22" s="37">
        <v>21500</v>
      </c>
      <c r="F22" s="37">
        <f t="shared" ca="1" si="0"/>
        <v>430</v>
      </c>
      <c r="G22" s="37">
        <f t="shared" si="1"/>
        <v>0</v>
      </c>
      <c r="H22" s="37">
        <f t="shared" si="2"/>
        <v>2150</v>
      </c>
      <c r="I22" s="39">
        <f t="shared" ca="1" si="3"/>
        <v>33</v>
      </c>
    </row>
    <row r="23" spans="1:9" x14ac:dyDescent="0.25">
      <c r="A23" s="35" t="s">
        <v>661</v>
      </c>
      <c r="B23" s="36">
        <v>33035</v>
      </c>
      <c r="C23" s="35" t="s">
        <v>62</v>
      </c>
      <c r="D23" s="35">
        <v>4</v>
      </c>
      <c r="E23" s="37">
        <v>2000</v>
      </c>
      <c r="F23" s="37">
        <f t="shared" ca="1" si="0"/>
        <v>40</v>
      </c>
      <c r="G23" s="37">
        <f t="shared" si="1"/>
        <v>0</v>
      </c>
      <c r="H23" s="37">
        <f t="shared" si="2"/>
        <v>200</v>
      </c>
      <c r="I23" s="39">
        <f t="shared" ca="1" si="3"/>
        <v>35</v>
      </c>
    </row>
    <row r="24" spans="1:9" x14ac:dyDescent="0.25">
      <c r="A24" s="35" t="s">
        <v>662</v>
      </c>
      <c r="B24" s="36">
        <v>33886</v>
      </c>
      <c r="C24" s="35" t="s">
        <v>638</v>
      </c>
      <c r="D24" s="35">
        <v>5</v>
      </c>
      <c r="E24" s="37">
        <v>2000</v>
      </c>
      <c r="F24" s="37">
        <f t="shared" ca="1" si="0"/>
        <v>40</v>
      </c>
      <c r="G24" s="37">
        <f t="shared" si="1"/>
        <v>0</v>
      </c>
      <c r="H24" s="37">
        <f t="shared" si="2"/>
        <v>200</v>
      </c>
      <c r="I24" s="39">
        <f t="shared" ca="1" si="3"/>
        <v>32</v>
      </c>
    </row>
    <row r="25" spans="1:9" x14ac:dyDescent="0.25">
      <c r="A25" s="35" t="s">
        <v>663</v>
      </c>
      <c r="B25" s="36">
        <v>38024</v>
      </c>
      <c r="C25" s="35" t="s">
        <v>62</v>
      </c>
      <c r="D25" s="35">
        <v>3</v>
      </c>
      <c r="E25" s="37">
        <v>16500</v>
      </c>
      <c r="F25" s="37">
        <f t="shared" ca="1" si="0"/>
        <v>330</v>
      </c>
      <c r="G25" s="37">
        <f t="shared" si="1"/>
        <v>0</v>
      </c>
      <c r="H25" s="37">
        <f t="shared" si="2"/>
        <v>0</v>
      </c>
      <c r="I25" s="39">
        <f t="shared" ca="1" si="3"/>
        <v>21</v>
      </c>
    </row>
    <row r="26" spans="1:9" x14ac:dyDescent="0.25">
      <c r="A26" s="35" t="s">
        <v>664</v>
      </c>
      <c r="B26" s="38">
        <v>39346</v>
      </c>
      <c r="C26" s="35" t="s">
        <v>638</v>
      </c>
      <c r="D26" s="35">
        <v>1</v>
      </c>
      <c r="E26" s="37">
        <v>16500</v>
      </c>
      <c r="F26" s="37">
        <f t="shared" ca="1" si="0"/>
        <v>330</v>
      </c>
      <c r="G26" s="37">
        <f t="shared" si="1"/>
        <v>0</v>
      </c>
      <c r="H26" s="37">
        <f t="shared" si="2"/>
        <v>0</v>
      </c>
      <c r="I26" s="39">
        <f t="shared" ca="1" si="3"/>
        <v>17</v>
      </c>
    </row>
    <row r="27" spans="1:9" x14ac:dyDescent="0.25">
      <c r="A27" s="35" t="s">
        <v>665</v>
      </c>
      <c r="B27" s="36">
        <v>34883</v>
      </c>
      <c r="C27" s="35" t="s">
        <v>638</v>
      </c>
      <c r="D27" s="35">
        <v>3</v>
      </c>
      <c r="E27" s="37">
        <v>12000</v>
      </c>
      <c r="F27" s="37">
        <f t="shared" ca="1" si="0"/>
        <v>240</v>
      </c>
      <c r="G27" s="37">
        <f t="shared" si="1"/>
        <v>0</v>
      </c>
      <c r="H27" s="37">
        <f t="shared" si="2"/>
        <v>0</v>
      </c>
      <c r="I27" s="39">
        <f t="shared" ca="1" si="3"/>
        <v>30</v>
      </c>
    </row>
    <row r="28" spans="1:9" x14ac:dyDescent="0.25">
      <c r="A28" s="35" t="s">
        <v>666</v>
      </c>
      <c r="B28" s="36">
        <v>34896</v>
      </c>
      <c r="C28" s="35" t="s">
        <v>640</v>
      </c>
      <c r="D28" s="35">
        <v>4</v>
      </c>
      <c r="E28" s="37">
        <v>11000</v>
      </c>
      <c r="F28" s="37">
        <f t="shared" ca="1" si="0"/>
        <v>220</v>
      </c>
      <c r="G28" s="37">
        <f t="shared" si="1"/>
        <v>0</v>
      </c>
      <c r="H28" s="37">
        <f t="shared" si="2"/>
        <v>1100</v>
      </c>
      <c r="I28" s="39">
        <f t="shared" ca="1" si="3"/>
        <v>30</v>
      </c>
    </row>
    <row r="29" spans="1:9" x14ac:dyDescent="0.25">
      <c r="A29" s="35" t="s">
        <v>667</v>
      </c>
      <c r="B29" s="36">
        <v>34956</v>
      </c>
      <c r="C29" s="35" t="s">
        <v>62</v>
      </c>
      <c r="D29" s="35">
        <v>3</v>
      </c>
      <c r="E29" s="37">
        <v>6000</v>
      </c>
      <c r="F29" s="37">
        <f t="shared" ca="1" si="0"/>
        <v>120</v>
      </c>
      <c r="G29" s="37">
        <f t="shared" si="1"/>
        <v>0</v>
      </c>
      <c r="H29" s="37">
        <f t="shared" si="2"/>
        <v>0</v>
      </c>
      <c r="I29" s="39">
        <f t="shared" ca="1" si="3"/>
        <v>29</v>
      </c>
    </row>
    <row r="30" spans="1:9" x14ac:dyDescent="0.25">
      <c r="A30" s="35" t="s">
        <v>668</v>
      </c>
      <c r="B30" s="36">
        <v>35950</v>
      </c>
      <c r="C30" s="35" t="s">
        <v>640</v>
      </c>
      <c r="D30" s="35">
        <v>3</v>
      </c>
      <c r="E30" s="37">
        <v>8500</v>
      </c>
      <c r="F30" s="37">
        <f t="shared" ca="1" si="0"/>
        <v>170</v>
      </c>
      <c r="G30" s="37">
        <f t="shared" si="1"/>
        <v>0</v>
      </c>
      <c r="H30" s="37">
        <f t="shared" si="2"/>
        <v>0</v>
      </c>
      <c r="I30" s="39">
        <f t="shared" ca="1" si="3"/>
        <v>27</v>
      </c>
    </row>
    <row r="31" spans="1:9" x14ac:dyDescent="0.25">
      <c r="A31" s="35" t="s">
        <v>669</v>
      </c>
      <c r="B31" s="36">
        <v>39139</v>
      </c>
      <c r="C31" s="35" t="s">
        <v>638</v>
      </c>
      <c r="D31" s="35">
        <v>5</v>
      </c>
      <c r="E31" s="37">
        <v>11500</v>
      </c>
      <c r="F31" s="37">
        <f t="shared" ca="1" si="0"/>
        <v>230</v>
      </c>
      <c r="G31" s="37">
        <f t="shared" si="1"/>
        <v>0</v>
      </c>
      <c r="H31" s="37">
        <f t="shared" si="2"/>
        <v>1150</v>
      </c>
      <c r="I31" s="39">
        <f t="shared" ca="1" si="3"/>
        <v>18</v>
      </c>
    </row>
    <row r="32" spans="1:9" x14ac:dyDescent="0.25">
      <c r="A32" s="35" t="s">
        <v>670</v>
      </c>
      <c r="B32" s="36">
        <v>33705</v>
      </c>
      <c r="C32" s="35" t="s">
        <v>62</v>
      </c>
      <c r="D32" s="35">
        <v>3</v>
      </c>
      <c r="E32" s="37">
        <v>6500</v>
      </c>
      <c r="F32" s="37">
        <f t="shared" ca="1" si="0"/>
        <v>130</v>
      </c>
      <c r="G32" s="37">
        <f t="shared" si="1"/>
        <v>0</v>
      </c>
      <c r="H32" s="37">
        <f t="shared" si="2"/>
        <v>0</v>
      </c>
      <c r="I32" s="39">
        <f t="shared" ca="1" si="3"/>
        <v>33</v>
      </c>
    </row>
    <row r="33" spans="1:9" x14ac:dyDescent="0.25">
      <c r="A33" s="35" t="s">
        <v>671</v>
      </c>
      <c r="B33" s="36">
        <v>35092</v>
      </c>
      <c r="C33" s="35" t="s">
        <v>62</v>
      </c>
      <c r="D33" s="35">
        <v>3</v>
      </c>
      <c r="E33" s="37">
        <v>15000</v>
      </c>
      <c r="F33" s="37">
        <f t="shared" ca="1" si="0"/>
        <v>300</v>
      </c>
      <c r="G33" s="37">
        <f t="shared" si="1"/>
        <v>0</v>
      </c>
      <c r="H33" s="37">
        <f t="shared" si="2"/>
        <v>0</v>
      </c>
      <c r="I33" s="39">
        <f t="shared" ca="1" si="3"/>
        <v>29</v>
      </c>
    </row>
    <row r="34" spans="1:9" x14ac:dyDescent="0.25">
      <c r="A34" s="35" t="s">
        <v>672</v>
      </c>
      <c r="B34" s="36">
        <v>38583</v>
      </c>
      <c r="C34" s="35" t="s">
        <v>62</v>
      </c>
      <c r="D34" s="35">
        <v>4</v>
      </c>
      <c r="E34" s="37">
        <v>2000</v>
      </c>
      <c r="F34" s="37">
        <f t="shared" ca="1" si="0"/>
        <v>40</v>
      </c>
      <c r="G34" s="37">
        <f t="shared" si="1"/>
        <v>0</v>
      </c>
      <c r="H34" s="37">
        <f t="shared" si="2"/>
        <v>200</v>
      </c>
      <c r="I34" s="39">
        <f t="shared" ca="1" si="3"/>
        <v>20</v>
      </c>
    </row>
    <row r="35" spans="1:9" x14ac:dyDescent="0.25">
      <c r="A35" s="35" t="s">
        <v>673</v>
      </c>
      <c r="B35" s="38">
        <v>39307</v>
      </c>
      <c r="C35" s="35" t="s">
        <v>62</v>
      </c>
      <c r="D35" s="35">
        <v>5</v>
      </c>
      <c r="E35" s="37">
        <v>6000</v>
      </c>
      <c r="F35" s="37">
        <f t="shared" ca="1" si="0"/>
        <v>120</v>
      </c>
      <c r="G35" s="37">
        <f t="shared" si="1"/>
        <v>0</v>
      </c>
      <c r="H35" s="37">
        <f t="shared" si="2"/>
        <v>600</v>
      </c>
      <c r="I35" s="39">
        <f t="shared" ca="1" si="3"/>
        <v>18</v>
      </c>
    </row>
    <row r="36" spans="1:9" x14ac:dyDescent="0.25">
      <c r="A36" s="35" t="s">
        <v>674</v>
      </c>
      <c r="B36" s="36">
        <v>36937</v>
      </c>
      <c r="C36" s="35" t="s">
        <v>638</v>
      </c>
      <c r="D36" s="35">
        <v>1</v>
      </c>
      <c r="E36" s="37">
        <v>17000</v>
      </c>
      <c r="F36" s="37">
        <f t="shared" ca="1" si="0"/>
        <v>340</v>
      </c>
      <c r="G36" s="37">
        <f t="shared" si="1"/>
        <v>0</v>
      </c>
      <c r="H36" s="37">
        <f t="shared" si="2"/>
        <v>0</v>
      </c>
      <c r="I36" s="39">
        <f t="shared" ca="1" si="3"/>
        <v>24</v>
      </c>
    </row>
    <row r="37" spans="1:9" x14ac:dyDescent="0.25">
      <c r="A37" s="35" t="s">
        <v>675</v>
      </c>
      <c r="B37" s="36">
        <v>32125</v>
      </c>
      <c r="C37" s="35" t="s">
        <v>638</v>
      </c>
      <c r="D37" s="35">
        <v>1</v>
      </c>
      <c r="E37" s="37">
        <v>14000</v>
      </c>
      <c r="F37" s="37">
        <f t="shared" ca="1" si="0"/>
        <v>280</v>
      </c>
      <c r="G37" s="37">
        <f t="shared" si="1"/>
        <v>0</v>
      </c>
      <c r="H37" s="37">
        <f t="shared" si="2"/>
        <v>0</v>
      </c>
      <c r="I37" s="39">
        <f t="shared" ca="1" si="3"/>
        <v>37</v>
      </c>
    </row>
    <row r="38" spans="1:9" x14ac:dyDescent="0.25">
      <c r="A38" s="35" t="s">
        <v>676</v>
      </c>
      <c r="B38" s="36">
        <v>38201</v>
      </c>
      <c r="C38" s="35" t="s">
        <v>638</v>
      </c>
      <c r="D38" s="35">
        <v>5</v>
      </c>
      <c r="E38" s="37">
        <v>15500</v>
      </c>
      <c r="F38" s="37">
        <f t="shared" ca="1" si="0"/>
        <v>310</v>
      </c>
      <c r="G38" s="37">
        <f t="shared" si="1"/>
        <v>0</v>
      </c>
      <c r="H38" s="37">
        <f t="shared" si="2"/>
        <v>1550</v>
      </c>
      <c r="I38" s="39">
        <f t="shared" ca="1" si="3"/>
        <v>21</v>
      </c>
    </row>
    <row r="39" spans="1:9" x14ac:dyDescent="0.25">
      <c r="A39" s="35" t="s">
        <v>677</v>
      </c>
      <c r="B39" s="36">
        <v>35303</v>
      </c>
      <c r="C39" s="35" t="s">
        <v>638</v>
      </c>
      <c r="D39" s="35">
        <v>2</v>
      </c>
      <c r="E39" s="37">
        <v>1000</v>
      </c>
      <c r="F39" s="37">
        <f t="shared" ca="1" si="0"/>
        <v>20</v>
      </c>
      <c r="G39" s="37">
        <f t="shared" si="1"/>
        <v>0</v>
      </c>
      <c r="H39" s="37">
        <f t="shared" si="2"/>
        <v>0</v>
      </c>
      <c r="I39" s="39">
        <f t="shared" ca="1" si="3"/>
        <v>29</v>
      </c>
    </row>
    <row r="40" spans="1:9" x14ac:dyDescent="0.25">
      <c r="A40" s="35" t="s">
        <v>678</v>
      </c>
      <c r="B40" s="36">
        <v>36666</v>
      </c>
      <c r="C40" s="35" t="s">
        <v>638</v>
      </c>
      <c r="D40" s="35">
        <v>1</v>
      </c>
      <c r="E40" s="37">
        <v>12500</v>
      </c>
      <c r="F40" s="37">
        <f t="shared" ca="1" si="0"/>
        <v>250</v>
      </c>
      <c r="G40" s="37">
        <f t="shared" si="1"/>
        <v>0</v>
      </c>
      <c r="H40" s="37">
        <f t="shared" si="2"/>
        <v>0</v>
      </c>
      <c r="I40" s="39">
        <f t="shared" ca="1" si="3"/>
        <v>25</v>
      </c>
    </row>
    <row r="41" spans="1:9" x14ac:dyDescent="0.25">
      <c r="A41" s="35" t="s">
        <v>679</v>
      </c>
      <c r="B41" s="36">
        <v>32667</v>
      </c>
      <c r="C41" s="35" t="s">
        <v>638</v>
      </c>
      <c r="D41" s="35">
        <v>5</v>
      </c>
      <c r="E41" s="37">
        <v>8500</v>
      </c>
      <c r="F41" s="37">
        <f t="shared" ca="1" si="0"/>
        <v>170</v>
      </c>
      <c r="G41" s="37">
        <f t="shared" si="1"/>
        <v>0</v>
      </c>
      <c r="H41" s="37">
        <f t="shared" si="2"/>
        <v>850</v>
      </c>
      <c r="I41" s="39">
        <f t="shared" ca="1" si="3"/>
        <v>36</v>
      </c>
    </row>
    <row r="42" spans="1:9" x14ac:dyDescent="0.25">
      <c r="A42" s="35" t="s">
        <v>680</v>
      </c>
      <c r="B42" s="36">
        <v>35131</v>
      </c>
      <c r="C42" s="35" t="s">
        <v>638</v>
      </c>
      <c r="D42" s="35">
        <v>1</v>
      </c>
      <c r="E42" s="37">
        <v>15500</v>
      </c>
      <c r="F42" s="37">
        <f t="shared" ca="1" si="0"/>
        <v>310</v>
      </c>
      <c r="G42" s="37">
        <f t="shared" si="1"/>
        <v>0</v>
      </c>
      <c r="H42" s="37">
        <f t="shared" si="2"/>
        <v>0</v>
      </c>
      <c r="I42" s="39">
        <f t="shared" ca="1" si="3"/>
        <v>29</v>
      </c>
    </row>
    <row r="43" spans="1:9" x14ac:dyDescent="0.25">
      <c r="A43" s="35" t="s">
        <v>681</v>
      </c>
      <c r="B43" s="36">
        <v>32501</v>
      </c>
      <c r="C43" s="35" t="s">
        <v>638</v>
      </c>
      <c r="D43" s="35">
        <v>5</v>
      </c>
      <c r="E43" s="37">
        <v>18500</v>
      </c>
      <c r="F43" s="37">
        <f t="shared" ca="1" si="0"/>
        <v>370</v>
      </c>
      <c r="G43" s="37">
        <f t="shared" si="1"/>
        <v>0</v>
      </c>
      <c r="H43" s="37">
        <f t="shared" si="2"/>
        <v>1850</v>
      </c>
      <c r="I43" s="39">
        <f t="shared" ca="1" si="3"/>
        <v>36</v>
      </c>
    </row>
    <row r="44" spans="1:9" x14ac:dyDescent="0.25">
      <c r="A44" s="35" t="s">
        <v>682</v>
      </c>
      <c r="B44" s="36">
        <v>36721</v>
      </c>
      <c r="C44" s="35" t="s">
        <v>62</v>
      </c>
      <c r="D44" s="35">
        <v>2</v>
      </c>
      <c r="E44" s="37">
        <v>9000</v>
      </c>
      <c r="F44" s="37">
        <f t="shared" ca="1" si="0"/>
        <v>180</v>
      </c>
      <c r="G44" s="37">
        <f t="shared" si="1"/>
        <v>0</v>
      </c>
      <c r="H44" s="37">
        <f t="shared" si="2"/>
        <v>0</v>
      </c>
      <c r="I44" s="39">
        <f t="shared" ca="1" si="3"/>
        <v>25</v>
      </c>
    </row>
    <row r="45" spans="1:9" x14ac:dyDescent="0.25">
      <c r="A45" s="35" t="s">
        <v>683</v>
      </c>
      <c r="B45" s="36">
        <v>35230</v>
      </c>
      <c r="C45" s="35" t="s">
        <v>62</v>
      </c>
      <c r="D45" s="35">
        <v>5</v>
      </c>
      <c r="E45" s="37">
        <v>10500</v>
      </c>
      <c r="F45" s="37">
        <f t="shared" ca="1" si="0"/>
        <v>210</v>
      </c>
      <c r="G45" s="37">
        <f t="shared" si="1"/>
        <v>0</v>
      </c>
      <c r="H45" s="37">
        <f t="shared" si="2"/>
        <v>1050</v>
      </c>
      <c r="I45" s="39">
        <f t="shared" ca="1" si="3"/>
        <v>29</v>
      </c>
    </row>
    <row r="46" spans="1:9" x14ac:dyDescent="0.25">
      <c r="A46" s="35" t="s">
        <v>684</v>
      </c>
      <c r="B46" s="36">
        <v>37641</v>
      </c>
      <c r="C46" s="35" t="s">
        <v>638</v>
      </c>
      <c r="D46" s="35">
        <v>5</v>
      </c>
      <c r="E46" s="37">
        <v>12000</v>
      </c>
      <c r="F46" s="37">
        <f t="shared" ca="1" si="0"/>
        <v>240</v>
      </c>
      <c r="G46" s="37">
        <f t="shared" si="1"/>
        <v>0</v>
      </c>
      <c r="H46" s="37">
        <f t="shared" si="2"/>
        <v>1200</v>
      </c>
      <c r="I46" s="39">
        <f t="shared" ca="1" si="3"/>
        <v>22</v>
      </c>
    </row>
    <row r="47" spans="1:9" x14ac:dyDescent="0.25">
      <c r="A47" s="35" t="s">
        <v>685</v>
      </c>
      <c r="B47" s="36">
        <v>34383</v>
      </c>
      <c r="C47" s="35" t="s">
        <v>638</v>
      </c>
      <c r="D47" s="35">
        <v>2</v>
      </c>
      <c r="E47" s="37">
        <v>10000</v>
      </c>
      <c r="F47" s="37">
        <f t="shared" ca="1" si="0"/>
        <v>200</v>
      </c>
      <c r="G47" s="37">
        <f t="shared" si="1"/>
        <v>0</v>
      </c>
      <c r="H47" s="37">
        <f t="shared" si="2"/>
        <v>0</v>
      </c>
      <c r="I47" s="39">
        <f t="shared" ca="1" si="3"/>
        <v>31</v>
      </c>
    </row>
    <row r="48" spans="1:9" x14ac:dyDescent="0.25">
      <c r="A48" s="35" t="s">
        <v>686</v>
      </c>
      <c r="B48" s="36">
        <v>34993</v>
      </c>
      <c r="C48" s="35" t="s">
        <v>62</v>
      </c>
      <c r="D48" s="35">
        <v>5</v>
      </c>
      <c r="E48" s="37">
        <v>2500</v>
      </c>
      <c r="F48" s="37">
        <f t="shared" ca="1" si="0"/>
        <v>50</v>
      </c>
      <c r="G48" s="37">
        <f t="shared" si="1"/>
        <v>0</v>
      </c>
      <c r="H48" s="37">
        <f t="shared" si="2"/>
        <v>250</v>
      </c>
      <c r="I48" s="39">
        <f t="shared" ca="1" si="3"/>
        <v>29</v>
      </c>
    </row>
    <row r="49" spans="1:9" x14ac:dyDescent="0.25">
      <c r="A49" s="35" t="s">
        <v>687</v>
      </c>
      <c r="B49" s="36">
        <v>35317</v>
      </c>
      <c r="C49" s="35" t="s">
        <v>642</v>
      </c>
      <c r="D49" s="35">
        <v>4</v>
      </c>
      <c r="E49" s="37">
        <v>16500</v>
      </c>
      <c r="F49" s="37">
        <f t="shared" ca="1" si="0"/>
        <v>330</v>
      </c>
      <c r="G49" s="37">
        <f t="shared" si="1"/>
        <v>825</v>
      </c>
      <c r="H49" s="37">
        <f t="shared" si="2"/>
        <v>1650</v>
      </c>
      <c r="I49" s="39">
        <f t="shared" ca="1" si="3"/>
        <v>28</v>
      </c>
    </row>
    <row r="50" spans="1:9" x14ac:dyDescent="0.25">
      <c r="A50" s="35" t="s">
        <v>688</v>
      </c>
      <c r="B50" s="36">
        <v>36342</v>
      </c>
      <c r="C50" s="35" t="s">
        <v>638</v>
      </c>
      <c r="D50" s="35">
        <v>3</v>
      </c>
      <c r="E50" s="37">
        <v>6500</v>
      </c>
      <c r="F50" s="37">
        <f t="shared" ca="1" si="0"/>
        <v>130</v>
      </c>
      <c r="G50" s="37">
        <f t="shared" si="1"/>
        <v>0</v>
      </c>
      <c r="H50" s="37">
        <f t="shared" si="2"/>
        <v>0</v>
      </c>
      <c r="I50" s="39">
        <f t="shared" ca="1" si="3"/>
        <v>26</v>
      </c>
    </row>
    <row r="51" spans="1:9" x14ac:dyDescent="0.25">
      <c r="A51" s="35" t="s">
        <v>689</v>
      </c>
      <c r="B51" s="36">
        <v>38947</v>
      </c>
      <c r="C51" s="35" t="s">
        <v>642</v>
      </c>
      <c r="D51" s="35">
        <v>3</v>
      </c>
      <c r="E51" s="37">
        <v>16500</v>
      </c>
      <c r="F51" s="37">
        <f t="shared" ca="1" si="0"/>
        <v>330</v>
      </c>
      <c r="G51" s="37">
        <f t="shared" si="1"/>
        <v>825</v>
      </c>
      <c r="H51" s="37">
        <f t="shared" si="2"/>
        <v>0</v>
      </c>
      <c r="I51" s="39">
        <f t="shared" ca="1" si="3"/>
        <v>19</v>
      </c>
    </row>
    <row r="52" spans="1:9" x14ac:dyDescent="0.25">
      <c r="A52" s="35" t="s">
        <v>690</v>
      </c>
      <c r="B52" s="36">
        <v>32478</v>
      </c>
      <c r="C52" s="35" t="s">
        <v>62</v>
      </c>
      <c r="D52" s="35">
        <v>2</v>
      </c>
      <c r="E52" s="37">
        <v>24000</v>
      </c>
      <c r="F52" s="37">
        <f t="shared" ca="1" si="0"/>
        <v>480</v>
      </c>
      <c r="G52" s="37">
        <f t="shared" si="1"/>
        <v>0</v>
      </c>
      <c r="H52" s="37">
        <f t="shared" si="2"/>
        <v>0</v>
      </c>
      <c r="I52" s="39">
        <f t="shared" ca="1" si="3"/>
        <v>36</v>
      </c>
    </row>
    <row r="53" spans="1:9" x14ac:dyDescent="0.25">
      <c r="A53" s="35" t="s">
        <v>691</v>
      </c>
      <c r="B53" s="36">
        <v>33809</v>
      </c>
      <c r="C53" s="35" t="s">
        <v>640</v>
      </c>
      <c r="D53" s="35">
        <v>4</v>
      </c>
      <c r="E53" s="37">
        <v>13000</v>
      </c>
      <c r="F53" s="37">
        <f t="shared" ca="1" si="0"/>
        <v>260</v>
      </c>
      <c r="G53" s="37">
        <f t="shared" si="1"/>
        <v>0</v>
      </c>
      <c r="H53" s="37">
        <f t="shared" si="2"/>
        <v>1300</v>
      </c>
      <c r="I53" s="39">
        <f t="shared" ca="1" si="3"/>
        <v>33</v>
      </c>
    </row>
    <row r="54" spans="1:9" x14ac:dyDescent="0.25">
      <c r="A54" s="35" t="s">
        <v>692</v>
      </c>
      <c r="B54" s="36">
        <v>33215</v>
      </c>
      <c r="C54" s="35" t="s">
        <v>62</v>
      </c>
      <c r="D54" s="35">
        <v>2</v>
      </c>
      <c r="E54" s="37">
        <v>10500</v>
      </c>
      <c r="F54" s="37">
        <f t="shared" ca="1" si="0"/>
        <v>210</v>
      </c>
      <c r="G54" s="37">
        <f t="shared" si="1"/>
        <v>0</v>
      </c>
      <c r="H54" s="37">
        <f t="shared" si="2"/>
        <v>0</v>
      </c>
      <c r="I54" s="39">
        <f t="shared" ca="1" si="3"/>
        <v>34</v>
      </c>
    </row>
    <row r="55" spans="1:9" x14ac:dyDescent="0.25">
      <c r="A55" s="35" t="s">
        <v>693</v>
      </c>
      <c r="B55" s="36">
        <v>35697</v>
      </c>
      <c r="C55" s="35" t="s">
        <v>638</v>
      </c>
      <c r="D55" s="35">
        <v>2</v>
      </c>
      <c r="E55" s="37">
        <v>18500</v>
      </c>
      <c r="F55" s="37">
        <f t="shared" ca="1" si="0"/>
        <v>370</v>
      </c>
      <c r="G55" s="37">
        <f t="shared" si="1"/>
        <v>0</v>
      </c>
      <c r="H55" s="37">
        <f t="shared" si="2"/>
        <v>0</v>
      </c>
      <c r="I55" s="39">
        <f t="shared" ca="1" si="3"/>
        <v>27</v>
      </c>
    </row>
    <row r="56" spans="1:9" x14ac:dyDescent="0.25">
      <c r="A56" s="35" t="s">
        <v>694</v>
      </c>
      <c r="B56" s="36">
        <v>34555</v>
      </c>
      <c r="C56" s="35" t="s">
        <v>638</v>
      </c>
      <c r="D56" s="35">
        <v>5</v>
      </c>
      <c r="E56" s="37">
        <v>23500</v>
      </c>
      <c r="F56" s="37">
        <f t="shared" ca="1" si="0"/>
        <v>470</v>
      </c>
      <c r="G56" s="37">
        <f t="shared" si="1"/>
        <v>0</v>
      </c>
      <c r="H56" s="37">
        <f t="shared" si="2"/>
        <v>2350</v>
      </c>
      <c r="I56" s="39">
        <f t="shared" ca="1" si="3"/>
        <v>31</v>
      </c>
    </row>
    <row r="57" spans="1:9" x14ac:dyDescent="0.25">
      <c r="A57" s="35" t="s">
        <v>695</v>
      </c>
      <c r="B57" s="36">
        <v>34240</v>
      </c>
      <c r="C57" s="35" t="s">
        <v>640</v>
      </c>
      <c r="D57" s="35">
        <v>2</v>
      </c>
      <c r="E57" s="37">
        <v>22500</v>
      </c>
      <c r="F57" s="37">
        <f t="shared" ca="1" si="0"/>
        <v>450</v>
      </c>
      <c r="G57" s="37">
        <f t="shared" si="1"/>
        <v>0</v>
      </c>
      <c r="H57" s="37">
        <f t="shared" si="2"/>
        <v>0</v>
      </c>
      <c r="I57" s="39">
        <f t="shared" ca="1" si="3"/>
        <v>31</v>
      </c>
    </row>
    <row r="58" spans="1:9" x14ac:dyDescent="0.25">
      <c r="A58" s="35" t="s">
        <v>696</v>
      </c>
      <c r="B58" s="36">
        <v>37807</v>
      </c>
      <c r="C58" s="35" t="s">
        <v>638</v>
      </c>
      <c r="D58" s="35">
        <v>4</v>
      </c>
      <c r="E58" s="37">
        <v>12000</v>
      </c>
      <c r="F58" s="37">
        <f t="shared" ca="1" si="0"/>
        <v>240</v>
      </c>
      <c r="G58" s="37">
        <f t="shared" si="1"/>
        <v>0</v>
      </c>
      <c r="H58" s="37">
        <f t="shared" si="2"/>
        <v>1200</v>
      </c>
      <c r="I58" s="39">
        <f t="shared" ca="1" si="3"/>
        <v>22</v>
      </c>
    </row>
    <row r="59" spans="1:9" x14ac:dyDescent="0.25">
      <c r="A59" s="35" t="s">
        <v>697</v>
      </c>
      <c r="B59" s="36">
        <v>39108</v>
      </c>
      <c r="C59" s="35" t="s">
        <v>62</v>
      </c>
      <c r="D59" s="35">
        <v>4</v>
      </c>
      <c r="E59" s="37">
        <v>13500</v>
      </c>
      <c r="F59" s="37">
        <f t="shared" ca="1" si="0"/>
        <v>270</v>
      </c>
      <c r="G59" s="37">
        <f t="shared" si="1"/>
        <v>0</v>
      </c>
      <c r="H59" s="37">
        <f t="shared" si="2"/>
        <v>1350</v>
      </c>
      <c r="I59" s="39">
        <f t="shared" ca="1" si="3"/>
        <v>18</v>
      </c>
    </row>
    <row r="60" spans="1:9" x14ac:dyDescent="0.25">
      <c r="A60" s="35" t="s">
        <v>698</v>
      </c>
      <c r="B60" s="36">
        <v>34124</v>
      </c>
      <c r="C60" s="35" t="s">
        <v>640</v>
      </c>
      <c r="D60" s="35">
        <v>3</v>
      </c>
      <c r="E60" s="37">
        <v>2500</v>
      </c>
      <c r="F60" s="37">
        <f t="shared" ca="1" si="0"/>
        <v>50</v>
      </c>
      <c r="G60" s="37">
        <f t="shared" si="1"/>
        <v>0</v>
      </c>
      <c r="H60" s="37">
        <f t="shared" si="2"/>
        <v>0</v>
      </c>
      <c r="I60" s="39">
        <f t="shared" ca="1" si="3"/>
        <v>32</v>
      </c>
    </row>
    <row r="61" spans="1:9" x14ac:dyDescent="0.25">
      <c r="A61" s="35" t="s">
        <v>699</v>
      </c>
      <c r="B61" s="36">
        <v>39317</v>
      </c>
      <c r="C61" s="35" t="s">
        <v>62</v>
      </c>
      <c r="D61" s="35">
        <v>4</v>
      </c>
      <c r="E61" s="37">
        <v>4500</v>
      </c>
      <c r="F61" s="37">
        <f t="shared" ca="1" si="0"/>
        <v>90</v>
      </c>
      <c r="G61" s="37">
        <f t="shared" si="1"/>
        <v>0</v>
      </c>
      <c r="H61" s="37">
        <f t="shared" si="2"/>
        <v>450</v>
      </c>
      <c r="I61" s="39">
        <f t="shared" ca="1" si="3"/>
        <v>18</v>
      </c>
    </row>
    <row r="62" spans="1:9" x14ac:dyDescent="0.25">
      <c r="A62" s="35" t="s">
        <v>700</v>
      </c>
      <c r="B62" s="36">
        <v>37000</v>
      </c>
      <c r="C62" s="35" t="s">
        <v>642</v>
      </c>
      <c r="D62" s="35">
        <v>5</v>
      </c>
      <c r="E62" s="37">
        <v>13000</v>
      </c>
      <c r="F62" s="37">
        <f t="shared" ca="1" si="0"/>
        <v>260</v>
      </c>
      <c r="G62" s="37">
        <f t="shared" si="1"/>
        <v>650</v>
      </c>
      <c r="H62" s="37">
        <f t="shared" si="2"/>
        <v>1300</v>
      </c>
      <c r="I62" s="39">
        <f t="shared" ca="1" si="3"/>
        <v>24</v>
      </c>
    </row>
    <row r="63" spans="1:9" x14ac:dyDescent="0.25">
      <c r="A63" s="35" t="s">
        <v>701</v>
      </c>
      <c r="B63" s="36">
        <v>32439</v>
      </c>
      <c r="C63" s="35" t="s">
        <v>638</v>
      </c>
      <c r="D63" s="35">
        <v>1</v>
      </c>
      <c r="E63" s="37">
        <v>3000</v>
      </c>
      <c r="F63" s="37">
        <f t="shared" ca="1" si="0"/>
        <v>60</v>
      </c>
      <c r="G63" s="37">
        <f t="shared" si="1"/>
        <v>0</v>
      </c>
      <c r="H63" s="37">
        <f t="shared" si="2"/>
        <v>0</v>
      </c>
      <c r="I63" s="39">
        <f t="shared" ca="1" si="3"/>
        <v>36</v>
      </c>
    </row>
    <row r="64" spans="1:9" x14ac:dyDescent="0.25">
      <c r="A64" s="35" t="s">
        <v>702</v>
      </c>
      <c r="B64" s="36">
        <v>37200</v>
      </c>
      <c r="C64" s="35" t="s">
        <v>638</v>
      </c>
      <c r="D64" s="35">
        <v>2</v>
      </c>
      <c r="E64" s="37">
        <v>14500</v>
      </c>
      <c r="F64" s="37">
        <f t="shared" ca="1" si="0"/>
        <v>290</v>
      </c>
      <c r="G64" s="37">
        <f t="shared" si="1"/>
        <v>0</v>
      </c>
      <c r="H64" s="37">
        <f t="shared" si="2"/>
        <v>0</v>
      </c>
      <c r="I64" s="39">
        <f t="shared" ca="1" si="3"/>
        <v>23</v>
      </c>
    </row>
    <row r="65" spans="1:9" x14ac:dyDescent="0.25">
      <c r="A65" s="35" t="s">
        <v>703</v>
      </c>
      <c r="B65" s="36">
        <v>37863</v>
      </c>
      <c r="C65" s="35" t="s">
        <v>638</v>
      </c>
      <c r="D65" s="35">
        <v>1</v>
      </c>
      <c r="E65" s="37">
        <v>2500</v>
      </c>
      <c r="F65" s="37">
        <f t="shared" ca="1" si="0"/>
        <v>50</v>
      </c>
      <c r="G65" s="37">
        <f t="shared" si="1"/>
        <v>0</v>
      </c>
      <c r="H65" s="37">
        <f t="shared" si="2"/>
        <v>0</v>
      </c>
      <c r="I65" s="39">
        <f t="shared" ca="1" si="3"/>
        <v>21</v>
      </c>
    </row>
    <row r="66" spans="1:9" x14ac:dyDescent="0.25">
      <c r="A66" s="35" t="s">
        <v>704</v>
      </c>
      <c r="B66" s="36">
        <v>35485</v>
      </c>
      <c r="C66" s="35" t="s">
        <v>638</v>
      </c>
      <c r="D66" s="35">
        <v>2</v>
      </c>
      <c r="E66" s="37">
        <v>24500</v>
      </c>
      <c r="F66" s="37">
        <f t="shared" ca="1" si="0"/>
        <v>490</v>
      </c>
      <c r="G66" s="37">
        <f t="shared" si="1"/>
        <v>0</v>
      </c>
      <c r="H66" s="37">
        <f t="shared" si="2"/>
        <v>0</v>
      </c>
      <c r="I66" s="39">
        <f t="shared" ca="1" si="3"/>
        <v>28</v>
      </c>
    </row>
    <row r="67" spans="1:9" x14ac:dyDescent="0.25">
      <c r="A67" s="35" t="s">
        <v>705</v>
      </c>
      <c r="B67" s="36">
        <v>34981</v>
      </c>
      <c r="C67" s="35" t="s">
        <v>62</v>
      </c>
      <c r="D67" s="35">
        <v>1</v>
      </c>
      <c r="E67" s="37">
        <v>20000</v>
      </c>
      <c r="F67" s="37">
        <f t="shared" ref="F67:F130" ca="1" si="4">IF(I67&gt;10,(E67*2)/100,0)</f>
        <v>400</v>
      </c>
      <c r="G67" s="37">
        <f t="shared" ref="G67:G130" si="5">IF(C67="Hourly",(5*E67)/100,0)</f>
        <v>0</v>
      </c>
      <c r="H67" s="37">
        <f t="shared" ref="H67:H130" si="6">IF(D67&gt;3,(E67*10)/100,0)</f>
        <v>0</v>
      </c>
      <c r="I67" s="39">
        <f t="shared" ref="I67:I130" ca="1" si="7">DATEDIF(B67,TODAY(),"Y")</f>
        <v>29</v>
      </c>
    </row>
    <row r="68" spans="1:9" x14ac:dyDescent="0.25">
      <c r="A68" s="35" t="s">
        <v>706</v>
      </c>
      <c r="B68" s="36">
        <v>35252</v>
      </c>
      <c r="C68" s="35" t="s">
        <v>638</v>
      </c>
      <c r="D68" s="35">
        <v>2</v>
      </c>
      <c r="E68" s="37">
        <v>8500</v>
      </c>
      <c r="F68" s="37">
        <f t="shared" ca="1" si="4"/>
        <v>170</v>
      </c>
      <c r="G68" s="37">
        <f t="shared" si="5"/>
        <v>0</v>
      </c>
      <c r="H68" s="37">
        <f t="shared" si="6"/>
        <v>0</v>
      </c>
      <c r="I68" s="39">
        <f t="shared" ca="1" si="7"/>
        <v>29</v>
      </c>
    </row>
    <row r="69" spans="1:9" x14ac:dyDescent="0.25">
      <c r="A69" s="35" t="s">
        <v>707</v>
      </c>
      <c r="B69" s="36">
        <v>34397</v>
      </c>
      <c r="C69" s="35" t="s">
        <v>640</v>
      </c>
      <c r="D69" s="35">
        <v>5</v>
      </c>
      <c r="E69" s="37">
        <v>12000</v>
      </c>
      <c r="F69" s="37">
        <f t="shared" ca="1" si="4"/>
        <v>240</v>
      </c>
      <c r="G69" s="37">
        <f t="shared" si="5"/>
        <v>0</v>
      </c>
      <c r="H69" s="37">
        <f t="shared" si="6"/>
        <v>1200</v>
      </c>
      <c r="I69" s="39">
        <f t="shared" ca="1" si="7"/>
        <v>31</v>
      </c>
    </row>
    <row r="70" spans="1:9" x14ac:dyDescent="0.25">
      <c r="A70" s="35" t="s">
        <v>708</v>
      </c>
      <c r="B70" s="36">
        <v>36490</v>
      </c>
      <c r="C70" s="35" t="s">
        <v>638</v>
      </c>
      <c r="D70" s="35">
        <v>1</v>
      </c>
      <c r="E70" s="37">
        <v>11500</v>
      </c>
      <c r="F70" s="37">
        <f t="shared" ca="1" si="4"/>
        <v>230</v>
      </c>
      <c r="G70" s="37">
        <f t="shared" si="5"/>
        <v>0</v>
      </c>
      <c r="H70" s="37">
        <f t="shared" si="6"/>
        <v>0</v>
      </c>
      <c r="I70" s="39">
        <f t="shared" ca="1" si="7"/>
        <v>25</v>
      </c>
    </row>
    <row r="71" spans="1:9" x14ac:dyDescent="0.25">
      <c r="A71" s="35" t="s">
        <v>709</v>
      </c>
      <c r="B71" s="36">
        <v>35783</v>
      </c>
      <c r="C71" s="35" t="s">
        <v>62</v>
      </c>
      <c r="D71" s="35">
        <v>1</v>
      </c>
      <c r="E71" s="37">
        <v>20500</v>
      </c>
      <c r="F71" s="37">
        <f t="shared" ca="1" si="4"/>
        <v>410</v>
      </c>
      <c r="G71" s="37">
        <f t="shared" si="5"/>
        <v>0</v>
      </c>
      <c r="H71" s="37">
        <f t="shared" si="6"/>
        <v>0</v>
      </c>
      <c r="I71" s="39">
        <f t="shared" ca="1" si="7"/>
        <v>27</v>
      </c>
    </row>
    <row r="72" spans="1:9" x14ac:dyDescent="0.25">
      <c r="A72" s="35" t="s">
        <v>710</v>
      </c>
      <c r="B72" s="36">
        <v>33319</v>
      </c>
      <c r="C72" s="35" t="s">
        <v>62</v>
      </c>
      <c r="D72" s="35">
        <v>3</v>
      </c>
      <c r="E72" s="37">
        <v>16000</v>
      </c>
      <c r="F72" s="37">
        <f t="shared" ca="1" si="4"/>
        <v>320</v>
      </c>
      <c r="G72" s="37">
        <f t="shared" si="5"/>
        <v>0</v>
      </c>
      <c r="H72" s="37">
        <f t="shared" si="6"/>
        <v>0</v>
      </c>
      <c r="I72" s="39">
        <f t="shared" ca="1" si="7"/>
        <v>34</v>
      </c>
    </row>
    <row r="73" spans="1:9" x14ac:dyDescent="0.25">
      <c r="A73" s="35" t="s">
        <v>711</v>
      </c>
      <c r="B73" s="36">
        <v>38876</v>
      </c>
      <c r="C73" s="35" t="s">
        <v>62</v>
      </c>
      <c r="D73" s="35">
        <v>5</v>
      </c>
      <c r="E73" s="37">
        <v>6000</v>
      </c>
      <c r="F73" s="37">
        <f t="shared" ca="1" si="4"/>
        <v>120</v>
      </c>
      <c r="G73" s="37">
        <f t="shared" si="5"/>
        <v>0</v>
      </c>
      <c r="H73" s="37">
        <f t="shared" si="6"/>
        <v>600</v>
      </c>
      <c r="I73" s="39">
        <f t="shared" ca="1" si="7"/>
        <v>19</v>
      </c>
    </row>
    <row r="74" spans="1:9" x14ac:dyDescent="0.25">
      <c r="A74" s="35" t="s">
        <v>712</v>
      </c>
      <c r="B74" s="36">
        <v>37431</v>
      </c>
      <c r="C74" s="35" t="s">
        <v>638</v>
      </c>
      <c r="D74" s="35">
        <v>1</v>
      </c>
      <c r="E74" s="37">
        <v>13000</v>
      </c>
      <c r="F74" s="37">
        <f t="shared" ca="1" si="4"/>
        <v>260</v>
      </c>
      <c r="G74" s="37">
        <f t="shared" si="5"/>
        <v>0</v>
      </c>
      <c r="H74" s="37">
        <f t="shared" si="6"/>
        <v>0</v>
      </c>
      <c r="I74" s="39">
        <f t="shared" ca="1" si="7"/>
        <v>23</v>
      </c>
    </row>
    <row r="75" spans="1:9" x14ac:dyDescent="0.25">
      <c r="A75" s="35" t="s">
        <v>713</v>
      </c>
      <c r="B75" s="36">
        <v>37561</v>
      </c>
      <c r="C75" s="35" t="s">
        <v>62</v>
      </c>
      <c r="D75" s="35">
        <v>2</v>
      </c>
      <c r="E75" s="37">
        <v>2500</v>
      </c>
      <c r="F75" s="37">
        <f t="shared" ca="1" si="4"/>
        <v>50</v>
      </c>
      <c r="G75" s="37">
        <f t="shared" si="5"/>
        <v>0</v>
      </c>
      <c r="H75" s="37">
        <f t="shared" si="6"/>
        <v>0</v>
      </c>
      <c r="I75" s="39">
        <f t="shared" ca="1" si="7"/>
        <v>22</v>
      </c>
    </row>
    <row r="76" spans="1:9" x14ac:dyDescent="0.25">
      <c r="A76" s="35" t="s">
        <v>714</v>
      </c>
      <c r="B76" s="36">
        <v>38884</v>
      </c>
      <c r="C76" s="35" t="s">
        <v>62</v>
      </c>
      <c r="D76" s="35">
        <v>4</v>
      </c>
      <c r="E76" s="37">
        <v>4500</v>
      </c>
      <c r="F76" s="37">
        <f t="shared" ca="1" si="4"/>
        <v>90</v>
      </c>
      <c r="G76" s="37">
        <f t="shared" si="5"/>
        <v>0</v>
      </c>
      <c r="H76" s="37">
        <f t="shared" si="6"/>
        <v>450</v>
      </c>
      <c r="I76" s="39">
        <f t="shared" ca="1" si="7"/>
        <v>19</v>
      </c>
    </row>
    <row r="77" spans="1:9" x14ac:dyDescent="0.25">
      <c r="A77" s="35" t="s">
        <v>715</v>
      </c>
      <c r="B77" s="36">
        <v>35654</v>
      </c>
      <c r="C77" s="35" t="s">
        <v>62</v>
      </c>
      <c r="D77" s="35">
        <v>2</v>
      </c>
      <c r="E77" s="37">
        <v>17000</v>
      </c>
      <c r="F77" s="37">
        <f t="shared" ca="1" si="4"/>
        <v>340</v>
      </c>
      <c r="G77" s="37">
        <f t="shared" si="5"/>
        <v>0</v>
      </c>
      <c r="H77" s="37">
        <f t="shared" si="6"/>
        <v>0</v>
      </c>
      <c r="I77" s="39">
        <f t="shared" ca="1" si="7"/>
        <v>28</v>
      </c>
    </row>
    <row r="78" spans="1:9" x14ac:dyDescent="0.25">
      <c r="A78" s="35" t="s">
        <v>716</v>
      </c>
      <c r="B78" s="36">
        <v>34078</v>
      </c>
      <c r="C78" s="35" t="s">
        <v>638</v>
      </c>
      <c r="D78" s="35">
        <v>5</v>
      </c>
      <c r="E78" s="37">
        <v>11500</v>
      </c>
      <c r="F78" s="37">
        <f t="shared" ca="1" si="4"/>
        <v>230</v>
      </c>
      <c r="G78" s="37">
        <f t="shared" si="5"/>
        <v>0</v>
      </c>
      <c r="H78" s="37">
        <f t="shared" si="6"/>
        <v>1150</v>
      </c>
      <c r="I78" s="39">
        <f t="shared" ca="1" si="7"/>
        <v>32</v>
      </c>
    </row>
    <row r="79" spans="1:9" x14ac:dyDescent="0.25">
      <c r="A79" s="35" t="s">
        <v>717</v>
      </c>
      <c r="B79" s="36">
        <v>39628</v>
      </c>
      <c r="C79" s="35" t="s">
        <v>642</v>
      </c>
      <c r="D79" s="35">
        <v>4</v>
      </c>
      <c r="E79" s="37">
        <v>21500</v>
      </c>
      <c r="F79" s="37">
        <f t="shared" ca="1" si="4"/>
        <v>430</v>
      </c>
      <c r="G79" s="37">
        <f t="shared" si="5"/>
        <v>1075</v>
      </c>
      <c r="H79" s="37">
        <f t="shared" si="6"/>
        <v>2150</v>
      </c>
      <c r="I79" s="39">
        <f t="shared" ca="1" si="7"/>
        <v>17</v>
      </c>
    </row>
    <row r="80" spans="1:9" x14ac:dyDescent="0.25">
      <c r="A80" s="35" t="s">
        <v>718</v>
      </c>
      <c r="B80" s="36">
        <v>33725</v>
      </c>
      <c r="C80" s="35" t="s">
        <v>62</v>
      </c>
      <c r="D80" s="35">
        <v>3</v>
      </c>
      <c r="E80" s="37">
        <v>6500</v>
      </c>
      <c r="F80" s="37">
        <f t="shared" ca="1" si="4"/>
        <v>130</v>
      </c>
      <c r="G80" s="37">
        <f t="shared" si="5"/>
        <v>0</v>
      </c>
      <c r="H80" s="37">
        <f t="shared" si="6"/>
        <v>0</v>
      </c>
      <c r="I80" s="39">
        <f t="shared" ca="1" si="7"/>
        <v>33</v>
      </c>
    </row>
    <row r="81" spans="1:9" x14ac:dyDescent="0.25">
      <c r="A81" s="35" t="s">
        <v>719</v>
      </c>
      <c r="B81" s="36">
        <v>37431</v>
      </c>
      <c r="C81" s="35" t="s">
        <v>638</v>
      </c>
      <c r="D81" s="35">
        <v>3</v>
      </c>
      <c r="E81" s="37">
        <v>15500</v>
      </c>
      <c r="F81" s="37">
        <f t="shared" ca="1" si="4"/>
        <v>310</v>
      </c>
      <c r="G81" s="37">
        <f t="shared" si="5"/>
        <v>0</v>
      </c>
      <c r="H81" s="37">
        <f t="shared" si="6"/>
        <v>0</v>
      </c>
      <c r="I81" s="39">
        <f t="shared" ca="1" si="7"/>
        <v>23</v>
      </c>
    </row>
    <row r="82" spans="1:9" x14ac:dyDescent="0.25">
      <c r="A82" s="35" t="s">
        <v>720</v>
      </c>
      <c r="B82" s="36">
        <v>34645</v>
      </c>
      <c r="C82" s="35" t="s">
        <v>638</v>
      </c>
      <c r="D82" s="35">
        <v>2</v>
      </c>
      <c r="E82" s="37">
        <v>15000</v>
      </c>
      <c r="F82" s="37">
        <f t="shared" ca="1" si="4"/>
        <v>300</v>
      </c>
      <c r="G82" s="37">
        <f t="shared" si="5"/>
        <v>0</v>
      </c>
      <c r="H82" s="37">
        <f t="shared" si="6"/>
        <v>0</v>
      </c>
      <c r="I82" s="39">
        <f t="shared" ca="1" si="7"/>
        <v>30</v>
      </c>
    </row>
    <row r="83" spans="1:9" x14ac:dyDescent="0.25">
      <c r="A83" s="35" t="s">
        <v>721</v>
      </c>
      <c r="B83" s="36">
        <v>35372</v>
      </c>
      <c r="C83" s="35" t="s">
        <v>638</v>
      </c>
      <c r="D83" s="35">
        <v>1</v>
      </c>
      <c r="E83" s="37">
        <v>6500</v>
      </c>
      <c r="F83" s="37">
        <f t="shared" ca="1" si="4"/>
        <v>130</v>
      </c>
      <c r="G83" s="37">
        <f t="shared" si="5"/>
        <v>0</v>
      </c>
      <c r="H83" s="37">
        <f t="shared" si="6"/>
        <v>0</v>
      </c>
      <c r="I83" s="39">
        <f t="shared" ca="1" si="7"/>
        <v>28</v>
      </c>
    </row>
    <row r="84" spans="1:9" x14ac:dyDescent="0.25">
      <c r="A84" s="35" t="s">
        <v>722</v>
      </c>
      <c r="B84" s="36">
        <v>38243</v>
      </c>
      <c r="C84" s="35" t="s">
        <v>62</v>
      </c>
      <c r="D84" s="35">
        <v>2</v>
      </c>
      <c r="E84" s="37">
        <v>24000</v>
      </c>
      <c r="F84" s="37">
        <f t="shared" ca="1" si="4"/>
        <v>480</v>
      </c>
      <c r="G84" s="37">
        <f t="shared" si="5"/>
        <v>0</v>
      </c>
      <c r="H84" s="37">
        <f t="shared" si="6"/>
        <v>0</v>
      </c>
      <c r="I84" s="39">
        <f t="shared" ca="1" si="7"/>
        <v>20</v>
      </c>
    </row>
    <row r="85" spans="1:9" x14ac:dyDescent="0.25">
      <c r="A85" s="35" t="s">
        <v>723</v>
      </c>
      <c r="B85" s="36">
        <v>34643</v>
      </c>
      <c r="C85" s="35" t="s">
        <v>638</v>
      </c>
      <c r="D85" s="35">
        <v>1</v>
      </c>
      <c r="E85" s="37">
        <v>4500</v>
      </c>
      <c r="F85" s="37">
        <f t="shared" ca="1" si="4"/>
        <v>90</v>
      </c>
      <c r="G85" s="37">
        <f t="shared" si="5"/>
        <v>0</v>
      </c>
      <c r="H85" s="37">
        <f t="shared" si="6"/>
        <v>0</v>
      </c>
      <c r="I85" s="39">
        <f t="shared" ca="1" si="7"/>
        <v>30</v>
      </c>
    </row>
    <row r="86" spans="1:9" x14ac:dyDescent="0.25">
      <c r="A86" s="35" t="s">
        <v>724</v>
      </c>
      <c r="B86" s="36">
        <v>33047</v>
      </c>
      <c r="C86" s="35" t="s">
        <v>638</v>
      </c>
      <c r="D86" s="35">
        <v>3</v>
      </c>
      <c r="E86" s="37">
        <v>9000</v>
      </c>
      <c r="F86" s="37">
        <f t="shared" ca="1" si="4"/>
        <v>180</v>
      </c>
      <c r="G86" s="37">
        <f t="shared" si="5"/>
        <v>0</v>
      </c>
      <c r="H86" s="37">
        <f t="shared" si="6"/>
        <v>0</v>
      </c>
      <c r="I86" s="39">
        <f t="shared" ca="1" si="7"/>
        <v>35</v>
      </c>
    </row>
    <row r="87" spans="1:9" x14ac:dyDescent="0.25">
      <c r="A87" s="35" t="s">
        <v>725</v>
      </c>
      <c r="B87" s="36">
        <v>33033</v>
      </c>
      <c r="C87" s="35" t="s">
        <v>62</v>
      </c>
      <c r="D87" s="35">
        <v>3</v>
      </c>
      <c r="E87" s="37">
        <v>24000</v>
      </c>
      <c r="F87" s="37">
        <f t="shared" ca="1" si="4"/>
        <v>480</v>
      </c>
      <c r="G87" s="37">
        <f t="shared" si="5"/>
        <v>0</v>
      </c>
      <c r="H87" s="37">
        <f t="shared" si="6"/>
        <v>0</v>
      </c>
      <c r="I87" s="39">
        <f t="shared" ca="1" si="7"/>
        <v>35</v>
      </c>
    </row>
    <row r="88" spans="1:9" x14ac:dyDescent="0.25">
      <c r="A88" s="35" t="s">
        <v>726</v>
      </c>
      <c r="B88" s="36">
        <v>35026</v>
      </c>
      <c r="C88" s="35" t="s">
        <v>62</v>
      </c>
      <c r="D88" s="35">
        <v>5</v>
      </c>
      <c r="E88" s="37">
        <v>20000</v>
      </c>
      <c r="F88" s="37">
        <f t="shared" ca="1" si="4"/>
        <v>400</v>
      </c>
      <c r="G88" s="37">
        <f t="shared" si="5"/>
        <v>0</v>
      </c>
      <c r="H88" s="37">
        <f t="shared" si="6"/>
        <v>2000</v>
      </c>
      <c r="I88" s="39">
        <f t="shared" ca="1" si="7"/>
        <v>29</v>
      </c>
    </row>
    <row r="89" spans="1:9" x14ac:dyDescent="0.25">
      <c r="A89" s="35" t="s">
        <v>727</v>
      </c>
      <c r="B89" s="36">
        <v>34580</v>
      </c>
      <c r="C89" s="35" t="s">
        <v>638</v>
      </c>
      <c r="D89" s="35">
        <v>2</v>
      </c>
      <c r="E89" s="37">
        <v>21000</v>
      </c>
      <c r="F89" s="37">
        <f t="shared" ca="1" si="4"/>
        <v>420</v>
      </c>
      <c r="G89" s="37">
        <f t="shared" si="5"/>
        <v>0</v>
      </c>
      <c r="H89" s="37">
        <f t="shared" si="6"/>
        <v>0</v>
      </c>
      <c r="I89" s="39">
        <f t="shared" ca="1" si="7"/>
        <v>30</v>
      </c>
    </row>
    <row r="90" spans="1:9" x14ac:dyDescent="0.25">
      <c r="A90" s="35" t="s">
        <v>728</v>
      </c>
      <c r="B90" s="36">
        <v>35498</v>
      </c>
      <c r="C90" s="35" t="s">
        <v>638</v>
      </c>
      <c r="D90" s="35">
        <v>3</v>
      </c>
      <c r="E90" s="37">
        <v>19000</v>
      </c>
      <c r="F90" s="37">
        <f t="shared" ca="1" si="4"/>
        <v>380</v>
      </c>
      <c r="G90" s="37">
        <f t="shared" si="5"/>
        <v>0</v>
      </c>
      <c r="H90" s="37">
        <f t="shared" si="6"/>
        <v>0</v>
      </c>
      <c r="I90" s="39">
        <f t="shared" ca="1" si="7"/>
        <v>28</v>
      </c>
    </row>
    <row r="91" spans="1:9" x14ac:dyDescent="0.25">
      <c r="A91" s="35" t="s">
        <v>729</v>
      </c>
      <c r="B91" s="36">
        <v>32805</v>
      </c>
      <c r="C91" s="35" t="s">
        <v>642</v>
      </c>
      <c r="D91" s="35">
        <v>4</v>
      </c>
      <c r="E91" s="37">
        <v>9000</v>
      </c>
      <c r="F91" s="37">
        <f t="shared" ca="1" si="4"/>
        <v>180</v>
      </c>
      <c r="G91" s="37">
        <f t="shared" si="5"/>
        <v>450</v>
      </c>
      <c r="H91" s="37">
        <f t="shared" si="6"/>
        <v>900</v>
      </c>
      <c r="I91" s="39">
        <f t="shared" ca="1" si="7"/>
        <v>35</v>
      </c>
    </row>
    <row r="92" spans="1:9" x14ac:dyDescent="0.25">
      <c r="A92" s="35" t="s">
        <v>730</v>
      </c>
      <c r="B92" s="36">
        <v>36380</v>
      </c>
      <c r="C92" s="35" t="s">
        <v>62</v>
      </c>
      <c r="D92" s="35">
        <v>2</v>
      </c>
      <c r="E92" s="37">
        <v>3500</v>
      </c>
      <c r="F92" s="37">
        <f t="shared" ca="1" si="4"/>
        <v>70</v>
      </c>
      <c r="G92" s="37">
        <f t="shared" si="5"/>
        <v>0</v>
      </c>
      <c r="H92" s="37">
        <f t="shared" si="6"/>
        <v>0</v>
      </c>
      <c r="I92" s="39">
        <f t="shared" ca="1" si="7"/>
        <v>26</v>
      </c>
    </row>
    <row r="93" spans="1:9" x14ac:dyDescent="0.25">
      <c r="A93" s="35" t="s">
        <v>731</v>
      </c>
      <c r="B93" s="36">
        <v>33085</v>
      </c>
      <c r="C93" s="35" t="s">
        <v>62</v>
      </c>
      <c r="D93" s="35">
        <v>4</v>
      </c>
      <c r="E93" s="37">
        <v>19500</v>
      </c>
      <c r="F93" s="37">
        <f t="shared" ca="1" si="4"/>
        <v>390</v>
      </c>
      <c r="G93" s="37">
        <f t="shared" si="5"/>
        <v>0</v>
      </c>
      <c r="H93" s="37">
        <f t="shared" si="6"/>
        <v>1950</v>
      </c>
      <c r="I93" s="39">
        <f t="shared" ca="1" si="7"/>
        <v>35</v>
      </c>
    </row>
    <row r="94" spans="1:9" x14ac:dyDescent="0.25">
      <c r="A94" s="35" t="s">
        <v>732</v>
      </c>
      <c r="B94" s="36">
        <v>33839</v>
      </c>
      <c r="C94" s="35" t="s">
        <v>638</v>
      </c>
      <c r="D94" s="35">
        <v>3</v>
      </c>
      <c r="E94" s="37">
        <v>9000</v>
      </c>
      <c r="F94" s="37">
        <f t="shared" ca="1" si="4"/>
        <v>180</v>
      </c>
      <c r="G94" s="37">
        <f t="shared" si="5"/>
        <v>0</v>
      </c>
      <c r="H94" s="37">
        <f t="shared" si="6"/>
        <v>0</v>
      </c>
      <c r="I94" s="39">
        <f t="shared" ca="1" si="7"/>
        <v>33</v>
      </c>
    </row>
    <row r="95" spans="1:9" x14ac:dyDescent="0.25">
      <c r="A95" s="35" t="s">
        <v>733</v>
      </c>
      <c r="B95" s="36">
        <v>37875</v>
      </c>
      <c r="C95" s="35" t="s">
        <v>638</v>
      </c>
      <c r="D95" s="35">
        <v>1</v>
      </c>
      <c r="E95" s="37">
        <v>4000</v>
      </c>
      <c r="F95" s="37">
        <f t="shared" ca="1" si="4"/>
        <v>80</v>
      </c>
      <c r="G95" s="37">
        <f t="shared" si="5"/>
        <v>0</v>
      </c>
      <c r="H95" s="37">
        <f t="shared" si="6"/>
        <v>0</v>
      </c>
      <c r="I95" s="39">
        <f t="shared" ca="1" si="7"/>
        <v>21</v>
      </c>
    </row>
    <row r="96" spans="1:9" x14ac:dyDescent="0.25">
      <c r="A96" s="35" t="s">
        <v>734</v>
      </c>
      <c r="B96" s="36">
        <v>39524</v>
      </c>
      <c r="C96" s="35" t="s">
        <v>62</v>
      </c>
      <c r="D96" s="35">
        <v>1</v>
      </c>
      <c r="E96" s="37">
        <v>12000</v>
      </c>
      <c r="F96" s="37">
        <f t="shared" ca="1" si="4"/>
        <v>240</v>
      </c>
      <c r="G96" s="37">
        <f t="shared" si="5"/>
        <v>0</v>
      </c>
      <c r="H96" s="37">
        <f t="shared" si="6"/>
        <v>0</v>
      </c>
      <c r="I96" s="39">
        <f t="shared" ca="1" si="7"/>
        <v>17</v>
      </c>
    </row>
    <row r="97" spans="1:9" x14ac:dyDescent="0.25">
      <c r="A97" s="35" t="s">
        <v>735</v>
      </c>
      <c r="B97" s="36">
        <v>33203</v>
      </c>
      <c r="C97" s="35" t="s">
        <v>62</v>
      </c>
      <c r="D97" s="35">
        <v>5</v>
      </c>
      <c r="E97" s="37">
        <v>17500</v>
      </c>
      <c r="F97" s="37">
        <f t="shared" ca="1" si="4"/>
        <v>350</v>
      </c>
      <c r="G97" s="37">
        <f t="shared" si="5"/>
        <v>0</v>
      </c>
      <c r="H97" s="37">
        <f t="shared" si="6"/>
        <v>1750</v>
      </c>
      <c r="I97" s="39">
        <f t="shared" ca="1" si="7"/>
        <v>34</v>
      </c>
    </row>
    <row r="98" spans="1:9" x14ac:dyDescent="0.25">
      <c r="A98" s="35" t="s">
        <v>736</v>
      </c>
      <c r="B98" s="36">
        <v>35404</v>
      </c>
      <c r="C98" s="35" t="s">
        <v>62</v>
      </c>
      <c r="D98" s="35">
        <v>3</v>
      </c>
      <c r="E98" s="37">
        <v>13000</v>
      </c>
      <c r="F98" s="37">
        <f t="shared" ca="1" si="4"/>
        <v>260</v>
      </c>
      <c r="G98" s="37">
        <f t="shared" si="5"/>
        <v>0</v>
      </c>
      <c r="H98" s="37">
        <f t="shared" si="6"/>
        <v>0</v>
      </c>
      <c r="I98" s="39">
        <f t="shared" ca="1" si="7"/>
        <v>28</v>
      </c>
    </row>
    <row r="99" spans="1:9" x14ac:dyDescent="0.25">
      <c r="A99" s="35" t="s">
        <v>737</v>
      </c>
      <c r="B99" s="36">
        <v>34565</v>
      </c>
      <c r="C99" s="35" t="s">
        <v>638</v>
      </c>
      <c r="D99" s="35">
        <v>5</v>
      </c>
      <c r="E99" s="37">
        <v>10500</v>
      </c>
      <c r="F99" s="37">
        <f t="shared" ca="1" si="4"/>
        <v>210</v>
      </c>
      <c r="G99" s="37">
        <f t="shared" si="5"/>
        <v>0</v>
      </c>
      <c r="H99" s="37">
        <f t="shared" si="6"/>
        <v>1050</v>
      </c>
      <c r="I99" s="39">
        <f t="shared" ca="1" si="7"/>
        <v>31</v>
      </c>
    </row>
    <row r="100" spans="1:9" x14ac:dyDescent="0.25">
      <c r="A100" s="35" t="s">
        <v>738</v>
      </c>
      <c r="B100" s="36">
        <v>34749</v>
      </c>
      <c r="C100" s="35" t="s">
        <v>638</v>
      </c>
      <c r="D100" s="35">
        <v>1</v>
      </c>
      <c r="E100" s="37">
        <v>3500</v>
      </c>
      <c r="F100" s="37">
        <f t="shared" ca="1" si="4"/>
        <v>70</v>
      </c>
      <c r="G100" s="37">
        <f t="shared" si="5"/>
        <v>0</v>
      </c>
      <c r="H100" s="37">
        <f t="shared" si="6"/>
        <v>0</v>
      </c>
      <c r="I100" s="39">
        <f t="shared" ca="1" si="7"/>
        <v>30</v>
      </c>
    </row>
    <row r="101" spans="1:9" x14ac:dyDescent="0.25">
      <c r="A101" s="35" t="s">
        <v>739</v>
      </c>
      <c r="B101" s="36">
        <v>36283</v>
      </c>
      <c r="C101" s="35" t="s">
        <v>638</v>
      </c>
      <c r="D101" s="35">
        <v>4</v>
      </c>
      <c r="E101" s="37">
        <v>24000</v>
      </c>
      <c r="F101" s="37">
        <f t="shared" ca="1" si="4"/>
        <v>480</v>
      </c>
      <c r="G101" s="37">
        <f t="shared" si="5"/>
        <v>0</v>
      </c>
      <c r="H101" s="37">
        <f t="shared" si="6"/>
        <v>2400</v>
      </c>
      <c r="I101" s="39">
        <f t="shared" ca="1" si="7"/>
        <v>26</v>
      </c>
    </row>
    <row r="102" spans="1:9" x14ac:dyDescent="0.25">
      <c r="A102" s="35" t="s">
        <v>740</v>
      </c>
      <c r="B102" s="36">
        <v>39229</v>
      </c>
      <c r="C102" s="35" t="s">
        <v>638</v>
      </c>
      <c r="D102" s="35">
        <v>2</v>
      </c>
      <c r="E102" s="37">
        <v>9000</v>
      </c>
      <c r="F102" s="37">
        <f t="shared" ca="1" si="4"/>
        <v>180</v>
      </c>
      <c r="G102" s="37">
        <f t="shared" si="5"/>
        <v>0</v>
      </c>
      <c r="H102" s="37">
        <f t="shared" si="6"/>
        <v>0</v>
      </c>
      <c r="I102" s="39">
        <f t="shared" ca="1" si="7"/>
        <v>18</v>
      </c>
    </row>
    <row r="103" spans="1:9" x14ac:dyDescent="0.25">
      <c r="A103" s="35" t="s">
        <v>741</v>
      </c>
      <c r="B103" s="36">
        <v>34574</v>
      </c>
      <c r="C103" s="35" t="s">
        <v>638</v>
      </c>
      <c r="D103" s="35">
        <v>2</v>
      </c>
      <c r="E103" s="37">
        <v>13000</v>
      </c>
      <c r="F103" s="37">
        <f t="shared" ca="1" si="4"/>
        <v>260</v>
      </c>
      <c r="G103" s="37">
        <f t="shared" si="5"/>
        <v>0</v>
      </c>
      <c r="H103" s="37">
        <f t="shared" si="6"/>
        <v>0</v>
      </c>
      <c r="I103" s="39">
        <f t="shared" ca="1" si="7"/>
        <v>31</v>
      </c>
    </row>
    <row r="104" spans="1:9" x14ac:dyDescent="0.25">
      <c r="A104" s="35" t="s">
        <v>742</v>
      </c>
      <c r="B104" s="36">
        <v>36990</v>
      </c>
      <c r="C104" s="35" t="s">
        <v>638</v>
      </c>
      <c r="D104" s="35">
        <v>5</v>
      </c>
      <c r="E104" s="37">
        <v>12500</v>
      </c>
      <c r="F104" s="37">
        <f t="shared" ca="1" si="4"/>
        <v>250</v>
      </c>
      <c r="G104" s="37">
        <f t="shared" si="5"/>
        <v>0</v>
      </c>
      <c r="H104" s="37">
        <f t="shared" si="6"/>
        <v>1250</v>
      </c>
      <c r="I104" s="39">
        <f t="shared" ca="1" si="7"/>
        <v>24</v>
      </c>
    </row>
    <row r="105" spans="1:9" x14ac:dyDescent="0.25">
      <c r="A105" s="35" t="s">
        <v>743</v>
      </c>
      <c r="B105" s="36">
        <v>35509</v>
      </c>
      <c r="C105" s="35" t="s">
        <v>62</v>
      </c>
      <c r="D105" s="35">
        <v>4</v>
      </c>
      <c r="E105" s="37">
        <v>3000</v>
      </c>
      <c r="F105" s="37">
        <f t="shared" ca="1" si="4"/>
        <v>60</v>
      </c>
      <c r="G105" s="37">
        <f t="shared" si="5"/>
        <v>0</v>
      </c>
      <c r="H105" s="37">
        <f t="shared" si="6"/>
        <v>300</v>
      </c>
      <c r="I105" s="39">
        <f t="shared" ca="1" si="7"/>
        <v>28</v>
      </c>
    </row>
    <row r="106" spans="1:9" x14ac:dyDescent="0.25">
      <c r="A106" s="35" t="s">
        <v>744</v>
      </c>
      <c r="B106" s="36">
        <v>32828</v>
      </c>
      <c r="C106" s="35" t="s">
        <v>62</v>
      </c>
      <c r="D106" s="35">
        <v>3</v>
      </c>
      <c r="E106" s="37">
        <v>22000</v>
      </c>
      <c r="F106" s="37">
        <f t="shared" ca="1" si="4"/>
        <v>440</v>
      </c>
      <c r="G106" s="37">
        <f t="shared" si="5"/>
        <v>0</v>
      </c>
      <c r="H106" s="37">
        <f t="shared" si="6"/>
        <v>0</v>
      </c>
      <c r="I106" s="39">
        <f t="shared" ca="1" si="7"/>
        <v>35</v>
      </c>
    </row>
    <row r="107" spans="1:9" x14ac:dyDescent="0.25">
      <c r="A107" s="35" t="s">
        <v>745</v>
      </c>
      <c r="B107" s="36">
        <v>35138</v>
      </c>
      <c r="C107" s="35" t="s">
        <v>638</v>
      </c>
      <c r="D107" s="35">
        <v>4</v>
      </c>
      <c r="E107" s="37">
        <v>7500</v>
      </c>
      <c r="F107" s="37">
        <f t="shared" ca="1" si="4"/>
        <v>150</v>
      </c>
      <c r="G107" s="37">
        <f t="shared" si="5"/>
        <v>0</v>
      </c>
      <c r="H107" s="37">
        <f t="shared" si="6"/>
        <v>750</v>
      </c>
      <c r="I107" s="39">
        <f t="shared" ca="1" si="7"/>
        <v>29</v>
      </c>
    </row>
    <row r="108" spans="1:9" x14ac:dyDescent="0.25">
      <c r="A108" s="35" t="s">
        <v>746</v>
      </c>
      <c r="B108" s="36">
        <v>34861</v>
      </c>
      <c r="C108" s="35" t="s">
        <v>640</v>
      </c>
      <c r="D108" s="35">
        <v>5</v>
      </c>
      <c r="E108" s="37">
        <v>17000</v>
      </c>
      <c r="F108" s="37">
        <f t="shared" ca="1" si="4"/>
        <v>340</v>
      </c>
      <c r="G108" s="37">
        <f t="shared" si="5"/>
        <v>0</v>
      </c>
      <c r="H108" s="37">
        <f t="shared" si="6"/>
        <v>1700</v>
      </c>
      <c r="I108" s="39">
        <f t="shared" ca="1" si="7"/>
        <v>30</v>
      </c>
    </row>
    <row r="109" spans="1:9" x14ac:dyDescent="0.25">
      <c r="A109" s="35" t="s">
        <v>747</v>
      </c>
      <c r="B109" s="36">
        <v>33122</v>
      </c>
      <c r="C109" s="35" t="s">
        <v>638</v>
      </c>
      <c r="D109" s="35">
        <v>4</v>
      </c>
      <c r="E109" s="37">
        <v>22500</v>
      </c>
      <c r="F109" s="37">
        <f t="shared" ca="1" si="4"/>
        <v>450</v>
      </c>
      <c r="G109" s="37">
        <f t="shared" si="5"/>
        <v>0</v>
      </c>
      <c r="H109" s="37">
        <f t="shared" si="6"/>
        <v>2250</v>
      </c>
      <c r="I109" s="39">
        <f t="shared" ca="1" si="7"/>
        <v>34</v>
      </c>
    </row>
    <row r="110" spans="1:9" x14ac:dyDescent="0.25">
      <c r="A110" s="35" t="s">
        <v>748</v>
      </c>
      <c r="B110" s="36">
        <v>32667</v>
      </c>
      <c r="C110" s="35" t="s">
        <v>638</v>
      </c>
      <c r="D110" s="35">
        <v>5</v>
      </c>
      <c r="E110" s="37">
        <v>10500</v>
      </c>
      <c r="F110" s="37">
        <f t="shared" ca="1" si="4"/>
        <v>210</v>
      </c>
      <c r="G110" s="37">
        <f t="shared" si="5"/>
        <v>0</v>
      </c>
      <c r="H110" s="37">
        <f t="shared" si="6"/>
        <v>1050</v>
      </c>
      <c r="I110" s="39">
        <f t="shared" ca="1" si="7"/>
        <v>36</v>
      </c>
    </row>
    <row r="111" spans="1:9" x14ac:dyDescent="0.25">
      <c r="A111" s="35" t="s">
        <v>749</v>
      </c>
      <c r="B111" s="36">
        <v>35658</v>
      </c>
      <c r="C111" s="35" t="s">
        <v>640</v>
      </c>
      <c r="D111" s="35">
        <v>3</v>
      </c>
      <c r="E111" s="37">
        <v>20000</v>
      </c>
      <c r="F111" s="37">
        <f t="shared" ca="1" si="4"/>
        <v>400</v>
      </c>
      <c r="G111" s="37">
        <f t="shared" si="5"/>
        <v>0</v>
      </c>
      <c r="H111" s="37">
        <f t="shared" si="6"/>
        <v>0</v>
      </c>
      <c r="I111" s="39">
        <f t="shared" ca="1" si="7"/>
        <v>28</v>
      </c>
    </row>
    <row r="112" spans="1:9" x14ac:dyDescent="0.25">
      <c r="A112" s="35" t="s">
        <v>750</v>
      </c>
      <c r="B112" s="36">
        <v>36385</v>
      </c>
      <c r="C112" s="35" t="s">
        <v>638</v>
      </c>
      <c r="D112" s="35">
        <v>3</v>
      </c>
      <c r="E112" s="37">
        <v>19500</v>
      </c>
      <c r="F112" s="37">
        <f t="shared" ca="1" si="4"/>
        <v>390</v>
      </c>
      <c r="G112" s="37">
        <f t="shared" si="5"/>
        <v>0</v>
      </c>
      <c r="H112" s="37">
        <f t="shared" si="6"/>
        <v>0</v>
      </c>
      <c r="I112" s="39">
        <f t="shared" ca="1" si="7"/>
        <v>26</v>
      </c>
    </row>
    <row r="113" spans="1:9" x14ac:dyDescent="0.25">
      <c r="A113" s="35" t="s">
        <v>751</v>
      </c>
      <c r="B113" s="36">
        <v>38509</v>
      </c>
      <c r="C113" s="35" t="s">
        <v>638</v>
      </c>
      <c r="D113" s="35">
        <v>4</v>
      </c>
      <c r="E113" s="37">
        <v>5500</v>
      </c>
      <c r="F113" s="37">
        <f t="shared" ca="1" si="4"/>
        <v>110</v>
      </c>
      <c r="G113" s="37">
        <f t="shared" si="5"/>
        <v>0</v>
      </c>
      <c r="H113" s="37">
        <f t="shared" si="6"/>
        <v>550</v>
      </c>
      <c r="I113" s="39">
        <f t="shared" ca="1" si="7"/>
        <v>20</v>
      </c>
    </row>
    <row r="114" spans="1:9" x14ac:dyDescent="0.25">
      <c r="A114" s="35" t="s">
        <v>752</v>
      </c>
      <c r="B114" s="36">
        <v>35819</v>
      </c>
      <c r="C114" s="35" t="s">
        <v>62</v>
      </c>
      <c r="D114" s="35">
        <v>4</v>
      </c>
      <c r="E114" s="37">
        <v>10500</v>
      </c>
      <c r="F114" s="37">
        <f t="shared" ca="1" si="4"/>
        <v>210</v>
      </c>
      <c r="G114" s="37">
        <f t="shared" si="5"/>
        <v>0</v>
      </c>
      <c r="H114" s="37">
        <f t="shared" si="6"/>
        <v>1050</v>
      </c>
      <c r="I114" s="39">
        <f t="shared" ca="1" si="7"/>
        <v>27</v>
      </c>
    </row>
    <row r="115" spans="1:9" x14ac:dyDescent="0.25">
      <c r="A115" s="35" t="s">
        <v>753</v>
      </c>
      <c r="B115" s="36">
        <v>36461</v>
      </c>
      <c r="C115" s="35" t="s">
        <v>638</v>
      </c>
      <c r="D115" s="35">
        <v>5</v>
      </c>
      <c r="E115" s="37">
        <v>20000</v>
      </c>
      <c r="F115" s="37">
        <f t="shared" ca="1" si="4"/>
        <v>400</v>
      </c>
      <c r="G115" s="37">
        <f t="shared" si="5"/>
        <v>0</v>
      </c>
      <c r="H115" s="37">
        <f t="shared" si="6"/>
        <v>2000</v>
      </c>
      <c r="I115" s="39">
        <f t="shared" ca="1" si="7"/>
        <v>25</v>
      </c>
    </row>
    <row r="116" spans="1:9" x14ac:dyDescent="0.25">
      <c r="A116" s="35" t="s">
        <v>754</v>
      </c>
      <c r="B116" s="36">
        <v>32373</v>
      </c>
      <c r="C116" s="35" t="s">
        <v>640</v>
      </c>
      <c r="D116" s="35">
        <v>4</v>
      </c>
      <c r="E116" s="37">
        <v>14500</v>
      </c>
      <c r="F116" s="37">
        <f t="shared" ca="1" si="4"/>
        <v>290</v>
      </c>
      <c r="G116" s="37">
        <f t="shared" si="5"/>
        <v>0</v>
      </c>
      <c r="H116" s="37">
        <f t="shared" si="6"/>
        <v>1450</v>
      </c>
      <c r="I116" s="39">
        <f t="shared" ca="1" si="7"/>
        <v>37</v>
      </c>
    </row>
    <row r="117" spans="1:9" x14ac:dyDescent="0.25">
      <c r="A117" s="35" t="s">
        <v>755</v>
      </c>
      <c r="B117" s="36">
        <v>36220</v>
      </c>
      <c r="C117" s="35" t="s">
        <v>640</v>
      </c>
      <c r="D117" s="35">
        <v>4</v>
      </c>
      <c r="E117" s="37">
        <v>15000</v>
      </c>
      <c r="F117" s="37">
        <f t="shared" ca="1" si="4"/>
        <v>300</v>
      </c>
      <c r="G117" s="37">
        <f t="shared" si="5"/>
        <v>0</v>
      </c>
      <c r="H117" s="37">
        <f t="shared" si="6"/>
        <v>1500</v>
      </c>
      <c r="I117" s="39">
        <f t="shared" ca="1" si="7"/>
        <v>26</v>
      </c>
    </row>
    <row r="118" spans="1:9" x14ac:dyDescent="0.25">
      <c r="A118" s="35" t="s">
        <v>756</v>
      </c>
      <c r="B118" s="36">
        <v>34572</v>
      </c>
      <c r="C118" s="35" t="s">
        <v>62</v>
      </c>
      <c r="D118" s="35">
        <v>2</v>
      </c>
      <c r="E118" s="37">
        <v>15000</v>
      </c>
      <c r="F118" s="37">
        <f t="shared" ca="1" si="4"/>
        <v>300</v>
      </c>
      <c r="G118" s="37">
        <f t="shared" si="5"/>
        <v>0</v>
      </c>
      <c r="H118" s="37">
        <f t="shared" si="6"/>
        <v>0</v>
      </c>
      <c r="I118" s="39">
        <f t="shared" ca="1" si="7"/>
        <v>31</v>
      </c>
    </row>
    <row r="119" spans="1:9" x14ac:dyDescent="0.25">
      <c r="A119" s="35" t="s">
        <v>757</v>
      </c>
      <c r="B119" s="36">
        <v>35170</v>
      </c>
      <c r="C119" s="35" t="s">
        <v>638</v>
      </c>
      <c r="D119" s="35">
        <v>1</v>
      </c>
      <c r="E119" s="37">
        <v>11000</v>
      </c>
      <c r="F119" s="37">
        <f t="shared" ca="1" si="4"/>
        <v>220</v>
      </c>
      <c r="G119" s="37">
        <f t="shared" si="5"/>
        <v>0</v>
      </c>
      <c r="H119" s="37">
        <f t="shared" si="6"/>
        <v>0</v>
      </c>
      <c r="I119" s="39">
        <f t="shared" ca="1" si="7"/>
        <v>29</v>
      </c>
    </row>
    <row r="120" spans="1:9" x14ac:dyDescent="0.25">
      <c r="A120" s="35" t="s">
        <v>758</v>
      </c>
      <c r="B120" s="36">
        <v>35246</v>
      </c>
      <c r="C120" s="35" t="s">
        <v>62</v>
      </c>
      <c r="D120" s="35">
        <v>5</v>
      </c>
      <c r="E120" s="37">
        <v>5000</v>
      </c>
      <c r="F120" s="37">
        <f t="shared" ca="1" si="4"/>
        <v>100</v>
      </c>
      <c r="G120" s="37">
        <f t="shared" si="5"/>
        <v>0</v>
      </c>
      <c r="H120" s="37">
        <f t="shared" si="6"/>
        <v>500</v>
      </c>
      <c r="I120" s="39">
        <f t="shared" ca="1" si="7"/>
        <v>29</v>
      </c>
    </row>
    <row r="121" spans="1:9" x14ac:dyDescent="0.25">
      <c r="A121" s="35" t="s">
        <v>759</v>
      </c>
      <c r="B121" s="36">
        <v>35351</v>
      </c>
      <c r="C121" s="35" t="s">
        <v>638</v>
      </c>
      <c r="D121" s="35">
        <v>2</v>
      </c>
      <c r="E121" s="37">
        <v>20500</v>
      </c>
      <c r="F121" s="37">
        <f t="shared" ca="1" si="4"/>
        <v>410</v>
      </c>
      <c r="G121" s="37">
        <f t="shared" si="5"/>
        <v>0</v>
      </c>
      <c r="H121" s="37">
        <f t="shared" si="6"/>
        <v>0</v>
      </c>
      <c r="I121" s="39">
        <f t="shared" ca="1" si="7"/>
        <v>28</v>
      </c>
    </row>
    <row r="122" spans="1:9" x14ac:dyDescent="0.25">
      <c r="A122" s="35" t="s">
        <v>760</v>
      </c>
      <c r="B122" s="36">
        <v>34910</v>
      </c>
      <c r="C122" s="35" t="s">
        <v>638</v>
      </c>
      <c r="D122" s="35">
        <v>3</v>
      </c>
      <c r="E122" s="37">
        <v>17500</v>
      </c>
      <c r="F122" s="37">
        <f t="shared" ca="1" si="4"/>
        <v>350</v>
      </c>
      <c r="G122" s="37">
        <f t="shared" si="5"/>
        <v>0</v>
      </c>
      <c r="H122" s="37">
        <f t="shared" si="6"/>
        <v>0</v>
      </c>
      <c r="I122" s="39">
        <f t="shared" ca="1" si="7"/>
        <v>30</v>
      </c>
    </row>
    <row r="123" spans="1:9" x14ac:dyDescent="0.25">
      <c r="A123" s="35" t="s">
        <v>761</v>
      </c>
      <c r="B123" s="36">
        <v>38152</v>
      </c>
      <c r="C123" s="35" t="s">
        <v>640</v>
      </c>
      <c r="D123" s="35">
        <v>5</v>
      </c>
      <c r="E123" s="37">
        <v>10500</v>
      </c>
      <c r="F123" s="37">
        <f t="shared" ca="1" si="4"/>
        <v>210</v>
      </c>
      <c r="G123" s="37">
        <f t="shared" si="5"/>
        <v>0</v>
      </c>
      <c r="H123" s="37">
        <f t="shared" si="6"/>
        <v>1050</v>
      </c>
      <c r="I123" s="39">
        <f t="shared" ca="1" si="7"/>
        <v>21</v>
      </c>
    </row>
    <row r="124" spans="1:9" x14ac:dyDescent="0.25">
      <c r="A124" s="35" t="s">
        <v>762</v>
      </c>
      <c r="B124" s="36">
        <v>33121</v>
      </c>
      <c r="C124" s="35" t="s">
        <v>638</v>
      </c>
      <c r="D124" s="35">
        <v>4</v>
      </c>
      <c r="E124" s="37">
        <v>6500</v>
      </c>
      <c r="F124" s="37">
        <f t="shared" ca="1" si="4"/>
        <v>130</v>
      </c>
      <c r="G124" s="37">
        <f t="shared" si="5"/>
        <v>0</v>
      </c>
      <c r="H124" s="37">
        <f t="shared" si="6"/>
        <v>650</v>
      </c>
      <c r="I124" s="39">
        <f t="shared" ca="1" si="7"/>
        <v>34</v>
      </c>
    </row>
    <row r="125" spans="1:9" x14ac:dyDescent="0.25">
      <c r="A125" s="35" t="s">
        <v>763</v>
      </c>
      <c r="B125" s="36">
        <v>34911</v>
      </c>
      <c r="C125" s="35" t="s">
        <v>638</v>
      </c>
      <c r="D125" s="35">
        <v>3</v>
      </c>
      <c r="E125" s="37">
        <v>24500</v>
      </c>
      <c r="F125" s="37">
        <f t="shared" ca="1" si="4"/>
        <v>490</v>
      </c>
      <c r="G125" s="37">
        <f t="shared" si="5"/>
        <v>0</v>
      </c>
      <c r="H125" s="37">
        <f t="shared" si="6"/>
        <v>0</v>
      </c>
      <c r="I125" s="39">
        <f t="shared" ca="1" si="7"/>
        <v>30</v>
      </c>
    </row>
    <row r="126" spans="1:9" x14ac:dyDescent="0.25">
      <c r="A126" s="35" t="s">
        <v>764</v>
      </c>
      <c r="B126" s="36">
        <v>34336</v>
      </c>
      <c r="C126" s="35" t="s">
        <v>638</v>
      </c>
      <c r="D126" s="35">
        <v>4</v>
      </c>
      <c r="E126" s="37">
        <v>17000</v>
      </c>
      <c r="F126" s="37">
        <f t="shared" ca="1" si="4"/>
        <v>340</v>
      </c>
      <c r="G126" s="37">
        <f t="shared" si="5"/>
        <v>0</v>
      </c>
      <c r="H126" s="37">
        <f t="shared" si="6"/>
        <v>1700</v>
      </c>
      <c r="I126" s="39">
        <f t="shared" ca="1" si="7"/>
        <v>31</v>
      </c>
    </row>
    <row r="127" spans="1:9" x14ac:dyDescent="0.25">
      <c r="A127" s="35" t="s">
        <v>765</v>
      </c>
      <c r="B127" s="36">
        <v>34274</v>
      </c>
      <c r="C127" s="35" t="s">
        <v>638</v>
      </c>
      <c r="D127" s="35">
        <v>4</v>
      </c>
      <c r="E127" s="37">
        <v>8500</v>
      </c>
      <c r="F127" s="37">
        <f t="shared" ca="1" si="4"/>
        <v>170</v>
      </c>
      <c r="G127" s="37">
        <f t="shared" si="5"/>
        <v>0</v>
      </c>
      <c r="H127" s="37">
        <f t="shared" si="6"/>
        <v>850</v>
      </c>
      <c r="I127" s="39">
        <f t="shared" ca="1" si="7"/>
        <v>31</v>
      </c>
    </row>
    <row r="128" spans="1:9" x14ac:dyDescent="0.25">
      <c r="A128" s="35" t="s">
        <v>766</v>
      </c>
      <c r="B128" s="36">
        <v>35994</v>
      </c>
      <c r="C128" s="35" t="s">
        <v>638</v>
      </c>
      <c r="D128" s="35">
        <v>5</v>
      </c>
      <c r="E128" s="37">
        <v>7000</v>
      </c>
      <c r="F128" s="37">
        <f t="shared" ca="1" si="4"/>
        <v>140</v>
      </c>
      <c r="G128" s="37">
        <f t="shared" si="5"/>
        <v>0</v>
      </c>
      <c r="H128" s="37">
        <f t="shared" si="6"/>
        <v>700</v>
      </c>
      <c r="I128" s="39">
        <f t="shared" ca="1" si="7"/>
        <v>27</v>
      </c>
    </row>
    <row r="129" spans="1:9" x14ac:dyDescent="0.25">
      <c r="A129" s="35" t="s">
        <v>767</v>
      </c>
      <c r="B129" s="36">
        <v>38337</v>
      </c>
      <c r="C129" s="35" t="s">
        <v>62</v>
      </c>
      <c r="D129" s="35">
        <v>3</v>
      </c>
      <c r="E129" s="37">
        <v>2000</v>
      </c>
      <c r="F129" s="37">
        <f t="shared" ca="1" si="4"/>
        <v>40</v>
      </c>
      <c r="G129" s="37">
        <f t="shared" si="5"/>
        <v>0</v>
      </c>
      <c r="H129" s="37">
        <f t="shared" si="6"/>
        <v>0</v>
      </c>
      <c r="I129" s="39">
        <f t="shared" ca="1" si="7"/>
        <v>20</v>
      </c>
    </row>
    <row r="130" spans="1:9" x14ac:dyDescent="0.25">
      <c r="A130" s="35" t="s">
        <v>768</v>
      </c>
      <c r="B130" s="36">
        <v>34601</v>
      </c>
      <c r="C130" s="35" t="s">
        <v>638</v>
      </c>
      <c r="D130" s="35">
        <v>4</v>
      </c>
      <c r="E130" s="37">
        <v>22000</v>
      </c>
      <c r="F130" s="37">
        <f t="shared" ca="1" si="4"/>
        <v>440</v>
      </c>
      <c r="G130" s="37">
        <f t="shared" si="5"/>
        <v>0</v>
      </c>
      <c r="H130" s="37">
        <f t="shared" si="6"/>
        <v>2200</v>
      </c>
      <c r="I130" s="39">
        <f t="shared" ca="1" si="7"/>
        <v>30</v>
      </c>
    </row>
    <row r="131" spans="1:9" x14ac:dyDescent="0.25">
      <c r="A131" s="35" t="s">
        <v>769</v>
      </c>
      <c r="B131" s="36">
        <v>32301</v>
      </c>
      <c r="C131" s="35" t="s">
        <v>638</v>
      </c>
      <c r="D131" s="35">
        <v>4</v>
      </c>
      <c r="E131" s="37">
        <v>9000</v>
      </c>
      <c r="F131" s="37">
        <f t="shared" ref="F131:F194" ca="1" si="8">IF(I131&gt;10,(E131*2)/100,0)</f>
        <v>180</v>
      </c>
      <c r="G131" s="37">
        <f t="shared" ref="G131:G194" si="9">IF(C131="Hourly",(5*E131)/100,0)</f>
        <v>0</v>
      </c>
      <c r="H131" s="37">
        <f t="shared" ref="H131:H194" si="10">IF(D131&gt;3,(E131*10)/100,0)</f>
        <v>900</v>
      </c>
      <c r="I131" s="39">
        <f t="shared" ref="I131:I194" ca="1" si="11">DATEDIF(B131,TODAY(),"Y")</f>
        <v>37</v>
      </c>
    </row>
    <row r="132" spans="1:9" x14ac:dyDescent="0.25">
      <c r="A132" s="35" t="s">
        <v>770</v>
      </c>
      <c r="B132" s="36">
        <v>32277</v>
      </c>
      <c r="C132" s="35" t="s">
        <v>638</v>
      </c>
      <c r="D132" s="35">
        <v>5</v>
      </c>
      <c r="E132" s="37">
        <v>23500</v>
      </c>
      <c r="F132" s="37">
        <f t="shared" ca="1" si="8"/>
        <v>470</v>
      </c>
      <c r="G132" s="37">
        <f t="shared" si="9"/>
        <v>0</v>
      </c>
      <c r="H132" s="37">
        <f t="shared" si="10"/>
        <v>2350</v>
      </c>
      <c r="I132" s="39">
        <f t="shared" ca="1" si="11"/>
        <v>37</v>
      </c>
    </row>
    <row r="133" spans="1:9" x14ac:dyDescent="0.25">
      <c r="A133" s="35" t="s">
        <v>771</v>
      </c>
      <c r="B133" s="36">
        <v>36290</v>
      </c>
      <c r="C133" s="35" t="s">
        <v>62</v>
      </c>
      <c r="D133" s="35">
        <v>3</v>
      </c>
      <c r="E133" s="37">
        <v>10000</v>
      </c>
      <c r="F133" s="37">
        <f t="shared" ca="1" si="8"/>
        <v>200</v>
      </c>
      <c r="G133" s="37">
        <f t="shared" si="9"/>
        <v>0</v>
      </c>
      <c r="H133" s="37">
        <f t="shared" si="10"/>
        <v>0</v>
      </c>
      <c r="I133" s="39">
        <f t="shared" ca="1" si="11"/>
        <v>26</v>
      </c>
    </row>
    <row r="134" spans="1:9" x14ac:dyDescent="0.25">
      <c r="A134" s="35" t="s">
        <v>772</v>
      </c>
      <c r="B134" s="36">
        <v>32671</v>
      </c>
      <c r="C134" s="35" t="s">
        <v>638</v>
      </c>
      <c r="D134" s="35">
        <v>5</v>
      </c>
      <c r="E134" s="37">
        <v>3000</v>
      </c>
      <c r="F134" s="37">
        <f t="shared" ca="1" si="8"/>
        <v>60</v>
      </c>
      <c r="G134" s="37">
        <f t="shared" si="9"/>
        <v>0</v>
      </c>
      <c r="H134" s="37">
        <f t="shared" si="10"/>
        <v>300</v>
      </c>
      <c r="I134" s="39">
        <f t="shared" ca="1" si="11"/>
        <v>36</v>
      </c>
    </row>
    <row r="135" spans="1:9" x14ac:dyDescent="0.25">
      <c r="A135" s="35" t="s">
        <v>773</v>
      </c>
      <c r="B135" s="36">
        <v>39426</v>
      </c>
      <c r="C135" s="35" t="s">
        <v>62</v>
      </c>
      <c r="D135" s="35">
        <v>4</v>
      </c>
      <c r="E135" s="37">
        <v>21000</v>
      </c>
      <c r="F135" s="37">
        <f t="shared" ca="1" si="8"/>
        <v>420</v>
      </c>
      <c r="G135" s="37">
        <f t="shared" si="9"/>
        <v>0</v>
      </c>
      <c r="H135" s="37">
        <f t="shared" si="10"/>
        <v>2100</v>
      </c>
      <c r="I135" s="39">
        <f t="shared" ca="1" si="11"/>
        <v>17</v>
      </c>
    </row>
    <row r="136" spans="1:9" x14ac:dyDescent="0.25">
      <c r="A136" s="35" t="s">
        <v>774</v>
      </c>
      <c r="B136" s="36">
        <v>35229</v>
      </c>
      <c r="C136" s="35" t="s">
        <v>638</v>
      </c>
      <c r="D136" s="35">
        <v>2</v>
      </c>
      <c r="E136" s="37">
        <v>19000</v>
      </c>
      <c r="F136" s="37">
        <f t="shared" ca="1" si="8"/>
        <v>380</v>
      </c>
      <c r="G136" s="37">
        <f t="shared" si="9"/>
        <v>0</v>
      </c>
      <c r="H136" s="37">
        <f t="shared" si="10"/>
        <v>0</v>
      </c>
      <c r="I136" s="39">
        <f t="shared" ca="1" si="11"/>
        <v>29</v>
      </c>
    </row>
    <row r="137" spans="1:9" x14ac:dyDescent="0.25">
      <c r="A137" s="35" t="s">
        <v>775</v>
      </c>
      <c r="B137" s="36">
        <v>35520</v>
      </c>
      <c r="C137" s="35" t="s">
        <v>638</v>
      </c>
      <c r="D137" s="35">
        <v>5</v>
      </c>
      <c r="E137" s="37">
        <v>17500</v>
      </c>
      <c r="F137" s="37">
        <f t="shared" ca="1" si="8"/>
        <v>350</v>
      </c>
      <c r="G137" s="37">
        <f t="shared" si="9"/>
        <v>0</v>
      </c>
      <c r="H137" s="37">
        <f t="shared" si="10"/>
        <v>1750</v>
      </c>
      <c r="I137" s="39">
        <f t="shared" ca="1" si="11"/>
        <v>28</v>
      </c>
    </row>
    <row r="138" spans="1:9" x14ac:dyDescent="0.25">
      <c r="A138" s="35" t="s">
        <v>776</v>
      </c>
      <c r="B138" s="36">
        <v>32795</v>
      </c>
      <c r="C138" s="35" t="s">
        <v>638</v>
      </c>
      <c r="D138" s="35">
        <v>5</v>
      </c>
      <c r="E138" s="37">
        <v>21000</v>
      </c>
      <c r="F138" s="37">
        <f t="shared" ca="1" si="8"/>
        <v>420</v>
      </c>
      <c r="G138" s="37">
        <f t="shared" si="9"/>
        <v>0</v>
      </c>
      <c r="H138" s="37">
        <f t="shared" si="10"/>
        <v>2100</v>
      </c>
      <c r="I138" s="39">
        <f t="shared" ca="1" si="11"/>
        <v>35</v>
      </c>
    </row>
    <row r="139" spans="1:9" x14ac:dyDescent="0.25">
      <c r="A139" s="35" t="s">
        <v>777</v>
      </c>
      <c r="B139" s="36">
        <v>35138</v>
      </c>
      <c r="C139" s="35" t="s">
        <v>642</v>
      </c>
      <c r="D139" s="35">
        <v>4</v>
      </c>
      <c r="E139" s="37">
        <v>21500</v>
      </c>
      <c r="F139" s="37">
        <f t="shared" ca="1" si="8"/>
        <v>430</v>
      </c>
      <c r="G139" s="37">
        <f t="shared" si="9"/>
        <v>1075</v>
      </c>
      <c r="H139" s="37">
        <f t="shared" si="10"/>
        <v>2150</v>
      </c>
      <c r="I139" s="39">
        <f t="shared" ca="1" si="11"/>
        <v>29</v>
      </c>
    </row>
    <row r="140" spans="1:9" x14ac:dyDescent="0.25">
      <c r="A140" s="35" t="s">
        <v>778</v>
      </c>
      <c r="B140" s="36">
        <v>34621</v>
      </c>
      <c r="C140" s="35" t="s">
        <v>62</v>
      </c>
      <c r="D140" s="35">
        <v>4</v>
      </c>
      <c r="E140" s="37">
        <v>21000</v>
      </c>
      <c r="F140" s="37">
        <f t="shared" ca="1" si="8"/>
        <v>420</v>
      </c>
      <c r="G140" s="37">
        <f t="shared" si="9"/>
        <v>0</v>
      </c>
      <c r="H140" s="37">
        <f t="shared" si="10"/>
        <v>2100</v>
      </c>
      <c r="I140" s="39">
        <f t="shared" ca="1" si="11"/>
        <v>30</v>
      </c>
    </row>
    <row r="141" spans="1:9" x14ac:dyDescent="0.25">
      <c r="A141" s="35" t="s">
        <v>779</v>
      </c>
      <c r="B141" s="38">
        <v>39506</v>
      </c>
      <c r="C141" s="35" t="s">
        <v>642</v>
      </c>
      <c r="D141" s="35">
        <v>3</v>
      </c>
      <c r="E141" s="37">
        <v>4500</v>
      </c>
      <c r="F141" s="37">
        <f t="shared" ca="1" si="8"/>
        <v>90</v>
      </c>
      <c r="G141" s="37">
        <f t="shared" si="9"/>
        <v>225</v>
      </c>
      <c r="H141" s="37">
        <f t="shared" si="10"/>
        <v>0</v>
      </c>
      <c r="I141" s="39">
        <f t="shared" ca="1" si="11"/>
        <v>17</v>
      </c>
    </row>
    <row r="142" spans="1:9" x14ac:dyDescent="0.25">
      <c r="A142" s="35" t="s">
        <v>780</v>
      </c>
      <c r="B142" s="36">
        <v>32935</v>
      </c>
      <c r="C142" s="35" t="s">
        <v>638</v>
      </c>
      <c r="D142" s="35">
        <v>3</v>
      </c>
      <c r="E142" s="37">
        <v>14000</v>
      </c>
      <c r="F142" s="37">
        <f t="shared" ca="1" si="8"/>
        <v>280</v>
      </c>
      <c r="G142" s="37">
        <f t="shared" si="9"/>
        <v>0</v>
      </c>
      <c r="H142" s="37">
        <f t="shared" si="10"/>
        <v>0</v>
      </c>
      <c r="I142" s="39">
        <f t="shared" ca="1" si="11"/>
        <v>35</v>
      </c>
    </row>
    <row r="143" spans="1:9" x14ac:dyDescent="0.25">
      <c r="A143" s="35" t="s">
        <v>781</v>
      </c>
      <c r="B143" s="36">
        <v>33671</v>
      </c>
      <c r="C143" s="35" t="s">
        <v>640</v>
      </c>
      <c r="D143" s="35">
        <v>1</v>
      </c>
      <c r="E143" s="37">
        <v>4500</v>
      </c>
      <c r="F143" s="37">
        <f t="shared" ca="1" si="8"/>
        <v>90</v>
      </c>
      <c r="G143" s="37">
        <f t="shared" si="9"/>
        <v>0</v>
      </c>
      <c r="H143" s="37">
        <f t="shared" si="10"/>
        <v>0</v>
      </c>
      <c r="I143" s="39">
        <f t="shared" ca="1" si="11"/>
        <v>33</v>
      </c>
    </row>
    <row r="144" spans="1:9" x14ac:dyDescent="0.25">
      <c r="A144" s="35" t="s">
        <v>782</v>
      </c>
      <c r="B144" s="36">
        <v>36765</v>
      </c>
      <c r="C144" s="35" t="s">
        <v>642</v>
      </c>
      <c r="D144" s="35">
        <v>2</v>
      </c>
      <c r="E144" s="37">
        <v>6500</v>
      </c>
      <c r="F144" s="37">
        <f t="shared" ca="1" si="8"/>
        <v>130</v>
      </c>
      <c r="G144" s="37">
        <f t="shared" si="9"/>
        <v>325</v>
      </c>
      <c r="H144" s="37">
        <f t="shared" si="10"/>
        <v>0</v>
      </c>
      <c r="I144" s="39">
        <f t="shared" ca="1" si="11"/>
        <v>25</v>
      </c>
    </row>
    <row r="145" spans="1:9" x14ac:dyDescent="0.25">
      <c r="A145" s="35" t="s">
        <v>783</v>
      </c>
      <c r="B145" s="36">
        <v>34187</v>
      </c>
      <c r="C145" s="35" t="s">
        <v>638</v>
      </c>
      <c r="D145" s="35">
        <v>5</v>
      </c>
      <c r="E145" s="37">
        <v>12000</v>
      </c>
      <c r="F145" s="37">
        <f t="shared" ca="1" si="8"/>
        <v>240</v>
      </c>
      <c r="G145" s="37">
        <f t="shared" si="9"/>
        <v>0</v>
      </c>
      <c r="H145" s="37">
        <f t="shared" si="10"/>
        <v>1200</v>
      </c>
      <c r="I145" s="39">
        <f t="shared" ca="1" si="11"/>
        <v>32</v>
      </c>
    </row>
    <row r="146" spans="1:9" x14ac:dyDescent="0.25">
      <c r="A146" s="35" t="s">
        <v>784</v>
      </c>
      <c r="B146" s="36">
        <v>38711</v>
      </c>
      <c r="C146" s="35" t="s">
        <v>638</v>
      </c>
      <c r="D146" s="35">
        <v>1</v>
      </c>
      <c r="E146" s="37">
        <v>8000</v>
      </c>
      <c r="F146" s="37">
        <f t="shared" ca="1" si="8"/>
        <v>160</v>
      </c>
      <c r="G146" s="37">
        <f t="shared" si="9"/>
        <v>0</v>
      </c>
      <c r="H146" s="37">
        <f t="shared" si="10"/>
        <v>0</v>
      </c>
      <c r="I146" s="39">
        <f t="shared" ca="1" si="11"/>
        <v>19</v>
      </c>
    </row>
    <row r="147" spans="1:9" x14ac:dyDescent="0.25">
      <c r="A147" s="35" t="s">
        <v>785</v>
      </c>
      <c r="B147" s="36">
        <v>38837</v>
      </c>
      <c r="C147" s="35" t="s">
        <v>62</v>
      </c>
      <c r="D147" s="35">
        <v>3</v>
      </c>
      <c r="E147" s="37">
        <v>22000</v>
      </c>
      <c r="F147" s="37">
        <f t="shared" ca="1" si="8"/>
        <v>440</v>
      </c>
      <c r="G147" s="37">
        <f t="shared" si="9"/>
        <v>0</v>
      </c>
      <c r="H147" s="37">
        <f t="shared" si="10"/>
        <v>0</v>
      </c>
      <c r="I147" s="39">
        <f t="shared" ca="1" si="11"/>
        <v>19</v>
      </c>
    </row>
    <row r="148" spans="1:9" x14ac:dyDescent="0.25">
      <c r="A148" s="35" t="s">
        <v>786</v>
      </c>
      <c r="B148" s="36">
        <v>34957</v>
      </c>
      <c r="C148" s="35" t="s">
        <v>638</v>
      </c>
      <c r="D148" s="35">
        <v>5</v>
      </c>
      <c r="E148" s="37">
        <v>20000</v>
      </c>
      <c r="F148" s="37">
        <f t="shared" ca="1" si="8"/>
        <v>400</v>
      </c>
      <c r="G148" s="37">
        <f t="shared" si="9"/>
        <v>0</v>
      </c>
      <c r="H148" s="37">
        <f t="shared" si="10"/>
        <v>2000</v>
      </c>
      <c r="I148" s="39">
        <f t="shared" ca="1" si="11"/>
        <v>29</v>
      </c>
    </row>
    <row r="149" spans="1:9" x14ac:dyDescent="0.25">
      <c r="A149" s="35" t="s">
        <v>787</v>
      </c>
      <c r="B149" s="36">
        <v>39424</v>
      </c>
      <c r="C149" s="35" t="s">
        <v>638</v>
      </c>
      <c r="D149" s="35">
        <v>4</v>
      </c>
      <c r="E149" s="37">
        <v>10500</v>
      </c>
      <c r="F149" s="37">
        <f t="shared" ca="1" si="8"/>
        <v>210</v>
      </c>
      <c r="G149" s="37">
        <f t="shared" si="9"/>
        <v>0</v>
      </c>
      <c r="H149" s="37">
        <f t="shared" si="10"/>
        <v>1050</v>
      </c>
      <c r="I149" s="39">
        <f t="shared" ca="1" si="11"/>
        <v>17</v>
      </c>
    </row>
    <row r="150" spans="1:9" x14ac:dyDescent="0.25">
      <c r="A150" s="35" t="s">
        <v>788</v>
      </c>
      <c r="B150" s="36">
        <v>33756</v>
      </c>
      <c r="C150" s="35" t="s">
        <v>638</v>
      </c>
      <c r="D150" s="35">
        <v>3</v>
      </c>
      <c r="E150" s="37">
        <v>14000</v>
      </c>
      <c r="F150" s="37">
        <f t="shared" ca="1" si="8"/>
        <v>280</v>
      </c>
      <c r="G150" s="37">
        <f t="shared" si="9"/>
        <v>0</v>
      </c>
      <c r="H150" s="37">
        <f t="shared" si="10"/>
        <v>0</v>
      </c>
      <c r="I150" s="39">
        <f t="shared" ca="1" si="11"/>
        <v>33</v>
      </c>
    </row>
    <row r="151" spans="1:9" x14ac:dyDescent="0.25">
      <c r="A151" s="35" t="s">
        <v>789</v>
      </c>
      <c r="B151" s="36">
        <v>37281</v>
      </c>
      <c r="C151" s="35" t="s">
        <v>638</v>
      </c>
      <c r="D151" s="35">
        <v>3</v>
      </c>
      <c r="E151" s="37">
        <v>12000</v>
      </c>
      <c r="F151" s="37">
        <f t="shared" ca="1" si="8"/>
        <v>240</v>
      </c>
      <c r="G151" s="37">
        <f t="shared" si="9"/>
        <v>0</v>
      </c>
      <c r="H151" s="37">
        <f t="shared" si="10"/>
        <v>0</v>
      </c>
      <c r="I151" s="39">
        <f t="shared" ca="1" si="11"/>
        <v>23</v>
      </c>
    </row>
    <row r="152" spans="1:9" x14ac:dyDescent="0.25">
      <c r="A152" s="35" t="s">
        <v>790</v>
      </c>
      <c r="B152" s="36">
        <v>35749</v>
      </c>
      <c r="C152" s="35" t="s">
        <v>640</v>
      </c>
      <c r="D152" s="35">
        <v>1</v>
      </c>
      <c r="E152" s="37">
        <v>8000</v>
      </c>
      <c r="F152" s="37">
        <f t="shared" ca="1" si="8"/>
        <v>160</v>
      </c>
      <c r="G152" s="37">
        <f t="shared" si="9"/>
        <v>0</v>
      </c>
      <c r="H152" s="37">
        <f t="shared" si="10"/>
        <v>0</v>
      </c>
      <c r="I152" s="39">
        <f t="shared" ca="1" si="11"/>
        <v>27</v>
      </c>
    </row>
    <row r="153" spans="1:9" x14ac:dyDescent="0.25">
      <c r="A153" s="35" t="s">
        <v>791</v>
      </c>
      <c r="B153" s="36">
        <v>34433</v>
      </c>
      <c r="C153" s="35" t="s">
        <v>638</v>
      </c>
      <c r="D153" s="35">
        <v>4</v>
      </c>
      <c r="E153" s="37">
        <v>22500</v>
      </c>
      <c r="F153" s="37">
        <f t="shared" ca="1" si="8"/>
        <v>450</v>
      </c>
      <c r="G153" s="37">
        <f t="shared" si="9"/>
        <v>0</v>
      </c>
      <c r="H153" s="37">
        <f t="shared" si="10"/>
        <v>2250</v>
      </c>
      <c r="I153" s="39">
        <f t="shared" ca="1" si="11"/>
        <v>31</v>
      </c>
    </row>
    <row r="154" spans="1:9" x14ac:dyDescent="0.25">
      <c r="A154" s="35" t="s">
        <v>792</v>
      </c>
      <c r="B154" s="36">
        <v>37861</v>
      </c>
      <c r="C154" s="35" t="s">
        <v>638</v>
      </c>
      <c r="D154" s="35">
        <v>4</v>
      </c>
      <c r="E154" s="37">
        <v>20000</v>
      </c>
      <c r="F154" s="37">
        <f t="shared" ca="1" si="8"/>
        <v>400</v>
      </c>
      <c r="G154" s="37">
        <f t="shared" si="9"/>
        <v>0</v>
      </c>
      <c r="H154" s="37">
        <f t="shared" si="10"/>
        <v>2000</v>
      </c>
      <c r="I154" s="39">
        <f t="shared" ca="1" si="11"/>
        <v>22</v>
      </c>
    </row>
    <row r="155" spans="1:9" x14ac:dyDescent="0.25">
      <c r="A155" s="35" t="s">
        <v>793</v>
      </c>
      <c r="B155" s="36">
        <v>32982</v>
      </c>
      <c r="C155" s="35" t="s">
        <v>638</v>
      </c>
      <c r="D155" s="35">
        <v>1</v>
      </c>
      <c r="E155" s="37">
        <v>14000</v>
      </c>
      <c r="F155" s="37">
        <f t="shared" ca="1" si="8"/>
        <v>280</v>
      </c>
      <c r="G155" s="37">
        <f t="shared" si="9"/>
        <v>0</v>
      </c>
      <c r="H155" s="37">
        <f t="shared" si="10"/>
        <v>0</v>
      </c>
      <c r="I155" s="39">
        <f t="shared" ca="1" si="11"/>
        <v>35</v>
      </c>
    </row>
    <row r="156" spans="1:9" x14ac:dyDescent="0.25">
      <c r="A156" s="35" t="s">
        <v>794</v>
      </c>
      <c r="B156" s="36">
        <v>32514</v>
      </c>
      <c r="C156" s="35" t="s">
        <v>638</v>
      </c>
      <c r="D156" s="35">
        <v>3</v>
      </c>
      <c r="E156" s="37">
        <v>20500</v>
      </c>
      <c r="F156" s="37">
        <f t="shared" ca="1" si="8"/>
        <v>410</v>
      </c>
      <c r="G156" s="37">
        <f t="shared" si="9"/>
        <v>0</v>
      </c>
      <c r="H156" s="37">
        <f t="shared" si="10"/>
        <v>0</v>
      </c>
      <c r="I156" s="39">
        <f t="shared" ca="1" si="11"/>
        <v>36</v>
      </c>
    </row>
    <row r="157" spans="1:9" x14ac:dyDescent="0.25">
      <c r="A157" s="35" t="s">
        <v>795</v>
      </c>
      <c r="B157" s="36">
        <v>32214</v>
      </c>
      <c r="C157" s="35" t="s">
        <v>640</v>
      </c>
      <c r="D157" s="35">
        <v>5</v>
      </c>
      <c r="E157" s="37">
        <v>19500</v>
      </c>
      <c r="F157" s="37">
        <f t="shared" ca="1" si="8"/>
        <v>390</v>
      </c>
      <c r="G157" s="37">
        <f t="shared" si="9"/>
        <v>0</v>
      </c>
      <c r="H157" s="37">
        <f t="shared" si="10"/>
        <v>1950</v>
      </c>
      <c r="I157" s="39">
        <f t="shared" ca="1" si="11"/>
        <v>37</v>
      </c>
    </row>
    <row r="158" spans="1:9" x14ac:dyDescent="0.25">
      <c r="A158" s="35" t="s">
        <v>796</v>
      </c>
      <c r="B158" s="36">
        <v>32167</v>
      </c>
      <c r="C158" s="35" t="s">
        <v>638</v>
      </c>
      <c r="D158" s="35">
        <v>5</v>
      </c>
      <c r="E158" s="37">
        <v>8500</v>
      </c>
      <c r="F158" s="37">
        <f t="shared" ca="1" si="8"/>
        <v>170</v>
      </c>
      <c r="G158" s="37">
        <f t="shared" si="9"/>
        <v>0</v>
      </c>
      <c r="H158" s="37">
        <f t="shared" si="10"/>
        <v>850</v>
      </c>
      <c r="I158" s="39">
        <f t="shared" ca="1" si="11"/>
        <v>37</v>
      </c>
    </row>
    <row r="159" spans="1:9" x14ac:dyDescent="0.25">
      <c r="A159" s="35" t="s">
        <v>797</v>
      </c>
      <c r="B159" s="36">
        <v>32403</v>
      </c>
      <c r="C159" s="35" t="s">
        <v>640</v>
      </c>
      <c r="D159" s="35">
        <v>3</v>
      </c>
      <c r="E159" s="37">
        <v>20000</v>
      </c>
      <c r="F159" s="37">
        <f t="shared" ca="1" si="8"/>
        <v>400</v>
      </c>
      <c r="G159" s="37">
        <f t="shared" si="9"/>
        <v>0</v>
      </c>
      <c r="H159" s="37">
        <f t="shared" si="10"/>
        <v>0</v>
      </c>
      <c r="I159" s="39">
        <f t="shared" ca="1" si="11"/>
        <v>36</v>
      </c>
    </row>
    <row r="160" spans="1:9" x14ac:dyDescent="0.25">
      <c r="A160" s="35" t="s">
        <v>798</v>
      </c>
      <c r="B160" s="36">
        <v>32567</v>
      </c>
      <c r="C160" s="35" t="s">
        <v>638</v>
      </c>
      <c r="D160" s="35">
        <v>2</v>
      </c>
      <c r="E160" s="37">
        <v>8000</v>
      </c>
      <c r="F160" s="37">
        <f t="shared" ca="1" si="8"/>
        <v>160</v>
      </c>
      <c r="G160" s="37">
        <f t="shared" si="9"/>
        <v>0</v>
      </c>
      <c r="H160" s="37">
        <f t="shared" si="10"/>
        <v>0</v>
      </c>
      <c r="I160" s="39">
        <f t="shared" ca="1" si="11"/>
        <v>36</v>
      </c>
    </row>
    <row r="161" spans="1:9" x14ac:dyDescent="0.25">
      <c r="A161" s="35" t="s">
        <v>799</v>
      </c>
      <c r="B161" s="36">
        <v>35140</v>
      </c>
      <c r="C161" s="35" t="s">
        <v>62</v>
      </c>
      <c r="D161" s="35">
        <v>1</v>
      </c>
      <c r="E161" s="37">
        <v>14000</v>
      </c>
      <c r="F161" s="37">
        <f t="shared" ca="1" si="8"/>
        <v>280</v>
      </c>
      <c r="G161" s="37">
        <f t="shared" si="9"/>
        <v>0</v>
      </c>
      <c r="H161" s="37">
        <f t="shared" si="10"/>
        <v>0</v>
      </c>
      <c r="I161" s="39">
        <f t="shared" ca="1" si="11"/>
        <v>29</v>
      </c>
    </row>
    <row r="162" spans="1:9" x14ac:dyDescent="0.25">
      <c r="A162" s="35" t="s">
        <v>800</v>
      </c>
      <c r="B162" s="36">
        <v>35271</v>
      </c>
      <c r="C162" s="35" t="s">
        <v>640</v>
      </c>
      <c r="D162" s="35">
        <v>4</v>
      </c>
      <c r="E162" s="37">
        <v>11500</v>
      </c>
      <c r="F162" s="37">
        <f t="shared" ca="1" si="8"/>
        <v>230</v>
      </c>
      <c r="G162" s="37">
        <f t="shared" si="9"/>
        <v>0</v>
      </c>
      <c r="H162" s="37">
        <f t="shared" si="10"/>
        <v>1150</v>
      </c>
      <c r="I162" s="39">
        <f t="shared" ca="1" si="11"/>
        <v>29</v>
      </c>
    </row>
    <row r="163" spans="1:9" x14ac:dyDescent="0.25">
      <c r="A163" s="35" t="s">
        <v>801</v>
      </c>
      <c r="B163" s="36">
        <v>32221</v>
      </c>
      <c r="C163" s="35" t="s">
        <v>62</v>
      </c>
      <c r="D163" s="35">
        <v>4</v>
      </c>
      <c r="E163" s="37">
        <v>15000</v>
      </c>
      <c r="F163" s="37">
        <f t="shared" ca="1" si="8"/>
        <v>300</v>
      </c>
      <c r="G163" s="37">
        <f t="shared" si="9"/>
        <v>0</v>
      </c>
      <c r="H163" s="37">
        <f t="shared" si="10"/>
        <v>1500</v>
      </c>
      <c r="I163" s="39">
        <f t="shared" ca="1" si="11"/>
        <v>37</v>
      </c>
    </row>
    <row r="164" spans="1:9" x14ac:dyDescent="0.25">
      <c r="A164" s="35" t="s">
        <v>802</v>
      </c>
      <c r="B164" s="36">
        <v>36755</v>
      </c>
      <c r="C164" s="35" t="s">
        <v>638</v>
      </c>
      <c r="D164" s="35">
        <v>3</v>
      </c>
      <c r="E164" s="37">
        <v>9500</v>
      </c>
      <c r="F164" s="37">
        <f t="shared" ca="1" si="8"/>
        <v>190</v>
      </c>
      <c r="G164" s="37">
        <f t="shared" si="9"/>
        <v>0</v>
      </c>
      <c r="H164" s="37">
        <f t="shared" si="10"/>
        <v>0</v>
      </c>
      <c r="I164" s="39">
        <f t="shared" ca="1" si="11"/>
        <v>25</v>
      </c>
    </row>
    <row r="165" spans="1:9" x14ac:dyDescent="0.25">
      <c r="A165" s="35" t="s">
        <v>803</v>
      </c>
      <c r="B165" s="36">
        <v>35082</v>
      </c>
      <c r="C165" s="35" t="s">
        <v>642</v>
      </c>
      <c r="D165" s="35">
        <v>3</v>
      </c>
      <c r="E165" s="37">
        <v>8500</v>
      </c>
      <c r="F165" s="37">
        <f t="shared" ca="1" si="8"/>
        <v>170</v>
      </c>
      <c r="G165" s="37">
        <f t="shared" si="9"/>
        <v>425</v>
      </c>
      <c r="H165" s="37">
        <f t="shared" si="10"/>
        <v>0</v>
      </c>
      <c r="I165" s="39">
        <f t="shared" ca="1" si="11"/>
        <v>29</v>
      </c>
    </row>
    <row r="166" spans="1:9" x14ac:dyDescent="0.25">
      <c r="A166" s="35" t="s">
        <v>804</v>
      </c>
      <c r="B166" s="36">
        <v>34972</v>
      </c>
      <c r="C166" s="35" t="s">
        <v>638</v>
      </c>
      <c r="D166" s="35">
        <v>4</v>
      </c>
      <c r="E166" s="37">
        <v>13000</v>
      </c>
      <c r="F166" s="37">
        <f t="shared" ca="1" si="8"/>
        <v>260</v>
      </c>
      <c r="G166" s="37">
        <f t="shared" si="9"/>
        <v>0</v>
      </c>
      <c r="H166" s="37">
        <f t="shared" si="10"/>
        <v>1300</v>
      </c>
      <c r="I166" s="39">
        <f t="shared" ca="1" si="11"/>
        <v>29</v>
      </c>
    </row>
    <row r="167" spans="1:9" x14ac:dyDescent="0.25">
      <c r="A167" s="35" t="s">
        <v>805</v>
      </c>
      <c r="B167" s="36">
        <v>36580</v>
      </c>
      <c r="C167" s="35" t="s">
        <v>62</v>
      </c>
      <c r="D167" s="35">
        <v>3</v>
      </c>
      <c r="E167" s="37">
        <v>23000</v>
      </c>
      <c r="F167" s="37">
        <f t="shared" ca="1" si="8"/>
        <v>460</v>
      </c>
      <c r="G167" s="37">
        <f t="shared" si="9"/>
        <v>0</v>
      </c>
      <c r="H167" s="37">
        <f t="shared" si="10"/>
        <v>0</v>
      </c>
      <c r="I167" s="39">
        <f t="shared" ca="1" si="11"/>
        <v>25</v>
      </c>
    </row>
    <row r="168" spans="1:9" x14ac:dyDescent="0.25">
      <c r="A168" s="35" t="s">
        <v>806</v>
      </c>
      <c r="B168" s="36">
        <v>32514</v>
      </c>
      <c r="C168" s="35" t="s">
        <v>638</v>
      </c>
      <c r="D168" s="35">
        <v>1</v>
      </c>
      <c r="E168" s="37">
        <v>4000</v>
      </c>
      <c r="F168" s="37">
        <f t="shared" ca="1" si="8"/>
        <v>80</v>
      </c>
      <c r="G168" s="37">
        <f t="shared" si="9"/>
        <v>0</v>
      </c>
      <c r="H168" s="37">
        <f t="shared" si="10"/>
        <v>0</v>
      </c>
      <c r="I168" s="39">
        <f t="shared" ca="1" si="11"/>
        <v>36</v>
      </c>
    </row>
    <row r="169" spans="1:9" x14ac:dyDescent="0.25">
      <c r="A169" s="35" t="s">
        <v>807</v>
      </c>
      <c r="B169" s="36">
        <v>34148</v>
      </c>
      <c r="C169" s="35" t="s">
        <v>638</v>
      </c>
      <c r="D169" s="35">
        <v>2</v>
      </c>
      <c r="E169" s="37">
        <v>5500</v>
      </c>
      <c r="F169" s="37">
        <f t="shared" ca="1" si="8"/>
        <v>110</v>
      </c>
      <c r="G169" s="37">
        <f t="shared" si="9"/>
        <v>0</v>
      </c>
      <c r="H169" s="37">
        <f t="shared" si="10"/>
        <v>0</v>
      </c>
      <c r="I169" s="39">
        <f t="shared" ca="1" si="11"/>
        <v>32</v>
      </c>
    </row>
    <row r="170" spans="1:9" x14ac:dyDescent="0.25">
      <c r="A170" s="35" t="s">
        <v>808</v>
      </c>
      <c r="B170" s="36">
        <v>32288</v>
      </c>
      <c r="C170" s="35" t="s">
        <v>62</v>
      </c>
      <c r="D170" s="35">
        <v>4</v>
      </c>
      <c r="E170" s="37">
        <v>16500</v>
      </c>
      <c r="F170" s="37">
        <f t="shared" ca="1" si="8"/>
        <v>330</v>
      </c>
      <c r="G170" s="37">
        <f t="shared" si="9"/>
        <v>0</v>
      </c>
      <c r="H170" s="37">
        <f t="shared" si="10"/>
        <v>1650</v>
      </c>
      <c r="I170" s="39">
        <f t="shared" ca="1" si="11"/>
        <v>37</v>
      </c>
    </row>
    <row r="171" spans="1:9" x14ac:dyDescent="0.25">
      <c r="A171" s="35" t="s">
        <v>809</v>
      </c>
      <c r="B171" s="36">
        <v>34595</v>
      </c>
      <c r="C171" s="35" t="s">
        <v>62</v>
      </c>
      <c r="D171" s="35">
        <v>4</v>
      </c>
      <c r="E171" s="37">
        <v>24000</v>
      </c>
      <c r="F171" s="37">
        <f t="shared" ca="1" si="8"/>
        <v>480</v>
      </c>
      <c r="G171" s="37">
        <f t="shared" si="9"/>
        <v>0</v>
      </c>
      <c r="H171" s="37">
        <f t="shared" si="10"/>
        <v>2400</v>
      </c>
      <c r="I171" s="39">
        <f t="shared" ca="1" si="11"/>
        <v>30</v>
      </c>
    </row>
    <row r="172" spans="1:9" x14ac:dyDescent="0.25">
      <c r="A172" s="35" t="s">
        <v>810</v>
      </c>
      <c r="B172" s="36">
        <v>35249</v>
      </c>
      <c r="C172" s="35" t="s">
        <v>638</v>
      </c>
      <c r="D172" s="35">
        <v>5</v>
      </c>
      <c r="E172" s="37">
        <v>17000</v>
      </c>
      <c r="F172" s="37">
        <f t="shared" ca="1" si="8"/>
        <v>340</v>
      </c>
      <c r="G172" s="37">
        <f t="shared" si="9"/>
        <v>0</v>
      </c>
      <c r="H172" s="37">
        <f t="shared" si="10"/>
        <v>1700</v>
      </c>
      <c r="I172" s="39">
        <f t="shared" ca="1" si="11"/>
        <v>29</v>
      </c>
    </row>
    <row r="173" spans="1:9" x14ac:dyDescent="0.25">
      <c r="A173" s="35" t="s">
        <v>811</v>
      </c>
      <c r="B173" s="36">
        <v>35044</v>
      </c>
      <c r="C173" s="35" t="s">
        <v>638</v>
      </c>
      <c r="D173" s="35">
        <v>1</v>
      </c>
      <c r="E173" s="37">
        <v>20500</v>
      </c>
      <c r="F173" s="37">
        <f t="shared" ca="1" si="8"/>
        <v>410</v>
      </c>
      <c r="G173" s="37">
        <f t="shared" si="9"/>
        <v>0</v>
      </c>
      <c r="H173" s="37">
        <f t="shared" si="10"/>
        <v>0</v>
      </c>
      <c r="I173" s="39">
        <f t="shared" ca="1" si="11"/>
        <v>29</v>
      </c>
    </row>
    <row r="174" spans="1:9" x14ac:dyDescent="0.25">
      <c r="A174" s="35" t="s">
        <v>812</v>
      </c>
      <c r="B174" s="38">
        <v>39308</v>
      </c>
      <c r="C174" s="35" t="s">
        <v>640</v>
      </c>
      <c r="D174" s="35">
        <v>3</v>
      </c>
      <c r="E174" s="37">
        <v>24000</v>
      </c>
      <c r="F174" s="37">
        <f t="shared" ca="1" si="8"/>
        <v>480</v>
      </c>
      <c r="G174" s="37">
        <f t="shared" si="9"/>
        <v>0</v>
      </c>
      <c r="H174" s="37">
        <f t="shared" si="10"/>
        <v>0</v>
      </c>
      <c r="I174" s="39">
        <f t="shared" ca="1" si="11"/>
        <v>18</v>
      </c>
    </row>
    <row r="175" spans="1:9" x14ac:dyDescent="0.25">
      <c r="A175" s="35" t="s">
        <v>813</v>
      </c>
      <c r="B175" s="36">
        <v>34273</v>
      </c>
      <c r="C175" s="35" t="s">
        <v>638</v>
      </c>
      <c r="D175" s="35">
        <v>2</v>
      </c>
      <c r="E175" s="37">
        <v>10500</v>
      </c>
      <c r="F175" s="37">
        <f t="shared" ca="1" si="8"/>
        <v>210</v>
      </c>
      <c r="G175" s="37">
        <f t="shared" si="9"/>
        <v>0</v>
      </c>
      <c r="H175" s="37">
        <f t="shared" si="10"/>
        <v>0</v>
      </c>
      <c r="I175" s="39">
        <f t="shared" ca="1" si="11"/>
        <v>31</v>
      </c>
    </row>
    <row r="176" spans="1:9" x14ac:dyDescent="0.25">
      <c r="A176" s="35" t="s">
        <v>814</v>
      </c>
      <c r="B176" s="36">
        <v>38918</v>
      </c>
      <c r="C176" s="35" t="s">
        <v>638</v>
      </c>
      <c r="D176" s="35">
        <v>5</v>
      </c>
      <c r="E176" s="37">
        <v>6000</v>
      </c>
      <c r="F176" s="37">
        <f t="shared" ca="1" si="8"/>
        <v>120</v>
      </c>
      <c r="G176" s="37">
        <f t="shared" si="9"/>
        <v>0</v>
      </c>
      <c r="H176" s="37">
        <f t="shared" si="10"/>
        <v>600</v>
      </c>
      <c r="I176" s="39">
        <f t="shared" ca="1" si="11"/>
        <v>19</v>
      </c>
    </row>
    <row r="177" spans="1:9" x14ac:dyDescent="0.25">
      <c r="A177" s="35" t="s">
        <v>815</v>
      </c>
      <c r="B177" s="36">
        <v>34205</v>
      </c>
      <c r="C177" s="35" t="s">
        <v>638</v>
      </c>
      <c r="D177" s="35">
        <v>2</v>
      </c>
      <c r="E177" s="37">
        <v>18000</v>
      </c>
      <c r="F177" s="37">
        <f t="shared" ca="1" si="8"/>
        <v>360</v>
      </c>
      <c r="G177" s="37">
        <f t="shared" si="9"/>
        <v>0</v>
      </c>
      <c r="H177" s="37">
        <f t="shared" si="10"/>
        <v>0</v>
      </c>
      <c r="I177" s="39">
        <f t="shared" ca="1" si="11"/>
        <v>32</v>
      </c>
    </row>
    <row r="178" spans="1:9" x14ac:dyDescent="0.25">
      <c r="A178" s="35" t="s">
        <v>816</v>
      </c>
      <c r="B178" s="36">
        <v>32569</v>
      </c>
      <c r="C178" s="35" t="s">
        <v>62</v>
      </c>
      <c r="D178" s="35">
        <v>1</v>
      </c>
      <c r="E178" s="37">
        <v>15000</v>
      </c>
      <c r="F178" s="37">
        <f t="shared" ca="1" si="8"/>
        <v>300</v>
      </c>
      <c r="G178" s="37">
        <f t="shared" si="9"/>
        <v>0</v>
      </c>
      <c r="H178" s="37">
        <f t="shared" si="10"/>
        <v>0</v>
      </c>
      <c r="I178" s="39">
        <f t="shared" ca="1" si="11"/>
        <v>36</v>
      </c>
    </row>
    <row r="179" spans="1:9" x14ac:dyDescent="0.25">
      <c r="A179" s="35" t="s">
        <v>817</v>
      </c>
      <c r="B179" s="36">
        <v>35000</v>
      </c>
      <c r="C179" s="35" t="s">
        <v>642</v>
      </c>
      <c r="D179" s="35">
        <v>5</v>
      </c>
      <c r="E179" s="37">
        <v>1500</v>
      </c>
      <c r="F179" s="37">
        <f t="shared" ca="1" si="8"/>
        <v>30</v>
      </c>
      <c r="G179" s="37">
        <f t="shared" si="9"/>
        <v>75</v>
      </c>
      <c r="H179" s="37">
        <f t="shared" si="10"/>
        <v>150</v>
      </c>
      <c r="I179" s="39">
        <f t="shared" ca="1" si="11"/>
        <v>29</v>
      </c>
    </row>
    <row r="180" spans="1:9" x14ac:dyDescent="0.25">
      <c r="A180" s="35" t="s">
        <v>818</v>
      </c>
      <c r="B180" s="36">
        <v>33276</v>
      </c>
      <c r="C180" s="35" t="s">
        <v>638</v>
      </c>
      <c r="D180" s="35">
        <v>2</v>
      </c>
      <c r="E180" s="37">
        <v>8000</v>
      </c>
      <c r="F180" s="37">
        <f t="shared" ca="1" si="8"/>
        <v>160</v>
      </c>
      <c r="G180" s="37">
        <f t="shared" si="9"/>
        <v>0</v>
      </c>
      <c r="H180" s="37">
        <f t="shared" si="10"/>
        <v>0</v>
      </c>
      <c r="I180" s="39">
        <f t="shared" ca="1" si="11"/>
        <v>34</v>
      </c>
    </row>
    <row r="181" spans="1:9" x14ac:dyDescent="0.25">
      <c r="A181" s="35" t="s">
        <v>819</v>
      </c>
      <c r="B181" s="36">
        <v>35434</v>
      </c>
      <c r="C181" s="35" t="s">
        <v>642</v>
      </c>
      <c r="D181" s="35">
        <v>5</v>
      </c>
      <c r="E181" s="37">
        <v>14000</v>
      </c>
      <c r="F181" s="37">
        <f t="shared" ca="1" si="8"/>
        <v>280</v>
      </c>
      <c r="G181" s="37">
        <f t="shared" si="9"/>
        <v>700</v>
      </c>
      <c r="H181" s="37">
        <f t="shared" si="10"/>
        <v>1400</v>
      </c>
      <c r="I181" s="39">
        <f t="shared" ca="1" si="11"/>
        <v>28</v>
      </c>
    </row>
    <row r="182" spans="1:9" x14ac:dyDescent="0.25">
      <c r="A182" s="35" t="s">
        <v>820</v>
      </c>
      <c r="B182" s="36">
        <v>37477</v>
      </c>
      <c r="C182" s="35" t="s">
        <v>638</v>
      </c>
      <c r="D182" s="35">
        <v>2</v>
      </c>
      <c r="E182" s="37">
        <v>10000</v>
      </c>
      <c r="F182" s="37">
        <f t="shared" ca="1" si="8"/>
        <v>200</v>
      </c>
      <c r="G182" s="37">
        <f t="shared" si="9"/>
        <v>0</v>
      </c>
      <c r="H182" s="37">
        <f t="shared" si="10"/>
        <v>0</v>
      </c>
      <c r="I182" s="39">
        <f t="shared" ca="1" si="11"/>
        <v>23</v>
      </c>
    </row>
    <row r="183" spans="1:9" x14ac:dyDescent="0.25">
      <c r="A183" s="35" t="s">
        <v>821</v>
      </c>
      <c r="B183" s="36">
        <v>32182</v>
      </c>
      <c r="C183" s="35" t="s">
        <v>638</v>
      </c>
      <c r="D183" s="35">
        <v>4</v>
      </c>
      <c r="E183" s="37">
        <v>5000</v>
      </c>
      <c r="F183" s="37">
        <f t="shared" ca="1" si="8"/>
        <v>100</v>
      </c>
      <c r="G183" s="37">
        <f t="shared" si="9"/>
        <v>0</v>
      </c>
      <c r="H183" s="37">
        <f t="shared" si="10"/>
        <v>500</v>
      </c>
      <c r="I183" s="39">
        <f t="shared" ca="1" si="11"/>
        <v>37</v>
      </c>
    </row>
    <row r="184" spans="1:9" x14ac:dyDescent="0.25">
      <c r="A184" s="35" t="s">
        <v>822</v>
      </c>
      <c r="B184" s="36">
        <v>32632</v>
      </c>
      <c r="C184" s="35" t="s">
        <v>62</v>
      </c>
      <c r="D184" s="35">
        <v>4</v>
      </c>
      <c r="E184" s="37">
        <v>2000</v>
      </c>
      <c r="F184" s="37">
        <f t="shared" ca="1" si="8"/>
        <v>40</v>
      </c>
      <c r="G184" s="37">
        <f t="shared" si="9"/>
        <v>0</v>
      </c>
      <c r="H184" s="37">
        <f t="shared" si="10"/>
        <v>200</v>
      </c>
      <c r="I184" s="39">
        <f t="shared" ca="1" si="11"/>
        <v>36</v>
      </c>
    </row>
    <row r="185" spans="1:9" x14ac:dyDescent="0.25">
      <c r="A185" s="35" t="s">
        <v>823</v>
      </c>
      <c r="B185" s="36">
        <v>33847</v>
      </c>
      <c r="C185" s="35" t="s">
        <v>640</v>
      </c>
      <c r="D185" s="35">
        <v>4</v>
      </c>
      <c r="E185" s="37">
        <v>15500</v>
      </c>
      <c r="F185" s="37">
        <f t="shared" ca="1" si="8"/>
        <v>310</v>
      </c>
      <c r="G185" s="37">
        <f t="shared" si="9"/>
        <v>0</v>
      </c>
      <c r="H185" s="37">
        <f t="shared" si="10"/>
        <v>1550</v>
      </c>
      <c r="I185" s="39">
        <f t="shared" ca="1" si="11"/>
        <v>32</v>
      </c>
    </row>
    <row r="186" spans="1:9" x14ac:dyDescent="0.25">
      <c r="A186" s="35" t="s">
        <v>824</v>
      </c>
      <c r="B186" s="36">
        <v>35190</v>
      </c>
      <c r="C186" s="35" t="s">
        <v>638</v>
      </c>
      <c r="D186" s="35">
        <v>4</v>
      </c>
      <c r="E186" s="37">
        <v>3500</v>
      </c>
      <c r="F186" s="37">
        <f t="shared" ca="1" si="8"/>
        <v>70</v>
      </c>
      <c r="G186" s="37">
        <f t="shared" si="9"/>
        <v>0</v>
      </c>
      <c r="H186" s="37">
        <f t="shared" si="10"/>
        <v>350</v>
      </c>
      <c r="I186" s="39">
        <f t="shared" ca="1" si="11"/>
        <v>29</v>
      </c>
    </row>
    <row r="187" spans="1:9" x14ac:dyDescent="0.25">
      <c r="A187" s="35" t="s">
        <v>825</v>
      </c>
      <c r="B187" s="36">
        <v>39220</v>
      </c>
      <c r="C187" s="35" t="s">
        <v>640</v>
      </c>
      <c r="D187" s="35">
        <v>5</v>
      </c>
      <c r="E187" s="37">
        <v>8500</v>
      </c>
      <c r="F187" s="37">
        <f t="shared" ca="1" si="8"/>
        <v>170</v>
      </c>
      <c r="G187" s="37">
        <f t="shared" si="9"/>
        <v>0</v>
      </c>
      <c r="H187" s="37">
        <f t="shared" si="10"/>
        <v>850</v>
      </c>
      <c r="I187" s="39">
        <f t="shared" ca="1" si="11"/>
        <v>18</v>
      </c>
    </row>
    <row r="188" spans="1:9" x14ac:dyDescent="0.25">
      <c r="A188" s="35" t="s">
        <v>826</v>
      </c>
      <c r="B188" s="36">
        <v>35727</v>
      </c>
      <c r="C188" s="35" t="s">
        <v>638</v>
      </c>
      <c r="D188" s="35">
        <v>1</v>
      </c>
      <c r="E188" s="37">
        <v>24500</v>
      </c>
      <c r="F188" s="37">
        <f t="shared" ca="1" si="8"/>
        <v>490</v>
      </c>
      <c r="G188" s="37">
        <f t="shared" si="9"/>
        <v>0</v>
      </c>
      <c r="H188" s="37">
        <f t="shared" si="10"/>
        <v>0</v>
      </c>
      <c r="I188" s="39">
        <f t="shared" ca="1" si="11"/>
        <v>27</v>
      </c>
    </row>
    <row r="189" spans="1:9" x14ac:dyDescent="0.25">
      <c r="A189" s="35" t="s">
        <v>827</v>
      </c>
      <c r="B189" s="36">
        <v>32725</v>
      </c>
      <c r="C189" s="35" t="s">
        <v>640</v>
      </c>
      <c r="D189" s="35">
        <v>3</v>
      </c>
      <c r="E189" s="37">
        <v>4500</v>
      </c>
      <c r="F189" s="37">
        <f t="shared" ca="1" si="8"/>
        <v>90</v>
      </c>
      <c r="G189" s="37">
        <f t="shared" si="9"/>
        <v>0</v>
      </c>
      <c r="H189" s="37">
        <f t="shared" si="10"/>
        <v>0</v>
      </c>
      <c r="I189" s="39">
        <f t="shared" ca="1" si="11"/>
        <v>36</v>
      </c>
    </row>
    <row r="190" spans="1:9" x14ac:dyDescent="0.25">
      <c r="A190" s="35" t="s">
        <v>828</v>
      </c>
      <c r="B190" s="36">
        <v>32739</v>
      </c>
      <c r="C190" s="35" t="s">
        <v>638</v>
      </c>
      <c r="D190" s="35">
        <v>3</v>
      </c>
      <c r="E190" s="37">
        <v>12500</v>
      </c>
      <c r="F190" s="37">
        <f t="shared" ca="1" si="8"/>
        <v>250</v>
      </c>
      <c r="G190" s="37">
        <f t="shared" si="9"/>
        <v>0</v>
      </c>
      <c r="H190" s="37">
        <f t="shared" si="10"/>
        <v>0</v>
      </c>
      <c r="I190" s="39">
        <f t="shared" ca="1" si="11"/>
        <v>36</v>
      </c>
    </row>
    <row r="191" spans="1:9" x14ac:dyDescent="0.25">
      <c r="A191" s="35" t="s">
        <v>829</v>
      </c>
      <c r="B191" s="36">
        <v>34950</v>
      </c>
      <c r="C191" s="35" t="s">
        <v>638</v>
      </c>
      <c r="D191" s="35">
        <v>3</v>
      </c>
      <c r="E191" s="37">
        <v>6500</v>
      </c>
      <c r="F191" s="37">
        <f t="shared" ca="1" si="8"/>
        <v>130</v>
      </c>
      <c r="G191" s="37">
        <f t="shared" si="9"/>
        <v>0</v>
      </c>
      <c r="H191" s="37">
        <f t="shared" si="10"/>
        <v>0</v>
      </c>
      <c r="I191" s="39">
        <f t="shared" ca="1" si="11"/>
        <v>29</v>
      </c>
    </row>
    <row r="192" spans="1:9" x14ac:dyDescent="0.25">
      <c r="A192" s="35" t="s">
        <v>830</v>
      </c>
      <c r="B192" s="36">
        <v>32602</v>
      </c>
      <c r="C192" s="35" t="s">
        <v>638</v>
      </c>
      <c r="D192" s="35">
        <v>3</v>
      </c>
      <c r="E192" s="37">
        <v>15000</v>
      </c>
      <c r="F192" s="37">
        <f t="shared" ca="1" si="8"/>
        <v>300</v>
      </c>
      <c r="G192" s="37">
        <f t="shared" si="9"/>
        <v>0</v>
      </c>
      <c r="H192" s="37">
        <f t="shared" si="10"/>
        <v>0</v>
      </c>
      <c r="I192" s="39">
        <f t="shared" ca="1" si="11"/>
        <v>36</v>
      </c>
    </row>
    <row r="193" spans="1:9" x14ac:dyDescent="0.25">
      <c r="A193" s="35" t="s">
        <v>831</v>
      </c>
      <c r="B193" s="36">
        <v>32658</v>
      </c>
      <c r="C193" s="35" t="s">
        <v>638</v>
      </c>
      <c r="D193" s="35">
        <v>1</v>
      </c>
      <c r="E193" s="37">
        <v>8500</v>
      </c>
      <c r="F193" s="37">
        <f t="shared" ca="1" si="8"/>
        <v>170</v>
      </c>
      <c r="G193" s="37">
        <f t="shared" si="9"/>
        <v>0</v>
      </c>
      <c r="H193" s="37">
        <f t="shared" si="10"/>
        <v>0</v>
      </c>
      <c r="I193" s="39">
        <f t="shared" ca="1" si="11"/>
        <v>36</v>
      </c>
    </row>
    <row r="194" spans="1:9" x14ac:dyDescent="0.25">
      <c r="A194" s="35" t="s">
        <v>832</v>
      </c>
      <c r="B194" s="36">
        <v>32944</v>
      </c>
      <c r="C194" s="35" t="s">
        <v>640</v>
      </c>
      <c r="D194" s="35">
        <v>5</v>
      </c>
      <c r="E194" s="37">
        <v>11000</v>
      </c>
      <c r="F194" s="37">
        <f t="shared" ca="1" si="8"/>
        <v>220</v>
      </c>
      <c r="G194" s="37">
        <f t="shared" si="9"/>
        <v>0</v>
      </c>
      <c r="H194" s="37">
        <f t="shared" si="10"/>
        <v>1100</v>
      </c>
      <c r="I194" s="39">
        <f t="shared" ca="1" si="11"/>
        <v>35</v>
      </c>
    </row>
    <row r="195" spans="1:9" x14ac:dyDescent="0.25">
      <c r="A195" s="35" t="s">
        <v>833</v>
      </c>
      <c r="B195" s="36">
        <v>34860</v>
      </c>
      <c r="C195" s="35" t="s">
        <v>62</v>
      </c>
      <c r="D195" s="35">
        <v>4</v>
      </c>
      <c r="E195" s="37">
        <v>5500</v>
      </c>
      <c r="F195" s="37">
        <f t="shared" ref="F195:F248" ca="1" si="12">IF(I195&gt;10,(E195*2)/100,0)</f>
        <v>110</v>
      </c>
      <c r="G195" s="37">
        <f t="shared" ref="G195:G248" si="13">IF(C195="Hourly",(5*E195)/100,0)</f>
        <v>0</v>
      </c>
      <c r="H195" s="37">
        <f t="shared" ref="H195:H248" si="14">IF(D195&gt;3,(E195*10)/100,0)</f>
        <v>550</v>
      </c>
      <c r="I195" s="39">
        <f t="shared" ref="I195:I248" ca="1" si="15">DATEDIF(B195,TODAY(),"Y")</f>
        <v>30</v>
      </c>
    </row>
    <row r="196" spans="1:9" x14ac:dyDescent="0.25">
      <c r="A196" s="35" t="s">
        <v>834</v>
      </c>
      <c r="B196" s="36">
        <v>32906</v>
      </c>
      <c r="C196" s="35" t="s">
        <v>638</v>
      </c>
      <c r="D196" s="35">
        <v>1</v>
      </c>
      <c r="E196" s="37">
        <v>10000</v>
      </c>
      <c r="F196" s="37">
        <f t="shared" ca="1" si="12"/>
        <v>200</v>
      </c>
      <c r="G196" s="37">
        <f t="shared" si="13"/>
        <v>0</v>
      </c>
      <c r="H196" s="37">
        <f t="shared" si="14"/>
        <v>0</v>
      </c>
      <c r="I196" s="39">
        <f t="shared" ca="1" si="15"/>
        <v>35</v>
      </c>
    </row>
    <row r="197" spans="1:9" x14ac:dyDescent="0.25">
      <c r="A197" s="35" t="s">
        <v>835</v>
      </c>
      <c r="B197" s="36">
        <v>32323</v>
      </c>
      <c r="C197" s="35" t="s">
        <v>638</v>
      </c>
      <c r="D197" s="35">
        <v>1</v>
      </c>
      <c r="E197" s="37">
        <v>10500</v>
      </c>
      <c r="F197" s="37">
        <f t="shared" ca="1" si="12"/>
        <v>210</v>
      </c>
      <c r="G197" s="37">
        <f t="shared" si="13"/>
        <v>0</v>
      </c>
      <c r="H197" s="37">
        <f t="shared" si="14"/>
        <v>0</v>
      </c>
      <c r="I197" s="39">
        <f t="shared" ca="1" si="15"/>
        <v>37</v>
      </c>
    </row>
    <row r="198" spans="1:9" x14ac:dyDescent="0.25">
      <c r="A198" s="35" t="s">
        <v>836</v>
      </c>
      <c r="B198" s="36">
        <v>34462</v>
      </c>
      <c r="C198" s="35" t="s">
        <v>638</v>
      </c>
      <c r="D198" s="35">
        <v>3</v>
      </c>
      <c r="E198" s="37">
        <v>14000</v>
      </c>
      <c r="F198" s="37">
        <f t="shared" ca="1" si="12"/>
        <v>280</v>
      </c>
      <c r="G198" s="37">
        <f t="shared" si="13"/>
        <v>0</v>
      </c>
      <c r="H198" s="37">
        <f t="shared" si="14"/>
        <v>0</v>
      </c>
      <c r="I198" s="39">
        <f t="shared" ca="1" si="15"/>
        <v>31</v>
      </c>
    </row>
    <row r="199" spans="1:9" x14ac:dyDescent="0.25">
      <c r="A199" s="35" t="s">
        <v>837</v>
      </c>
      <c r="B199" s="36">
        <v>34923</v>
      </c>
      <c r="C199" s="35" t="s">
        <v>642</v>
      </c>
      <c r="D199" s="35">
        <v>5</v>
      </c>
      <c r="E199" s="37">
        <v>24000</v>
      </c>
      <c r="F199" s="37">
        <f t="shared" ca="1" si="12"/>
        <v>480</v>
      </c>
      <c r="G199" s="37">
        <f t="shared" si="13"/>
        <v>1200</v>
      </c>
      <c r="H199" s="37">
        <f t="shared" si="14"/>
        <v>2400</v>
      </c>
      <c r="I199" s="39">
        <f t="shared" ca="1" si="15"/>
        <v>30</v>
      </c>
    </row>
    <row r="200" spans="1:9" x14ac:dyDescent="0.25">
      <c r="A200" s="35" t="s">
        <v>838</v>
      </c>
      <c r="B200" s="36">
        <v>36136</v>
      </c>
      <c r="C200" s="35" t="s">
        <v>62</v>
      </c>
      <c r="D200" s="35">
        <v>2</v>
      </c>
      <c r="E200" s="37">
        <v>11000</v>
      </c>
      <c r="F200" s="37">
        <f t="shared" ca="1" si="12"/>
        <v>220</v>
      </c>
      <c r="G200" s="37">
        <f t="shared" si="13"/>
        <v>0</v>
      </c>
      <c r="H200" s="37">
        <f t="shared" si="14"/>
        <v>0</v>
      </c>
      <c r="I200" s="39">
        <f t="shared" ca="1" si="15"/>
        <v>26</v>
      </c>
    </row>
    <row r="201" spans="1:9" x14ac:dyDescent="0.25">
      <c r="A201" s="35" t="s">
        <v>839</v>
      </c>
      <c r="B201" s="36">
        <v>36847</v>
      </c>
      <c r="C201" s="35" t="s">
        <v>638</v>
      </c>
      <c r="D201" s="35">
        <v>5</v>
      </c>
      <c r="E201" s="37">
        <v>19500</v>
      </c>
      <c r="F201" s="37">
        <f t="shared" ca="1" si="12"/>
        <v>390</v>
      </c>
      <c r="G201" s="37">
        <f t="shared" si="13"/>
        <v>0</v>
      </c>
      <c r="H201" s="37">
        <f t="shared" si="14"/>
        <v>1950</v>
      </c>
      <c r="I201" s="39">
        <f t="shared" ca="1" si="15"/>
        <v>24</v>
      </c>
    </row>
    <row r="202" spans="1:9" x14ac:dyDescent="0.25">
      <c r="A202" s="35" t="s">
        <v>840</v>
      </c>
      <c r="B202" s="36">
        <v>38799</v>
      </c>
      <c r="C202" s="35" t="s">
        <v>638</v>
      </c>
      <c r="D202" s="35">
        <v>5</v>
      </c>
      <c r="E202" s="37">
        <v>4500</v>
      </c>
      <c r="F202" s="37">
        <f t="shared" ca="1" si="12"/>
        <v>90</v>
      </c>
      <c r="G202" s="37">
        <f t="shared" si="13"/>
        <v>0</v>
      </c>
      <c r="H202" s="37">
        <f t="shared" si="14"/>
        <v>450</v>
      </c>
      <c r="I202" s="39">
        <f t="shared" ca="1" si="15"/>
        <v>19</v>
      </c>
    </row>
    <row r="203" spans="1:9" x14ac:dyDescent="0.25">
      <c r="A203" s="35" t="s">
        <v>841</v>
      </c>
      <c r="B203" s="36">
        <v>36829</v>
      </c>
      <c r="C203" s="35" t="s">
        <v>640</v>
      </c>
      <c r="D203" s="35">
        <v>4</v>
      </c>
      <c r="E203" s="37">
        <v>3500</v>
      </c>
      <c r="F203" s="37">
        <f t="shared" ca="1" si="12"/>
        <v>70</v>
      </c>
      <c r="G203" s="37">
        <f t="shared" si="13"/>
        <v>0</v>
      </c>
      <c r="H203" s="37">
        <f t="shared" si="14"/>
        <v>350</v>
      </c>
      <c r="I203" s="39">
        <f t="shared" ca="1" si="15"/>
        <v>24</v>
      </c>
    </row>
    <row r="204" spans="1:9" x14ac:dyDescent="0.25">
      <c r="A204" s="35" t="s">
        <v>842</v>
      </c>
      <c r="B204" s="36">
        <v>37081</v>
      </c>
      <c r="C204" s="35" t="s">
        <v>62</v>
      </c>
      <c r="D204" s="35">
        <v>1</v>
      </c>
      <c r="E204" s="37">
        <v>10500</v>
      </c>
      <c r="F204" s="37">
        <f t="shared" ca="1" si="12"/>
        <v>210</v>
      </c>
      <c r="G204" s="37">
        <f t="shared" si="13"/>
        <v>0</v>
      </c>
      <c r="H204" s="37">
        <f t="shared" si="14"/>
        <v>0</v>
      </c>
      <c r="I204" s="39">
        <f t="shared" ca="1" si="15"/>
        <v>24</v>
      </c>
    </row>
    <row r="205" spans="1:9" x14ac:dyDescent="0.25">
      <c r="A205" s="35" t="s">
        <v>843</v>
      </c>
      <c r="B205" s="36">
        <v>33854</v>
      </c>
      <c r="C205" s="35" t="s">
        <v>638</v>
      </c>
      <c r="D205" s="35">
        <v>3</v>
      </c>
      <c r="E205" s="37">
        <v>4500</v>
      </c>
      <c r="F205" s="37">
        <f t="shared" ca="1" si="12"/>
        <v>90</v>
      </c>
      <c r="G205" s="37">
        <f t="shared" si="13"/>
        <v>0</v>
      </c>
      <c r="H205" s="37">
        <f t="shared" si="14"/>
        <v>0</v>
      </c>
      <c r="I205" s="39">
        <f t="shared" ca="1" si="15"/>
        <v>32</v>
      </c>
    </row>
    <row r="206" spans="1:9" x14ac:dyDescent="0.25">
      <c r="A206" s="35" t="s">
        <v>844</v>
      </c>
      <c r="B206" s="36">
        <v>33399</v>
      </c>
      <c r="C206" s="35" t="s">
        <v>642</v>
      </c>
      <c r="D206" s="35">
        <v>4</v>
      </c>
      <c r="E206" s="37">
        <v>2500</v>
      </c>
      <c r="F206" s="37">
        <f t="shared" ca="1" si="12"/>
        <v>50</v>
      </c>
      <c r="G206" s="37">
        <f t="shared" si="13"/>
        <v>125</v>
      </c>
      <c r="H206" s="37">
        <f t="shared" si="14"/>
        <v>250</v>
      </c>
      <c r="I206" s="39">
        <f t="shared" ca="1" si="15"/>
        <v>34</v>
      </c>
    </row>
    <row r="207" spans="1:9" x14ac:dyDescent="0.25">
      <c r="A207" s="35" t="s">
        <v>845</v>
      </c>
      <c r="B207" s="36">
        <v>35250</v>
      </c>
      <c r="C207" s="35" t="s">
        <v>640</v>
      </c>
      <c r="D207" s="35">
        <v>2</v>
      </c>
      <c r="E207" s="37">
        <v>11000</v>
      </c>
      <c r="F207" s="37">
        <f t="shared" ca="1" si="12"/>
        <v>220</v>
      </c>
      <c r="G207" s="37">
        <f t="shared" si="13"/>
        <v>0</v>
      </c>
      <c r="H207" s="37">
        <f t="shared" si="14"/>
        <v>0</v>
      </c>
      <c r="I207" s="39">
        <f t="shared" ca="1" si="15"/>
        <v>29</v>
      </c>
    </row>
    <row r="208" spans="1:9" x14ac:dyDescent="0.25">
      <c r="A208" s="35" t="s">
        <v>846</v>
      </c>
      <c r="B208" s="36">
        <v>33808</v>
      </c>
      <c r="C208" s="35" t="s">
        <v>638</v>
      </c>
      <c r="D208" s="35">
        <v>5</v>
      </c>
      <c r="E208" s="37">
        <v>20000</v>
      </c>
      <c r="F208" s="37">
        <f t="shared" ca="1" si="12"/>
        <v>400</v>
      </c>
      <c r="G208" s="37">
        <f t="shared" si="13"/>
        <v>0</v>
      </c>
      <c r="H208" s="37">
        <f t="shared" si="14"/>
        <v>2000</v>
      </c>
      <c r="I208" s="39">
        <f t="shared" ca="1" si="15"/>
        <v>33</v>
      </c>
    </row>
    <row r="209" spans="1:9" x14ac:dyDescent="0.25">
      <c r="A209" s="35" t="s">
        <v>847</v>
      </c>
      <c r="B209" s="36">
        <v>35124</v>
      </c>
      <c r="C209" s="35" t="s">
        <v>62</v>
      </c>
      <c r="D209" s="35">
        <v>4</v>
      </c>
      <c r="E209" s="37">
        <v>6000</v>
      </c>
      <c r="F209" s="37">
        <f t="shared" ca="1" si="12"/>
        <v>120</v>
      </c>
      <c r="G209" s="37">
        <f t="shared" si="13"/>
        <v>0</v>
      </c>
      <c r="H209" s="37">
        <f t="shared" si="14"/>
        <v>600</v>
      </c>
      <c r="I209" s="39">
        <f t="shared" ca="1" si="15"/>
        <v>29</v>
      </c>
    </row>
    <row r="210" spans="1:9" x14ac:dyDescent="0.25">
      <c r="A210" s="35" t="s">
        <v>848</v>
      </c>
      <c r="B210" s="36">
        <v>35268</v>
      </c>
      <c r="C210" s="35" t="s">
        <v>62</v>
      </c>
      <c r="D210" s="35">
        <v>5</v>
      </c>
      <c r="E210" s="37">
        <v>15000</v>
      </c>
      <c r="F210" s="37">
        <f t="shared" ca="1" si="12"/>
        <v>300</v>
      </c>
      <c r="G210" s="37">
        <f t="shared" si="13"/>
        <v>0</v>
      </c>
      <c r="H210" s="37">
        <f t="shared" si="14"/>
        <v>1500</v>
      </c>
      <c r="I210" s="39">
        <f t="shared" ca="1" si="15"/>
        <v>29</v>
      </c>
    </row>
    <row r="211" spans="1:9" x14ac:dyDescent="0.25">
      <c r="A211" s="35" t="s">
        <v>849</v>
      </c>
      <c r="B211" s="36">
        <v>35414</v>
      </c>
      <c r="C211" s="35" t="s">
        <v>638</v>
      </c>
      <c r="D211" s="35">
        <v>1</v>
      </c>
      <c r="E211" s="37">
        <v>4500</v>
      </c>
      <c r="F211" s="37">
        <f t="shared" ca="1" si="12"/>
        <v>90</v>
      </c>
      <c r="G211" s="37">
        <f t="shared" si="13"/>
        <v>0</v>
      </c>
      <c r="H211" s="37">
        <f t="shared" si="14"/>
        <v>0</v>
      </c>
      <c r="I211" s="39">
        <f t="shared" ca="1" si="15"/>
        <v>28</v>
      </c>
    </row>
    <row r="212" spans="1:9" x14ac:dyDescent="0.25">
      <c r="A212" s="35" t="s">
        <v>850</v>
      </c>
      <c r="B212" s="36">
        <v>32475</v>
      </c>
      <c r="C212" s="35" t="s">
        <v>62</v>
      </c>
      <c r="D212" s="35">
        <v>2</v>
      </c>
      <c r="E212" s="37">
        <v>12500</v>
      </c>
      <c r="F212" s="37">
        <f t="shared" ca="1" si="12"/>
        <v>250</v>
      </c>
      <c r="G212" s="37">
        <f t="shared" si="13"/>
        <v>0</v>
      </c>
      <c r="H212" s="37">
        <f t="shared" si="14"/>
        <v>0</v>
      </c>
      <c r="I212" s="39">
        <f t="shared" ca="1" si="15"/>
        <v>36</v>
      </c>
    </row>
    <row r="213" spans="1:9" x14ac:dyDescent="0.25">
      <c r="A213" s="35" t="s">
        <v>851</v>
      </c>
      <c r="B213" s="36">
        <v>35344</v>
      </c>
      <c r="C213" s="35" t="s">
        <v>638</v>
      </c>
      <c r="D213" s="35">
        <v>3</v>
      </c>
      <c r="E213" s="37">
        <v>14500</v>
      </c>
      <c r="F213" s="37">
        <f t="shared" ca="1" si="12"/>
        <v>290</v>
      </c>
      <c r="G213" s="37">
        <f t="shared" si="13"/>
        <v>0</v>
      </c>
      <c r="H213" s="37">
        <f t="shared" si="14"/>
        <v>0</v>
      </c>
      <c r="I213" s="39">
        <f t="shared" ca="1" si="15"/>
        <v>28</v>
      </c>
    </row>
    <row r="214" spans="1:9" x14ac:dyDescent="0.25">
      <c r="A214" s="35" t="s">
        <v>852</v>
      </c>
      <c r="B214" s="36">
        <v>38225</v>
      </c>
      <c r="C214" s="35" t="s">
        <v>638</v>
      </c>
      <c r="D214" s="35">
        <v>2</v>
      </c>
      <c r="E214" s="37">
        <v>17500</v>
      </c>
      <c r="F214" s="37">
        <f t="shared" ca="1" si="12"/>
        <v>350</v>
      </c>
      <c r="G214" s="37">
        <f t="shared" si="13"/>
        <v>0</v>
      </c>
      <c r="H214" s="37">
        <f t="shared" si="14"/>
        <v>0</v>
      </c>
      <c r="I214" s="39">
        <f t="shared" ca="1" si="15"/>
        <v>21</v>
      </c>
    </row>
    <row r="215" spans="1:9" x14ac:dyDescent="0.25">
      <c r="A215" s="35" t="s">
        <v>853</v>
      </c>
      <c r="B215" s="36">
        <v>34361</v>
      </c>
      <c r="C215" s="35" t="s">
        <v>638</v>
      </c>
      <c r="D215" s="35">
        <v>4</v>
      </c>
      <c r="E215" s="37">
        <v>6500</v>
      </c>
      <c r="F215" s="37">
        <f t="shared" ca="1" si="12"/>
        <v>130</v>
      </c>
      <c r="G215" s="37">
        <f t="shared" si="13"/>
        <v>0</v>
      </c>
      <c r="H215" s="37">
        <f t="shared" si="14"/>
        <v>650</v>
      </c>
      <c r="I215" s="39">
        <f t="shared" ca="1" si="15"/>
        <v>31</v>
      </c>
    </row>
    <row r="216" spans="1:9" x14ac:dyDescent="0.25">
      <c r="A216" s="35" t="s">
        <v>854</v>
      </c>
      <c r="B216" s="36">
        <v>32874</v>
      </c>
      <c r="C216" s="35" t="s">
        <v>62</v>
      </c>
      <c r="D216" s="35">
        <v>3</v>
      </c>
      <c r="E216" s="37">
        <v>22500</v>
      </c>
      <c r="F216" s="37">
        <f t="shared" ca="1" si="12"/>
        <v>450</v>
      </c>
      <c r="G216" s="37">
        <f t="shared" si="13"/>
        <v>0</v>
      </c>
      <c r="H216" s="37">
        <f t="shared" si="14"/>
        <v>0</v>
      </c>
      <c r="I216" s="39">
        <f t="shared" ca="1" si="15"/>
        <v>35</v>
      </c>
    </row>
    <row r="217" spans="1:9" x14ac:dyDescent="0.25">
      <c r="A217" s="35" t="s">
        <v>855</v>
      </c>
      <c r="B217" s="36">
        <v>32560</v>
      </c>
      <c r="C217" s="35" t="s">
        <v>62</v>
      </c>
      <c r="D217" s="35">
        <v>4</v>
      </c>
      <c r="E217" s="37">
        <v>12500</v>
      </c>
      <c r="F217" s="37">
        <f t="shared" ca="1" si="12"/>
        <v>250</v>
      </c>
      <c r="G217" s="37">
        <f t="shared" si="13"/>
        <v>0</v>
      </c>
      <c r="H217" s="37">
        <f t="shared" si="14"/>
        <v>1250</v>
      </c>
      <c r="I217" s="39">
        <f t="shared" ca="1" si="15"/>
        <v>36</v>
      </c>
    </row>
    <row r="218" spans="1:9" x14ac:dyDescent="0.25">
      <c r="A218" s="35" t="s">
        <v>856</v>
      </c>
      <c r="B218" s="36">
        <v>35516</v>
      </c>
      <c r="C218" s="35" t="s">
        <v>640</v>
      </c>
      <c r="D218" s="35">
        <v>5</v>
      </c>
      <c r="E218" s="37">
        <v>9500</v>
      </c>
      <c r="F218" s="37">
        <f t="shared" ca="1" si="12"/>
        <v>190</v>
      </c>
      <c r="G218" s="37">
        <f t="shared" si="13"/>
        <v>0</v>
      </c>
      <c r="H218" s="37">
        <f t="shared" si="14"/>
        <v>950</v>
      </c>
      <c r="I218" s="39">
        <f t="shared" ca="1" si="15"/>
        <v>28</v>
      </c>
    </row>
    <row r="219" spans="1:9" x14ac:dyDescent="0.25">
      <c r="A219" s="35" t="s">
        <v>857</v>
      </c>
      <c r="B219" s="36">
        <v>36119</v>
      </c>
      <c r="C219" s="35" t="s">
        <v>62</v>
      </c>
      <c r="D219" s="35">
        <v>5</v>
      </c>
      <c r="E219" s="37">
        <v>1000</v>
      </c>
      <c r="F219" s="37">
        <f t="shared" ca="1" si="12"/>
        <v>20</v>
      </c>
      <c r="G219" s="37">
        <f t="shared" si="13"/>
        <v>0</v>
      </c>
      <c r="H219" s="37">
        <f t="shared" si="14"/>
        <v>100</v>
      </c>
      <c r="I219" s="39">
        <f t="shared" ca="1" si="15"/>
        <v>26</v>
      </c>
    </row>
    <row r="220" spans="1:9" x14ac:dyDescent="0.25">
      <c r="A220" s="35" t="s">
        <v>858</v>
      </c>
      <c r="B220" s="38">
        <v>39590</v>
      </c>
      <c r="C220" s="35" t="s">
        <v>638</v>
      </c>
      <c r="D220" s="35">
        <v>1</v>
      </c>
      <c r="E220" s="37">
        <v>18500</v>
      </c>
      <c r="F220" s="37">
        <f t="shared" ca="1" si="12"/>
        <v>370</v>
      </c>
      <c r="G220" s="37">
        <f t="shared" si="13"/>
        <v>0</v>
      </c>
      <c r="H220" s="37">
        <f t="shared" si="14"/>
        <v>0</v>
      </c>
      <c r="I220" s="39">
        <f t="shared" ca="1" si="15"/>
        <v>17</v>
      </c>
    </row>
    <row r="221" spans="1:9" x14ac:dyDescent="0.25">
      <c r="A221" s="35" t="s">
        <v>859</v>
      </c>
      <c r="B221" s="36">
        <v>33011</v>
      </c>
      <c r="C221" s="35" t="s">
        <v>638</v>
      </c>
      <c r="D221" s="35">
        <v>3</v>
      </c>
      <c r="E221" s="37">
        <v>15000</v>
      </c>
      <c r="F221" s="37">
        <f t="shared" ca="1" si="12"/>
        <v>300</v>
      </c>
      <c r="G221" s="37">
        <f t="shared" si="13"/>
        <v>0</v>
      </c>
      <c r="H221" s="37">
        <f t="shared" si="14"/>
        <v>0</v>
      </c>
      <c r="I221" s="39">
        <f t="shared" ca="1" si="15"/>
        <v>35</v>
      </c>
    </row>
    <row r="222" spans="1:9" x14ac:dyDescent="0.25">
      <c r="A222" s="35" t="s">
        <v>860</v>
      </c>
      <c r="B222" s="36">
        <v>38337</v>
      </c>
      <c r="C222" s="35" t="s">
        <v>638</v>
      </c>
      <c r="D222" s="35">
        <v>3</v>
      </c>
      <c r="E222" s="37">
        <v>15500</v>
      </c>
      <c r="F222" s="37">
        <f t="shared" ca="1" si="12"/>
        <v>310</v>
      </c>
      <c r="G222" s="37">
        <f t="shared" si="13"/>
        <v>0</v>
      </c>
      <c r="H222" s="37">
        <f t="shared" si="14"/>
        <v>0</v>
      </c>
      <c r="I222" s="39">
        <f t="shared" ca="1" si="15"/>
        <v>20</v>
      </c>
    </row>
    <row r="223" spans="1:9" x14ac:dyDescent="0.25">
      <c r="A223" s="35" t="s">
        <v>861</v>
      </c>
      <c r="B223" s="36">
        <v>33879</v>
      </c>
      <c r="C223" s="35" t="s">
        <v>642</v>
      </c>
      <c r="D223" s="35">
        <v>4</v>
      </c>
      <c r="E223" s="37">
        <v>11000</v>
      </c>
      <c r="F223" s="37">
        <f t="shared" ca="1" si="12"/>
        <v>220</v>
      </c>
      <c r="G223" s="37">
        <f t="shared" si="13"/>
        <v>550</v>
      </c>
      <c r="H223" s="37">
        <f t="shared" si="14"/>
        <v>1100</v>
      </c>
      <c r="I223" s="39">
        <f t="shared" ca="1" si="15"/>
        <v>32</v>
      </c>
    </row>
    <row r="224" spans="1:9" x14ac:dyDescent="0.25">
      <c r="A224" s="35" t="s">
        <v>862</v>
      </c>
      <c r="B224" s="36">
        <v>33340</v>
      </c>
      <c r="C224" s="35" t="s">
        <v>638</v>
      </c>
      <c r="D224" s="35">
        <v>1</v>
      </c>
      <c r="E224" s="37">
        <v>3500</v>
      </c>
      <c r="F224" s="37">
        <f t="shared" ca="1" si="12"/>
        <v>70</v>
      </c>
      <c r="G224" s="37">
        <f t="shared" si="13"/>
        <v>0</v>
      </c>
      <c r="H224" s="37">
        <f t="shared" si="14"/>
        <v>0</v>
      </c>
      <c r="I224" s="39">
        <f t="shared" ca="1" si="15"/>
        <v>34</v>
      </c>
    </row>
    <row r="225" spans="1:9" x14ac:dyDescent="0.25">
      <c r="A225" s="35" t="s">
        <v>863</v>
      </c>
      <c r="B225" s="36">
        <v>36010</v>
      </c>
      <c r="C225" s="35" t="s">
        <v>638</v>
      </c>
      <c r="D225" s="35">
        <v>1</v>
      </c>
      <c r="E225" s="37">
        <v>13500</v>
      </c>
      <c r="F225" s="37">
        <f t="shared" ca="1" si="12"/>
        <v>270</v>
      </c>
      <c r="G225" s="37">
        <f t="shared" si="13"/>
        <v>0</v>
      </c>
      <c r="H225" s="37">
        <f t="shared" si="14"/>
        <v>0</v>
      </c>
      <c r="I225" s="39">
        <f t="shared" ca="1" si="15"/>
        <v>27</v>
      </c>
    </row>
    <row r="226" spans="1:9" x14ac:dyDescent="0.25">
      <c r="A226" s="35" t="s">
        <v>864</v>
      </c>
      <c r="B226" s="36">
        <v>33588</v>
      </c>
      <c r="C226" s="35" t="s">
        <v>62</v>
      </c>
      <c r="D226" s="35">
        <v>1</v>
      </c>
      <c r="E226" s="37">
        <v>3500</v>
      </c>
      <c r="F226" s="37">
        <f t="shared" ca="1" si="12"/>
        <v>70</v>
      </c>
      <c r="G226" s="37">
        <f t="shared" si="13"/>
        <v>0</v>
      </c>
      <c r="H226" s="37">
        <f t="shared" si="14"/>
        <v>0</v>
      </c>
      <c r="I226" s="39">
        <f t="shared" ca="1" si="15"/>
        <v>33</v>
      </c>
    </row>
    <row r="227" spans="1:9" x14ac:dyDescent="0.25">
      <c r="A227" s="35" t="s">
        <v>865</v>
      </c>
      <c r="B227" s="36">
        <v>36063</v>
      </c>
      <c r="C227" s="35" t="s">
        <v>638</v>
      </c>
      <c r="D227" s="35">
        <v>2</v>
      </c>
      <c r="E227" s="37">
        <v>1000</v>
      </c>
      <c r="F227" s="37">
        <f t="shared" ca="1" si="12"/>
        <v>20</v>
      </c>
      <c r="G227" s="37">
        <f t="shared" si="13"/>
        <v>0</v>
      </c>
      <c r="H227" s="37">
        <f t="shared" si="14"/>
        <v>0</v>
      </c>
      <c r="I227" s="39">
        <f t="shared" ca="1" si="15"/>
        <v>26</v>
      </c>
    </row>
    <row r="228" spans="1:9" x14ac:dyDescent="0.25">
      <c r="A228" s="35" t="s">
        <v>866</v>
      </c>
      <c r="B228" s="36">
        <v>35673</v>
      </c>
      <c r="C228" s="35" t="s">
        <v>638</v>
      </c>
      <c r="D228" s="35">
        <v>4</v>
      </c>
      <c r="E228" s="37">
        <v>11500</v>
      </c>
      <c r="F228" s="37">
        <f t="shared" ca="1" si="12"/>
        <v>230</v>
      </c>
      <c r="G228" s="37">
        <f t="shared" si="13"/>
        <v>0</v>
      </c>
      <c r="H228" s="37">
        <f t="shared" si="14"/>
        <v>1150</v>
      </c>
      <c r="I228" s="39">
        <f t="shared" ca="1" si="15"/>
        <v>27</v>
      </c>
    </row>
    <row r="229" spans="1:9" x14ac:dyDescent="0.25">
      <c r="A229" s="35" t="s">
        <v>867</v>
      </c>
      <c r="B229" s="36">
        <v>33194</v>
      </c>
      <c r="C229" s="35" t="s">
        <v>640</v>
      </c>
      <c r="D229" s="35">
        <v>4</v>
      </c>
      <c r="E229" s="37">
        <v>22000</v>
      </c>
      <c r="F229" s="37">
        <f t="shared" ca="1" si="12"/>
        <v>440</v>
      </c>
      <c r="G229" s="37">
        <f t="shared" si="13"/>
        <v>0</v>
      </c>
      <c r="H229" s="37">
        <f t="shared" si="14"/>
        <v>2200</v>
      </c>
      <c r="I229" s="39">
        <f t="shared" ca="1" si="15"/>
        <v>34</v>
      </c>
    </row>
    <row r="230" spans="1:9" x14ac:dyDescent="0.25">
      <c r="A230" s="35" t="s">
        <v>868</v>
      </c>
      <c r="B230" s="36">
        <v>32975</v>
      </c>
      <c r="C230" s="35" t="s">
        <v>638</v>
      </c>
      <c r="D230" s="35">
        <v>3</v>
      </c>
      <c r="E230" s="37">
        <v>8500</v>
      </c>
      <c r="F230" s="37">
        <f t="shared" ca="1" si="12"/>
        <v>170</v>
      </c>
      <c r="G230" s="37">
        <f t="shared" si="13"/>
        <v>0</v>
      </c>
      <c r="H230" s="37">
        <f t="shared" si="14"/>
        <v>0</v>
      </c>
      <c r="I230" s="39">
        <f t="shared" ca="1" si="15"/>
        <v>35</v>
      </c>
    </row>
    <row r="231" spans="1:9" x14ac:dyDescent="0.25">
      <c r="A231" s="35" t="s">
        <v>869</v>
      </c>
      <c r="B231" s="36">
        <v>34330</v>
      </c>
      <c r="C231" s="35" t="s">
        <v>638</v>
      </c>
      <c r="D231" s="35">
        <v>5</v>
      </c>
      <c r="E231" s="37">
        <v>9000</v>
      </c>
      <c r="F231" s="37">
        <f t="shared" ca="1" si="12"/>
        <v>180</v>
      </c>
      <c r="G231" s="37">
        <f t="shared" si="13"/>
        <v>0</v>
      </c>
      <c r="H231" s="37">
        <f t="shared" si="14"/>
        <v>900</v>
      </c>
      <c r="I231" s="39">
        <f t="shared" ca="1" si="15"/>
        <v>31</v>
      </c>
    </row>
    <row r="232" spans="1:9" x14ac:dyDescent="0.25">
      <c r="A232" s="35" t="s">
        <v>870</v>
      </c>
      <c r="B232" s="36">
        <v>37700</v>
      </c>
      <c r="C232" s="35" t="s">
        <v>642</v>
      </c>
      <c r="D232" s="35">
        <v>2</v>
      </c>
      <c r="E232" s="37">
        <v>4000</v>
      </c>
      <c r="F232" s="37">
        <f t="shared" ca="1" si="12"/>
        <v>80</v>
      </c>
      <c r="G232" s="37">
        <f t="shared" si="13"/>
        <v>200</v>
      </c>
      <c r="H232" s="37">
        <f t="shared" si="14"/>
        <v>0</v>
      </c>
      <c r="I232" s="39">
        <f t="shared" ca="1" si="15"/>
        <v>22</v>
      </c>
    </row>
    <row r="233" spans="1:9" x14ac:dyDescent="0.25">
      <c r="A233" s="35" t="s">
        <v>871</v>
      </c>
      <c r="B233" s="36">
        <v>34630</v>
      </c>
      <c r="C233" s="35" t="s">
        <v>642</v>
      </c>
      <c r="D233" s="35">
        <v>3</v>
      </c>
      <c r="E233" s="37">
        <v>15000</v>
      </c>
      <c r="F233" s="37">
        <f t="shared" ca="1" si="12"/>
        <v>300</v>
      </c>
      <c r="G233" s="37">
        <f t="shared" si="13"/>
        <v>750</v>
      </c>
      <c r="H233" s="37">
        <f t="shared" si="14"/>
        <v>0</v>
      </c>
      <c r="I233" s="39">
        <f t="shared" ca="1" si="15"/>
        <v>30</v>
      </c>
    </row>
    <row r="234" spans="1:9" x14ac:dyDescent="0.25">
      <c r="A234" s="35" t="s">
        <v>872</v>
      </c>
      <c r="B234" s="38">
        <v>39734</v>
      </c>
      <c r="C234" s="35" t="s">
        <v>638</v>
      </c>
      <c r="D234" s="35">
        <v>4</v>
      </c>
      <c r="E234" s="37">
        <v>8500</v>
      </c>
      <c r="F234" s="37">
        <f t="shared" ca="1" si="12"/>
        <v>170</v>
      </c>
      <c r="G234" s="37">
        <f t="shared" si="13"/>
        <v>0</v>
      </c>
      <c r="H234" s="37">
        <f t="shared" si="14"/>
        <v>850</v>
      </c>
      <c r="I234" s="39">
        <f t="shared" ca="1" si="15"/>
        <v>16</v>
      </c>
    </row>
    <row r="235" spans="1:9" x14ac:dyDescent="0.25">
      <c r="A235" s="35" t="s">
        <v>873</v>
      </c>
      <c r="B235" s="36">
        <v>32333</v>
      </c>
      <c r="C235" s="35" t="s">
        <v>638</v>
      </c>
      <c r="D235" s="35">
        <v>5</v>
      </c>
      <c r="E235" s="37">
        <v>23500</v>
      </c>
      <c r="F235" s="37">
        <f t="shared" ca="1" si="12"/>
        <v>470</v>
      </c>
      <c r="G235" s="37">
        <f t="shared" si="13"/>
        <v>0</v>
      </c>
      <c r="H235" s="37">
        <f t="shared" si="14"/>
        <v>2350</v>
      </c>
      <c r="I235" s="39">
        <f t="shared" ca="1" si="15"/>
        <v>37</v>
      </c>
    </row>
    <row r="236" spans="1:9" x14ac:dyDescent="0.25">
      <c r="A236" s="35" t="s">
        <v>874</v>
      </c>
      <c r="B236" s="36">
        <v>35419</v>
      </c>
      <c r="C236" s="35" t="s">
        <v>640</v>
      </c>
      <c r="D236" s="35">
        <v>2</v>
      </c>
      <c r="E236" s="37">
        <v>5500</v>
      </c>
      <c r="F236" s="37">
        <f t="shared" ca="1" si="12"/>
        <v>110</v>
      </c>
      <c r="G236" s="37">
        <f t="shared" si="13"/>
        <v>0</v>
      </c>
      <c r="H236" s="37">
        <f t="shared" si="14"/>
        <v>0</v>
      </c>
      <c r="I236" s="39">
        <f t="shared" ca="1" si="15"/>
        <v>28</v>
      </c>
    </row>
    <row r="237" spans="1:9" x14ac:dyDescent="0.25">
      <c r="A237" s="35" t="s">
        <v>875</v>
      </c>
      <c r="B237" s="36">
        <v>38495</v>
      </c>
      <c r="C237" s="35" t="s">
        <v>638</v>
      </c>
      <c r="D237" s="35">
        <v>2</v>
      </c>
      <c r="E237" s="37">
        <v>7500</v>
      </c>
      <c r="F237" s="37">
        <f t="shared" ca="1" si="12"/>
        <v>150</v>
      </c>
      <c r="G237" s="37">
        <f t="shared" si="13"/>
        <v>0</v>
      </c>
      <c r="H237" s="37">
        <f t="shared" si="14"/>
        <v>0</v>
      </c>
      <c r="I237" s="39">
        <f t="shared" ca="1" si="15"/>
        <v>20</v>
      </c>
    </row>
    <row r="238" spans="1:9" x14ac:dyDescent="0.25">
      <c r="A238" s="35" t="s">
        <v>876</v>
      </c>
      <c r="B238" s="36">
        <v>38733</v>
      </c>
      <c r="C238" s="35" t="s">
        <v>638</v>
      </c>
      <c r="D238" s="35">
        <v>5</v>
      </c>
      <c r="E238" s="37">
        <v>14500</v>
      </c>
      <c r="F238" s="37">
        <f t="shared" ca="1" si="12"/>
        <v>290</v>
      </c>
      <c r="G238" s="37">
        <f t="shared" si="13"/>
        <v>0</v>
      </c>
      <c r="H238" s="37">
        <f t="shared" si="14"/>
        <v>1450</v>
      </c>
      <c r="I238" s="39">
        <f t="shared" ca="1" si="15"/>
        <v>19</v>
      </c>
    </row>
    <row r="239" spans="1:9" x14ac:dyDescent="0.25">
      <c r="A239" s="35" t="s">
        <v>877</v>
      </c>
      <c r="B239" s="36">
        <v>32467</v>
      </c>
      <c r="C239" s="35" t="s">
        <v>62</v>
      </c>
      <c r="D239" s="35">
        <v>5</v>
      </c>
      <c r="E239" s="37">
        <v>4500</v>
      </c>
      <c r="F239" s="37">
        <f t="shared" ca="1" si="12"/>
        <v>90</v>
      </c>
      <c r="G239" s="37">
        <f t="shared" si="13"/>
        <v>0</v>
      </c>
      <c r="H239" s="37">
        <f t="shared" si="14"/>
        <v>450</v>
      </c>
      <c r="I239" s="39">
        <f t="shared" ca="1" si="15"/>
        <v>36</v>
      </c>
    </row>
    <row r="240" spans="1:9" x14ac:dyDescent="0.25">
      <c r="A240" s="35" t="s">
        <v>878</v>
      </c>
      <c r="B240" s="36">
        <v>38782</v>
      </c>
      <c r="C240" s="35" t="s">
        <v>62</v>
      </c>
      <c r="D240" s="35">
        <v>5</v>
      </c>
      <c r="E240" s="37">
        <v>8000</v>
      </c>
      <c r="F240" s="37">
        <f t="shared" ca="1" si="12"/>
        <v>160</v>
      </c>
      <c r="G240" s="37">
        <f t="shared" si="13"/>
        <v>0</v>
      </c>
      <c r="H240" s="37">
        <f t="shared" si="14"/>
        <v>800</v>
      </c>
      <c r="I240" s="39">
        <f t="shared" ca="1" si="15"/>
        <v>19</v>
      </c>
    </row>
    <row r="241" spans="1:9" x14ac:dyDescent="0.25">
      <c r="A241" s="35" t="s">
        <v>879</v>
      </c>
      <c r="B241" s="36">
        <v>39691</v>
      </c>
      <c r="C241" s="35" t="s">
        <v>638</v>
      </c>
      <c r="D241" s="35">
        <v>3</v>
      </c>
      <c r="E241" s="37">
        <v>11500</v>
      </c>
      <c r="F241" s="37">
        <f t="shared" ca="1" si="12"/>
        <v>230</v>
      </c>
      <c r="G241" s="37">
        <f t="shared" si="13"/>
        <v>0</v>
      </c>
      <c r="H241" s="37">
        <f t="shared" si="14"/>
        <v>0</v>
      </c>
      <c r="I241" s="39">
        <f t="shared" ca="1" si="15"/>
        <v>16</v>
      </c>
    </row>
    <row r="242" spans="1:9" x14ac:dyDescent="0.25">
      <c r="A242" s="35" t="s">
        <v>880</v>
      </c>
      <c r="B242" s="36">
        <v>34191</v>
      </c>
      <c r="C242" s="35" t="s">
        <v>638</v>
      </c>
      <c r="D242" s="35">
        <v>5</v>
      </c>
      <c r="E242" s="37">
        <v>1000</v>
      </c>
      <c r="F242" s="37">
        <f t="shared" ca="1" si="12"/>
        <v>20</v>
      </c>
      <c r="G242" s="37">
        <f t="shared" si="13"/>
        <v>0</v>
      </c>
      <c r="H242" s="37">
        <f t="shared" si="14"/>
        <v>100</v>
      </c>
      <c r="I242" s="39">
        <f t="shared" ca="1" si="15"/>
        <v>32</v>
      </c>
    </row>
    <row r="243" spans="1:9" x14ac:dyDescent="0.25">
      <c r="A243" s="35" t="s">
        <v>881</v>
      </c>
      <c r="B243" s="36">
        <v>35247</v>
      </c>
      <c r="C243" s="35" t="s">
        <v>62</v>
      </c>
      <c r="D243" s="35">
        <v>2</v>
      </c>
      <c r="E243" s="37">
        <v>21000</v>
      </c>
      <c r="F243" s="37">
        <f t="shared" ca="1" si="12"/>
        <v>420</v>
      </c>
      <c r="G243" s="37">
        <f t="shared" si="13"/>
        <v>0</v>
      </c>
      <c r="H243" s="37">
        <f t="shared" si="14"/>
        <v>0</v>
      </c>
      <c r="I243" s="39">
        <f t="shared" ca="1" si="15"/>
        <v>29</v>
      </c>
    </row>
    <row r="244" spans="1:9" x14ac:dyDescent="0.25">
      <c r="A244" s="35" t="s">
        <v>882</v>
      </c>
      <c r="B244" s="36">
        <v>33724</v>
      </c>
      <c r="C244" s="35" t="s">
        <v>638</v>
      </c>
      <c r="D244" s="35">
        <v>5</v>
      </c>
      <c r="E244" s="37">
        <v>14000</v>
      </c>
      <c r="F244" s="37">
        <f t="shared" ca="1" si="12"/>
        <v>280</v>
      </c>
      <c r="G244" s="37">
        <f t="shared" si="13"/>
        <v>0</v>
      </c>
      <c r="H244" s="37">
        <f t="shared" si="14"/>
        <v>1400</v>
      </c>
      <c r="I244" s="39">
        <f t="shared" ca="1" si="15"/>
        <v>33</v>
      </c>
    </row>
    <row r="245" spans="1:9" x14ac:dyDescent="0.25">
      <c r="A245" s="35" t="s">
        <v>883</v>
      </c>
      <c r="B245" s="36">
        <v>36045</v>
      </c>
      <c r="C245" s="35" t="s">
        <v>638</v>
      </c>
      <c r="D245" s="35">
        <v>5</v>
      </c>
      <c r="E245" s="37">
        <v>21000</v>
      </c>
      <c r="F245" s="37">
        <f t="shared" ca="1" si="12"/>
        <v>420</v>
      </c>
      <c r="G245" s="37">
        <f t="shared" si="13"/>
        <v>0</v>
      </c>
      <c r="H245" s="37">
        <f t="shared" si="14"/>
        <v>2100</v>
      </c>
      <c r="I245" s="39">
        <f t="shared" ca="1" si="15"/>
        <v>26</v>
      </c>
    </row>
    <row r="246" spans="1:9" x14ac:dyDescent="0.25">
      <c r="A246" s="35" t="s">
        <v>884</v>
      </c>
      <c r="B246" s="36">
        <v>32441</v>
      </c>
      <c r="C246" s="35" t="s">
        <v>62</v>
      </c>
      <c r="D246" s="35">
        <v>4</v>
      </c>
      <c r="E246" s="37">
        <v>6500</v>
      </c>
      <c r="F246" s="37">
        <f t="shared" ca="1" si="12"/>
        <v>130</v>
      </c>
      <c r="G246" s="37">
        <f t="shared" si="13"/>
        <v>0</v>
      </c>
      <c r="H246" s="37">
        <f t="shared" si="14"/>
        <v>650</v>
      </c>
      <c r="I246" s="39">
        <f t="shared" ca="1" si="15"/>
        <v>36</v>
      </c>
    </row>
    <row r="247" spans="1:9" x14ac:dyDescent="0.25">
      <c r="A247" s="35" t="s">
        <v>885</v>
      </c>
      <c r="B247" s="36">
        <v>33057</v>
      </c>
      <c r="C247" s="35" t="s">
        <v>62</v>
      </c>
      <c r="D247" s="35">
        <v>2</v>
      </c>
      <c r="E247" s="37">
        <v>14000</v>
      </c>
      <c r="F247" s="37">
        <f t="shared" ca="1" si="12"/>
        <v>280</v>
      </c>
      <c r="G247" s="37">
        <f t="shared" si="13"/>
        <v>0</v>
      </c>
      <c r="H247" s="37">
        <f t="shared" si="14"/>
        <v>0</v>
      </c>
      <c r="I247" s="39">
        <f t="shared" ca="1" si="15"/>
        <v>35</v>
      </c>
    </row>
    <row r="248" spans="1:9" x14ac:dyDescent="0.25">
      <c r="A248" s="35" t="s">
        <v>886</v>
      </c>
      <c r="B248" s="36">
        <v>39597</v>
      </c>
      <c r="C248" s="35" t="s">
        <v>642</v>
      </c>
      <c r="D248" s="35">
        <v>1</v>
      </c>
      <c r="E248" s="37">
        <v>3000</v>
      </c>
      <c r="F248" s="37">
        <f t="shared" ca="1" si="12"/>
        <v>60</v>
      </c>
      <c r="G248" s="37">
        <f t="shared" si="13"/>
        <v>150</v>
      </c>
      <c r="H248" s="37">
        <f t="shared" si="14"/>
        <v>0</v>
      </c>
      <c r="I248" s="39">
        <f t="shared" ca="1" si="15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Short Cuts</vt:lpstr>
      <vt:lpstr>Cell References</vt:lpstr>
      <vt:lpstr>Get Data From Image</vt:lpstr>
      <vt:lpstr>Quick Analysis</vt:lpstr>
      <vt:lpstr>Sheet3</vt:lpstr>
      <vt:lpstr>Sheet2</vt:lpstr>
      <vt:lpstr>Index and Match</vt:lpstr>
      <vt:lpstr>Logical Expressions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Jamshaid Ali</dc:creator>
  <cp:lastModifiedBy>Farhan Rashid Habib Godil</cp:lastModifiedBy>
  <dcterms:created xsi:type="dcterms:W3CDTF">2025-08-25T04:47:12Z</dcterms:created>
  <dcterms:modified xsi:type="dcterms:W3CDTF">2025-08-28T11:07:28Z</dcterms:modified>
</cp:coreProperties>
</file>