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a23cd6fa598b0da/Desktop/Aptech Assignments/1 Class assignments/"/>
    </mc:Choice>
  </mc:AlternateContent>
  <xr:revisionPtr revIDLastSave="45" documentId="8_{6A1D66F1-5AFA-49D4-B31E-E0EC09E00E22}" xr6:coauthVersionLast="47" xr6:coauthVersionMax="47" xr10:uidLastSave="{E396C9AE-1F7B-43CB-997A-1EDF1E96AB00}"/>
  <bookViews>
    <workbookView xWindow="-120" yWindow="-120" windowWidth="20730" windowHeight="11160" xr2:uid="{99C01AF9-5E37-4FF2-9092-39D10ACAC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J6" i="1"/>
  <c r="U15" i="1"/>
  <c r="H10" i="1"/>
  <c r="H15" i="1"/>
  <c r="I10" i="1"/>
  <c r="I13" i="1"/>
  <c r="I11" i="1"/>
  <c r="I14" i="1"/>
  <c r="Q5" i="1"/>
  <c r="P9" i="1"/>
  <c r="P5" i="1"/>
  <c r="O10" i="1"/>
  <c r="O15" i="1"/>
  <c r="N7" i="1"/>
  <c r="O7" i="1" s="1"/>
  <c r="N9" i="1"/>
  <c r="N8" i="1"/>
  <c r="H8" i="1" s="1"/>
  <c r="N13" i="1"/>
  <c r="O13" i="1" s="1"/>
  <c r="N17" i="1"/>
  <c r="N4" i="1"/>
  <c r="O4" i="1" s="1"/>
  <c r="N11" i="1"/>
  <c r="H11" i="1" s="1"/>
  <c r="N16" i="1"/>
  <c r="H16" i="1" s="1"/>
  <c r="N14" i="1"/>
  <c r="H14" i="1" s="1"/>
  <c r="N6" i="1"/>
  <c r="H6" i="1" s="1"/>
  <c r="N5" i="1"/>
  <c r="H5" i="1" s="1"/>
  <c r="M7" i="1"/>
  <c r="M8" i="1"/>
  <c r="M13" i="1"/>
  <c r="M17" i="1"/>
  <c r="M4" i="1"/>
  <c r="M11" i="1"/>
  <c r="M14" i="1"/>
  <c r="M15" i="1"/>
  <c r="M6" i="1"/>
  <c r="M5" i="1"/>
  <c r="P12" i="1"/>
  <c r="L11" i="1"/>
  <c r="P11" i="1" s="1"/>
  <c r="L16" i="1"/>
  <c r="P16" i="1" s="1"/>
  <c r="L14" i="1"/>
  <c r="P14" i="1" s="1"/>
  <c r="L15" i="1"/>
  <c r="P15" i="1" s="1"/>
  <c r="L6" i="1"/>
  <c r="P6" i="1" s="1"/>
  <c r="J14" i="1"/>
  <c r="J15" i="1"/>
  <c r="J13" i="1"/>
  <c r="J17" i="1"/>
  <c r="J4" i="1"/>
  <c r="G10" i="1"/>
  <c r="Q10" i="1" s="1"/>
  <c r="G7" i="1"/>
  <c r="Q7" i="1" s="1"/>
  <c r="G8" i="1"/>
  <c r="Q8" i="1" s="1"/>
  <c r="G12" i="1"/>
  <c r="Q12" i="1" s="1"/>
  <c r="G13" i="1"/>
  <c r="G17" i="1"/>
  <c r="U17" i="1" s="1"/>
  <c r="G11" i="1"/>
  <c r="Q11" i="1" s="1"/>
  <c r="G16" i="1"/>
  <c r="Q16" i="1" s="1"/>
  <c r="G14" i="1"/>
  <c r="G15" i="1"/>
  <c r="Q15" i="1" s="1"/>
  <c r="G6" i="1"/>
  <c r="Q6" i="1" s="1"/>
  <c r="D13" i="1"/>
  <c r="L13" i="1" s="1"/>
  <c r="P13" i="1" s="1"/>
  <c r="D8" i="1"/>
  <c r="L8" i="1" s="1"/>
  <c r="P8" i="1" s="1"/>
  <c r="K9" i="1"/>
  <c r="G9" i="1" s="1"/>
  <c r="Q9" i="1" s="1"/>
  <c r="J8" i="1"/>
  <c r="J5" i="1" l="1"/>
  <c r="J16" i="1"/>
  <c r="H13" i="1"/>
  <c r="O16" i="1"/>
  <c r="R16" i="1" s="1"/>
  <c r="S16" i="1" s="1"/>
  <c r="H7" i="1"/>
  <c r="U7" i="1" s="1"/>
  <c r="R12" i="1"/>
  <c r="S12" i="1" s="1"/>
  <c r="R9" i="1"/>
  <c r="S9" i="1" s="1"/>
  <c r="Q17" i="1"/>
  <c r="R17" i="1" s="1"/>
  <c r="S17" i="1" s="1"/>
  <c r="U16" i="1"/>
  <c r="H4" i="1"/>
  <c r="U9" i="1"/>
  <c r="U11" i="1"/>
  <c r="U12" i="1"/>
  <c r="O14" i="1"/>
  <c r="O8" i="1"/>
  <c r="R8" i="1" s="1"/>
  <c r="S8" i="1" s="1"/>
  <c r="T8" i="1" s="1"/>
  <c r="Q14" i="1"/>
  <c r="Q13" i="1"/>
  <c r="U13" i="1" s="1"/>
  <c r="R11" i="1"/>
  <c r="S11" i="1" s="1"/>
  <c r="T11" i="1" s="1"/>
  <c r="O5" i="1"/>
  <c r="U5" i="1" s="1"/>
  <c r="O6" i="1"/>
  <c r="R6" i="1" s="1"/>
  <c r="S6" i="1" s="1"/>
  <c r="R15" i="1"/>
  <c r="S15" i="1" s="1"/>
  <c r="T15" i="1" s="1"/>
  <c r="G4" i="1"/>
  <c r="U4" i="1" s="1"/>
  <c r="U14" i="1" l="1"/>
  <c r="R13" i="1"/>
  <c r="S13" i="1" s="1"/>
  <c r="T13" i="1" s="1"/>
  <c r="R5" i="1"/>
  <c r="S5" i="1" s="1"/>
  <c r="U6" i="1"/>
  <c r="R14" i="1"/>
  <c r="S14" i="1" s="1"/>
  <c r="T14" i="1" s="1"/>
  <c r="R7" i="1"/>
  <c r="S7" i="1" s="1"/>
  <c r="T7" i="1" s="1"/>
  <c r="D10" i="1"/>
  <c r="T16" i="1"/>
  <c r="T12" i="1"/>
  <c r="T17" i="1"/>
  <c r="T6" i="1"/>
  <c r="T9" i="1"/>
  <c r="U8" i="1"/>
  <c r="R4" i="1"/>
  <c r="S4" i="1" s="1"/>
  <c r="T4" i="1" s="1"/>
  <c r="L10" i="1" l="1"/>
  <c r="P10" i="1" s="1"/>
  <c r="U10" i="1"/>
  <c r="R10" i="1"/>
  <c r="S10" i="1" s="1"/>
  <c r="T10" i="1" s="1"/>
  <c r="T5" i="1"/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<sst xmlns="http://schemas.openxmlformats.org/spreadsheetml/2006/main" count="50" uniqueCount="39">
  <si>
    <t>S.no</t>
  </si>
  <si>
    <t xml:space="preserve">Name </t>
  </si>
  <si>
    <t>Course</t>
  </si>
  <si>
    <t xml:space="preserve">Maths </t>
  </si>
  <si>
    <t>English</t>
  </si>
  <si>
    <t>Urdu</t>
  </si>
  <si>
    <t>Physics</t>
  </si>
  <si>
    <t>Chemistry</t>
  </si>
  <si>
    <t>Pak.studies</t>
  </si>
  <si>
    <t>Economics</t>
  </si>
  <si>
    <t xml:space="preserve">Accounting </t>
  </si>
  <si>
    <t>Islamiat</t>
  </si>
  <si>
    <t>History</t>
  </si>
  <si>
    <t>Geography</t>
  </si>
  <si>
    <t>Law</t>
  </si>
  <si>
    <t>Chinese</t>
  </si>
  <si>
    <t>Arabic</t>
  </si>
  <si>
    <t>Marks Obtained</t>
  </si>
  <si>
    <t>Percentage</t>
  </si>
  <si>
    <t>Grades</t>
  </si>
  <si>
    <t>Remarks</t>
  </si>
  <si>
    <t>Aamir</t>
  </si>
  <si>
    <t>Umair</t>
  </si>
  <si>
    <t>Fahad</t>
  </si>
  <si>
    <t>Faizan</t>
  </si>
  <si>
    <t>Umar</t>
  </si>
  <si>
    <t>Mariyam</t>
  </si>
  <si>
    <t>Sara</t>
  </si>
  <si>
    <t>Kazim</t>
  </si>
  <si>
    <t>Sobia</t>
  </si>
  <si>
    <t>Waleed</t>
  </si>
  <si>
    <t>Sana</t>
  </si>
  <si>
    <t>Zahid</t>
  </si>
  <si>
    <t>Kishore</t>
  </si>
  <si>
    <t>Naheed</t>
  </si>
  <si>
    <t>DS</t>
  </si>
  <si>
    <t>AI</t>
  </si>
  <si>
    <t>MS Office</t>
  </si>
  <si>
    <t>Marksheet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</si>
</sst>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2" fontId="0" fillId="0" borderId="1" xfId="1" applyNumberFormat="1" applyFont="1" applyBorder="1"/>
    <xf numFmtId="0" fontId="0" fillId="0" borderId="2" xfId="0" applyBorder="1"/>
    <xf numFmtId="2" fontId="0" fillId="0" borderId="2" xfId="1" applyNumberFormat="1" applyFont="1" applyBorder="1"/>
    <xf numFmtId="0" fontId="2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199C-8908-4DEE-BBF9-263D11181ADA}">
  <dimension ref="A1:U17"/>
  <sheetViews>
    <sheetView tabSelected="1" topLeftCell="D1" workbookViewId="0">
      <selection activeCell="S21" sqref="S21"/>
    </sheetView>
  </sheetViews>
  <sheetFormatPr defaultRowHeight="15" x14ac:dyDescent="0.25"/>
  <cols>
    <col min="8" max="8" width="9.7109375" bestFit="1" customWidth="1"/>
    <col min="9" max="9" width="11.28515625" bestFit="1" customWidth="1"/>
    <col min="10" max="10" width="10.7109375" bestFit="1" customWidth="1"/>
    <col min="11" max="11" width="11.28515625" bestFit="1" customWidth="1"/>
    <col min="14" max="14" width="10.42578125" bestFit="1" customWidth="1"/>
    <col min="18" max="18" width="15.140625" bestFit="1" customWidth="1"/>
    <col min="19" max="19" width="10.7109375" bestFit="1" customWidth="1"/>
  </cols>
  <sheetData>
    <row r="1" spans="1:21" x14ac:dyDescent="0.25">
      <c r="A1" s="9" t="s">
        <v>38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</row>
    <row r="2" spans="1:21" ht="15.75" thickBo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</row>
    <row r="3" spans="1:21" ht="15.75" thickBot="1" x14ac:dyDescent="0.3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8" t="s">
        <v>20</v>
      </c>
    </row>
    <row r="4" spans="1:21" x14ac:dyDescent="0.25">
      <c r="A4" s="3">
        <v>1</v>
      </c>
      <c r="B4" s="3" t="s">
        <v>29</v>
      </c>
      <c r="C4" s="3" t="s">
        <v>36</v>
      </c>
      <c r="D4" s="3">
        <v>53</v>
      </c>
      <c r="E4" s="3">
        <v>91</v>
      </c>
      <c r="F4" s="3">
        <v>88</v>
      </c>
      <c r="G4" s="3">
        <f>K4-3</f>
        <v>82</v>
      </c>
      <c r="H4" s="3">
        <f>N4-9</f>
        <v>84</v>
      </c>
      <c r="I4" s="3">
        <v>82</v>
      </c>
      <c r="J4" s="3">
        <f>K8+3</f>
        <v>89</v>
      </c>
      <c r="K4" s="3">
        <v>85</v>
      </c>
      <c r="L4" s="3">
        <v>95</v>
      </c>
      <c r="M4" s="3">
        <f>E4-6</f>
        <v>85</v>
      </c>
      <c r="N4" s="3">
        <f t="shared" ref="N4:N9" si="0">E4+2</f>
        <v>93</v>
      </c>
      <c r="O4" s="3">
        <f>N4-3</f>
        <v>90</v>
      </c>
      <c r="P4" s="3">
        <v>92</v>
      </c>
      <c r="Q4" s="3">
        <v>89</v>
      </c>
      <c r="R4" s="3">
        <f t="shared" ref="R4:R17" si="1">SUM(D4:Q4)</f>
        <v>1198</v>
      </c>
      <c r="S4" s="4">
        <f t="shared" ref="S4:S17" si="2">R4/1400*100</f>
        <v>85.571428571428569</v>
      </c>
      <c r="T4" s="3" t="str">
        <f t="shared" ref="T4:T17" si="3">IF(S4&gt;=80,"A1",IF(S4&gt;=70,"A",IF(S4&gt;=60,"B",IF(S4&gt;=50,"C",IF(S4&gt;=40,"D","Fail")))))</f>
        <v>A1</v>
      </c>
      <c r="U4" s="3" t="str">
        <f t="shared" ref="U4:U17" si="4">IF(D4&lt;=40,"FAIL",IF(E4&lt;=40,"FAIL",IF(F4&lt;=40,"FAIL",IF(G4&lt;=40,"FAIL",IF(H4&lt;=40,"FAIL",IF(I4&lt;=40,"FAIL",IF(J4&lt;=40,"FAIL",IF(J4&lt;=40,"FAIL",IF(K4&lt;=40,"FAIL",IF(L4&lt;=40,"FAIL",IF(M4&lt;=40,"FAIL",IF(N4&lt;=40,"FAIL",IF(O4&lt;=40,"FAIL",IF(P4&lt;=40,"FAIL",IF(Q4&lt;=40,"FAIL","PASS")))))))))))))))</f>
        <v>PASS</v>
      </c>
    </row>
    <row r="5" spans="1:21" x14ac:dyDescent="0.25">
      <c r="A5" s="1">
        <f t="shared" ref="A5:A17" si="5">A4+1</f>
        <v>2</v>
      </c>
      <c r="B5" s="1" t="s">
        <v>21</v>
      </c>
      <c r="C5" s="1" t="s">
        <v>35</v>
      </c>
      <c r="D5" s="1">
        <v>62</v>
      </c>
      <c r="E5" s="1">
        <v>94</v>
      </c>
      <c r="F5" s="1">
        <v>85</v>
      </c>
      <c r="G5" s="1">
        <v>88</v>
      </c>
      <c r="H5" s="1">
        <f>N5-9</f>
        <v>87</v>
      </c>
      <c r="I5" s="1">
        <v>77</v>
      </c>
      <c r="J5" s="1">
        <f>K9+3</f>
        <v>78</v>
      </c>
      <c r="K5" s="1">
        <v>64</v>
      </c>
      <c r="L5" s="1">
        <v>84</v>
      </c>
      <c r="M5" s="1">
        <f>E5-6</f>
        <v>88</v>
      </c>
      <c r="N5" s="1">
        <f t="shared" si="0"/>
        <v>96</v>
      </c>
      <c r="O5" s="1">
        <f>N5-3</f>
        <v>93</v>
      </c>
      <c r="P5" s="1">
        <f>L5-6</f>
        <v>78</v>
      </c>
      <c r="Q5" s="1">
        <f t="shared" ref="Q5:Q17" si="6">G5+3</f>
        <v>91</v>
      </c>
      <c r="R5" s="1">
        <f t="shared" si="1"/>
        <v>1165</v>
      </c>
      <c r="S5" s="2">
        <f t="shared" si="2"/>
        <v>83.214285714285722</v>
      </c>
      <c r="T5" s="1" t="str">
        <f t="shared" si="3"/>
        <v>A1</v>
      </c>
      <c r="U5" s="1" t="str">
        <f t="shared" si="4"/>
        <v>PASS</v>
      </c>
    </row>
    <row r="6" spans="1:21" x14ac:dyDescent="0.25">
      <c r="A6" s="1">
        <f t="shared" si="5"/>
        <v>3</v>
      </c>
      <c r="B6" s="1" t="s">
        <v>34</v>
      </c>
      <c r="C6" s="1" t="s">
        <v>36</v>
      </c>
      <c r="D6" s="1">
        <v>82</v>
      </c>
      <c r="E6" s="1">
        <v>93</v>
      </c>
      <c r="F6" s="1">
        <v>91</v>
      </c>
      <c r="G6" s="1">
        <f t="shared" ref="G6:G17" si="7">K6-3</f>
        <v>60</v>
      </c>
      <c r="H6" s="1">
        <f>N6-9</f>
        <v>86</v>
      </c>
      <c r="I6" s="1">
        <v>79</v>
      </c>
      <c r="J6" s="1">
        <f>88</f>
        <v>88</v>
      </c>
      <c r="K6" s="1">
        <v>63</v>
      </c>
      <c r="L6" s="1">
        <f>D6+6</f>
        <v>88</v>
      </c>
      <c r="M6" s="1">
        <f>E6-6</f>
        <v>87</v>
      </c>
      <c r="N6" s="1">
        <f t="shared" si="0"/>
        <v>95</v>
      </c>
      <c r="O6" s="1">
        <f>N6-3</f>
        <v>92</v>
      </c>
      <c r="P6" s="1">
        <f>L6-6</f>
        <v>82</v>
      </c>
      <c r="Q6" s="1">
        <f t="shared" si="6"/>
        <v>63</v>
      </c>
      <c r="R6" s="1">
        <f t="shared" si="1"/>
        <v>1149</v>
      </c>
      <c r="S6" s="2">
        <f t="shared" si="2"/>
        <v>82.071428571428569</v>
      </c>
      <c r="T6" s="1" t="str">
        <f t="shared" si="3"/>
        <v>A1</v>
      </c>
      <c r="U6" s="1" t="str">
        <f t="shared" si="4"/>
        <v>PASS</v>
      </c>
    </row>
    <row r="7" spans="1:21" x14ac:dyDescent="0.25">
      <c r="A7" s="1">
        <f t="shared" si="5"/>
        <v>4</v>
      </c>
      <c r="B7" s="1" t="s">
        <v>23</v>
      </c>
      <c r="C7" s="1" t="s">
        <v>37</v>
      </c>
      <c r="D7" s="1">
        <v>89</v>
      </c>
      <c r="E7" s="1">
        <v>85</v>
      </c>
      <c r="F7" s="1">
        <v>96</v>
      </c>
      <c r="G7" s="1">
        <f t="shared" si="7"/>
        <v>71</v>
      </c>
      <c r="H7" s="1">
        <f>N7-9</f>
        <v>78</v>
      </c>
      <c r="I7" s="1">
        <v>74</v>
      </c>
      <c r="J7" s="1">
        <v>92</v>
      </c>
      <c r="K7" s="1">
        <v>74</v>
      </c>
      <c r="L7" s="1">
        <v>89</v>
      </c>
      <c r="M7" s="1">
        <f>E7-6</f>
        <v>79</v>
      </c>
      <c r="N7" s="1">
        <f t="shared" si="0"/>
        <v>87</v>
      </c>
      <c r="O7" s="1">
        <f>N7-3</f>
        <v>84</v>
      </c>
      <c r="P7" s="1">
        <v>72</v>
      </c>
      <c r="Q7" s="1">
        <f t="shared" si="6"/>
        <v>74</v>
      </c>
      <c r="R7" s="1">
        <f t="shared" si="1"/>
        <v>1144</v>
      </c>
      <c r="S7" s="2">
        <f t="shared" si="2"/>
        <v>81.714285714285722</v>
      </c>
      <c r="T7" s="1" t="str">
        <f t="shared" si="3"/>
        <v>A1</v>
      </c>
      <c r="U7" s="1" t="str">
        <f t="shared" si="4"/>
        <v>PASS</v>
      </c>
    </row>
    <row r="8" spans="1:21" x14ac:dyDescent="0.25">
      <c r="A8" s="1">
        <f t="shared" si="5"/>
        <v>5</v>
      </c>
      <c r="B8" s="1" t="s">
        <v>25</v>
      </c>
      <c r="C8" s="1" t="s">
        <v>36</v>
      </c>
      <c r="D8" s="1">
        <f>88-9</f>
        <v>79</v>
      </c>
      <c r="E8" s="1">
        <v>81</v>
      </c>
      <c r="F8" s="1">
        <v>83</v>
      </c>
      <c r="G8" s="1">
        <f t="shared" si="7"/>
        <v>83</v>
      </c>
      <c r="H8" s="1">
        <f>N8-9</f>
        <v>74</v>
      </c>
      <c r="I8" s="1">
        <v>93</v>
      </c>
      <c r="J8" s="1">
        <f>K12+3</f>
        <v>78</v>
      </c>
      <c r="K8" s="1">
        <v>86</v>
      </c>
      <c r="L8" s="1">
        <f>D8+6</f>
        <v>85</v>
      </c>
      <c r="M8" s="1">
        <f>E8-6</f>
        <v>75</v>
      </c>
      <c r="N8" s="1">
        <f t="shared" si="0"/>
        <v>83</v>
      </c>
      <c r="O8" s="1">
        <f>N8-3</f>
        <v>80</v>
      </c>
      <c r="P8" s="1">
        <f t="shared" ref="P8:P16" si="8">L8-6</f>
        <v>79</v>
      </c>
      <c r="Q8" s="1">
        <f t="shared" si="6"/>
        <v>86</v>
      </c>
      <c r="R8" s="1">
        <f t="shared" si="1"/>
        <v>1145</v>
      </c>
      <c r="S8" s="2">
        <f t="shared" si="2"/>
        <v>81.785714285714278</v>
      </c>
      <c r="T8" s="1" t="str">
        <f t="shared" si="3"/>
        <v>A1</v>
      </c>
      <c r="U8" s="1" t="str">
        <f t="shared" si="4"/>
        <v>PASS</v>
      </c>
    </row>
    <row r="9" spans="1:21" x14ac:dyDescent="0.25">
      <c r="A9" s="1">
        <f t="shared" si="5"/>
        <v>6</v>
      </c>
      <c r="B9" s="1" t="s">
        <v>24</v>
      </c>
      <c r="C9" s="1" t="s">
        <v>35</v>
      </c>
      <c r="D9" s="1">
        <v>96</v>
      </c>
      <c r="E9" s="1">
        <v>63</v>
      </c>
      <c r="F9" s="1">
        <v>84</v>
      </c>
      <c r="G9" s="1">
        <f t="shared" si="7"/>
        <v>72</v>
      </c>
      <c r="H9" s="1">
        <v>85</v>
      </c>
      <c r="I9" s="1">
        <v>71</v>
      </c>
      <c r="J9" s="1">
        <v>84</v>
      </c>
      <c r="K9" s="1">
        <f>81-6</f>
        <v>75</v>
      </c>
      <c r="L9" s="1">
        <v>80</v>
      </c>
      <c r="M9" s="1">
        <v>82</v>
      </c>
      <c r="N9" s="1">
        <f t="shared" si="0"/>
        <v>65</v>
      </c>
      <c r="O9" s="1">
        <v>96</v>
      </c>
      <c r="P9" s="1">
        <f t="shared" si="8"/>
        <v>74</v>
      </c>
      <c r="Q9" s="1">
        <f t="shared" si="6"/>
        <v>75</v>
      </c>
      <c r="R9" s="1">
        <f t="shared" si="1"/>
        <v>1102</v>
      </c>
      <c r="S9" s="2">
        <f t="shared" si="2"/>
        <v>78.714285714285708</v>
      </c>
      <c r="T9" s="1" t="str">
        <f t="shared" si="3"/>
        <v>A</v>
      </c>
      <c r="U9" s="1" t="str">
        <f t="shared" si="4"/>
        <v>PASS</v>
      </c>
    </row>
    <row r="10" spans="1:21" x14ac:dyDescent="0.25">
      <c r="A10" s="1">
        <f t="shared" si="5"/>
        <v>7</v>
      </c>
      <c r="B10" s="1" t="s">
        <v>22</v>
      </c>
      <c r="C10" s="1" t="s">
        <v>36</v>
      </c>
      <c r="D10" s="1">
        <f>L14+9</f>
        <v>84</v>
      </c>
      <c r="E10" s="1">
        <v>66</v>
      </c>
      <c r="F10" s="1">
        <v>93</v>
      </c>
      <c r="G10" s="1">
        <f t="shared" si="7"/>
        <v>59</v>
      </c>
      <c r="H10" s="1">
        <f>N10-9</f>
        <v>84</v>
      </c>
      <c r="I10" s="1">
        <f>K12+6</f>
        <v>81</v>
      </c>
      <c r="J10" s="1">
        <v>63</v>
      </c>
      <c r="K10" s="1">
        <v>62</v>
      </c>
      <c r="L10" s="1">
        <f>D10+6</f>
        <v>90</v>
      </c>
      <c r="M10" s="1">
        <v>88</v>
      </c>
      <c r="N10" s="1">
        <v>93</v>
      </c>
      <c r="O10" s="1">
        <f>N10-3</f>
        <v>90</v>
      </c>
      <c r="P10" s="1">
        <f t="shared" si="8"/>
        <v>84</v>
      </c>
      <c r="Q10" s="1">
        <f t="shared" si="6"/>
        <v>62</v>
      </c>
      <c r="R10" s="1">
        <f t="shared" si="1"/>
        <v>1099</v>
      </c>
      <c r="S10" s="2">
        <f t="shared" si="2"/>
        <v>78.5</v>
      </c>
      <c r="T10" s="1" t="str">
        <f t="shared" si="3"/>
        <v>A</v>
      </c>
      <c r="U10" s="1" t="str">
        <f t="shared" si="4"/>
        <v>PASS</v>
      </c>
    </row>
    <row r="11" spans="1:21" x14ac:dyDescent="0.25">
      <c r="A11" s="1">
        <f t="shared" si="5"/>
        <v>8</v>
      </c>
      <c r="B11" s="1" t="s">
        <v>30</v>
      </c>
      <c r="C11" s="1" t="s">
        <v>35</v>
      </c>
      <c r="D11" s="1">
        <v>88</v>
      </c>
      <c r="E11" s="1">
        <v>67</v>
      </c>
      <c r="F11" s="1">
        <v>78</v>
      </c>
      <c r="G11" s="1">
        <f t="shared" si="7"/>
        <v>62</v>
      </c>
      <c r="H11" s="1">
        <f>N11-9</f>
        <v>60</v>
      </c>
      <c r="I11" s="1">
        <f>K13+6</f>
        <v>69</v>
      </c>
      <c r="J11" s="1">
        <v>88</v>
      </c>
      <c r="K11" s="1">
        <v>65</v>
      </c>
      <c r="L11" s="1">
        <f>D11+6</f>
        <v>94</v>
      </c>
      <c r="M11" s="1">
        <f>E11-6</f>
        <v>61</v>
      </c>
      <c r="N11" s="1">
        <f>E11+2</f>
        <v>69</v>
      </c>
      <c r="O11" s="1">
        <v>93</v>
      </c>
      <c r="P11" s="1">
        <f t="shared" si="8"/>
        <v>88</v>
      </c>
      <c r="Q11" s="1">
        <f t="shared" si="6"/>
        <v>65</v>
      </c>
      <c r="R11" s="1">
        <f t="shared" si="1"/>
        <v>1047</v>
      </c>
      <c r="S11" s="2">
        <f t="shared" si="2"/>
        <v>74.785714285714292</v>
      </c>
      <c r="T11" s="1" t="str">
        <f t="shared" si="3"/>
        <v>A</v>
      </c>
      <c r="U11" s="1" t="str">
        <f t="shared" si="4"/>
        <v>PASS</v>
      </c>
    </row>
    <row r="12" spans="1:21" x14ac:dyDescent="0.25">
      <c r="A12" s="1">
        <f t="shared" si="5"/>
        <v>9</v>
      </c>
      <c r="B12" s="1" t="s">
        <v>26</v>
      </c>
      <c r="C12" s="1" t="s">
        <v>35</v>
      </c>
      <c r="D12" s="1">
        <v>51</v>
      </c>
      <c r="E12" s="1">
        <v>44</v>
      </c>
      <c r="F12" s="1">
        <v>96</v>
      </c>
      <c r="G12" s="1">
        <f t="shared" si="7"/>
        <v>72</v>
      </c>
      <c r="H12" s="1">
        <v>73</v>
      </c>
      <c r="I12" s="1">
        <v>85</v>
      </c>
      <c r="J12" s="1">
        <v>89</v>
      </c>
      <c r="K12" s="1">
        <v>75</v>
      </c>
      <c r="L12" s="1">
        <v>69</v>
      </c>
      <c r="M12" s="1">
        <v>83</v>
      </c>
      <c r="N12" s="1">
        <v>64</v>
      </c>
      <c r="O12" s="1">
        <v>63</v>
      </c>
      <c r="P12" s="1">
        <f t="shared" si="8"/>
        <v>63</v>
      </c>
      <c r="Q12" s="1">
        <f t="shared" si="6"/>
        <v>75</v>
      </c>
      <c r="R12" s="1">
        <f t="shared" si="1"/>
        <v>1002</v>
      </c>
      <c r="S12" s="2">
        <f t="shared" si="2"/>
        <v>71.571428571428569</v>
      </c>
      <c r="T12" s="1" t="str">
        <f t="shared" si="3"/>
        <v>A</v>
      </c>
      <c r="U12" s="1" t="str">
        <f t="shared" si="4"/>
        <v>PASS</v>
      </c>
    </row>
    <row r="13" spans="1:21" x14ac:dyDescent="0.25">
      <c r="A13" s="1">
        <f t="shared" si="5"/>
        <v>10</v>
      </c>
      <c r="B13" s="1" t="s">
        <v>27</v>
      </c>
      <c r="C13" s="1" t="s">
        <v>36</v>
      </c>
      <c r="D13" s="1">
        <f>44</f>
        <v>44</v>
      </c>
      <c r="E13" s="1">
        <v>81</v>
      </c>
      <c r="F13" s="1">
        <v>94</v>
      </c>
      <c r="G13" s="1">
        <f t="shared" si="7"/>
        <v>60</v>
      </c>
      <c r="H13" s="1">
        <f>N13-9</f>
        <v>74</v>
      </c>
      <c r="I13" s="1">
        <f>K15+6</f>
        <v>98</v>
      </c>
      <c r="J13" s="1">
        <f>K17+3</f>
        <v>51</v>
      </c>
      <c r="K13" s="1">
        <v>63</v>
      </c>
      <c r="L13" s="1">
        <f>D13+6</f>
        <v>50</v>
      </c>
      <c r="M13" s="1">
        <f>E13-6</f>
        <v>75</v>
      </c>
      <c r="N13" s="1">
        <f>E13+2</f>
        <v>83</v>
      </c>
      <c r="O13" s="1">
        <f>N13-3</f>
        <v>80</v>
      </c>
      <c r="P13" s="1">
        <f t="shared" si="8"/>
        <v>44</v>
      </c>
      <c r="Q13" s="1">
        <f t="shared" si="6"/>
        <v>63</v>
      </c>
      <c r="R13" s="1">
        <f t="shared" si="1"/>
        <v>960</v>
      </c>
      <c r="S13" s="2">
        <f t="shared" si="2"/>
        <v>68.571428571428569</v>
      </c>
      <c r="T13" s="1" t="str">
        <f t="shared" si="3"/>
        <v>B</v>
      </c>
      <c r="U13" s="1" t="str">
        <f t="shared" si="4"/>
        <v>PASS</v>
      </c>
    </row>
    <row r="14" spans="1:21" x14ac:dyDescent="0.25">
      <c r="A14" s="1">
        <f t="shared" si="5"/>
        <v>11</v>
      </c>
      <c r="B14" s="1" t="s">
        <v>32</v>
      </c>
      <c r="C14" s="1" t="s">
        <v>35</v>
      </c>
      <c r="D14" s="1">
        <v>69</v>
      </c>
      <c r="E14" s="1">
        <v>51</v>
      </c>
      <c r="F14" s="1">
        <v>72</v>
      </c>
      <c r="G14" s="1">
        <f t="shared" si="7"/>
        <v>78</v>
      </c>
      <c r="H14" s="1">
        <f>N14-9</f>
        <v>44</v>
      </c>
      <c r="I14" s="1">
        <f>K16+6</f>
        <v>58</v>
      </c>
      <c r="J14" s="1">
        <f>K7+3</f>
        <v>77</v>
      </c>
      <c r="K14" s="1">
        <v>81</v>
      </c>
      <c r="L14" s="1">
        <f>D14+6</f>
        <v>75</v>
      </c>
      <c r="M14" s="1">
        <f>E14-6</f>
        <v>45</v>
      </c>
      <c r="N14" s="1">
        <f>E14+2</f>
        <v>53</v>
      </c>
      <c r="O14" s="1">
        <f>N14-3</f>
        <v>50</v>
      </c>
      <c r="P14" s="1">
        <f t="shared" si="8"/>
        <v>69</v>
      </c>
      <c r="Q14" s="1">
        <f t="shared" si="6"/>
        <v>81</v>
      </c>
      <c r="R14" s="1">
        <f t="shared" si="1"/>
        <v>903</v>
      </c>
      <c r="S14" s="2">
        <f t="shared" si="2"/>
        <v>64.5</v>
      </c>
      <c r="T14" s="1" t="str">
        <f t="shared" si="3"/>
        <v>B</v>
      </c>
      <c r="U14" s="1" t="str">
        <f t="shared" si="4"/>
        <v>PASS</v>
      </c>
    </row>
    <row r="15" spans="1:21" x14ac:dyDescent="0.25">
      <c r="A15" s="1">
        <f t="shared" si="5"/>
        <v>12</v>
      </c>
      <c r="B15" s="1" t="s">
        <v>33</v>
      </c>
      <c r="C15" s="1" t="s">
        <v>37</v>
      </c>
      <c r="D15" s="1">
        <v>33</v>
      </c>
      <c r="E15" s="1">
        <v>55</v>
      </c>
      <c r="F15" s="1">
        <v>77</v>
      </c>
      <c r="G15" s="1">
        <f t="shared" si="7"/>
        <v>89</v>
      </c>
      <c r="H15" s="1">
        <f>N15-9</f>
        <v>63</v>
      </c>
      <c r="I15" s="1">
        <v>65</v>
      </c>
      <c r="J15" s="1">
        <f>K8+3</f>
        <v>89</v>
      </c>
      <c r="K15" s="1">
        <v>92</v>
      </c>
      <c r="L15" s="1">
        <f>D15+6</f>
        <v>39</v>
      </c>
      <c r="M15" s="1">
        <f>E15-6</f>
        <v>49</v>
      </c>
      <c r="N15" s="1">
        <v>72</v>
      </c>
      <c r="O15" s="1">
        <f>N15-3</f>
        <v>69</v>
      </c>
      <c r="P15" s="5">
        <f t="shared" si="8"/>
        <v>33</v>
      </c>
      <c r="Q15" s="1">
        <f t="shared" si="6"/>
        <v>92</v>
      </c>
      <c r="R15" s="1">
        <f t="shared" si="1"/>
        <v>917</v>
      </c>
      <c r="S15" s="2">
        <f t="shared" si="2"/>
        <v>65.5</v>
      </c>
      <c r="T15" s="1" t="str">
        <f t="shared" si="3"/>
        <v>B</v>
      </c>
      <c r="U15" s="1" t="str">
        <f t="shared" si="4"/>
        <v>FAIL</v>
      </c>
    </row>
    <row r="16" spans="1:21" x14ac:dyDescent="0.25">
      <c r="A16" s="1">
        <f t="shared" si="5"/>
        <v>13</v>
      </c>
      <c r="B16" s="1" t="s">
        <v>31</v>
      </c>
      <c r="C16" s="1" t="s">
        <v>37</v>
      </c>
      <c r="D16" s="1">
        <v>71</v>
      </c>
      <c r="E16" s="1">
        <v>41</v>
      </c>
      <c r="F16" s="1">
        <v>62</v>
      </c>
      <c r="G16" s="1">
        <f t="shared" si="7"/>
        <v>49</v>
      </c>
      <c r="H16" s="5">
        <f>N16-9</f>
        <v>34</v>
      </c>
      <c r="I16" s="1">
        <v>65</v>
      </c>
      <c r="J16" s="1">
        <f>K9+3</f>
        <v>78</v>
      </c>
      <c r="K16" s="1">
        <v>52</v>
      </c>
      <c r="L16" s="1">
        <f>D16+6</f>
        <v>77</v>
      </c>
      <c r="M16" s="1">
        <v>53</v>
      </c>
      <c r="N16" s="1">
        <f>E16+2</f>
        <v>43</v>
      </c>
      <c r="O16" s="1">
        <f>N16-3</f>
        <v>40</v>
      </c>
      <c r="P16" s="1">
        <f t="shared" si="8"/>
        <v>71</v>
      </c>
      <c r="Q16" s="1">
        <f t="shared" si="6"/>
        <v>52</v>
      </c>
      <c r="R16" s="1">
        <f t="shared" si="1"/>
        <v>788</v>
      </c>
      <c r="S16" s="2">
        <f t="shared" si="2"/>
        <v>56.285714285714285</v>
      </c>
      <c r="T16" s="1" t="str">
        <f t="shared" si="3"/>
        <v>C</v>
      </c>
      <c r="U16" s="1" t="str">
        <f t="shared" si="4"/>
        <v>FAIL</v>
      </c>
    </row>
    <row r="17" spans="1:21" x14ac:dyDescent="0.25">
      <c r="A17" s="1">
        <f t="shared" si="5"/>
        <v>14</v>
      </c>
      <c r="B17" s="1" t="s">
        <v>28</v>
      </c>
      <c r="C17" s="1" t="s">
        <v>37</v>
      </c>
      <c r="D17" s="1">
        <v>62</v>
      </c>
      <c r="E17" s="1">
        <v>58</v>
      </c>
      <c r="F17" s="1">
        <v>66</v>
      </c>
      <c r="G17" s="1">
        <f t="shared" si="7"/>
        <v>45</v>
      </c>
      <c r="H17" s="5">
        <v>36</v>
      </c>
      <c r="I17" s="1">
        <v>55</v>
      </c>
      <c r="J17" s="1">
        <f>K21+3</f>
        <v>3</v>
      </c>
      <c r="K17" s="1">
        <v>48</v>
      </c>
      <c r="L17" s="1">
        <v>66</v>
      </c>
      <c r="M17" s="1">
        <f>E17-6</f>
        <v>52</v>
      </c>
      <c r="N17" s="1">
        <f>E17+2</f>
        <v>60</v>
      </c>
      <c r="O17" s="1">
        <v>92</v>
      </c>
      <c r="P17" s="1">
        <v>69</v>
      </c>
      <c r="Q17" s="1">
        <f t="shared" si="6"/>
        <v>48</v>
      </c>
      <c r="R17" s="1">
        <f t="shared" si="1"/>
        <v>760</v>
      </c>
      <c r="S17" s="2">
        <f t="shared" si="2"/>
        <v>54.285714285714285</v>
      </c>
      <c r="T17" s="1" t="str">
        <f t="shared" si="3"/>
        <v>C</v>
      </c>
      <c r="U17" s="1" t="str">
        <f t="shared" si="4"/>
        <v>FAIL</v>
      </c>
    </row>
  </sheetData>
  <sortState xmlns:xlrd2="http://schemas.microsoft.com/office/spreadsheetml/2017/richdata2" ref="A4:U17">
    <sortCondition descending="1" ref="S4:S17"/>
    <sortCondition ref="U4:U17" customList="PASS,FAIL"/>
  </sortState>
  <mergeCells count="1">
    <mergeCell ref="A1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Rashid Habib Godil</dc:creator>
  <cp:lastModifiedBy>farhan Godil</cp:lastModifiedBy>
  <dcterms:created xsi:type="dcterms:W3CDTF">2025-07-30T09:28:36Z</dcterms:created>
  <dcterms:modified xsi:type="dcterms:W3CDTF">2025-08-03T22:49:02Z</dcterms:modified>
</cp:coreProperties>
</file>