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a23cd6fa598b0da/Desktop/Aptech Assignments/2 Class assignments/"/>
    </mc:Choice>
  </mc:AlternateContent>
  <xr:revisionPtr revIDLastSave="59" documentId="8_{6A1D66F1-5AFA-49D4-B31E-E0EC09E00E22}" xr6:coauthVersionLast="47" xr6:coauthVersionMax="47" xr10:uidLastSave="{497670EC-A56C-4AA7-836E-65CD94CA9968}"/>
  <bookViews>
    <workbookView xWindow="-120" yWindow="-120" windowWidth="20730" windowHeight="11160" xr2:uid="{99C01AF9-5E37-4FF2-9092-39D10ACACC31}"/>
  </bookViews>
  <sheets>
    <sheet name="Hlookup" sheetId="1" r:id="rId1"/>
    <sheet name="Marks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G4" i="2"/>
  <c r="J4" i="2"/>
  <c r="M4" i="2"/>
  <c r="N4" i="2"/>
  <c r="H4" i="2" s="1"/>
  <c r="A5" i="2"/>
  <c r="M5" i="2"/>
  <c r="N5" i="2"/>
  <c r="H5" i="2" s="1"/>
  <c r="P5" i="2"/>
  <c r="Q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G6" i="2"/>
  <c r="J6" i="2"/>
  <c r="L6" i="2"/>
  <c r="P6" i="2" s="1"/>
  <c r="M6" i="2"/>
  <c r="N6" i="2"/>
  <c r="H6" i="2" s="1"/>
  <c r="O6" i="2"/>
  <c r="Q6" i="2"/>
  <c r="G7" i="2"/>
  <c r="H7" i="2"/>
  <c r="R7" i="2" s="1"/>
  <c r="S7" i="2" s="1"/>
  <c r="T7" i="2" s="1"/>
  <c r="M7" i="2"/>
  <c r="N7" i="2"/>
  <c r="O7" i="2"/>
  <c r="Q7" i="2"/>
  <c r="U7" i="2"/>
  <c r="D8" i="2"/>
  <c r="G8" i="2"/>
  <c r="J8" i="2"/>
  <c r="L8" i="2"/>
  <c r="M8" i="2"/>
  <c r="N8" i="2"/>
  <c r="H8" i="2" s="1"/>
  <c r="P8" i="2"/>
  <c r="Q8" i="2"/>
  <c r="G9" i="2"/>
  <c r="R9" i="2" s="1"/>
  <c r="S9" i="2" s="1"/>
  <c r="T9" i="2" s="1"/>
  <c r="K9" i="2"/>
  <c r="J5" i="2" s="1"/>
  <c r="N9" i="2"/>
  <c r="P9" i="2"/>
  <c r="U9" i="2" s="1"/>
  <c r="Q9" i="2"/>
  <c r="G10" i="2"/>
  <c r="Q10" i="2" s="1"/>
  <c r="H10" i="2"/>
  <c r="I10" i="2"/>
  <c r="O10" i="2"/>
  <c r="G11" i="2"/>
  <c r="Q11" i="2" s="1"/>
  <c r="I11" i="2"/>
  <c r="L11" i="2"/>
  <c r="P11" i="2" s="1"/>
  <c r="M11" i="2"/>
  <c r="N11" i="2"/>
  <c r="H11" i="2" s="1"/>
  <c r="G12" i="2"/>
  <c r="Q12" i="2" s="1"/>
  <c r="P12" i="2"/>
  <c r="D13" i="2"/>
  <c r="L13" i="2" s="1"/>
  <c r="P13" i="2" s="1"/>
  <c r="G13" i="2"/>
  <c r="I13" i="2"/>
  <c r="J13" i="2"/>
  <c r="M13" i="2"/>
  <c r="N13" i="2"/>
  <c r="H13" i="2" s="1"/>
  <c r="Q13" i="2"/>
  <c r="G14" i="2"/>
  <c r="Q14" i="2" s="1"/>
  <c r="I14" i="2"/>
  <c r="J14" i="2"/>
  <c r="L14" i="2"/>
  <c r="D10" i="2" s="1"/>
  <c r="M14" i="2"/>
  <c r="N14" i="2"/>
  <c r="H14" i="2" s="1"/>
  <c r="O14" i="2"/>
  <c r="P14" i="2"/>
  <c r="G15" i="2"/>
  <c r="Q15" i="2" s="1"/>
  <c r="H15" i="2"/>
  <c r="J15" i="2"/>
  <c r="L15" i="2"/>
  <c r="P15" i="2" s="1"/>
  <c r="M15" i="2"/>
  <c r="O15" i="2"/>
  <c r="U15" i="2"/>
  <c r="G16" i="2"/>
  <c r="J16" i="2"/>
  <c r="L16" i="2"/>
  <c r="P16" i="2" s="1"/>
  <c r="N16" i="2"/>
  <c r="H16" i="2" s="1"/>
  <c r="Q16" i="2"/>
  <c r="G17" i="2"/>
  <c r="J17" i="2"/>
  <c r="M17" i="2"/>
  <c r="N17" i="2"/>
  <c r="Q17" i="2"/>
  <c r="U17" i="2"/>
  <c r="M24" i="1"/>
  <c r="C20" i="1"/>
  <c r="J19" i="1"/>
  <c r="G19" i="1"/>
  <c r="C19" i="1"/>
  <c r="M18" i="1"/>
  <c r="H18" i="1"/>
  <c r="O17" i="1"/>
  <c r="N17" i="1"/>
  <c r="N18" i="1" s="1"/>
  <c r="L17" i="1"/>
  <c r="L18" i="1" s="1"/>
  <c r="K17" i="1"/>
  <c r="K11" i="1" s="1"/>
  <c r="I17" i="1"/>
  <c r="I11" i="1" s="1"/>
  <c r="G17" i="1"/>
  <c r="F17" i="1"/>
  <c r="F18" i="1" s="1"/>
  <c r="E17" i="1"/>
  <c r="E11" i="1" s="1"/>
  <c r="D17" i="1"/>
  <c r="D18" i="1" s="1"/>
  <c r="C17" i="1"/>
  <c r="C18" i="1" s="1"/>
  <c r="B17" i="1"/>
  <c r="B18" i="1" s="1"/>
  <c r="O16" i="1"/>
  <c r="M16" i="1"/>
  <c r="L16" i="1"/>
  <c r="K16" i="1"/>
  <c r="I16" i="1"/>
  <c r="F16" i="1"/>
  <c r="E16" i="1"/>
  <c r="D16" i="1"/>
  <c r="C16" i="1"/>
  <c r="B16" i="1"/>
  <c r="N15" i="1"/>
  <c r="N19" i="1" s="1"/>
  <c r="M15" i="1"/>
  <c r="M19" i="1" s="1"/>
  <c r="L15" i="1"/>
  <c r="H7" i="1" s="1"/>
  <c r="I15" i="1"/>
  <c r="I19" i="1" s="1"/>
  <c r="D15" i="1"/>
  <c r="D19" i="1" s="1"/>
  <c r="G14" i="1"/>
  <c r="G10" i="1" s="1"/>
  <c r="O13" i="1"/>
  <c r="M13" i="1"/>
  <c r="L13" i="1"/>
  <c r="K13" i="1"/>
  <c r="F13" i="1"/>
  <c r="D13" i="1"/>
  <c r="B13" i="1"/>
  <c r="L12" i="1"/>
  <c r="K12" i="1"/>
  <c r="I12" i="1"/>
  <c r="H12" i="1"/>
  <c r="M11" i="1"/>
  <c r="H11" i="1"/>
  <c r="O10" i="1"/>
  <c r="O24" i="1" s="1"/>
  <c r="N10" i="1"/>
  <c r="M10" i="1"/>
  <c r="L10" i="1"/>
  <c r="K10" i="1"/>
  <c r="K20" i="1" s="1"/>
  <c r="J10" i="1"/>
  <c r="I10" i="1"/>
  <c r="H10" i="1"/>
  <c r="H20" i="1" s="1"/>
  <c r="F10" i="1"/>
  <c r="F20" i="1" s="1"/>
  <c r="E10" i="1"/>
  <c r="D10" i="1"/>
  <c r="B10" i="1"/>
  <c r="K7" i="1"/>
  <c r="F7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L11" i="1" l="1"/>
  <c r="B11" i="1"/>
  <c r="F11" i="1"/>
  <c r="M25" i="1"/>
  <c r="N25" i="1" s="1"/>
  <c r="O25" i="1" s="1"/>
  <c r="L44" i="1"/>
  <c r="D11" i="1"/>
  <c r="C13" i="1"/>
  <c r="R17" i="2"/>
  <c r="S17" i="2" s="1"/>
  <c r="T17" i="2" s="1"/>
  <c r="R15" i="2"/>
  <c r="S15" i="2" s="1"/>
  <c r="T15" i="2" s="1"/>
  <c r="U10" i="2"/>
  <c r="L10" i="2"/>
  <c r="P10" i="2" s="1"/>
  <c r="U12" i="2"/>
  <c r="R12" i="2"/>
  <c r="S12" i="2" s="1"/>
  <c r="T12" i="2" s="1"/>
  <c r="R6" i="2"/>
  <c r="S6" i="2" s="1"/>
  <c r="T6" i="2" s="1"/>
  <c r="U6" i="2"/>
  <c r="U16" i="2"/>
  <c r="U13" i="2"/>
  <c r="R13" i="2"/>
  <c r="S13" i="2" s="1"/>
  <c r="T13" i="2" s="1"/>
  <c r="R11" i="2"/>
  <c r="S11" i="2" s="1"/>
  <c r="T11" i="2" s="1"/>
  <c r="R14" i="2"/>
  <c r="S14" i="2" s="1"/>
  <c r="T14" i="2" s="1"/>
  <c r="B24" i="1"/>
  <c r="O13" i="2"/>
  <c r="O8" i="2"/>
  <c r="U8" i="2" s="1"/>
  <c r="O5" i="2"/>
  <c r="R5" i="2" s="1"/>
  <c r="S5" i="2" s="1"/>
  <c r="T5" i="2" s="1"/>
  <c r="U11" i="2"/>
  <c r="O4" i="2"/>
  <c r="U4" i="2" s="1"/>
  <c r="N11" i="1"/>
  <c r="N24" i="1" s="1"/>
  <c r="K18" i="1"/>
  <c r="O16" i="2"/>
  <c r="R16" i="2" s="1"/>
  <c r="S16" i="2" s="1"/>
  <c r="T16" i="2" s="1"/>
  <c r="U14" i="2"/>
  <c r="H15" i="1"/>
  <c r="H19" i="1" s="1"/>
  <c r="G20" i="1"/>
  <c r="G24" i="1" s="1"/>
  <c r="L19" i="1"/>
  <c r="D20" i="1"/>
  <c r="D21" i="1" s="1"/>
  <c r="D22" i="1" s="1"/>
  <c r="D23" i="1" s="1"/>
  <c r="L20" i="1"/>
  <c r="B21" i="1"/>
  <c r="B22" i="1" s="1"/>
  <c r="B23" i="1" s="1"/>
  <c r="C11" i="1"/>
  <c r="K15" i="1"/>
  <c r="K19" i="1" s="1"/>
  <c r="E18" i="1"/>
  <c r="E20" i="1"/>
  <c r="I20" i="1"/>
  <c r="I24" i="1" s="1"/>
  <c r="M20" i="1"/>
  <c r="M21" i="1" s="1"/>
  <c r="M22" i="1" s="1"/>
  <c r="M23" i="1" s="1"/>
  <c r="N13" i="1"/>
  <c r="F15" i="1"/>
  <c r="F19" i="1" s="1"/>
  <c r="J20" i="1"/>
  <c r="J24" i="1" s="1"/>
  <c r="N20" i="1"/>
  <c r="O20" i="1"/>
  <c r="O21" i="1" s="1"/>
  <c r="O22" i="1" s="1"/>
  <c r="O23" i="1" s="1"/>
  <c r="L24" i="1" l="1"/>
  <c r="L41" i="1" s="1"/>
  <c r="K21" i="1"/>
  <c r="K22" i="1" s="1"/>
  <c r="K23" i="1" s="1"/>
  <c r="E21" i="1"/>
  <c r="E22" i="1" s="1"/>
  <c r="E23" i="1" s="1"/>
  <c r="L21" i="1"/>
  <c r="N21" i="1"/>
  <c r="N22" i="1" s="1"/>
  <c r="N23" i="1" s="1"/>
  <c r="R8" i="2"/>
  <c r="S8" i="2" s="1"/>
  <c r="T8" i="2" s="1"/>
  <c r="U5" i="2"/>
  <c r="F24" i="1"/>
  <c r="E24" i="1"/>
  <c r="K24" i="1"/>
  <c r="H24" i="1"/>
  <c r="R10" i="2"/>
  <c r="S10" i="2" s="1"/>
  <c r="T10" i="2" s="1"/>
  <c r="R4" i="2"/>
  <c r="S4" i="2" s="1"/>
  <c r="T4" i="2" s="1"/>
  <c r="G21" i="1"/>
  <c r="G22" i="1" s="1"/>
  <c r="G23" i="1" s="1"/>
  <c r="H21" i="1"/>
  <c r="H22" i="1" s="1"/>
  <c r="H23" i="1" s="1"/>
  <c r="C24" i="1"/>
  <c r="C21" i="1"/>
  <c r="C22" i="1" s="1"/>
  <c r="C23" i="1" s="1"/>
  <c r="J21" i="1"/>
  <c r="J22" i="1" s="1"/>
  <c r="J23" i="1" s="1"/>
  <c r="F21" i="1"/>
  <c r="F22" i="1" s="1"/>
  <c r="F23" i="1" s="1"/>
  <c r="D24" i="1"/>
  <c r="I21" i="1"/>
  <c r="I22" i="1" s="1"/>
  <c r="I23" i="1" s="1"/>
  <c r="L22" i="1" l="1"/>
  <c r="L32" i="1"/>
  <c r="L23" i="1" l="1"/>
  <c r="L38" i="1" s="1"/>
  <c r="L35" i="1"/>
</calcChain>
</file>

<file path=xl/sharedStrings.xml><?xml version="1.0" encoding="utf-8"?>
<sst xmlns="http://schemas.openxmlformats.org/spreadsheetml/2006/main" count="109" uniqueCount="45">
  <si>
    <t>S.no</t>
  </si>
  <si>
    <t xml:space="preserve">Name </t>
  </si>
  <si>
    <t>Course</t>
  </si>
  <si>
    <t xml:space="preserve">Maths </t>
  </si>
  <si>
    <t>English</t>
  </si>
  <si>
    <t>Urdu</t>
  </si>
  <si>
    <t>Physics</t>
  </si>
  <si>
    <t>Chemistry</t>
  </si>
  <si>
    <t>Pak.studies</t>
  </si>
  <si>
    <t>Economics</t>
  </si>
  <si>
    <t xml:space="preserve">Accounting </t>
  </si>
  <si>
    <t>Islamiat</t>
  </si>
  <si>
    <t>History</t>
  </si>
  <si>
    <t>Geography</t>
  </si>
  <si>
    <t>Law</t>
  </si>
  <si>
    <t>Chinese</t>
  </si>
  <si>
    <t>Arabic</t>
  </si>
  <si>
    <t>Marks Obtained</t>
  </si>
  <si>
    <t>Percentage</t>
  </si>
  <si>
    <t>Grades</t>
  </si>
  <si>
    <t>Remarks</t>
  </si>
  <si>
    <t>Aamir</t>
  </si>
  <si>
    <t>Umair</t>
  </si>
  <si>
    <t>Fahad</t>
  </si>
  <si>
    <t>Faizan</t>
  </si>
  <si>
    <t>Umar</t>
  </si>
  <si>
    <t>Mariyam</t>
  </si>
  <si>
    <t>Sara</t>
  </si>
  <si>
    <t>Kazim</t>
  </si>
  <si>
    <t>Sobia</t>
  </si>
  <si>
    <t>Waleed</t>
  </si>
  <si>
    <t>Sana</t>
  </si>
  <si>
    <t>Zahid</t>
  </si>
  <si>
    <t>Kishore</t>
  </si>
  <si>
    <t>Naheed</t>
  </si>
  <si>
    <t>DS</t>
  </si>
  <si>
    <t>AI</t>
  </si>
  <si>
    <t>MS Office</t>
  </si>
  <si>
    <t>Marksheet</t>
  </si>
  <si>
    <t>Student Course</t>
  </si>
  <si>
    <t>Student Name</t>
  </si>
  <si>
    <t>Marks obtained</t>
  </si>
  <si>
    <t>Grade</t>
  </si>
  <si>
    <t>Rank</t>
  </si>
  <si>
    <t>Certificate on Marksheet using 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</si>
</sst>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2" fontId="0" fillId="0" borderId="1" xfId="1" applyNumberFormat="1" applyFont="1" applyBorder="1"/>
    <xf numFmtId="0" fontId="0" fillId="0" borderId="2" xfId="0" applyBorder="1"/>
    <xf numFmtId="2" fontId="0" fillId="0" borderId="2" xfId="1" applyNumberFormat="1" applyFont="1" applyBorder="1"/>
    <xf numFmtId="0" fontId="2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0" xfId="0" applyFont="1"/>
    <xf numFmtId="0" fontId="3" fillId="0" borderId="12" xfId="0" applyFont="1" applyBorder="1"/>
    <xf numFmtId="0" fontId="3" fillId="0" borderId="0" xfId="0" applyFont="1"/>
    <xf numFmtId="0" fontId="0" fillId="2" borderId="0" xfId="0" applyFill="1"/>
    <xf numFmtId="0" fontId="3" fillId="0" borderId="2" xfId="0" applyFont="1" applyBorder="1"/>
    <xf numFmtId="0" fontId="3" fillId="0" borderId="1" xfId="0" applyFont="1" applyBorder="1"/>
    <xf numFmtId="0" fontId="3" fillId="0" borderId="19" xfId="0" applyFont="1" applyBorder="1"/>
    <xf numFmtId="0" fontId="6" fillId="0" borderId="1" xfId="0" applyFont="1" applyBorder="1"/>
    <xf numFmtId="0" fontId="6" fillId="0" borderId="19" xfId="0" applyFont="1" applyBorder="1"/>
    <xf numFmtId="2" fontId="3" fillId="0" borderId="2" xfId="1" applyNumberFormat="1" applyFont="1" applyBorder="1"/>
    <xf numFmtId="2" fontId="3" fillId="0" borderId="1" xfId="1" applyNumberFormat="1" applyFont="1" applyBorder="1"/>
    <xf numFmtId="2" fontId="3" fillId="0" borderId="19" xfId="1" applyNumberFormat="1" applyFont="1" applyBorder="1"/>
    <xf numFmtId="0" fontId="3" fillId="0" borderId="16" xfId="0" applyFont="1" applyBorder="1"/>
    <xf numFmtId="0" fontId="7" fillId="2" borderId="0" xfId="0" applyFont="1" applyFill="1"/>
    <xf numFmtId="0" fontId="8" fillId="2" borderId="0" xfId="0" applyFont="1" applyFill="1"/>
    <xf numFmtId="2" fontId="7" fillId="2" borderId="0" xfId="0" applyNumberFormat="1" applyFont="1" applyFill="1"/>
    <xf numFmtId="0" fontId="7" fillId="2" borderId="0" xfId="0" applyFont="1" applyFill="1" applyAlignment="1">
      <alignment horizontal="right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3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right style="thin">
          <color indexed="64"/>
        </right>
      </border>
    </dxf>
    <dxf>
      <font>
        <b/>
      </font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16522B-1EA0-4D48-9AC7-B95ADBA45BD1}" name="Table2" displayName="Table2" ref="A5:O25" headerRowCount="0" totalsRowShown="0" headerRowDxfId="32" dataDxfId="31" tableBorderDxfId="30">
  <tableColumns count="15">
    <tableColumn id="1" xr3:uid="{FB0DC1BB-73F3-482A-81E6-6F69200F0FD9}" name="Column1" headerRowDxfId="29" dataDxfId="28"/>
    <tableColumn id="2" xr3:uid="{6381E29E-8830-4320-9E7D-E05FBE106BD4}" name="Column2" headerRowDxfId="27" dataDxfId="26"/>
    <tableColumn id="3" xr3:uid="{FD61D229-37B9-48AD-B2E4-015A37B92BC1}" name="Column3" headerRowDxfId="25" dataDxfId="24"/>
    <tableColumn id="4" xr3:uid="{2FC653F0-169D-4FCD-8CD5-48344B51BCC2}" name="Column4" headerRowDxfId="23" dataDxfId="22"/>
    <tableColumn id="5" xr3:uid="{6973A279-B16B-458B-9677-9C41BC299120}" name="Column5" headerRowDxfId="21" dataDxfId="20"/>
    <tableColumn id="6" xr3:uid="{0C398187-7952-4F80-A6CA-90248314C86F}" name="Column6" headerRowDxfId="19" dataDxfId="18"/>
    <tableColumn id="7" xr3:uid="{3B4FA859-446C-4A89-9BF7-6946EC5D6E09}" name="Column7" headerRowDxfId="17" dataDxfId="16"/>
    <tableColumn id="8" xr3:uid="{A0696701-DCF6-428F-A02F-DDA77B054354}" name="Column8" headerRowDxfId="15" dataDxfId="14"/>
    <tableColumn id="9" xr3:uid="{1DCB8007-6F20-4D56-BD35-E9ADD2415F0E}" name="Column9" headerRowDxfId="13" dataDxfId="12"/>
    <tableColumn id="10" xr3:uid="{A70952FF-3846-4CF0-8087-24228D844698}" name="Column10" headerRowDxfId="11" dataDxfId="10"/>
    <tableColumn id="11" xr3:uid="{3BE4E9D3-FC37-40F1-B20C-F919C2293A0F}" name="Column11" headerRowDxfId="9" dataDxfId="8"/>
    <tableColumn id="12" xr3:uid="{FB468C82-D6E0-4025-9363-21C51253162E}" name="Column12" headerRowDxfId="7" dataDxfId="6"/>
    <tableColumn id="13" xr3:uid="{7AEB766E-5545-42F3-9C19-B4C5DFE7E0F8}" name="Column13" headerRowDxfId="5" dataDxfId="4"/>
    <tableColumn id="14" xr3:uid="{5B7B5F43-2598-43E4-B01A-12407CB0C764}" name="Column14" headerRowDxfId="3" dataDxfId="2"/>
    <tableColumn id="15" xr3:uid="{842FB4E4-35C5-4378-AD10-08AF9459AC5D}" name="Column15" headerRowDxfId="1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199C-8908-4DEE-BBF9-263D11181ADA}">
  <dimension ref="A1:U46"/>
  <sheetViews>
    <sheetView tabSelected="1" topLeftCell="A10" zoomScale="80" zoomScaleNormal="80" workbookViewId="0">
      <selection activeCell="P24" sqref="P24"/>
    </sheetView>
  </sheetViews>
  <sheetFormatPr defaultRowHeight="15" x14ac:dyDescent="0.25"/>
  <cols>
    <col min="1" max="1" width="22" bestFit="1" customWidth="1"/>
    <col min="2" max="4" width="12.140625" customWidth="1"/>
    <col min="5" max="5" width="11.85546875" customWidth="1"/>
    <col min="6" max="6" width="12.140625" customWidth="1"/>
    <col min="7" max="7" width="11.85546875" customWidth="1"/>
    <col min="8" max="9" width="12.140625" customWidth="1"/>
    <col min="10" max="10" width="13" customWidth="1"/>
    <col min="11" max="11" width="12.42578125" customWidth="1"/>
    <col min="12" max="14" width="13" customWidth="1"/>
    <col min="15" max="15" width="12.7109375" customWidth="1"/>
    <col min="18" max="18" width="15.140625" bestFit="1" customWidth="1"/>
    <col min="19" max="19" width="10.7109375" bestFit="1" customWidth="1"/>
  </cols>
  <sheetData>
    <row r="1" spans="1:21" ht="15" customHeight="1" x14ac:dyDescent="0.35">
      <c r="A1" s="26" t="s">
        <v>38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P1" s="9"/>
      <c r="Q1" s="9"/>
      <c r="R1" s="9"/>
      <c r="S1" s="9"/>
      <c r="T1" s="9"/>
      <c r="U1" s="9"/>
    </row>
    <row r="2" spans="1:21" ht="15.75" customHeight="1" x14ac:dyDescent="0.3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  <c r="P2" s="9"/>
      <c r="Q2" s="9"/>
      <c r="R2" s="9"/>
      <c r="S2" s="9"/>
      <c r="T2" s="9"/>
      <c r="U2" s="9"/>
    </row>
    <row r="4" spans="1:21" ht="15.75" thickBot="1" x14ac:dyDescent="0.3"/>
    <row r="5" spans="1:21" ht="15.75" thickBot="1" x14ac:dyDescent="0.3">
      <c r="A5" s="7" t="s">
        <v>1</v>
      </c>
      <c r="B5" s="13" t="s">
        <v>29</v>
      </c>
      <c r="C5" s="14" t="s">
        <v>21</v>
      </c>
      <c r="D5" s="14" t="s">
        <v>34</v>
      </c>
      <c r="E5" s="14" t="s">
        <v>23</v>
      </c>
      <c r="F5" s="14" t="s">
        <v>25</v>
      </c>
      <c r="G5" s="14" t="s">
        <v>24</v>
      </c>
      <c r="H5" s="14" t="s">
        <v>22</v>
      </c>
      <c r="I5" s="14" t="s">
        <v>30</v>
      </c>
      <c r="J5" s="14" t="s">
        <v>26</v>
      </c>
      <c r="K5" s="14" t="s">
        <v>27</v>
      </c>
      <c r="L5" s="14" t="s">
        <v>32</v>
      </c>
      <c r="M5" s="14" t="s">
        <v>33</v>
      </c>
      <c r="N5" s="14" t="s">
        <v>31</v>
      </c>
      <c r="O5" s="15" t="s">
        <v>28</v>
      </c>
    </row>
    <row r="6" spans="1:21" ht="15.75" thickBot="1" x14ac:dyDescent="0.3">
      <c r="A6" s="7" t="s">
        <v>2</v>
      </c>
      <c r="B6" s="13" t="s">
        <v>36</v>
      </c>
      <c r="C6" s="14" t="s">
        <v>35</v>
      </c>
      <c r="D6" s="14" t="s">
        <v>36</v>
      </c>
      <c r="E6" s="14" t="s">
        <v>37</v>
      </c>
      <c r="F6" s="14" t="s">
        <v>36</v>
      </c>
      <c r="G6" s="14" t="s">
        <v>35</v>
      </c>
      <c r="H6" s="14" t="s">
        <v>36</v>
      </c>
      <c r="I6" s="14" t="s">
        <v>35</v>
      </c>
      <c r="J6" s="14" t="s">
        <v>35</v>
      </c>
      <c r="K6" s="14" t="s">
        <v>36</v>
      </c>
      <c r="L6" s="14" t="s">
        <v>35</v>
      </c>
      <c r="M6" s="14" t="s">
        <v>37</v>
      </c>
      <c r="N6" s="14" t="s">
        <v>37</v>
      </c>
      <c r="O6" s="15" t="s">
        <v>37</v>
      </c>
    </row>
    <row r="7" spans="1:21" ht="15.75" thickBot="1" x14ac:dyDescent="0.3">
      <c r="A7" s="7" t="s">
        <v>3</v>
      </c>
      <c r="B7" s="13">
        <v>53</v>
      </c>
      <c r="C7" s="14">
        <v>62</v>
      </c>
      <c r="D7" s="14">
        <v>82</v>
      </c>
      <c r="E7" s="14">
        <v>89</v>
      </c>
      <c r="F7" s="14">
        <f>88-9</f>
        <v>79</v>
      </c>
      <c r="G7" s="14">
        <v>96</v>
      </c>
      <c r="H7" s="14">
        <f>L15+9</f>
        <v>84</v>
      </c>
      <c r="I7" s="14">
        <v>88</v>
      </c>
      <c r="J7" s="14">
        <v>51</v>
      </c>
      <c r="K7" s="14">
        <f>44</f>
        <v>44</v>
      </c>
      <c r="L7" s="14">
        <v>69</v>
      </c>
      <c r="M7" s="14">
        <v>33</v>
      </c>
      <c r="N7" s="14">
        <v>71</v>
      </c>
      <c r="O7" s="15">
        <v>62</v>
      </c>
    </row>
    <row r="8" spans="1:21" ht="15.75" thickBot="1" x14ac:dyDescent="0.3">
      <c r="A8" s="7" t="s">
        <v>4</v>
      </c>
      <c r="B8" s="13">
        <v>91</v>
      </c>
      <c r="C8" s="14">
        <v>94</v>
      </c>
      <c r="D8" s="14">
        <v>93</v>
      </c>
      <c r="E8" s="14">
        <v>85</v>
      </c>
      <c r="F8" s="14">
        <v>81</v>
      </c>
      <c r="G8" s="14">
        <v>63</v>
      </c>
      <c r="H8" s="14">
        <v>66</v>
      </c>
      <c r="I8" s="14">
        <v>67</v>
      </c>
      <c r="J8" s="14">
        <v>44</v>
      </c>
      <c r="K8" s="14">
        <v>81</v>
      </c>
      <c r="L8" s="14">
        <v>51</v>
      </c>
      <c r="M8" s="14">
        <v>55</v>
      </c>
      <c r="N8" s="14">
        <v>41</v>
      </c>
      <c r="O8" s="15">
        <v>58</v>
      </c>
    </row>
    <row r="9" spans="1:21" ht="15.75" thickBot="1" x14ac:dyDescent="0.3">
      <c r="A9" s="7" t="s">
        <v>5</v>
      </c>
      <c r="B9" s="13">
        <v>88</v>
      </c>
      <c r="C9" s="14">
        <v>85</v>
      </c>
      <c r="D9" s="14">
        <v>91</v>
      </c>
      <c r="E9" s="14">
        <v>96</v>
      </c>
      <c r="F9" s="14">
        <v>83</v>
      </c>
      <c r="G9" s="14">
        <v>84</v>
      </c>
      <c r="H9" s="14">
        <v>93</v>
      </c>
      <c r="I9" s="14">
        <v>78</v>
      </c>
      <c r="J9" s="14">
        <v>96</v>
      </c>
      <c r="K9" s="14">
        <v>94</v>
      </c>
      <c r="L9" s="14">
        <v>72</v>
      </c>
      <c r="M9" s="14">
        <v>77</v>
      </c>
      <c r="N9" s="14">
        <v>62</v>
      </c>
      <c r="O9" s="15">
        <v>66</v>
      </c>
    </row>
    <row r="10" spans="1:21" ht="15.75" thickBot="1" x14ac:dyDescent="0.3">
      <c r="A10" s="7" t="s">
        <v>6</v>
      </c>
      <c r="B10" s="13">
        <f>B14-3</f>
        <v>82</v>
      </c>
      <c r="C10" s="14">
        <v>88</v>
      </c>
      <c r="D10" s="14">
        <f t="shared" ref="D10:O10" si="0">D14-3</f>
        <v>60</v>
      </c>
      <c r="E10" s="14">
        <f t="shared" si="0"/>
        <v>71</v>
      </c>
      <c r="F10" s="14">
        <f t="shared" si="0"/>
        <v>83</v>
      </c>
      <c r="G10" s="14">
        <f t="shared" si="0"/>
        <v>72</v>
      </c>
      <c r="H10" s="14">
        <f t="shared" si="0"/>
        <v>59</v>
      </c>
      <c r="I10" s="14">
        <f t="shared" si="0"/>
        <v>62</v>
      </c>
      <c r="J10" s="14">
        <f t="shared" si="0"/>
        <v>72</v>
      </c>
      <c r="K10" s="14">
        <f t="shared" si="0"/>
        <v>60</v>
      </c>
      <c r="L10" s="14">
        <f t="shared" si="0"/>
        <v>78</v>
      </c>
      <c r="M10" s="14">
        <f t="shared" si="0"/>
        <v>89</v>
      </c>
      <c r="N10" s="14">
        <f t="shared" si="0"/>
        <v>49</v>
      </c>
      <c r="O10" s="15">
        <f t="shared" si="0"/>
        <v>45</v>
      </c>
    </row>
    <row r="11" spans="1:21" ht="15.75" thickBot="1" x14ac:dyDescent="0.3">
      <c r="A11" s="7" t="s">
        <v>7</v>
      </c>
      <c r="B11" s="13">
        <f>B17-9</f>
        <v>84</v>
      </c>
      <c r="C11" s="14">
        <f>C17-9</f>
        <v>87</v>
      </c>
      <c r="D11" s="14">
        <f>D17-9</f>
        <v>86</v>
      </c>
      <c r="E11" s="14">
        <f>E17-9</f>
        <v>78</v>
      </c>
      <c r="F11" s="14">
        <f>F17-9</f>
        <v>74</v>
      </c>
      <c r="G11" s="14">
        <v>85</v>
      </c>
      <c r="H11" s="14">
        <f>H17-9</f>
        <v>84</v>
      </c>
      <c r="I11" s="14">
        <f>I17-9</f>
        <v>60</v>
      </c>
      <c r="J11" s="14">
        <v>73</v>
      </c>
      <c r="K11" s="14">
        <f>K17-9</f>
        <v>74</v>
      </c>
      <c r="L11" s="14">
        <f>L17-9</f>
        <v>44</v>
      </c>
      <c r="M11" s="14">
        <f>M17-9</f>
        <v>63</v>
      </c>
      <c r="N11" s="16">
        <f>N17-9</f>
        <v>34</v>
      </c>
      <c r="O11" s="17">
        <v>36</v>
      </c>
    </row>
    <row r="12" spans="1:21" ht="15.75" thickBot="1" x14ac:dyDescent="0.3">
      <c r="A12" s="7" t="s">
        <v>8</v>
      </c>
      <c r="B12" s="13">
        <v>82</v>
      </c>
      <c r="C12" s="14">
        <v>77</v>
      </c>
      <c r="D12" s="14">
        <v>79</v>
      </c>
      <c r="E12" s="14">
        <v>74</v>
      </c>
      <c r="F12" s="14">
        <v>93</v>
      </c>
      <c r="G12" s="14">
        <v>71</v>
      </c>
      <c r="H12" s="14">
        <f>J14+6</f>
        <v>81</v>
      </c>
      <c r="I12" s="14">
        <f>K14+6</f>
        <v>69</v>
      </c>
      <c r="J12" s="14">
        <v>85</v>
      </c>
      <c r="K12" s="14">
        <f>M14+6</f>
        <v>98</v>
      </c>
      <c r="L12" s="14">
        <f>N14+6</f>
        <v>58</v>
      </c>
      <c r="M12" s="14">
        <v>65</v>
      </c>
      <c r="N12" s="14">
        <v>65</v>
      </c>
      <c r="O12" s="15">
        <v>55</v>
      </c>
    </row>
    <row r="13" spans="1:21" ht="15.75" thickBot="1" x14ac:dyDescent="0.3">
      <c r="A13" s="7" t="s">
        <v>9</v>
      </c>
      <c r="B13" s="13">
        <f>F14+3</f>
        <v>89</v>
      </c>
      <c r="C13" s="14">
        <f>G14+3</f>
        <v>78</v>
      </c>
      <c r="D13" s="14">
        <f>88</f>
        <v>88</v>
      </c>
      <c r="E13" s="14">
        <v>92</v>
      </c>
      <c r="F13" s="14">
        <f>J14+3</f>
        <v>78</v>
      </c>
      <c r="G13" s="14">
        <v>84</v>
      </c>
      <c r="H13" s="14">
        <v>63</v>
      </c>
      <c r="I13" s="14">
        <v>88</v>
      </c>
      <c r="J13" s="14">
        <v>89</v>
      </c>
      <c r="K13" s="14">
        <f>O14+3</f>
        <v>51</v>
      </c>
      <c r="L13" s="14">
        <f>E14+3</f>
        <v>77</v>
      </c>
      <c r="M13" s="14">
        <f>F14+3</f>
        <v>89</v>
      </c>
      <c r="N13" s="14">
        <f>G14+3</f>
        <v>78</v>
      </c>
      <c r="O13" s="15">
        <f>S13+3</f>
        <v>3</v>
      </c>
    </row>
    <row r="14" spans="1:21" ht="15.75" thickBot="1" x14ac:dyDescent="0.3">
      <c r="A14" s="7" t="s">
        <v>10</v>
      </c>
      <c r="B14" s="13">
        <v>85</v>
      </c>
      <c r="C14" s="14">
        <v>64</v>
      </c>
      <c r="D14" s="14">
        <v>63</v>
      </c>
      <c r="E14" s="14">
        <v>74</v>
      </c>
      <c r="F14" s="14">
        <v>86</v>
      </c>
      <c r="G14" s="14">
        <f>81-6</f>
        <v>75</v>
      </c>
      <c r="H14" s="14">
        <v>62</v>
      </c>
      <c r="I14" s="14">
        <v>65</v>
      </c>
      <c r="J14" s="14">
        <v>75</v>
      </c>
      <c r="K14" s="14">
        <v>63</v>
      </c>
      <c r="L14" s="14">
        <v>81</v>
      </c>
      <c r="M14" s="14">
        <v>92</v>
      </c>
      <c r="N14" s="14">
        <v>52</v>
      </c>
      <c r="O14" s="15">
        <v>48</v>
      </c>
    </row>
    <row r="15" spans="1:21" ht="15.75" thickBot="1" x14ac:dyDescent="0.3">
      <c r="A15" s="7" t="s">
        <v>11</v>
      </c>
      <c r="B15" s="13">
        <v>95</v>
      </c>
      <c r="C15" s="14">
        <v>84</v>
      </c>
      <c r="D15" s="14">
        <f>D7+6</f>
        <v>88</v>
      </c>
      <c r="E15" s="14">
        <v>89</v>
      </c>
      <c r="F15" s="14">
        <f>F7+6</f>
        <v>85</v>
      </c>
      <c r="G15" s="14">
        <v>80</v>
      </c>
      <c r="H15" s="14">
        <f>H7+6</f>
        <v>90</v>
      </c>
      <c r="I15" s="14">
        <f>I7+6</f>
        <v>94</v>
      </c>
      <c r="J15" s="14">
        <v>69</v>
      </c>
      <c r="K15" s="14">
        <f>K7+6</f>
        <v>50</v>
      </c>
      <c r="L15" s="14">
        <f>L7+6</f>
        <v>75</v>
      </c>
      <c r="M15" s="14">
        <f>M7+6</f>
        <v>39</v>
      </c>
      <c r="N15" s="14">
        <f>N7+6</f>
        <v>77</v>
      </c>
      <c r="O15" s="15">
        <v>66</v>
      </c>
    </row>
    <row r="16" spans="1:21" ht="15.75" thickBot="1" x14ac:dyDescent="0.3">
      <c r="A16" s="7" t="s">
        <v>12</v>
      </c>
      <c r="B16" s="13">
        <f>B8-6</f>
        <v>85</v>
      </c>
      <c r="C16" s="14">
        <f>C8-6</f>
        <v>88</v>
      </c>
      <c r="D16" s="14">
        <f>D8-6</f>
        <v>87</v>
      </c>
      <c r="E16" s="14">
        <f>E8-6</f>
        <v>79</v>
      </c>
      <c r="F16" s="14">
        <f>F8-6</f>
        <v>75</v>
      </c>
      <c r="G16" s="14">
        <v>82</v>
      </c>
      <c r="H16" s="14">
        <v>88</v>
      </c>
      <c r="I16" s="14">
        <f>I8-6</f>
        <v>61</v>
      </c>
      <c r="J16" s="14">
        <v>83</v>
      </c>
      <c r="K16" s="14">
        <f>K8-6</f>
        <v>75</v>
      </c>
      <c r="L16" s="14">
        <f>L8-6</f>
        <v>45</v>
      </c>
      <c r="M16" s="14">
        <f>M8-6</f>
        <v>49</v>
      </c>
      <c r="N16" s="14">
        <v>53</v>
      </c>
      <c r="O16" s="15">
        <f>O8-6</f>
        <v>52</v>
      </c>
    </row>
    <row r="17" spans="1:15" ht="15.75" thickBot="1" x14ac:dyDescent="0.3">
      <c r="A17" s="7" t="s">
        <v>13</v>
      </c>
      <c r="B17" s="13">
        <f t="shared" ref="B17:G17" si="1">B8+2</f>
        <v>93</v>
      </c>
      <c r="C17" s="14">
        <f t="shared" si="1"/>
        <v>96</v>
      </c>
      <c r="D17" s="14">
        <f t="shared" si="1"/>
        <v>95</v>
      </c>
      <c r="E17" s="14">
        <f t="shared" si="1"/>
        <v>87</v>
      </c>
      <c r="F17" s="14">
        <f t="shared" si="1"/>
        <v>83</v>
      </c>
      <c r="G17" s="14">
        <f t="shared" si="1"/>
        <v>65</v>
      </c>
      <c r="H17" s="14">
        <v>93</v>
      </c>
      <c r="I17" s="14">
        <f>I8+2</f>
        <v>69</v>
      </c>
      <c r="J17" s="14">
        <v>64</v>
      </c>
      <c r="K17" s="14">
        <f>K8+2</f>
        <v>83</v>
      </c>
      <c r="L17" s="14">
        <f>L8+2</f>
        <v>53</v>
      </c>
      <c r="M17" s="14">
        <v>72</v>
      </c>
      <c r="N17" s="14">
        <f>N8+2</f>
        <v>43</v>
      </c>
      <c r="O17" s="15">
        <f>O8+2</f>
        <v>60</v>
      </c>
    </row>
    <row r="18" spans="1:15" ht="15.75" thickBot="1" x14ac:dyDescent="0.3">
      <c r="A18" s="7" t="s">
        <v>14</v>
      </c>
      <c r="B18" s="13">
        <f>B17-3</f>
        <v>90</v>
      </c>
      <c r="C18" s="14">
        <f>C17-3</f>
        <v>93</v>
      </c>
      <c r="D18" s="14">
        <f>D17-3</f>
        <v>92</v>
      </c>
      <c r="E18" s="14">
        <f>E17-3</f>
        <v>84</v>
      </c>
      <c r="F18" s="14">
        <f>F17-3</f>
        <v>80</v>
      </c>
      <c r="G18" s="14">
        <v>96</v>
      </c>
      <c r="H18" s="14">
        <f>H17-3</f>
        <v>90</v>
      </c>
      <c r="I18" s="14">
        <v>93</v>
      </c>
      <c r="J18" s="14">
        <v>63</v>
      </c>
      <c r="K18" s="14">
        <f>K17-3</f>
        <v>80</v>
      </c>
      <c r="L18" s="14">
        <f>L17-3</f>
        <v>50</v>
      </c>
      <c r="M18" s="14">
        <f>M17-3</f>
        <v>69</v>
      </c>
      <c r="N18" s="14">
        <f>N17-3</f>
        <v>40</v>
      </c>
      <c r="O18" s="15">
        <v>92</v>
      </c>
    </row>
    <row r="19" spans="1:15" ht="15.75" thickBot="1" x14ac:dyDescent="0.3">
      <c r="A19" s="7" t="s">
        <v>15</v>
      </c>
      <c r="B19" s="13">
        <v>92</v>
      </c>
      <c r="C19" s="14">
        <f>C15-6</f>
        <v>78</v>
      </c>
      <c r="D19" s="14">
        <f>D15-6</f>
        <v>82</v>
      </c>
      <c r="E19" s="14">
        <v>72</v>
      </c>
      <c r="F19" s="14">
        <f t="shared" ref="F19:N19" si="2">F15-6</f>
        <v>79</v>
      </c>
      <c r="G19" s="14">
        <f t="shared" si="2"/>
        <v>74</v>
      </c>
      <c r="H19" s="14">
        <f t="shared" si="2"/>
        <v>84</v>
      </c>
      <c r="I19" s="14">
        <f t="shared" si="2"/>
        <v>88</v>
      </c>
      <c r="J19" s="14">
        <f t="shared" si="2"/>
        <v>63</v>
      </c>
      <c r="K19" s="14">
        <f t="shared" si="2"/>
        <v>44</v>
      </c>
      <c r="L19" s="14">
        <f t="shared" si="2"/>
        <v>69</v>
      </c>
      <c r="M19" s="16">
        <f t="shared" si="2"/>
        <v>33</v>
      </c>
      <c r="N19" s="14">
        <f t="shared" si="2"/>
        <v>71</v>
      </c>
      <c r="O19" s="15">
        <v>69</v>
      </c>
    </row>
    <row r="20" spans="1:15" ht="15.75" thickBot="1" x14ac:dyDescent="0.3">
      <c r="A20" s="7" t="s">
        <v>16</v>
      </c>
      <c r="B20" s="13">
        <v>89</v>
      </c>
      <c r="C20" s="14">
        <f t="shared" ref="C20:O20" si="3">C10+3</f>
        <v>91</v>
      </c>
      <c r="D20" s="14">
        <f t="shared" si="3"/>
        <v>63</v>
      </c>
      <c r="E20" s="14">
        <f t="shared" si="3"/>
        <v>74</v>
      </c>
      <c r="F20" s="14">
        <f t="shared" si="3"/>
        <v>86</v>
      </c>
      <c r="G20" s="14">
        <f t="shared" si="3"/>
        <v>75</v>
      </c>
      <c r="H20" s="14">
        <f t="shared" si="3"/>
        <v>62</v>
      </c>
      <c r="I20" s="14">
        <f t="shared" si="3"/>
        <v>65</v>
      </c>
      <c r="J20" s="14">
        <f t="shared" si="3"/>
        <v>75</v>
      </c>
      <c r="K20" s="14">
        <f t="shared" si="3"/>
        <v>63</v>
      </c>
      <c r="L20" s="14">
        <f t="shared" si="3"/>
        <v>81</v>
      </c>
      <c r="M20" s="14">
        <f t="shared" si="3"/>
        <v>92</v>
      </c>
      <c r="N20" s="14">
        <f t="shared" si="3"/>
        <v>52</v>
      </c>
      <c r="O20" s="15">
        <f t="shared" si="3"/>
        <v>48</v>
      </c>
    </row>
    <row r="21" spans="1:15" ht="15.75" thickBot="1" x14ac:dyDescent="0.3">
      <c r="A21" s="7" t="s">
        <v>17</v>
      </c>
      <c r="B21" s="13">
        <f t="shared" ref="B21:O21" si="4">SUM(B7:B20)</f>
        <v>1198</v>
      </c>
      <c r="C21" s="14">
        <f t="shared" si="4"/>
        <v>1165</v>
      </c>
      <c r="D21" s="14">
        <f t="shared" si="4"/>
        <v>1149</v>
      </c>
      <c r="E21" s="14">
        <f t="shared" si="4"/>
        <v>1144</v>
      </c>
      <c r="F21" s="14">
        <f t="shared" si="4"/>
        <v>1145</v>
      </c>
      <c r="G21" s="14">
        <f t="shared" si="4"/>
        <v>1102</v>
      </c>
      <c r="H21" s="14">
        <f t="shared" si="4"/>
        <v>1099</v>
      </c>
      <c r="I21" s="14">
        <f t="shared" si="4"/>
        <v>1047</v>
      </c>
      <c r="J21" s="14">
        <f t="shared" si="4"/>
        <v>1002</v>
      </c>
      <c r="K21" s="14">
        <f t="shared" si="4"/>
        <v>960</v>
      </c>
      <c r="L21" s="14">
        <f t="shared" si="4"/>
        <v>903</v>
      </c>
      <c r="M21" s="14">
        <f t="shared" si="4"/>
        <v>917</v>
      </c>
      <c r="N21" s="14">
        <f t="shared" si="4"/>
        <v>788</v>
      </c>
      <c r="O21" s="15">
        <f t="shared" si="4"/>
        <v>760</v>
      </c>
    </row>
    <row r="22" spans="1:15" ht="15.75" thickBot="1" x14ac:dyDescent="0.3">
      <c r="A22" s="7" t="s">
        <v>18</v>
      </c>
      <c r="B22" s="18">
        <f t="shared" ref="B22:O22" si="5">B21/1400*100</f>
        <v>85.571428571428569</v>
      </c>
      <c r="C22" s="19">
        <f t="shared" si="5"/>
        <v>83.214285714285722</v>
      </c>
      <c r="D22" s="19">
        <f t="shared" si="5"/>
        <v>82.071428571428569</v>
      </c>
      <c r="E22" s="19">
        <f t="shared" si="5"/>
        <v>81.714285714285722</v>
      </c>
      <c r="F22" s="19">
        <f t="shared" si="5"/>
        <v>81.785714285714278</v>
      </c>
      <c r="G22" s="19">
        <f t="shared" si="5"/>
        <v>78.714285714285708</v>
      </c>
      <c r="H22" s="19">
        <f t="shared" si="5"/>
        <v>78.5</v>
      </c>
      <c r="I22" s="19">
        <f t="shared" si="5"/>
        <v>74.785714285714292</v>
      </c>
      <c r="J22" s="19">
        <f t="shared" si="5"/>
        <v>71.571428571428569</v>
      </c>
      <c r="K22" s="19">
        <f t="shared" si="5"/>
        <v>68.571428571428569</v>
      </c>
      <c r="L22" s="19">
        <f t="shared" si="5"/>
        <v>64.5</v>
      </c>
      <c r="M22" s="19">
        <f t="shared" si="5"/>
        <v>65.5</v>
      </c>
      <c r="N22" s="19">
        <f t="shared" si="5"/>
        <v>56.285714285714285</v>
      </c>
      <c r="O22" s="20">
        <f t="shared" si="5"/>
        <v>54.285714285714285</v>
      </c>
    </row>
    <row r="23" spans="1:15" ht="15.75" thickBot="1" x14ac:dyDescent="0.3">
      <c r="A23" s="7" t="s">
        <v>19</v>
      </c>
      <c r="B23" s="13" t="str">
        <f t="shared" ref="B23:O23" si="6">IF(B22&gt;=80,"A1",IF(B22&gt;=70,"A",IF(B22&gt;=60,"B",IF(B22&gt;=50,"C",IF(B22&gt;=40,"D","Fail")))))</f>
        <v>A1</v>
      </c>
      <c r="C23" s="14" t="str">
        <f t="shared" si="6"/>
        <v>A1</v>
      </c>
      <c r="D23" s="14" t="str">
        <f t="shared" si="6"/>
        <v>A1</v>
      </c>
      <c r="E23" s="14" t="str">
        <f t="shared" si="6"/>
        <v>A1</v>
      </c>
      <c r="F23" s="14" t="str">
        <f t="shared" si="6"/>
        <v>A1</v>
      </c>
      <c r="G23" s="14" t="str">
        <f t="shared" si="6"/>
        <v>A</v>
      </c>
      <c r="H23" s="14" t="str">
        <f t="shared" si="6"/>
        <v>A</v>
      </c>
      <c r="I23" s="14" t="str">
        <f t="shared" si="6"/>
        <v>A</v>
      </c>
      <c r="J23" s="14" t="str">
        <f t="shared" si="6"/>
        <v>A</v>
      </c>
      <c r="K23" s="14" t="str">
        <f t="shared" si="6"/>
        <v>B</v>
      </c>
      <c r="L23" s="14" t="str">
        <f t="shared" si="6"/>
        <v>B</v>
      </c>
      <c r="M23" s="14" t="str">
        <f t="shared" si="6"/>
        <v>B</v>
      </c>
      <c r="N23" s="14" t="str">
        <f t="shared" si="6"/>
        <v>C</v>
      </c>
      <c r="O23" s="15" t="str">
        <f t="shared" si="6"/>
        <v>C</v>
      </c>
    </row>
    <row r="24" spans="1:15" ht="15.75" thickBot="1" x14ac:dyDescent="0.3">
      <c r="A24" s="8" t="s">
        <v>20</v>
      </c>
      <c r="B24" s="13" t="str">
        <f t="shared" ref="B24:O24" si="7">IF(B7&lt;=40,"FAIL",IF(B8&lt;=40,"FAIL",IF(B9&lt;=40,"FAIL",IF(B10&lt;=40,"FAIL",IF(B11&lt;=40,"FAIL",IF(B12&lt;=40,"FAIL",IF(B13&lt;=40,"FAIL",IF(B13&lt;=40,"FAIL",IF(B14&lt;=40,"FAIL",IF(B15&lt;=40,"FAIL",IF(B16&lt;=40,"FAIL",IF(B17&lt;=40,"FAIL",IF(B18&lt;=40,"FAIL",IF(B19&lt;=40,"FAIL",IF(B20&lt;=40,"FAIL","PASS")))))))))))))))</f>
        <v>PASS</v>
      </c>
      <c r="C24" s="14" t="str">
        <f t="shared" si="7"/>
        <v>PASS</v>
      </c>
      <c r="D24" s="14" t="str">
        <f t="shared" si="7"/>
        <v>PASS</v>
      </c>
      <c r="E24" s="14" t="str">
        <f t="shared" si="7"/>
        <v>PASS</v>
      </c>
      <c r="F24" s="14" t="str">
        <f t="shared" si="7"/>
        <v>PASS</v>
      </c>
      <c r="G24" s="14" t="str">
        <f t="shared" si="7"/>
        <v>PASS</v>
      </c>
      <c r="H24" s="14" t="str">
        <f t="shared" si="7"/>
        <v>PASS</v>
      </c>
      <c r="I24" s="14" t="str">
        <f t="shared" si="7"/>
        <v>PASS</v>
      </c>
      <c r="J24" s="14" t="str">
        <f t="shared" si="7"/>
        <v>PASS</v>
      </c>
      <c r="K24" s="14" t="str">
        <f t="shared" si="7"/>
        <v>PASS</v>
      </c>
      <c r="L24" s="14" t="str">
        <f t="shared" si="7"/>
        <v>PASS</v>
      </c>
      <c r="M24" s="14" t="str">
        <f t="shared" si="7"/>
        <v>FAIL</v>
      </c>
      <c r="N24" s="14" t="str">
        <f t="shared" si="7"/>
        <v>FAIL</v>
      </c>
      <c r="O24" s="15" t="str">
        <f t="shared" si="7"/>
        <v>FAIL</v>
      </c>
    </row>
    <row r="25" spans="1:15" ht="15.75" thickBot="1" x14ac:dyDescent="0.3">
      <c r="A25" s="10" t="s">
        <v>43</v>
      </c>
      <c r="B25" s="13">
        <v>1</v>
      </c>
      <c r="C25" s="13">
        <f t="shared" ref="C25:O25" si="8">B25+1</f>
        <v>2</v>
      </c>
      <c r="D25" s="13">
        <f t="shared" si="8"/>
        <v>3</v>
      </c>
      <c r="E25" s="13">
        <f t="shared" si="8"/>
        <v>4</v>
      </c>
      <c r="F25" s="13">
        <f t="shared" si="8"/>
        <v>5</v>
      </c>
      <c r="G25" s="13">
        <f t="shared" si="8"/>
        <v>6</v>
      </c>
      <c r="H25" s="13">
        <f t="shared" si="8"/>
        <v>7</v>
      </c>
      <c r="I25" s="13">
        <f t="shared" si="8"/>
        <v>8</v>
      </c>
      <c r="J25" s="13">
        <f t="shared" si="8"/>
        <v>9</v>
      </c>
      <c r="K25" s="13">
        <f t="shared" si="8"/>
        <v>10</v>
      </c>
      <c r="L25" s="13">
        <f t="shared" si="8"/>
        <v>11</v>
      </c>
      <c r="M25" s="13">
        <f t="shared" si="8"/>
        <v>12</v>
      </c>
      <c r="N25" s="13">
        <f t="shared" si="8"/>
        <v>13</v>
      </c>
      <c r="O25" s="21">
        <f t="shared" si="8"/>
        <v>14</v>
      </c>
    </row>
    <row r="26" spans="1:15" x14ac:dyDescent="0.25">
      <c r="A26" s="11"/>
    </row>
    <row r="27" spans="1:15" ht="15" customHeight="1" x14ac:dyDescent="0.25">
      <c r="A27" s="32" t="s">
        <v>44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1:15" ht="15" customHeight="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30" spans="1:1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ht="15.75" x14ac:dyDescent="0.25">
      <c r="A32" s="12"/>
      <c r="B32" s="12"/>
      <c r="C32" s="12"/>
      <c r="D32" s="22" t="s">
        <v>40</v>
      </c>
      <c r="E32" s="22"/>
      <c r="F32" s="22" t="s">
        <v>26</v>
      </c>
      <c r="G32" s="23"/>
      <c r="H32" s="23"/>
      <c r="I32" s="23"/>
      <c r="J32" s="22" t="s">
        <v>41</v>
      </c>
      <c r="K32" s="22"/>
      <c r="L32" s="22">
        <f>HLOOKUP(F32,A5:O25,17,FALSE)</f>
        <v>1002</v>
      </c>
      <c r="M32" s="12"/>
      <c r="N32" s="12"/>
      <c r="O32" s="12"/>
    </row>
    <row r="33" spans="1:15" ht="15.75" x14ac:dyDescent="0.25">
      <c r="A33" s="12"/>
      <c r="B33" s="12"/>
      <c r="C33" s="12"/>
      <c r="D33" s="22"/>
      <c r="E33" s="22"/>
      <c r="F33" s="22"/>
      <c r="G33" s="23"/>
      <c r="H33" s="23"/>
      <c r="I33" s="23"/>
      <c r="J33" s="23"/>
      <c r="K33" s="23"/>
      <c r="L33" s="23"/>
      <c r="M33" s="12"/>
      <c r="N33" s="12"/>
      <c r="O33" s="12"/>
    </row>
    <row r="34" spans="1:15" ht="15.75" x14ac:dyDescent="0.25">
      <c r="A34" s="12"/>
      <c r="B34" s="12"/>
      <c r="C34" s="12"/>
      <c r="D34" s="22"/>
      <c r="E34" s="22"/>
      <c r="F34" s="22"/>
      <c r="G34" s="23"/>
      <c r="H34" s="23"/>
      <c r="I34" s="23"/>
      <c r="J34" s="23"/>
      <c r="K34" s="23"/>
      <c r="L34" s="23"/>
      <c r="M34" s="12"/>
      <c r="N34" s="12"/>
      <c r="O34" s="12"/>
    </row>
    <row r="35" spans="1:15" ht="15.75" x14ac:dyDescent="0.25">
      <c r="A35" s="12"/>
      <c r="B35" s="12"/>
      <c r="C35" s="12"/>
      <c r="D35" s="22" t="s">
        <v>39</v>
      </c>
      <c r="E35" s="22"/>
      <c r="F35" s="22" t="str">
        <f>HLOOKUP(F32,A5:O25,2,FALSE)</f>
        <v>DS</v>
      </c>
      <c r="G35" s="23"/>
      <c r="H35" s="23"/>
      <c r="I35" s="23"/>
      <c r="J35" s="22" t="s">
        <v>18</v>
      </c>
      <c r="K35" s="23"/>
      <c r="L35" s="24">
        <f>HLOOKUP(F32,A5:O25,18,FALSE)</f>
        <v>71.571428571428569</v>
      </c>
      <c r="M35" s="12"/>
      <c r="N35" s="12"/>
      <c r="O35" s="12"/>
    </row>
    <row r="36" spans="1:15" ht="15.75" x14ac:dyDescent="0.25">
      <c r="A36" s="12"/>
      <c r="B36" s="12"/>
      <c r="C36" s="12"/>
      <c r="D36" s="23"/>
      <c r="E36" s="23"/>
      <c r="F36" s="23"/>
      <c r="G36" s="23"/>
      <c r="H36" s="23"/>
      <c r="I36" s="23"/>
      <c r="J36" s="23"/>
      <c r="K36" s="23"/>
      <c r="L36" s="23"/>
      <c r="M36" s="12"/>
      <c r="N36" s="12"/>
      <c r="O36" s="12"/>
    </row>
    <row r="37" spans="1:15" ht="15.75" x14ac:dyDescent="0.25">
      <c r="A37" s="12"/>
      <c r="B37" s="12"/>
      <c r="C37" s="12"/>
      <c r="D37" s="23"/>
      <c r="E37" s="23"/>
      <c r="F37" s="23"/>
      <c r="G37" s="23"/>
      <c r="H37" s="23"/>
      <c r="I37" s="23"/>
      <c r="J37" s="23"/>
      <c r="K37" s="23"/>
      <c r="L37" s="23"/>
      <c r="M37" s="12"/>
      <c r="N37" s="12"/>
      <c r="O37" s="12"/>
    </row>
    <row r="38" spans="1:15" ht="15.75" x14ac:dyDescent="0.25">
      <c r="A38" s="12"/>
      <c r="B38" s="12"/>
      <c r="C38" s="12"/>
      <c r="D38" s="23"/>
      <c r="E38" s="23"/>
      <c r="F38" s="23"/>
      <c r="G38" s="23"/>
      <c r="H38" s="23"/>
      <c r="I38" s="23"/>
      <c r="J38" s="22" t="s">
        <v>42</v>
      </c>
      <c r="K38" s="23"/>
      <c r="L38" s="25" t="str">
        <f>HLOOKUP(F32,A5:O25,19,FALSE)</f>
        <v>A</v>
      </c>
      <c r="M38" s="12"/>
      <c r="N38" s="12"/>
      <c r="O38" s="12"/>
    </row>
    <row r="39" spans="1:15" ht="15.75" x14ac:dyDescent="0.25">
      <c r="A39" s="12"/>
      <c r="B39" s="12"/>
      <c r="C39" s="12"/>
      <c r="D39" s="23"/>
      <c r="E39" s="23"/>
      <c r="F39" s="23"/>
      <c r="G39" s="23"/>
      <c r="H39" s="23"/>
      <c r="I39" s="23"/>
      <c r="J39" s="23"/>
      <c r="K39" s="23"/>
      <c r="L39" s="23"/>
      <c r="M39" s="12"/>
      <c r="N39" s="12"/>
      <c r="O39" s="12"/>
    </row>
    <row r="40" spans="1:15" ht="15.75" x14ac:dyDescent="0.25">
      <c r="A40" s="12"/>
      <c r="B40" s="12"/>
      <c r="C40" s="12"/>
      <c r="D40" s="23"/>
      <c r="E40" s="23"/>
      <c r="F40" s="23"/>
      <c r="G40" s="23"/>
      <c r="H40" s="23"/>
      <c r="I40" s="23"/>
      <c r="J40" s="23"/>
      <c r="K40" s="23"/>
      <c r="L40" s="23"/>
      <c r="M40" s="12"/>
      <c r="N40" s="12"/>
      <c r="O40" s="12"/>
    </row>
    <row r="41" spans="1:15" ht="15.75" x14ac:dyDescent="0.25">
      <c r="A41" s="12"/>
      <c r="B41" s="12"/>
      <c r="C41" s="12"/>
      <c r="D41" s="23"/>
      <c r="E41" s="23"/>
      <c r="F41" s="23"/>
      <c r="G41" s="23"/>
      <c r="H41" s="23"/>
      <c r="I41" s="23"/>
      <c r="J41" s="22" t="s">
        <v>20</v>
      </c>
      <c r="K41" s="23"/>
      <c r="L41" s="25" t="str">
        <f>HLOOKUP(F32,A5:O25,20,FALSE)</f>
        <v>PASS</v>
      </c>
      <c r="M41" s="12"/>
      <c r="N41" s="12"/>
      <c r="O41" s="12"/>
    </row>
    <row r="42" spans="1:15" ht="15.75" x14ac:dyDescent="0.25">
      <c r="A42" s="12"/>
      <c r="B42" s="12"/>
      <c r="C42" s="12"/>
      <c r="D42" s="23"/>
      <c r="E42" s="23"/>
      <c r="F42" s="23"/>
      <c r="G42" s="23"/>
      <c r="H42" s="23"/>
      <c r="I42" s="23"/>
      <c r="J42" s="23"/>
      <c r="K42" s="23"/>
      <c r="L42" s="23"/>
      <c r="M42" s="12"/>
      <c r="N42" s="12"/>
      <c r="O42" s="12"/>
    </row>
    <row r="43" spans="1:15" ht="15.75" x14ac:dyDescent="0.25">
      <c r="A43" s="12"/>
      <c r="B43" s="12"/>
      <c r="C43" s="12"/>
      <c r="D43" s="23"/>
      <c r="E43" s="23"/>
      <c r="F43" s="23"/>
      <c r="G43" s="23"/>
      <c r="H43" s="23"/>
      <c r="I43" s="23"/>
      <c r="J43" s="23"/>
      <c r="K43" s="23"/>
      <c r="L43" s="23"/>
      <c r="M43" s="12"/>
      <c r="N43" s="12"/>
      <c r="O43" s="12"/>
    </row>
    <row r="44" spans="1:15" ht="15.75" x14ac:dyDescent="0.25">
      <c r="A44" s="12"/>
      <c r="B44" s="12"/>
      <c r="C44" s="12"/>
      <c r="D44" s="23"/>
      <c r="E44" s="23"/>
      <c r="F44" s="23"/>
      <c r="G44" s="23"/>
      <c r="H44" s="23"/>
      <c r="I44" s="23"/>
      <c r="J44" s="22" t="s">
        <v>43</v>
      </c>
      <c r="K44" s="23"/>
      <c r="L44" s="22">
        <f>HLOOKUP(F32,A5:O25,21,FALSE)</f>
        <v>9</v>
      </c>
      <c r="M44" s="12"/>
      <c r="N44" s="12"/>
      <c r="O44" s="12"/>
    </row>
    <row r="45" spans="1:15" ht="15.75" x14ac:dyDescent="0.25">
      <c r="A45" s="12"/>
      <c r="B45" s="12"/>
      <c r="C45" s="12"/>
      <c r="D45" s="23"/>
      <c r="E45" s="23"/>
      <c r="F45" s="23"/>
      <c r="G45" s="23"/>
      <c r="H45" s="23"/>
      <c r="I45" s="23"/>
      <c r="J45" s="23"/>
      <c r="K45" s="23"/>
      <c r="L45" s="23"/>
      <c r="M45" s="12"/>
      <c r="N45" s="12"/>
      <c r="O45" s="12"/>
    </row>
    <row r="46" spans="1:1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</sheetData>
  <mergeCells count="2">
    <mergeCell ref="A1:O2"/>
    <mergeCell ref="A27:O28"/>
  </mergeCells>
  <dataValidations count="1">
    <dataValidation type="list" allowBlank="1" showInputMessage="1" showErrorMessage="1" sqref="F32" xr:uid="{6A7A261D-8A32-49D1-BF5B-319852C1AFF2}">
      <formula1>$B$5:$O$5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3DB8-6AAE-4C33-8434-6CC9B6C46911}">
  <dimension ref="A1:U17"/>
  <sheetViews>
    <sheetView workbookViewId="0">
      <selection sqref="A1:U2"/>
    </sheetView>
  </sheetViews>
  <sheetFormatPr defaultRowHeight="15" x14ac:dyDescent="0.25"/>
  <sheetData>
    <row r="1" spans="1:21" x14ac:dyDescent="0.25">
      <c r="A1" s="33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/>
    </row>
    <row r="2" spans="1:21" ht="15.75" thickBot="1" x14ac:dyDescent="0.3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8"/>
    </row>
    <row r="3" spans="1:21" ht="15.75" thickBot="1" x14ac:dyDescent="0.3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8" t="s">
        <v>20</v>
      </c>
    </row>
    <row r="4" spans="1:21" x14ac:dyDescent="0.25">
      <c r="A4" s="3">
        <v>1</v>
      </c>
      <c r="B4" s="3" t="s">
        <v>29</v>
      </c>
      <c r="C4" s="3" t="s">
        <v>36</v>
      </c>
      <c r="D4" s="3">
        <v>53</v>
      </c>
      <c r="E4" s="3">
        <v>91</v>
      </c>
      <c r="F4" s="3">
        <v>88</v>
      </c>
      <c r="G4" s="3">
        <f>K4-3</f>
        <v>82</v>
      </c>
      <c r="H4" s="3">
        <f>N4-9</f>
        <v>84</v>
      </c>
      <c r="I4" s="3">
        <v>82</v>
      </c>
      <c r="J4" s="3">
        <f>K8+3</f>
        <v>89</v>
      </c>
      <c r="K4" s="3">
        <v>85</v>
      </c>
      <c r="L4" s="3">
        <v>95</v>
      </c>
      <c r="M4" s="3">
        <f>E4-6</f>
        <v>85</v>
      </c>
      <c r="N4" s="3">
        <f t="shared" ref="N4:N9" si="0">E4+2</f>
        <v>93</v>
      </c>
      <c r="O4" s="3">
        <f>N4-3</f>
        <v>90</v>
      </c>
      <c r="P4" s="3">
        <v>92</v>
      </c>
      <c r="Q4" s="3">
        <v>89</v>
      </c>
      <c r="R4" s="3">
        <f t="shared" ref="R4:R17" si="1">SUM(D4:Q4)</f>
        <v>1198</v>
      </c>
      <c r="S4" s="4">
        <f t="shared" ref="S4:S17" si="2">R4/1400*100</f>
        <v>85.571428571428569</v>
      </c>
      <c r="T4" s="3" t="str">
        <f t="shared" ref="T4:T17" si="3">IF(S4&gt;=80,"A1",IF(S4&gt;=70,"A",IF(S4&gt;=60,"B",IF(S4&gt;=50,"C",IF(S4&gt;=40,"D","Fail")))))</f>
        <v>A1</v>
      </c>
      <c r="U4" s="3" t="str">
        <f t="shared" ref="U4:U17" si="4">IF(D4&lt;=40,"FAIL",IF(E4&lt;=40,"FAIL",IF(F4&lt;=40,"FAIL",IF(G4&lt;=40,"FAIL",IF(H4&lt;=40,"FAIL",IF(I4&lt;=40,"FAIL",IF(J4&lt;=40,"FAIL",IF(J4&lt;=40,"FAIL",IF(K4&lt;=40,"FAIL",IF(L4&lt;=40,"FAIL",IF(M4&lt;=40,"FAIL",IF(N4&lt;=40,"FAIL",IF(O4&lt;=40,"FAIL",IF(P4&lt;=40,"FAIL",IF(Q4&lt;=40,"FAIL","PASS")))))))))))))))</f>
        <v>PASS</v>
      </c>
    </row>
    <row r="5" spans="1:21" x14ac:dyDescent="0.25">
      <c r="A5" s="1">
        <f t="shared" ref="A5:A17" si="5">A4+1</f>
        <v>2</v>
      </c>
      <c r="B5" s="1" t="s">
        <v>21</v>
      </c>
      <c r="C5" s="1" t="s">
        <v>35</v>
      </c>
      <c r="D5" s="1">
        <v>62</v>
      </c>
      <c r="E5" s="1">
        <v>94</v>
      </c>
      <c r="F5" s="1">
        <v>85</v>
      </c>
      <c r="G5" s="1">
        <v>88</v>
      </c>
      <c r="H5" s="1">
        <f>N5-9</f>
        <v>87</v>
      </c>
      <c r="I5" s="1">
        <v>77</v>
      </c>
      <c r="J5" s="1">
        <f>K9+3</f>
        <v>78</v>
      </c>
      <c r="K5" s="1">
        <v>64</v>
      </c>
      <c r="L5" s="1">
        <v>84</v>
      </c>
      <c r="M5" s="1">
        <f>E5-6</f>
        <v>88</v>
      </c>
      <c r="N5" s="1">
        <f t="shared" si="0"/>
        <v>96</v>
      </c>
      <c r="O5" s="1">
        <f>N5-3</f>
        <v>93</v>
      </c>
      <c r="P5" s="1">
        <f>L5-6</f>
        <v>78</v>
      </c>
      <c r="Q5" s="1">
        <f t="shared" ref="Q5:Q17" si="6">G5+3</f>
        <v>91</v>
      </c>
      <c r="R5" s="1">
        <f t="shared" si="1"/>
        <v>1165</v>
      </c>
      <c r="S5" s="2">
        <f t="shared" si="2"/>
        <v>83.214285714285722</v>
      </c>
      <c r="T5" s="1" t="str">
        <f t="shared" si="3"/>
        <v>A1</v>
      </c>
      <c r="U5" s="1" t="str">
        <f t="shared" si="4"/>
        <v>PASS</v>
      </c>
    </row>
    <row r="6" spans="1:21" x14ac:dyDescent="0.25">
      <c r="A6" s="1">
        <f t="shared" si="5"/>
        <v>3</v>
      </c>
      <c r="B6" s="1" t="s">
        <v>34</v>
      </c>
      <c r="C6" s="1" t="s">
        <v>36</v>
      </c>
      <c r="D6" s="1">
        <v>82</v>
      </c>
      <c r="E6" s="1">
        <v>93</v>
      </c>
      <c r="F6" s="1">
        <v>91</v>
      </c>
      <c r="G6" s="1">
        <f t="shared" ref="G6:G17" si="7">K6-3</f>
        <v>60</v>
      </c>
      <c r="H6" s="1">
        <f>N6-9</f>
        <v>86</v>
      </c>
      <c r="I6" s="1">
        <v>79</v>
      </c>
      <c r="J6" s="1">
        <f>88</f>
        <v>88</v>
      </c>
      <c r="K6" s="1">
        <v>63</v>
      </c>
      <c r="L6" s="1">
        <f>D6+6</f>
        <v>88</v>
      </c>
      <c r="M6" s="1">
        <f>E6-6</f>
        <v>87</v>
      </c>
      <c r="N6" s="1">
        <f t="shared" si="0"/>
        <v>95</v>
      </c>
      <c r="O6" s="1">
        <f>N6-3</f>
        <v>92</v>
      </c>
      <c r="P6" s="1">
        <f>L6-6</f>
        <v>82</v>
      </c>
      <c r="Q6" s="1">
        <f t="shared" si="6"/>
        <v>63</v>
      </c>
      <c r="R6" s="1">
        <f t="shared" si="1"/>
        <v>1149</v>
      </c>
      <c r="S6" s="2">
        <f t="shared" si="2"/>
        <v>82.071428571428569</v>
      </c>
      <c r="T6" s="1" t="str">
        <f t="shared" si="3"/>
        <v>A1</v>
      </c>
      <c r="U6" s="1" t="str">
        <f t="shared" si="4"/>
        <v>PASS</v>
      </c>
    </row>
    <row r="7" spans="1:21" x14ac:dyDescent="0.25">
      <c r="A7" s="1">
        <f t="shared" si="5"/>
        <v>4</v>
      </c>
      <c r="B7" s="1" t="s">
        <v>23</v>
      </c>
      <c r="C7" s="1" t="s">
        <v>37</v>
      </c>
      <c r="D7" s="1">
        <v>89</v>
      </c>
      <c r="E7" s="1">
        <v>85</v>
      </c>
      <c r="F7" s="1">
        <v>96</v>
      </c>
      <c r="G7" s="1">
        <f t="shared" si="7"/>
        <v>71</v>
      </c>
      <c r="H7" s="1">
        <f>N7-9</f>
        <v>78</v>
      </c>
      <c r="I7" s="1">
        <v>74</v>
      </c>
      <c r="J7" s="1">
        <v>92</v>
      </c>
      <c r="K7" s="1">
        <v>74</v>
      </c>
      <c r="L7" s="1">
        <v>89</v>
      </c>
      <c r="M7" s="1">
        <f>E7-6</f>
        <v>79</v>
      </c>
      <c r="N7" s="1">
        <f t="shared" si="0"/>
        <v>87</v>
      </c>
      <c r="O7" s="1">
        <f>N7-3</f>
        <v>84</v>
      </c>
      <c r="P7" s="1">
        <v>72</v>
      </c>
      <c r="Q7" s="1">
        <f t="shared" si="6"/>
        <v>74</v>
      </c>
      <c r="R7" s="1">
        <f t="shared" si="1"/>
        <v>1144</v>
      </c>
      <c r="S7" s="2">
        <f t="shared" si="2"/>
        <v>81.714285714285722</v>
      </c>
      <c r="T7" s="1" t="str">
        <f t="shared" si="3"/>
        <v>A1</v>
      </c>
      <c r="U7" s="1" t="str">
        <f t="shared" si="4"/>
        <v>PASS</v>
      </c>
    </row>
    <row r="8" spans="1:21" x14ac:dyDescent="0.25">
      <c r="A8" s="1">
        <f t="shared" si="5"/>
        <v>5</v>
      </c>
      <c r="B8" s="1" t="s">
        <v>25</v>
      </c>
      <c r="C8" s="1" t="s">
        <v>36</v>
      </c>
      <c r="D8" s="1">
        <f>88-9</f>
        <v>79</v>
      </c>
      <c r="E8" s="1">
        <v>81</v>
      </c>
      <c r="F8" s="1">
        <v>83</v>
      </c>
      <c r="G8" s="1">
        <f t="shared" si="7"/>
        <v>83</v>
      </c>
      <c r="H8" s="1">
        <f>N8-9</f>
        <v>74</v>
      </c>
      <c r="I8" s="1">
        <v>93</v>
      </c>
      <c r="J8" s="1">
        <f>K12+3</f>
        <v>78</v>
      </c>
      <c r="K8" s="1">
        <v>86</v>
      </c>
      <c r="L8" s="1">
        <f>D8+6</f>
        <v>85</v>
      </c>
      <c r="M8" s="1">
        <f>E8-6</f>
        <v>75</v>
      </c>
      <c r="N8" s="1">
        <f t="shared" si="0"/>
        <v>83</v>
      </c>
      <c r="O8" s="1">
        <f>N8-3</f>
        <v>80</v>
      </c>
      <c r="P8" s="1">
        <f t="shared" ref="P8:P16" si="8">L8-6</f>
        <v>79</v>
      </c>
      <c r="Q8" s="1">
        <f t="shared" si="6"/>
        <v>86</v>
      </c>
      <c r="R8" s="1">
        <f t="shared" si="1"/>
        <v>1145</v>
      </c>
      <c r="S8" s="2">
        <f t="shared" si="2"/>
        <v>81.785714285714278</v>
      </c>
      <c r="T8" s="1" t="str">
        <f t="shared" si="3"/>
        <v>A1</v>
      </c>
      <c r="U8" s="1" t="str">
        <f t="shared" si="4"/>
        <v>PASS</v>
      </c>
    </row>
    <row r="9" spans="1:21" x14ac:dyDescent="0.25">
      <c r="A9" s="1">
        <f t="shared" si="5"/>
        <v>6</v>
      </c>
      <c r="B9" s="1" t="s">
        <v>24</v>
      </c>
      <c r="C9" s="1" t="s">
        <v>35</v>
      </c>
      <c r="D9" s="1">
        <v>96</v>
      </c>
      <c r="E9" s="1">
        <v>63</v>
      </c>
      <c r="F9" s="1">
        <v>84</v>
      </c>
      <c r="G9" s="1">
        <f t="shared" si="7"/>
        <v>72</v>
      </c>
      <c r="H9" s="1">
        <v>85</v>
      </c>
      <c r="I9" s="1">
        <v>71</v>
      </c>
      <c r="J9" s="1">
        <v>84</v>
      </c>
      <c r="K9" s="1">
        <f>81-6</f>
        <v>75</v>
      </c>
      <c r="L9" s="1">
        <v>80</v>
      </c>
      <c r="M9" s="1">
        <v>82</v>
      </c>
      <c r="N9" s="1">
        <f t="shared" si="0"/>
        <v>65</v>
      </c>
      <c r="O9" s="1">
        <v>96</v>
      </c>
      <c r="P9" s="1">
        <f t="shared" si="8"/>
        <v>74</v>
      </c>
      <c r="Q9" s="1">
        <f t="shared" si="6"/>
        <v>75</v>
      </c>
      <c r="R9" s="1">
        <f t="shared" si="1"/>
        <v>1102</v>
      </c>
      <c r="S9" s="2">
        <f t="shared" si="2"/>
        <v>78.714285714285708</v>
      </c>
      <c r="T9" s="1" t="str">
        <f t="shared" si="3"/>
        <v>A</v>
      </c>
      <c r="U9" s="1" t="str">
        <f t="shared" si="4"/>
        <v>PASS</v>
      </c>
    </row>
    <row r="10" spans="1:21" x14ac:dyDescent="0.25">
      <c r="A10" s="1">
        <f t="shared" si="5"/>
        <v>7</v>
      </c>
      <c r="B10" s="1" t="s">
        <v>22</v>
      </c>
      <c r="C10" s="1" t="s">
        <v>36</v>
      </c>
      <c r="D10" s="1">
        <f>L14+9</f>
        <v>84</v>
      </c>
      <c r="E10" s="1">
        <v>66</v>
      </c>
      <c r="F10" s="1">
        <v>93</v>
      </c>
      <c r="G10" s="1">
        <f t="shared" si="7"/>
        <v>59</v>
      </c>
      <c r="H10" s="1">
        <f>N10-9</f>
        <v>84</v>
      </c>
      <c r="I10" s="1">
        <f>K12+6</f>
        <v>81</v>
      </c>
      <c r="J10" s="1">
        <v>63</v>
      </c>
      <c r="K10" s="1">
        <v>62</v>
      </c>
      <c r="L10" s="1">
        <f>D10+6</f>
        <v>90</v>
      </c>
      <c r="M10" s="1">
        <v>88</v>
      </c>
      <c r="N10" s="1">
        <v>93</v>
      </c>
      <c r="O10" s="1">
        <f>N10-3</f>
        <v>90</v>
      </c>
      <c r="P10" s="1">
        <f t="shared" si="8"/>
        <v>84</v>
      </c>
      <c r="Q10" s="1">
        <f t="shared" si="6"/>
        <v>62</v>
      </c>
      <c r="R10" s="1">
        <f t="shared" si="1"/>
        <v>1099</v>
      </c>
      <c r="S10" s="2">
        <f t="shared" si="2"/>
        <v>78.5</v>
      </c>
      <c r="T10" s="1" t="str">
        <f t="shared" si="3"/>
        <v>A</v>
      </c>
      <c r="U10" s="1" t="str">
        <f t="shared" si="4"/>
        <v>PASS</v>
      </c>
    </row>
    <row r="11" spans="1:21" x14ac:dyDescent="0.25">
      <c r="A11" s="1">
        <f t="shared" si="5"/>
        <v>8</v>
      </c>
      <c r="B11" s="1" t="s">
        <v>30</v>
      </c>
      <c r="C11" s="1" t="s">
        <v>35</v>
      </c>
      <c r="D11" s="1">
        <v>88</v>
      </c>
      <c r="E11" s="1">
        <v>67</v>
      </c>
      <c r="F11" s="1">
        <v>78</v>
      </c>
      <c r="G11" s="1">
        <f t="shared" si="7"/>
        <v>62</v>
      </c>
      <c r="H11" s="1">
        <f>N11-9</f>
        <v>60</v>
      </c>
      <c r="I11" s="1">
        <f>K13+6</f>
        <v>69</v>
      </c>
      <c r="J11" s="1">
        <v>88</v>
      </c>
      <c r="K11" s="1">
        <v>65</v>
      </c>
      <c r="L11" s="1">
        <f>D11+6</f>
        <v>94</v>
      </c>
      <c r="M11" s="1">
        <f>E11-6</f>
        <v>61</v>
      </c>
      <c r="N11" s="1">
        <f>E11+2</f>
        <v>69</v>
      </c>
      <c r="O11" s="1">
        <v>93</v>
      </c>
      <c r="P11" s="1">
        <f t="shared" si="8"/>
        <v>88</v>
      </c>
      <c r="Q11" s="1">
        <f t="shared" si="6"/>
        <v>65</v>
      </c>
      <c r="R11" s="1">
        <f t="shared" si="1"/>
        <v>1047</v>
      </c>
      <c r="S11" s="2">
        <f t="shared" si="2"/>
        <v>74.785714285714292</v>
      </c>
      <c r="T11" s="1" t="str">
        <f t="shared" si="3"/>
        <v>A</v>
      </c>
      <c r="U11" s="1" t="str">
        <f t="shared" si="4"/>
        <v>PASS</v>
      </c>
    </row>
    <row r="12" spans="1:21" x14ac:dyDescent="0.25">
      <c r="A12" s="1">
        <f t="shared" si="5"/>
        <v>9</v>
      </c>
      <c r="B12" s="1" t="s">
        <v>26</v>
      </c>
      <c r="C12" s="1" t="s">
        <v>35</v>
      </c>
      <c r="D12" s="1">
        <v>51</v>
      </c>
      <c r="E12" s="1">
        <v>44</v>
      </c>
      <c r="F12" s="1">
        <v>96</v>
      </c>
      <c r="G12" s="1">
        <f t="shared" si="7"/>
        <v>72</v>
      </c>
      <c r="H12" s="1">
        <v>73</v>
      </c>
      <c r="I12" s="1">
        <v>85</v>
      </c>
      <c r="J12" s="1">
        <v>89</v>
      </c>
      <c r="K12" s="1">
        <v>75</v>
      </c>
      <c r="L12" s="1">
        <v>69</v>
      </c>
      <c r="M12" s="1">
        <v>83</v>
      </c>
      <c r="N12" s="1">
        <v>64</v>
      </c>
      <c r="O12" s="1">
        <v>63</v>
      </c>
      <c r="P12" s="1">
        <f t="shared" si="8"/>
        <v>63</v>
      </c>
      <c r="Q12" s="1">
        <f t="shared" si="6"/>
        <v>75</v>
      </c>
      <c r="R12" s="1">
        <f t="shared" si="1"/>
        <v>1002</v>
      </c>
      <c r="S12" s="2">
        <f t="shared" si="2"/>
        <v>71.571428571428569</v>
      </c>
      <c r="T12" s="1" t="str">
        <f t="shared" si="3"/>
        <v>A</v>
      </c>
      <c r="U12" s="1" t="str">
        <f t="shared" si="4"/>
        <v>PASS</v>
      </c>
    </row>
    <row r="13" spans="1:21" x14ac:dyDescent="0.25">
      <c r="A13" s="1">
        <f t="shared" si="5"/>
        <v>10</v>
      </c>
      <c r="B13" s="1" t="s">
        <v>27</v>
      </c>
      <c r="C13" s="1" t="s">
        <v>36</v>
      </c>
      <c r="D13" s="1">
        <f>44</f>
        <v>44</v>
      </c>
      <c r="E13" s="1">
        <v>81</v>
      </c>
      <c r="F13" s="1">
        <v>94</v>
      </c>
      <c r="G13" s="1">
        <f t="shared" si="7"/>
        <v>60</v>
      </c>
      <c r="H13" s="1">
        <f>N13-9</f>
        <v>74</v>
      </c>
      <c r="I13" s="1">
        <f>K15+6</f>
        <v>98</v>
      </c>
      <c r="J13" s="1">
        <f>K17+3</f>
        <v>51</v>
      </c>
      <c r="K13" s="1">
        <v>63</v>
      </c>
      <c r="L13" s="1">
        <f>D13+6</f>
        <v>50</v>
      </c>
      <c r="M13" s="1">
        <f>E13-6</f>
        <v>75</v>
      </c>
      <c r="N13" s="1">
        <f>E13+2</f>
        <v>83</v>
      </c>
      <c r="O13" s="1">
        <f>N13-3</f>
        <v>80</v>
      </c>
      <c r="P13" s="1">
        <f t="shared" si="8"/>
        <v>44</v>
      </c>
      <c r="Q13" s="1">
        <f t="shared" si="6"/>
        <v>63</v>
      </c>
      <c r="R13" s="1">
        <f t="shared" si="1"/>
        <v>960</v>
      </c>
      <c r="S13" s="2">
        <f t="shared" si="2"/>
        <v>68.571428571428569</v>
      </c>
      <c r="T13" s="1" t="str">
        <f t="shared" si="3"/>
        <v>B</v>
      </c>
      <c r="U13" s="1" t="str">
        <f t="shared" si="4"/>
        <v>PASS</v>
      </c>
    </row>
    <row r="14" spans="1:21" x14ac:dyDescent="0.25">
      <c r="A14" s="1">
        <f t="shared" si="5"/>
        <v>11</v>
      </c>
      <c r="B14" s="1" t="s">
        <v>32</v>
      </c>
      <c r="C14" s="1" t="s">
        <v>35</v>
      </c>
      <c r="D14" s="1">
        <v>69</v>
      </c>
      <c r="E14" s="1">
        <v>51</v>
      </c>
      <c r="F14" s="1">
        <v>72</v>
      </c>
      <c r="G14" s="1">
        <f t="shared" si="7"/>
        <v>78</v>
      </c>
      <c r="H14" s="1">
        <f>N14-9</f>
        <v>44</v>
      </c>
      <c r="I14" s="1">
        <f>K16+6</f>
        <v>58</v>
      </c>
      <c r="J14" s="1">
        <f>K7+3</f>
        <v>77</v>
      </c>
      <c r="K14" s="1">
        <v>81</v>
      </c>
      <c r="L14" s="1">
        <f>D14+6</f>
        <v>75</v>
      </c>
      <c r="M14" s="1">
        <f>E14-6</f>
        <v>45</v>
      </c>
      <c r="N14" s="1">
        <f>E14+2</f>
        <v>53</v>
      </c>
      <c r="O14" s="1">
        <f>N14-3</f>
        <v>50</v>
      </c>
      <c r="P14" s="1">
        <f t="shared" si="8"/>
        <v>69</v>
      </c>
      <c r="Q14" s="1">
        <f t="shared" si="6"/>
        <v>81</v>
      </c>
      <c r="R14" s="1">
        <f t="shared" si="1"/>
        <v>903</v>
      </c>
      <c r="S14" s="2">
        <f t="shared" si="2"/>
        <v>64.5</v>
      </c>
      <c r="T14" s="1" t="str">
        <f t="shared" si="3"/>
        <v>B</v>
      </c>
      <c r="U14" s="1" t="str">
        <f t="shared" si="4"/>
        <v>PASS</v>
      </c>
    </row>
    <row r="15" spans="1:21" x14ac:dyDescent="0.25">
      <c r="A15" s="1">
        <f t="shared" si="5"/>
        <v>12</v>
      </c>
      <c r="B15" s="1" t="s">
        <v>33</v>
      </c>
      <c r="C15" s="1" t="s">
        <v>37</v>
      </c>
      <c r="D15" s="1">
        <v>33</v>
      </c>
      <c r="E15" s="1">
        <v>55</v>
      </c>
      <c r="F15" s="1">
        <v>77</v>
      </c>
      <c r="G15" s="1">
        <f t="shared" si="7"/>
        <v>89</v>
      </c>
      <c r="H15" s="1">
        <f>N15-9</f>
        <v>63</v>
      </c>
      <c r="I15" s="1">
        <v>65</v>
      </c>
      <c r="J15" s="1">
        <f>K8+3</f>
        <v>89</v>
      </c>
      <c r="K15" s="1">
        <v>92</v>
      </c>
      <c r="L15" s="1">
        <f>D15+6</f>
        <v>39</v>
      </c>
      <c r="M15" s="1">
        <f>E15-6</f>
        <v>49</v>
      </c>
      <c r="N15" s="1">
        <v>72</v>
      </c>
      <c r="O15" s="1">
        <f>N15-3</f>
        <v>69</v>
      </c>
      <c r="P15" s="5">
        <f t="shared" si="8"/>
        <v>33</v>
      </c>
      <c r="Q15" s="1">
        <f t="shared" si="6"/>
        <v>92</v>
      </c>
      <c r="R15" s="1">
        <f t="shared" si="1"/>
        <v>917</v>
      </c>
      <c r="S15" s="2">
        <f t="shared" si="2"/>
        <v>65.5</v>
      </c>
      <c r="T15" s="1" t="str">
        <f t="shared" si="3"/>
        <v>B</v>
      </c>
      <c r="U15" s="1" t="str">
        <f t="shared" si="4"/>
        <v>FAIL</v>
      </c>
    </row>
    <row r="16" spans="1:21" x14ac:dyDescent="0.25">
      <c r="A16" s="1">
        <f t="shared" si="5"/>
        <v>13</v>
      </c>
      <c r="B16" s="1" t="s">
        <v>31</v>
      </c>
      <c r="C16" s="1" t="s">
        <v>37</v>
      </c>
      <c r="D16" s="1">
        <v>71</v>
      </c>
      <c r="E16" s="1">
        <v>41</v>
      </c>
      <c r="F16" s="1">
        <v>62</v>
      </c>
      <c r="G16" s="1">
        <f t="shared" si="7"/>
        <v>49</v>
      </c>
      <c r="H16" s="5">
        <f>N16-9</f>
        <v>34</v>
      </c>
      <c r="I16" s="1">
        <v>65</v>
      </c>
      <c r="J16" s="1">
        <f>K9+3</f>
        <v>78</v>
      </c>
      <c r="K16" s="1">
        <v>52</v>
      </c>
      <c r="L16" s="1">
        <f>D16+6</f>
        <v>77</v>
      </c>
      <c r="M16" s="1">
        <v>53</v>
      </c>
      <c r="N16" s="1">
        <f>E16+2</f>
        <v>43</v>
      </c>
      <c r="O16" s="1">
        <f>N16-3</f>
        <v>40</v>
      </c>
      <c r="P16" s="1">
        <f t="shared" si="8"/>
        <v>71</v>
      </c>
      <c r="Q16" s="1">
        <f t="shared" si="6"/>
        <v>52</v>
      </c>
      <c r="R16" s="1">
        <f t="shared" si="1"/>
        <v>788</v>
      </c>
      <c r="S16" s="2">
        <f t="shared" si="2"/>
        <v>56.285714285714285</v>
      </c>
      <c r="T16" s="1" t="str">
        <f t="shared" si="3"/>
        <v>C</v>
      </c>
      <c r="U16" s="1" t="str">
        <f t="shared" si="4"/>
        <v>FAIL</v>
      </c>
    </row>
    <row r="17" spans="1:21" x14ac:dyDescent="0.25">
      <c r="A17" s="1">
        <f t="shared" si="5"/>
        <v>14</v>
      </c>
      <c r="B17" s="1" t="s">
        <v>28</v>
      </c>
      <c r="C17" s="1" t="s">
        <v>37</v>
      </c>
      <c r="D17" s="1">
        <v>62</v>
      </c>
      <c r="E17" s="1">
        <v>58</v>
      </c>
      <c r="F17" s="1">
        <v>66</v>
      </c>
      <c r="G17" s="1">
        <f t="shared" si="7"/>
        <v>45</v>
      </c>
      <c r="H17" s="5">
        <v>36</v>
      </c>
      <c r="I17" s="1">
        <v>55</v>
      </c>
      <c r="J17" s="1">
        <f>Hlookup!K2+3</f>
        <v>3</v>
      </c>
      <c r="K17" s="1">
        <v>48</v>
      </c>
      <c r="L17" s="1">
        <v>66</v>
      </c>
      <c r="M17" s="1">
        <f>E17-6</f>
        <v>52</v>
      </c>
      <c r="N17" s="1">
        <f>E17+2</f>
        <v>60</v>
      </c>
      <c r="O17" s="1">
        <v>92</v>
      </c>
      <c r="P17" s="1">
        <v>69</v>
      </c>
      <c r="Q17" s="1">
        <f t="shared" si="6"/>
        <v>48</v>
      </c>
      <c r="R17" s="1">
        <f t="shared" si="1"/>
        <v>760</v>
      </c>
      <c r="S17" s="2">
        <f t="shared" si="2"/>
        <v>54.285714285714285</v>
      </c>
      <c r="T17" s="1" t="str">
        <f t="shared" si="3"/>
        <v>C</v>
      </c>
      <c r="U17" s="1" t="str">
        <f t="shared" si="4"/>
        <v>FAIL</v>
      </c>
    </row>
  </sheetData>
  <mergeCells count="1">
    <mergeCell ref="A1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</vt:lpstr>
      <vt:lpstr>Markseet</vt:lpstr>
    </vt:vector>
  </TitlesOfParts>
  <Company>HBL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Rashid Habib Godil</dc:creator>
  <cp:lastModifiedBy>farhan Godil</cp:lastModifiedBy>
  <dcterms:created xsi:type="dcterms:W3CDTF">2025-07-30T09:28:36Z</dcterms:created>
  <dcterms:modified xsi:type="dcterms:W3CDTF">2025-08-03T22:49:55Z</dcterms:modified>
</cp:coreProperties>
</file>