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Farhan\Python\Yield Farming\"/>
    </mc:Choice>
  </mc:AlternateContent>
  <xr:revisionPtr revIDLastSave="0" documentId="13_ncr:1_{F6F22676-9FEC-4460-9EF5-C60DD136057A}" xr6:coauthVersionLast="47" xr6:coauthVersionMax="47" xr10:uidLastSave="{00000000-0000-0000-0000-000000000000}"/>
  <bookViews>
    <workbookView xWindow="5070" yWindow="5070" windowWidth="28800" windowHeight="15885" xr2:uid="{B2110393-053A-4A24-B37C-5FB8FF165BBB}"/>
  </bookViews>
  <sheets>
    <sheet name="Sheet1"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8" i="2" l="1"/>
  <c r="B29" i="2"/>
  <c r="B25" i="2"/>
  <c r="C22" i="2"/>
  <c r="C21" i="2"/>
  <c r="C20" i="2"/>
  <c r="B21" i="2"/>
  <c r="B20" i="2" s="1"/>
  <c r="B22" i="2" s="1"/>
  <c r="D10" i="2"/>
  <c r="C12" i="2"/>
  <c r="B12" i="2"/>
  <c r="D12" i="2" l="1"/>
  <c r="C13" i="2"/>
  <c r="C14" i="2" s="1"/>
  <c r="B13" i="2"/>
  <c r="B14" i="2" s="1"/>
  <c r="D14" i="2" l="1"/>
  <c r="B15" i="2"/>
  <c r="D13" i="2"/>
  <c r="D11" i="2" l="1"/>
  <c r="B16" i="2"/>
</calcChain>
</file>

<file path=xl/sharedStrings.xml><?xml version="1.0" encoding="utf-8"?>
<sst xmlns="http://schemas.openxmlformats.org/spreadsheetml/2006/main" count="27" uniqueCount="21">
  <si>
    <t>BNB</t>
    <phoneticPr fontId="1" type="noConversion"/>
  </si>
  <si>
    <t>(b)</t>
    <phoneticPr fontId="1" type="noConversion"/>
  </si>
  <si>
    <t>USDT</t>
    <phoneticPr fontId="1" type="noConversion"/>
  </si>
  <si>
    <t>Total Value</t>
    <phoneticPr fontId="1" type="noConversion"/>
  </si>
  <si>
    <t>BNB/USDT</t>
    <phoneticPr fontId="1" type="noConversion"/>
  </si>
  <si>
    <t>(c)</t>
    <phoneticPr fontId="1" type="noConversion"/>
  </si>
  <si>
    <t>(a)</t>
    <phoneticPr fontId="1" type="noConversion"/>
  </si>
  <si>
    <t>(d)</t>
    <phoneticPr fontId="1" type="noConversion"/>
  </si>
  <si>
    <t>PnL</t>
    <phoneticPr fontId="1" type="noConversion"/>
  </si>
  <si>
    <t>Volatility</t>
    <phoneticPr fontId="1" type="noConversion"/>
  </si>
  <si>
    <t>Deposit</t>
    <phoneticPr fontId="1" type="noConversion"/>
  </si>
  <si>
    <t>Mine</t>
    <phoneticPr fontId="1" type="noConversion"/>
  </si>
  <si>
    <t>Pool before deposit</t>
    <phoneticPr fontId="1" type="noConversion"/>
  </si>
  <si>
    <t>Pool after deposit</t>
    <phoneticPr fontId="1" type="noConversion"/>
  </si>
  <si>
    <t>Share</t>
    <phoneticPr fontId="1" type="noConversion"/>
  </si>
  <si>
    <t>Liquidity</t>
    <phoneticPr fontId="1" type="noConversion"/>
  </si>
  <si>
    <t>Pool</t>
    <phoneticPr fontId="1" type="noConversion"/>
  </si>
  <si>
    <t>Assumptions: 
1. The pool is same as outside (No arbitrage)
2. There are 400k BNB &amp; 120 million USDT before deposit
3. The liquidity (quantity of BNB multiplied by quantity of USDT) remains unchanged after deposit (My share stays same)
4. No trading fee, transaction fee, interest, Gas</t>
    <phoneticPr fontId="1" type="noConversion"/>
  </si>
  <si>
    <t>Loss on Futures</t>
    <phoneticPr fontId="1" type="noConversion"/>
  </si>
  <si>
    <t>(e)</t>
    <phoneticPr fontId="1" type="noConversion"/>
  </si>
  <si>
    <t>The daily return series follow N(0,0.01), 3 sigmas cover more than 99% of the returns. Thus the total collateral should be at least 1/3 of total positions (means at most 3x leverage)
Considering cumulative returns should result in a less leverage than 3x. Should use numerical simulation method to find max drawdown.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</si>
</sst>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76" formatCode="_ * #,##0_ ;_ * \-#,##0_ ;_ * &quot;-&quot;??_ ;_ @_ "/>
    <numFmt numFmtId="179" formatCode="0.000000%"/>
  </numFmts>
  <fonts count="4" x14ac:knownFonts="1">
    <font>
      <sz val="12"/>
      <color theme="1"/>
      <name val="Times New Roman"/>
      <family val="2"/>
      <charset val="134"/>
    </font>
    <font>
      <sz val="9"/>
      <name val="Times New Roman"/>
      <family val="2"/>
      <charset val="134"/>
    </font>
    <font>
      <sz val="12"/>
      <color theme="1"/>
      <name val="Times New Roman"/>
      <family val="1"/>
    </font>
    <font>
      <sz val="12"/>
      <color theme="1"/>
      <name val="Times New Roman"/>
      <family val="2"/>
      <charset val="134"/>
    </font>
  </fonts>
  <fills count="4">
    <fill>
      <patternFill patternType="none"/>
    </fill>
    <fill>
      <patternFill patternType="gray125"/>
    </fill>
    <fill>
      <patternFill patternType="solid">
        <fgColor theme="0"/>
        <bgColor indexed="64"/>
      </patternFill>
    </fill>
    <fill>
      <patternFill patternType="solid">
        <fgColor rgb="FFFFC000"/>
        <bgColor indexed="64"/>
      </patternFill>
    </fill>
  </fills>
  <borders count="1">
    <border>
      <left/>
      <right/>
      <top/>
      <bottom/>
      <diagonal/>
    </border>
  </borders>
  <cellStyleXfs count="3">
    <xf numFmtId="0" fontId="0" fillId="0" borderId="0">
      <alignment vertical="center"/>
    </xf>
    <xf numFmtId="43" fontId="3" fillId="0" borderId="0" applyFont="0" applyFill="0" applyBorder="0" applyAlignment="0" applyProtection="0">
      <alignment vertical="center"/>
    </xf>
    <xf numFmtId="9" fontId="3" fillId="0" borderId="0" applyFont="0" applyFill="0" applyBorder="0" applyAlignment="0" applyProtection="0">
      <alignment vertical="center"/>
    </xf>
  </cellStyleXfs>
  <cellXfs count="15">
    <xf numFmtId="0" fontId="0" fillId="0" borderId="0" xfId="0">
      <alignment vertical="center"/>
    </xf>
    <xf numFmtId="0" fontId="2" fillId="0" borderId="0" xfId="0" applyFont="1" applyAlignment="1">
      <alignment horizontal="left" vertical="center"/>
    </xf>
    <xf numFmtId="0" fontId="2" fillId="0" borderId="0" xfId="0" applyFont="1" applyAlignment="1">
      <alignment horizontal="center" vertical="center"/>
    </xf>
    <xf numFmtId="43" fontId="2" fillId="3" borderId="0" xfId="1" applyNumberFormat="1" applyFont="1" applyFill="1" applyAlignment="1">
      <alignment horizontal="center" vertical="center"/>
    </xf>
    <xf numFmtId="176" fontId="0" fillId="0" borderId="0" xfId="1" applyNumberFormat="1" applyFont="1" applyAlignment="1">
      <alignment horizontal="left" vertical="center"/>
    </xf>
    <xf numFmtId="176" fontId="0" fillId="0" borderId="0" xfId="1" applyNumberFormat="1" applyFont="1" applyAlignment="1">
      <alignment horizontal="center" vertical="center"/>
    </xf>
    <xf numFmtId="176" fontId="2" fillId="0" borderId="0" xfId="1" applyNumberFormat="1" applyFont="1" applyAlignment="1">
      <alignment horizontal="left" vertical="center"/>
    </xf>
    <xf numFmtId="176" fontId="2" fillId="0" borderId="0" xfId="1" applyNumberFormat="1" applyFont="1" applyAlignment="1">
      <alignment horizontal="center" vertical="center"/>
    </xf>
    <xf numFmtId="1" fontId="2" fillId="2" borderId="0" xfId="0" applyNumberFormat="1" applyFont="1" applyFill="1" applyAlignment="1">
      <alignment horizontal="center" vertical="center"/>
    </xf>
    <xf numFmtId="43" fontId="0" fillId="3" borderId="0" xfId="1" applyNumberFormat="1" applyFont="1" applyFill="1" applyAlignment="1">
      <alignment horizontal="center" vertical="center"/>
    </xf>
    <xf numFmtId="176" fontId="0" fillId="3" borderId="0" xfId="1" applyNumberFormat="1" applyFont="1" applyFill="1" applyAlignment="1">
      <alignment horizontal="center" vertical="center"/>
    </xf>
    <xf numFmtId="0" fontId="0" fillId="0" borderId="0" xfId="1" applyNumberFormat="1" applyFont="1" applyAlignment="1">
      <alignment horizontal="left" vertical="top" wrapText="1"/>
    </xf>
    <xf numFmtId="0" fontId="0" fillId="0" borderId="0" xfId="1" applyNumberFormat="1" applyFont="1" applyAlignment="1">
      <alignment horizontal="left" vertical="top"/>
    </xf>
    <xf numFmtId="0" fontId="2" fillId="0" borderId="0" xfId="0" applyFont="1" applyAlignment="1">
      <alignment horizontal="left" vertical="top" wrapText="1"/>
    </xf>
    <xf numFmtId="179" fontId="2" fillId="0" borderId="0" xfId="2" applyNumberFormat="1" applyFont="1" applyAlignment="1">
      <alignment horizontal="center" vertic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9EFF0-5166-4728-B05A-E0559202D7B2}">
  <dimension ref="A1:H36"/>
  <sheetViews>
    <sheetView tabSelected="1" topLeftCell="A5" workbookViewId="0">
      <selection activeCell="B29" sqref="B29"/>
    </sheetView>
  </sheetViews>
  <sheetFormatPr defaultColWidth="8.75" defaultRowHeight="15.75" x14ac:dyDescent="0.25"/>
  <cols>
    <col min="1" max="1" width="14.25" style="4" customWidth="1"/>
    <col min="2" max="2" width="19.25" style="5" customWidth="1"/>
    <col min="3" max="3" width="16.75" style="5" customWidth="1"/>
    <col min="4" max="4" width="16" style="5" customWidth="1"/>
    <col min="5" max="7" width="8.75" style="5"/>
    <col min="8" max="8" width="9.375" style="5" customWidth="1"/>
    <col min="9" max="16384" width="8.75" style="5"/>
  </cols>
  <sheetData>
    <row r="1" spans="1:8" x14ac:dyDescent="0.25">
      <c r="A1" s="4">
        <v>1</v>
      </c>
    </row>
    <row r="2" spans="1:8" x14ac:dyDescent="0.25">
      <c r="A2" s="11" t="s">
        <v>17</v>
      </c>
      <c r="B2" s="12"/>
      <c r="C2" s="12"/>
      <c r="D2" s="12"/>
      <c r="E2" s="12"/>
      <c r="F2" s="12"/>
      <c r="G2" s="12"/>
      <c r="H2" s="12"/>
    </row>
    <row r="3" spans="1:8" x14ac:dyDescent="0.25">
      <c r="A3" s="12"/>
      <c r="B3" s="12"/>
      <c r="C3" s="12"/>
      <c r="D3" s="12"/>
      <c r="E3" s="12"/>
      <c r="F3" s="12"/>
      <c r="G3" s="12"/>
      <c r="H3" s="12"/>
    </row>
    <row r="4" spans="1:8" x14ac:dyDescent="0.25">
      <c r="A4" s="12"/>
      <c r="B4" s="12"/>
      <c r="C4" s="12"/>
      <c r="D4" s="12"/>
      <c r="E4" s="12"/>
      <c r="F4" s="12"/>
      <c r="G4" s="12"/>
      <c r="H4" s="12"/>
    </row>
    <row r="5" spans="1:8" x14ac:dyDescent="0.25">
      <c r="A5" s="12"/>
      <c r="B5" s="12"/>
      <c r="C5" s="12"/>
      <c r="D5" s="12"/>
      <c r="E5" s="12"/>
      <c r="F5" s="12"/>
      <c r="G5" s="12"/>
      <c r="H5" s="12"/>
    </row>
    <row r="6" spans="1:8" x14ac:dyDescent="0.25">
      <c r="A6" s="12"/>
      <c r="B6" s="12"/>
      <c r="C6" s="12"/>
      <c r="D6" s="12"/>
      <c r="E6" s="12"/>
      <c r="F6" s="12"/>
      <c r="G6" s="12"/>
      <c r="H6" s="12"/>
    </row>
    <row r="7" spans="1:8" x14ac:dyDescent="0.25">
      <c r="A7" s="12"/>
      <c r="B7" s="12"/>
      <c r="C7" s="12"/>
      <c r="D7" s="12"/>
      <c r="E7" s="12"/>
      <c r="F7" s="12"/>
      <c r="G7" s="12"/>
      <c r="H7" s="12"/>
    </row>
    <row r="9" spans="1:8" x14ac:dyDescent="0.25">
      <c r="A9" s="4" t="s">
        <v>6</v>
      </c>
      <c r="B9" s="5" t="s">
        <v>11</v>
      </c>
      <c r="C9" s="5" t="s">
        <v>12</v>
      </c>
      <c r="D9" s="5" t="s">
        <v>13</v>
      </c>
    </row>
    <row r="10" spans="1:8" x14ac:dyDescent="0.25">
      <c r="A10" s="6" t="s">
        <v>10</v>
      </c>
      <c r="B10" s="7">
        <v>100000</v>
      </c>
      <c r="C10" s="5">
        <v>240000000</v>
      </c>
      <c r="D10" s="5">
        <f>C10+B10</f>
        <v>240100000</v>
      </c>
    </row>
    <row r="11" spans="1:8" x14ac:dyDescent="0.25">
      <c r="A11" s="6" t="s">
        <v>4</v>
      </c>
      <c r="B11" s="7">
        <v>300</v>
      </c>
      <c r="C11" s="5">
        <v>300</v>
      </c>
      <c r="D11" s="5">
        <f>D12/D13</f>
        <v>300</v>
      </c>
    </row>
    <row r="12" spans="1:8" x14ac:dyDescent="0.25">
      <c r="A12" s="6" t="s">
        <v>2</v>
      </c>
      <c r="B12" s="7">
        <f>0.5*B10</f>
        <v>50000</v>
      </c>
      <c r="C12" s="5">
        <f>C10/2</f>
        <v>120000000</v>
      </c>
      <c r="D12" s="5">
        <f t="shared" ref="D12:D14" si="0">C12+B12</f>
        <v>120050000</v>
      </c>
    </row>
    <row r="13" spans="1:8" x14ac:dyDescent="0.25">
      <c r="A13" s="6" t="s">
        <v>0</v>
      </c>
      <c r="B13" s="3">
        <f>B12/B11</f>
        <v>166.66666666666666</v>
      </c>
      <c r="C13" s="5">
        <f>C12/C11</f>
        <v>400000</v>
      </c>
      <c r="D13" s="5">
        <f t="shared" si="0"/>
        <v>400166.66666666669</v>
      </c>
    </row>
    <row r="14" spans="1:8" x14ac:dyDescent="0.25">
      <c r="A14" s="6" t="s">
        <v>3</v>
      </c>
      <c r="B14" s="7">
        <f>B12+B13*B11</f>
        <v>100000</v>
      </c>
      <c r="C14" s="5">
        <f>C13*C11+C12</f>
        <v>240000000</v>
      </c>
      <c r="D14" s="5">
        <f t="shared" si="0"/>
        <v>240100000</v>
      </c>
    </row>
    <row r="15" spans="1:8" x14ac:dyDescent="0.25">
      <c r="A15" s="6" t="s">
        <v>14</v>
      </c>
      <c r="B15" s="14">
        <f>B14/C14</f>
        <v>4.1666666666666669E-4</v>
      </c>
    </row>
    <row r="16" spans="1:8" x14ac:dyDescent="0.25">
      <c r="A16" s="6" t="s">
        <v>15</v>
      </c>
      <c r="B16" s="7">
        <f>D13*D12</f>
        <v>48040008333333.336</v>
      </c>
    </row>
    <row r="18" spans="1:3" x14ac:dyDescent="0.25">
      <c r="A18" s="1" t="s">
        <v>1</v>
      </c>
      <c r="B18" s="2" t="s">
        <v>16</v>
      </c>
      <c r="C18" s="5" t="s">
        <v>11</v>
      </c>
    </row>
    <row r="19" spans="1:3" x14ac:dyDescent="0.25">
      <c r="A19" s="1" t="s">
        <v>4</v>
      </c>
      <c r="B19" s="2">
        <v>330</v>
      </c>
    </row>
    <row r="20" spans="1:3" x14ac:dyDescent="0.25">
      <c r="A20" s="1" t="s">
        <v>2</v>
      </c>
      <c r="B20" s="2">
        <f>B21*B19</f>
        <v>125909502.2228267</v>
      </c>
      <c r="C20" s="5">
        <f>B15*B20</f>
        <v>52462.29259284446</v>
      </c>
    </row>
    <row r="21" spans="1:3" x14ac:dyDescent="0.25">
      <c r="A21" s="1" t="s">
        <v>0</v>
      </c>
      <c r="B21" s="8">
        <f>SQRT(B16/B19)</f>
        <v>381543.94612977788</v>
      </c>
      <c r="C21" s="9">
        <f>B15*B21</f>
        <v>158.97664422074078</v>
      </c>
    </row>
    <row r="22" spans="1:3" x14ac:dyDescent="0.25">
      <c r="A22" s="1" t="s">
        <v>3</v>
      </c>
      <c r="B22" s="2">
        <f>B20+B21*B19</f>
        <v>251819004.44565341</v>
      </c>
      <c r="C22" s="5">
        <f>B15*B22</f>
        <v>104924.58518568892</v>
      </c>
    </row>
    <row r="24" spans="1:3" x14ac:dyDescent="0.25">
      <c r="A24" s="4" t="s">
        <v>5</v>
      </c>
    </row>
    <row r="25" spans="1:3" x14ac:dyDescent="0.25">
      <c r="A25" s="1" t="s">
        <v>3</v>
      </c>
      <c r="B25" s="10">
        <f>C22</f>
        <v>104924.58518568892</v>
      </c>
    </row>
    <row r="27" spans="1:3" x14ac:dyDescent="0.25">
      <c r="A27" s="4" t="s">
        <v>7</v>
      </c>
    </row>
    <row r="28" spans="1:3" x14ac:dyDescent="0.25">
      <c r="A28" s="4" t="s">
        <v>18</v>
      </c>
      <c r="B28" s="5">
        <f>30*B13</f>
        <v>5000</v>
      </c>
    </row>
    <row r="29" spans="1:3" x14ac:dyDescent="0.25">
      <c r="A29" s="4" t="s">
        <v>8</v>
      </c>
      <c r="B29" s="5">
        <f>B25-B14-B28</f>
        <v>-75.414814311079681</v>
      </c>
    </row>
    <row r="31" spans="1:3" x14ac:dyDescent="0.25">
      <c r="A31" s="4" t="s">
        <v>19</v>
      </c>
    </row>
    <row r="32" spans="1:3" x14ac:dyDescent="0.25">
      <c r="A32" s="1" t="s">
        <v>9</v>
      </c>
      <c r="B32" s="2">
        <v>0.1</v>
      </c>
    </row>
    <row r="33" spans="1:5" ht="82.9" customHeight="1" x14ac:dyDescent="0.25">
      <c r="A33" s="13" t="s">
        <v>20</v>
      </c>
      <c r="B33" s="13"/>
      <c r="C33" s="13"/>
      <c r="D33" s="13"/>
      <c r="E33" s="13"/>
    </row>
    <row r="34" spans="1:5" x14ac:dyDescent="0.25">
      <c r="A34" s="1"/>
      <c r="B34" s="2"/>
    </row>
    <row r="35" spans="1:5" x14ac:dyDescent="0.25">
      <c r="A35" s="1"/>
      <c r="B35" s="2"/>
    </row>
    <row r="36" spans="1:5" x14ac:dyDescent="0.25">
      <c r="A36" s="1"/>
      <c r="B36" s="2"/>
    </row>
  </sheetData>
  <mergeCells count="2">
    <mergeCell ref="A2:H7"/>
    <mergeCell ref="A33:E33"/>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Farhan</dc:creator>
  <cp:lastModifiedBy>Farhan</cp:lastModifiedBy>
  <dcterms:created xsi:type="dcterms:W3CDTF">2022-04-26T13:14:57Z</dcterms:created>
  <dcterms:modified xsi:type="dcterms:W3CDTF">2022-04-28T13:18:28Z</dcterms:modified>
</cp:coreProperties>
</file>