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sh\OneDrive\Documents\Farhana's 2021\Others\Mentor_KWSQA\"/>
    </mc:Choice>
  </mc:AlternateContent>
  <xr:revisionPtr revIDLastSave="0" documentId="13_ncr:1_{3E4AB1DA-FC2A-4C86-B666-2FC248D03334}" xr6:coauthVersionLast="47" xr6:coauthVersionMax="47" xr10:uidLastSave="{00000000-0000-0000-0000-000000000000}"/>
  <bookViews>
    <workbookView xWindow="1095" yWindow="-15870" windowWidth="25440" windowHeight="15270" xr2:uid="{93049011-C41D-4134-9DE1-875C2DCDD0DA}"/>
  </bookViews>
  <sheets>
    <sheet name="Test Status Report" sheetId="1" r:id="rId1"/>
    <sheet name="Testing Metrics" sheetId="2" r:id="rId2"/>
    <sheet name="Defect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3" l="1"/>
  <c r="V5" i="3"/>
  <c r="T10" i="3"/>
  <c r="S10" i="3"/>
  <c r="R10" i="3"/>
  <c r="Q10" i="3"/>
  <c r="P10" i="3"/>
  <c r="O10" i="3"/>
  <c r="N10" i="3"/>
  <c r="M10" i="3"/>
  <c r="L10" i="3"/>
  <c r="U6" i="3"/>
  <c r="U9" i="3" s="1"/>
  <c r="U7" i="3"/>
  <c r="U8" i="3"/>
  <c r="U5" i="3"/>
  <c r="O9" i="3"/>
  <c r="P9" i="3"/>
  <c r="Q9" i="3"/>
  <c r="R9" i="3"/>
  <c r="S9" i="3"/>
  <c r="T9" i="3"/>
  <c r="N9" i="3"/>
  <c r="H6" i="3"/>
  <c r="H7" i="3" s="1"/>
  <c r="D5" i="2"/>
  <c r="E5" i="2" s="1"/>
  <c r="E7" i="2" s="1"/>
  <c r="F7" i="2" l="1"/>
</calcChain>
</file>

<file path=xl/sharedStrings.xml><?xml version="1.0" encoding="utf-8"?>
<sst xmlns="http://schemas.openxmlformats.org/spreadsheetml/2006/main" count="291" uniqueCount="109">
  <si>
    <t>Module</t>
  </si>
  <si>
    <t>Scenarios</t>
  </si>
  <si>
    <t>Sub Levels</t>
  </si>
  <si>
    <t>Complexity</t>
  </si>
  <si>
    <t>Responsible Tester</t>
  </si>
  <si>
    <t>Date of Execution</t>
  </si>
  <si>
    <t>Status (Pass/Fail/not executed)</t>
  </si>
  <si>
    <t>Defect ID-Brief description</t>
  </si>
  <si>
    <t>Severity</t>
  </si>
  <si>
    <t>Status</t>
  </si>
  <si>
    <t>Registration</t>
  </si>
  <si>
    <t>Verify successful creation of new account</t>
  </si>
  <si>
    <t>Medium</t>
  </si>
  <si>
    <t>Farhana</t>
  </si>
  <si>
    <t>25-04-2023</t>
  </si>
  <si>
    <t>Pass</t>
  </si>
  <si>
    <t>Information Page</t>
  </si>
  <si>
    <t>Addresses Page</t>
  </si>
  <si>
    <t>Create new address</t>
  </si>
  <si>
    <t>Update existing address</t>
  </si>
  <si>
    <t>Delete existing address</t>
  </si>
  <si>
    <t>Order History and Details Page</t>
  </si>
  <si>
    <t>View order lists</t>
  </si>
  <si>
    <t>not executed</t>
  </si>
  <si>
    <t>Credit Slips Page</t>
  </si>
  <si>
    <t>Wish List Page</t>
  </si>
  <si>
    <t>View credits slips</t>
  </si>
  <si>
    <t>View wish list items</t>
  </si>
  <si>
    <t>Add to cart</t>
  </si>
  <si>
    <t>Delete wish list item</t>
  </si>
  <si>
    <t>Write review &amp; view message</t>
  </si>
  <si>
    <t>Access data</t>
  </si>
  <si>
    <t>Rectify &amp; erase requests</t>
  </si>
  <si>
    <t>Complex</t>
  </si>
  <si>
    <t>GDPR-Personal Data Page</t>
  </si>
  <si>
    <t>My Alerts Page</t>
  </si>
  <si>
    <t>View mail alerts</t>
  </si>
  <si>
    <t>Login Page</t>
  </si>
  <si>
    <t>Verify successful login</t>
  </si>
  <si>
    <t>Login &amp; Logout</t>
  </si>
  <si>
    <t>Sign Out</t>
  </si>
  <si>
    <t>Verify sucessful logout</t>
  </si>
  <si>
    <t>Google Translator</t>
  </si>
  <si>
    <t>English Translated Pages</t>
  </si>
  <si>
    <t>French Translated Pages</t>
  </si>
  <si>
    <t>Verify successful translation of web pages in French</t>
  </si>
  <si>
    <t>Verify successful translation of web pages in English</t>
  </si>
  <si>
    <t>Fail</t>
  </si>
  <si>
    <t>Open</t>
  </si>
  <si>
    <t>Product list category/subcategory/brand/supplier wise</t>
  </si>
  <si>
    <t>Display category/subcategory/brand/supplier wise product list</t>
  </si>
  <si>
    <t>Display correct spellings</t>
  </si>
  <si>
    <t>Low</t>
  </si>
  <si>
    <t>Product Sort</t>
  </si>
  <si>
    <t>Category/subcategory/brand/supplier wise product list</t>
  </si>
  <si>
    <t>Sort products by relevance</t>
  </si>
  <si>
    <t>Sort products by sales</t>
  </si>
  <si>
    <t>Sort products by name, A to Z</t>
  </si>
  <si>
    <t>Sort products by name, Z to A</t>
  </si>
  <si>
    <t>Sort products by price, low to high</t>
  </si>
  <si>
    <t>Sort products by price, high to low</t>
  </si>
  <si>
    <t>Category/subcategory/brand wise product sorting</t>
  </si>
  <si>
    <t>Product list in different currency CAD/USD/EUR</t>
  </si>
  <si>
    <t>Products pricing in CAD/USD/EUR</t>
  </si>
  <si>
    <t>Display product list in CAD</t>
  </si>
  <si>
    <t>Display product list in USD</t>
  </si>
  <si>
    <t>Display product list in EUR</t>
  </si>
  <si>
    <t>Display matched pictures for products for subcategories</t>
  </si>
  <si>
    <t xml:space="preserve">Display matched pictures for products for categories </t>
  </si>
  <si>
    <t>Adding items to cart</t>
  </si>
  <si>
    <t>Cart</t>
  </si>
  <si>
    <t>Add correct quantity for each item</t>
  </si>
  <si>
    <t>Display correct quantity and total for each item added</t>
  </si>
  <si>
    <t>26-04-2023</t>
  </si>
  <si>
    <t>27-04-2023</t>
  </si>
  <si>
    <t>24-04-2023</t>
  </si>
  <si>
    <t>Display 'out of stock' message when unavailable quantity is added</t>
  </si>
  <si>
    <t>ID001: Whole page not translated into French when French translator turned on</t>
  </si>
  <si>
    <t>ID002: The word "favorites" used in the description for “Clothes” is grammatically incorrect</t>
  </si>
  <si>
    <t>ID003: Images of bags displayed for subcategories do not reflect “Men” and “Women”.  Unmatched image for "Home Accessories"</t>
  </si>
  <si>
    <t>ID004: Unmatched image for "Accessories"</t>
  </si>
  <si>
    <t>ID005: No product displayed when sorted</t>
  </si>
  <si>
    <t>ID006:No product displayed when sorted</t>
  </si>
  <si>
    <t>ID007: When more than one quantity is added to the cart, the item total displays $0.01 or in some cases $0.02 less</t>
  </si>
  <si>
    <t>ID008: When large quantity is added, message is not displayed and cart also shows the total but later the message appears</t>
  </si>
  <si>
    <t>Total Amount</t>
  </si>
  <si>
    <t>Display correct total for all items in cart</t>
  </si>
  <si>
    <t>ID009: Shopping Cart Total Amount displays $0.01 less than the actual value</t>
  </si>
  <si>
    <t>Payment Page</t>
  </si>
  <si>
    <t>Display Personal information. Address, shipping method and payment options</t>
  </si>
  <si>
    <t>Order Page</t>
  </si>
  <si>
    <t>ID010: Missing VAT, HST</t>
  </si>
  <si>
    <t>Checkout</t>
  </si>
  <si>
    <t xml:space="preserve">Display Subtotal, shipping charges, VAT, HST </t>
  </si>
  <si>
    <t>Payment</t>
  </si>
  <si>
    <t>Display payment page</t>
  </si>
  <si>
    <t>Select payment method</t>
  </si>
  <si>
    <t>Make payment</t>
  </si>
  <si>
    <t>ID011: Page not ready</t>
  </si>
  <si>
    <t>Test cases planned</t>
  </si>
  <si>
    <t>Test cases executed</t>
  </si>
  <si>
    <t>TCs Pass</t>
  </si>
  <si>
    <t>TCs Failed</t>
  </si>
  <si>
    <t>Major</t>
  </si>
  <si>
    <t>Critical</t>
  </si>
  <si>
    <t>Cosmetic</t>
  </si>
  <si>
    <t>Total</t>
  </si>
  <si>
    <t>Closed</t>
  </si>
  <si>
    <t>Total--&gt;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</si>
</sst>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</a:t>
            </a:r>
            <a:r>
              <a:rPr lang="en-US" baseline="0"/>
              <a:t> Pass vs Fail</a:t>
            </a:r>
            <a:endParaRPr lang="en-US"/>
          </a:p>
        </c:rich>
      </c:tx>
      <c:layout>
        <c:manualLayout>
          <c:xMode val="edge"/>
          <c:yMode val="edge"/>
          <c:x val="0.3511384692073840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'Testing Metrics'!$E$4</c:f>
              <c:strCache>
                <c:ptCount val="1"/>
                <c:pt idx="0">
                  <c:v>TCs Pass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8E-42C1-9669-E3EDFF7FA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8E-42C1-9669-E3EDFF7FA6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'Testing Metrics'!$E$4:$F$4</c:f>
              <c:strCache>
                <c:ptCount val="2"/>
                <c:pt idx="0">
                  <c:v>TCs Pass</c:v>
                </c:pt>
                <c:pt idx="1">
                  <c:v>TCs Failed</c:v>
                </c:pt>
              </c:strCache>
            </c:strRef>
          </c:cat>
          <c:val>
            <c:numRef>
              <c:f>'Testing Metrics'!$E$7:$F$7</c:f>
              <c:numCache>
                <c:formatCode>0%</c:formatCode>
                <c:ptCount val="2"/>
                <c:pt idx="0">
                  <c:v>0.65625</c:v>
                </c:pt>
                <c:pt idx="1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F-494B-AC5F-F95873206DD8}"/>
            </c:ext>
          </c:extLst>
        </c:ser>
        <c:ser>
          <c:idx val="1"/>
          <c:order val="1"/>
          <c:tx>
            <c:strRef>
              <c:f>'Testing Metrics'!$F$4</c:f>
              <c:strCache>
                <c:ptCount val="1"/>
                <c:pt idx="0">
                  <c:v>TCs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8E-42C1-9669-E3EDFF7FA624}"/>
              </c:ext>
            </c:extLst>
          </c:dPt>
          <c:cat>
            <c:strRef>
              <c:f>'Testing Metrics'!$E$4:$F$4</c:f>
              <c:strCache>
                <c:ptCount val="2"/>
                <c:pt idx="0">
                  <c:v>TCs Pass</c:v>
                </c:pt>
                <c:pt idx="1">
                  <c:v>TCs Failed</c:v>
                </c:pt>
              </c:strCache>
            </c:strRef>
          </c:cat>
          <c:val>
            <c:numRef>
              <c:f>'Testing Metrics'!$F$7</c:f>
              <c:numCache>
                <c:formatCode>0%</c:formatCode>
                <c:ptCount val="1"/>
                <c:pt idx="0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F-494B-AC5F-F9587320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Defects Severity &amp;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Defects!$C$5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Defects!$D$4:$G$4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Medium</c:v>
                </c:pt>
                <c:pt idx="3">
                  <c:v>Cosmetic</c:v>
                </c:pt>
              </c:strCache>
            </c:strRef>
          </c:cat>
          <c:val>
            <c:numRef>
              <c:f>Defects!$D$5:$G$5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488-9B20-7427091422F6}"/>
            </c:ext>
          </c:extLst>
        </c:ser>
        <c:ser>
          <c:idx val="1"/>
          <c:order val="1"/>
          <c:tx>
            <c:strRef>
              <c:f>Defects!$C$6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Defects!$D$4:$G$4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Medium</c:v>
                </c:pt>
                <c:pt idx="3">
                  <c:v>Cosmetic</c:v>
                </c:pt>
              </c:strCache>
            </c:strRef>
          </c:cat>
          <c:val>
            <c:numRef>
              <c:f>Defects!$D$6:$G$6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D-4488-9B20-74270914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5891567"/>
        <c:axId val="1645878607"/>
        <c:axId val="0"/>
      </c:bar3DChart>
      <c:catAx>
        <c:axId val="16458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78607"/>
        <c:crosses val="autoZero"/>
        <c:auto val="1"/>
        <c:lblAlgn val="ctr"/>
        <c:lblOffset val="100"/>
        <c:noMultiLvlLbl val="0"/>
      </c:catAx>
      <c:valAx>
        <c:axId val="1645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3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4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Defects Distribution-Module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C4-4879-ACF4-7BD9141437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C4-4879-ACF4-7BD9141437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C4-4879-ACF4-7BD9141437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C4-4879-ACF4-7BD9141437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C4-4879-ACF4-7BD9141437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BC4-4879-ACF4-7BD9141437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E4-4F30-B7F4-853C3287452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BC4-4879-ACF4-7BD9141437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BC4-4879-ACF4-7BD914143741}"/>
              </c:ext>
            </c:extLst>
          </c:dPt>
          <c:dLbls>
            <c:dLbl>
              <c:idx val="6"/>
              <c:layout>
                <c:manualLayout>
                  <c:x val="-9.2095198154090695E-3"/>
                  <c:y val="-8.0869859810146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4-4F30-B7F4-853C32874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Defects!$L$4:$T$4</c:f>
              <c:strCache>
                <c:ptCount val="9"/>
                <c:pt idx="0">
                  <c:v>Registration</c:v>
                </c:pt>
                <c:pt idx="1">
                  <c:v>Login &amp; Logout</c:v>
                </c:pt>
                <c:pt idx="2">
                  <c:v>Google Translator</c:v>
                </c:pt>
                <c:pt idx="3">
                  <c:v>Product list category/subcategory/brand/supplier wise</c:v>
                </c:pt>
                <c:pt idx="4">
                  <c:v>Product Sort</c:v>
                </c:pt>
                <c:pt idx="5">
                  <c:v>Product list in different currency CAD/USD/EUR</c:v>
                </c:pt>
                <c:pt idx="6">
                  <c:v>Cart</c:v>
                </c:pt>
                <c:pt idx="7">
                  <c:v>Checkout</c:v>
                </c:pt>
                <c:pt idx="8">
                  <c:v>Payment</c:v>
                </c:pt>
              </c:strCache>
            </c:strRef>
          </c:cat>
          <c:val>
            <c:numRef>
              <c:f>Defects!$L$10:$T$10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0.27272727272727271</c:v>
                </c:pt>
                <c:pt idx="4">
                  <c:v>0.18181818181818182</c:v>
                </c:pt>
                <c:pt idx="5">
                  <c:v>0</c:v>
                </c:pt>
                <c:pt idx="6">
                  <c:v>0.27272727272727271</c:v>
                </c:pt>
                <c:pt idx="7">
                  <c:v>9.0909090909090912E-2</c:v>
                </c:pt>
                <c:pt idx="8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F30-B7F4-853C3287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492442</xdr:colOff>
      <xdr:row>8</xdr:row>
      <xdr:rowOff>10477</xdr:rowOff>
    </xdr:from>
    <xdr:to>
      <xdr:col>7</xdr:col>
      <xdr:colOff>75247</xdr:colOff>
      <xdr:row>23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8C2F0-FD41-B9F7-77FB-09A2913F7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75247</xdr:rowOff>
    </xdr:from>
    <xdr:to>
      <xdr:col>8</xdr:col>
      <xdr:colOff>542925</xdr:colOff>
      <xdr:row>23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D2E04-1F8C-F0AC-C3C2-0E156B3D9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12</xdr:row>
      <xdr:rowOff>12382</xdr:rowOff>
    </xdr:from>
    <xdr:to>
      <xdr:col>20</xdr:col>
      <xdr:colOff>441959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78DD8-3D20-C5FD-B122-AD15CEF4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B2FC-80A1-4F7B-ABE9-3A746A0E6869}">
  <dimension ref="D3:M43"/>
  <sheetViews>
    <sheetView tabSelected="1" workbookViewId="0">
      <selection activeCell="F45" sqref="F45"/>
    </sheetView>
  </sheetViews>
  <sheetFormatPr defaultRowHeight="14.4" x14ac:dyDescent="0.3"/>
  <cols>
    <col min="1" max="3" width="8.88671875" style="1"/>
    <col min="4" max="4" width="18" style="1" customWidth="1"/>
    <col min="5" max="5" width="28" style="1" customWidth="1"/>
    <col min="6" max="6" width="30.77734375" style="1" customWidth="1"/>
    <col min="7" max="7" width="10.77734375" style="1" bestFit="1" customWidth="1"/>
    <col min="8" max="8" width="11.5546875" style="1" customWidth="1"/>
    <col min="9" max="9" width="10.5546875" style="1" customWidth="1"/>
    <col min="10" max="10" width="14" style="1" customWidth="1"/>
    <col min="11" max="11" width="19.33203125" style="1" customWidth="1"/>
    <col min="12" max="16384" width="8.88671875" style="1"/>
  </cols>
  <sheetData>
    <row r="3" spans="4:13" ht="15" thickBot="1" x14ac:dyDescent="0.35"/>
    <row r="4" spans="4:13" ht="43.8" thickBot="1" x14ac:dyDescent="0.35">
      <c r="D4" s="23" t="s">
        <v>0</v>
      </c>
      <c r="E4" s="20" t="s">
        <v>1</v>
      </c>
      <c r="F4" s="16" t="s">
        <v>2</v>
      </c>
      <c r="G4" s="16" t="s">
        <v>3</v>
      </c>
      <c r="H4" s="17" t="s">
        <v>4</v>
      </c>
      <c r="I4" s="17" t="s">
        <v>5</v>
      </c>
      <c r="J4" s="18" t="s">
        <v>6</v>
      </c>
      <c r="K4" s="17" t="s">
        <v>7</v>
      </c>
      <c r="L4" s="17" t="s">
        <v>8</v>
      </c>
      <c r="M4" s="19" t="s">
        <v>9</v>
      </c>
    </row>
    <row r="5" spans="4:13" ht="28.8" x14ac:dyDescent="0.3">
      <c r="D5" s="45" t="s">
        <v>10</v>
      </c>
      <c r="E5" s="21" t="s">
        <v>16</v>
      </c>
      <c r="F5" s="13" t="s">
        <v>11</v>
      </c>
      <c r="G5" s="12" t="s">
        <v>12</v>
      </c>
      <c r="H5" s="12" t="s">
        <v>13</v>
      </c>
      <c r="I5" s="12" t="s">
        <v>75</v>
      </c>
      <c r="J5" s="14" t="s">
        <v>15</v>
      </c>
      <c r="K5" s="12"/>
      <c r="L5" s="12"/>
      <c r="M5" s="15"/>
    </row>
    <row r="6" spans="4:13" x14ac:dyDescent="0.3">
      <c r="D6" s="40"/>
      <c r="E6" s="42" t="s">
        <v>17</v>
      </c>
      <c r="F6" s="2" t="s">
        <v>18</v>
      </c>
      <c r="G6" s="2" t="s">
        <v>12</v>
      </c>
      <c r="H6" s="2" t="s">
        <v>13</v>
      </c>
      <c r="I6" s="2" t="s">
        <v>75</v>
      </c>
      <c r="J6" s="4" t="s">
        <v>15</v>
      </c>
      <c r="K6" s="2"/>
      <c r="L6" s="2"/>
      <c r="M6" s="8"/>
    </row>
    <row r="7" spans="4:13" x14ac:dyDescent="0.3">
      <c r="D7" s="40"/>
      <c r="E7" s="42"/>
      <c r="F7" s="2" t="s">
        <v>19</v>
      </c>
      <c r="G7" s="2" t="s">
        <v>12</v>
      </c>
      <c r="H7" s="2" t="s">
        <v>13</v>
      </c>
      <c r="I7" s="2" t="s">
        <v>75</v>
      </c>
      <c r="J7" s="4" t="s">
        <v>15</v>
      </c>
      <c r="K7" s="2"/>
      <c r="L7" s="2"/>
      <c r="M7" s="8"/>
    </row>
    <row r="8" spans="4:13" x14ac:dyDescent="0.3">
      <c r="D8" s="40"/>
      <c r="E8" s="42"/>
      <c r="F8" s="2" t="s">
        <v>20</v>
      </c>
      <c r="G8" s="2" t="s">
        <v>12</v>
      </c>
      <c r="H8" s="2" t="s">
        <v>13</v>
      </c>
      <c r="I8" s="2" t="s">
        <v>75</v>
      </c>
      <c r="J8" s="4" t="s">
        <v>15</v>
      </c>
      <c r="K8" s="2"/>
      <c r="L8" s="2"/>
      <c r="M8" s="8"/>
    </row>
    <row r="9" spans="4:13" x14ac:dyDescent="0.3">
      <c r="D9" s="40"/>
      <c r="E9" s="22" t="s">
        <v>21</v>
      </c>
      <c r="F9" s="2" t="s">
        <v>22</v>
      </c>
      <c r="G9" s="2" t="s">
        <v>12</v>
      </c>
      <c r="H9" s="2" t="s">
        <v>13</v>
      </c>
      <c r="I9" s="2" t="s">
        <v>75</v>
      </c>
      <c r="J9" s="4" t="s">
        <v>23</v>
      </c>
      <c r="K9" s="2"/>
      <c r="L9" s="2"/>
      <c r="M9" s="8"/>
    </row>
    <row r="10" spans="4:13" x14ac:dyDescent="0.3">
      <c r="D10" s="40"/>
      <c r="E10" s="22" t="s">
        <v>24</v>
      </c>
      <c r="F10" s="2" t="s">
        <v>26</v>
      </c>
      <c r="G10" s="2" t="s">
        <v>12</v>
      </c>
      <c r="H10" s="2" t="s">
        <v>13</v>
      </c>
      <c r="I10" s="2" t="s">
        <v>75</v>
      </c>
      <c r="J10" s="4" t="s">
        <v>23</v>
      </c>
      <c r="K10" s="2"/>
      <c r="L10" s="2"/>
      <c r="M10" s="8"/>
    </row>
    <row r="11" spans="4:13" x14ac:dyDescent="0.3">
      <c r="D11" s="40"/>
      <c r="E11" s="42" t="s">
        <v>25</v>
      </c>
      <c r="F11" s="2" t="s">
        <v>27</v>
      </c>
      <c r="G11" s="2" t="s">
        <v>12</v>
      </c>
      <c r="H11" s="2" t="s">
        <v>13</v>
      </c>
      <c r="I11" s="2" t="s">
        <v>75</v>
      </c>
      <c r="J11" s="4" t="s">
        <v>15</v>
      </c>
      <c r="K11" s="2"/>
      <c r="L11" s="2"/>
      <c r="M11" s="8"/>
    </row>
    <row r="12" spans="4:13" x14ac:dyDescent="0.3">
      <c r="D12" s="40"/>
      <c r="E12" s="42"/>
      <c r="F12" s="2" t="s">
        <v>28</v>
      </c>
      <c r="G12" s="2" t="s">
        <v>12</v>
      </c>
      <c r="H12" s="2" t="s">
        <v>13</v>
      </c>
      <c r="I12" s="2" t="s">
        <v>75</v>
      </c>
      <c r="J12" s="4" t="s">
        <v>15</v>
      </c>
      <c r="K12" s="2"/>
      <c r="L12" s="2"/>
      <c r="M12" s="8"/>
    </row>
    <row r="13" spans="4:13" x14ac:dyDescent="0.3">
      <c r="D13" s="40"/>
      <c r="E13" s="42"/>
      <c r="F13" s="2" t="s">
        <v>29</v>
      </c>
      <c r="G13" s="2" t="s">
        <v>12</v>
      </c>
      <c r="H13" s="2" t="s">
        <v>13</v>
      </c>
      <c r="I13" s="2" t="s">
        <v>75</v>
      </c>
      <c r="J13" s="4" t="s">
        <v>15</v>
      </c>
      <c r="K13" s="2"/>
      <c r="L13" s="2"/>
      <c r="M13" s="8"/>
    </row>
    <row r="14" spans="4:13" x14ac:dyDescent="0.3">
      <c r="D14" s="40"/>
      <c r="E14" s="42"/>
      <c r="F14" s="3" t="s">
        <v>30</v>
      </c>
      <c r="G14" s="2" t="s">
        <v>12</v>
      </c>
      <c r="H14" s="2" t="s">
        <v>13</v>
      </c>
      <c r="I14" s="2" t="s">
        <v>75</v>
      </c>
      <c r="J14" s="4" t="s">
        <v>15</v>
      </c>
      <c r="K14" s="2"/>
      <c r="L14" s="2"/>
      <c r="M14" s="8"/>
    </row>
    <row r="15" spans="4:13" x14ac:dyDescent="0.3">
      <c r="D15" s="40"/>
      <c r="E15" s="42" t="s">
        <v>34</v>
      </c>
      <c r="F15" s="2" t="s">
        <v>31</v>
      </c>
      <c r="G15" s="2" t="s">
        <v>33</v>
      </c>
      <c r="H15" s="2" t="s">
        <v>13</v>
      </c>
      <c r="I15" s="2" t="s">
        <v>75</v>
      </c>
      <c r="J15" s="4" t="s">
        <v>23</v>
      </c>
      <c r="K15" s="2"/>
      <c r="L15" s="2"/>
      <c r="M15" s="8"/>
    </row>
    <row r="16" spans="4:13" x14ac:dyDescent="0.3">
      <c r="D16" s="40"/>
      <c r="E16" s="42"/>
      <c r="F16" s="2" t="s">
        <v>32</v>
      </c>
      <c r="G16" s="2" t="s">
        <v>33</v>
      </c>
      <c r="H16" s="2" t="s">
        <v>13</v>
      </c>
      <c r="I16" s="2" t="s">
        <v>75</v>
      </c>
      <c r="J16" s="4" t="s">
        <v>23</v>
      </c>
      <c r="K16" s="2"/>
      <c r="L16" s="2"/>
      <c r="M16" s="8"/>
    </row>
    <row r="17" spans="4:13" x14ac:dyDescent="0.3">
      <c r="D17" s="40"/>
      <c r="E17" s="22" t="s">
        <v>35</v>
      </c>
      <c r="F17" s="2" t="s">
        <v>36</v>
      </c>
      <c r="G17" s="2" t="s">
        <v>12</v>
      </c>
      <c r="H17" s="2" t="s">
        <v>13</v>
      </c>
      <c r="I17" s="2" t="s">
        <v>75</v>
      </c>
      <c r="J17" s="4" t="s">
        <v>23</v>
      </c>
      <c r="K17" s="2"/>
      <c r="L17" s="2"/>
      <c r="M17" s="8"/>
    </row>
    <row r="18" spans="4:13" x14ac:dyDescent="0.3">
      <c r="D18" s="40" t="s">
        <v>39</v>
      </c>
      <c r="E18" s="22" t="s">
        <v>37</v>
      </c>
      <c r="F18" s="2" t="s">
        <v>38</v>
      </c>
      <c r="G18" s="2" t="s">
        <v>12</v>
      </c>
      <c r="H18" s="2" t="s">
        <v>13</v>
      </c>
      <c r="I18" s="2" t="s">
        <v>75</v>
      </c>
      <c r="J18" s="4" t="s">
        <v>15</v>
      </c>
      <c r="K18" s="2"/>
      <c r="L18" s="2"/>
      <c r="M18" s="8"/>
    </row>
    <row r="19" spans="4:13" x14ac:dyDescent="0.3">
      <c r="D19" s="40"/>
      <c r="E19" s="22" t="s">
        <v>40</v>
      </c>
      <c r="F19" s="2" t="s">
        <v>41</v>
      </c>
      <c r="G19" s="2" t="s">
        <v>12</v>
      </c>
      <c r="H19" s="2" t="s">
        <v>13</v>
      </c>
      <c r="I19" s="2" t="s">
        <v>75</v>
      </c>
      <c r="J19" s="4" t="s">
        <v>15</v>
      </c>
      <c r="K19" s="2"/>
      <c r="L19" s="2"/>
      <c r="M19" s="8"/>
    </row>
    <row r="20" spans="4:13" ht="28.8" x14ac:dyDescent="0.3">
      <c r="D20" s="40" t="s">
        <v>42</v>
      </c>
      <c r="E20" s="22" t="s">
        <v>43</v>
      </c>
      <c r="F20" s="3" t="s">
        <v>46</v>
      </c>
      <c r="G20" s="2" t="s">
        <v>33</v>
      </c>
      <c r="H20" s="2" t="s">
        <v>13</v>
      </c>
      <c r="I20" s="2" t="s">
        <v>14</v>
      </c>
      <c r="J20" s="4" t="s">
        <v>15</v>
      </c>
      <c r="K20" s="2"/>
      <c r="L20" s="2"/>
      <c r="M20" s="8"/>
    </row>
    <row r="21" spans="4:13" ht="57.6" x14ac:dyDescent="0.3">
      <c r="D21" s="40"/>
      <c r="E21" s="22" t="s">
        <v>44</v>
      </c>
      <c r="F21" s="3" t="s">
        <v>45</v>
      </c>
      <c r="G21" s="2" t="s">
        <v>33</v>
      </c>
      <c r="H21" s="2" t="s">
        <v>13</v>
      </c>
      <c r="I21" s="2" t="s">
        <v>14</v>
      </c>
      <c r="J21" s="5" t="s">
        <v>47</v>
      </c>
      <c r="K21" s="6" t="s">
        <v>77</v>
      </c>
      <c r="L21" s="2" t="s">
        <v>12</v>
      </c>
      <c r="M21" s="8" t="s">
        <v>48</v>
      </c>
    </row>
    <row r="22" spans="4:13" ht="62.4" customHeight="1" x14ac:dyDescent="0.3">
      <c r="D22" s="44" t="s">
        <v>49</v>
      </c>
      <c r="E22" s="38" t="s">
        <v>54</v>
      </c>
      <c r="F22" s="3" t="s">
        <v>50</v>
      </c>
      <c r="G22" s="2" t="s">
        <v>12</v>
      </c>
      <c r="H22" s="2" t="s">
        <v>13</v>
      </c>
      <c r="I22" s="2" t="s">
        <v>73</v>
      </c>
      <c r="J22" s="2" t="s">
        <v>15</v>
      </c>
      <c r="K22" s="2"/>
      <c r="L22" s="2"/>
      <c r="M22" s="8"/>
    </row>
    <row r="23" spans="4:13" ht="86.4" x14ac:dyDescent="0.3">
      <c r="D23" s="44"/>
      <c r="E23" s="38"/>
      <c r="F23" s="3" t="s">
        <v>51</v>
      </c>
      <c r="G23" s="2" t="s">
        <v>52</v>
      </c>
      <c r="H23" s="2" t="s">
        <v>13</v>
      </c>
      <c r="I23" s="2" t="s">
        <v>73</v>
      </c>
      <c r="J23" s="5" t="s">
        <v>47</v>
      </c>
      <c r="K23" s="7" t="s">
        <v>78</v>
      </c>
      <c r="L23" s="2" t="s">
        <v>105</v>
      </c>
      <c r="M23" s="8" t="s">
        <v>48</v>
      </c>
    </row>
    <row r="24" spans="4:13" ht="100.8" x14ac:dyDescent="0.3">
      <c r="D24" s="44"/>
      <c r="E24" s="38"/>
      <c r="F24" s="3" t="s">
        <v>67</v>
      </c>
      <c r="G24" s="2" t="s">
        <v>12</v>
      </c>
      <c r="H24" s="2" t="s">
        <v>13</v>
      </c>
      <c r="I24" s="2" t="s">
        <v>73</v>
      </c>
      <c r="J24" s="5" t="s">
        <v>47</v>
      </c>
      <c r="K24" s="7" t="s">
        <v>79</v>
      </c>
      <c r="L24" s="2" t="s">
        <v>105</v>
      </c>
      <c r="M24" s="8" t="s">
        <v>48</v>
      </c>
    </row>
    <row r="25" spans="4:13" ht="43.2" x14ac:dyDescent="0.3">
      <c r="D25" s="44"/>
      <c r="E25" s="38"/>
      <c r="F25" s="3" t="s">
        <v>68</v>
      </c>
      <c r="G25" s="2" t="s">
        <v>12</v>
      </c>
      <c r="H25" s="2" t="s">
        <v>13</v>
      </c>
      <c r="I25" s="2" t="s">
        <v>73</v>
      </c>
      <c r="J25" s="5" t="s">
        <v>47</v>
      </c>
      <c r="K25" s="7" t="s">
        <v>80</v>
      </c>
      <c r="L25" s="2" t="s">
        <v>105</v>
      </c>
      <c r="M25" s="8" t="s">
        <v>48</v>
      </c>
    </row>
    <row r="26" spans="4:13" ht="28.8" customHeight="1" x14ac:dyDescent="0.3">
      <c r="D26" s="40" t="s">
        <v>53</v>
      </c>
      <c r="E26" s="38" t="s">
        <v>61</v>
      </c>
      <c r="F26" s="3" t="s">
        <v>56</v>
      </c>
      <c r="G26" s="2" t="s">
        <v>12</v>
      </c>
      <c r="H26" s="2" t="s">
        <v>13</v>
      </c>
      <c r="I26" s="2" t="s">
        <v>73</v>
      </c>
      <c r="J26" s="2" t="s">
        <v>15</v>
      </c>
      <c r="K26" s="2"/>
      <c r="L26" s="2"/>
      <c r="M26" s="8"/>
    </row>
    <row r="27" spans="4:13" x14ac:dyDescent="0.3">
      <c r="D27" s="40"/>
      <c r="E27" s="38"/>
      <c r="F27" s="2" t="s">
        <v>55</v>
      </c>
      <c r="G27" s="2" t="s">
        <v>12</v>
      </c>
      <c r="H27" s="2" t="s">
        <v>13</v>
      </c>
      <c r="I27" s="2" t="s">
        <v>73</v>
      </c>
      <c r="J27" s="2" t="s">
        <v>15</v>
      </c>
      <c r="K27" s="2"/>
      <c r="L27" s="2"/>
      <c r="M27" s="8"/>
    </row>
    <row r="28" spans="4:13" x14ac:dyDescent="0.3">
      <c r="D28" s="40"/>
      <c r="E28" s="38"/>
      <c r="F28" s="2" t="s">
        <v>57</v>
      </c>
      <c r="G28" s="2" t="s">
        <v>12</v>
      </c>
      <c r="H28" s="2" t="s">
        <v>13</v>
      </c>
      <c r="I28" s="2" t="s">
        <v>73</v>
      </c>
      <c r="J28" s="2" t="s">
        <v>15</v>
      </c>
      <c r="K28" s="2"/>
      <c r="L28" s="2"/>
      <c r="M28" s="8"/>
    </row>
    <row r="29" spans="4:13" x14ac:dyDescent="0.3">
      <c r="D29" s="40"/>
      <c r="E29" s="38"/>
      <c r="F29" s="2" t="s">
        <v>58</v>
      </c>
      <c r="G29" s="2" t="s">
        <v>12</v>
      </c>
      <c r="H29" s="2" t="s">
        <v>13</v>
      </c>
      <c r="I29" s="2" t="s">
        <v>73</v>
      </c>
      <c r="J29" s="2" t="s">
        <v>15</v>
      </c>
      <c r="K29" s="2"/>
      <c r="L29" s="2"/>
      <c r="M29" s="8"/>
    </row>
    <row r="30" spans="4:13" ht="28.8" x14ac:dyDescent="0.3">
      <c r="D30" s="40"/>
      <c r="E30" s="38"/>
      <c r="F30" s="2" t="s">
        <v>59</v>
      </c>
      <c r="G30" s="2" t="s">
        <v>12</v>
      </c>
      <c r="H30" s="2" t="s">
        <v>13</v>
      </c>
      <c r="I30" s="2" t="s">
        <v>73</v>
      </c>
      <c r="J30" s="5" t="s">
        <v>47</v>
      </c>
      <c r="K30" s="3" t="s">
        <v>81</v>
      </c>
      <c r="L30" s="2" t="s">
        <v>103</v>
      </c>
      <c r="M30" s="8" t="s">
        <v>48</v>
      </c>
    </row>
    <row r="31" spans="4:13" ht="28.8" x14ac:dyDescent="0.3">
      <c r="D31" s="40"/>
      <c r="E31" s="38"/>
      <c r="F31" s="2" t="s">
        <v>60</v>
      </c>
      <c r="G31" s="2" t="s">
        <v>12</v>
      </c>
      <c r="H31" s="2" t="s">
        <v>13</v>
      </c>
      <c r="I31" s="2" t="s">
        <v>73</v>
      </c>
      <c r="J31" s="5" t="s">
        <v>47</v>
      </c>
      <c r="K31" s="3" t="s">
        <v>82</v>
      </c>
      <c r="L31" s="2" t="s">
        <v>103</v>
      </c>
      <c r="M31" s="8" t="s">
        <v>48</v>
      </c>
    </row>
    <row r="32" spans="4:13" ht="43.2" customHeight="1" x14ac:dyDescent="0.3">
      <c r="D32" s="39" t="s">
        <v>62</v>
      </c>
      <c r="E32" s="38" t="s">
        <v>63</v>
      </c>
      <c r="F32" s="2" t="s">
        <v>64</v>
      </c>
      <c r="G32" s="2" t="s">
        <v>12</v>
      </c>
      <c r="H32" s="2" t="s">
        <v>13</v>
      </c>
      <c r="I32" s="2" t="s">
        <v>74</v>
      </c>
      <c r="J32" s="2" t="s">
        <v>15</v>
      </c>
      <c r="K32" s="2"/>
      <c r="L32" s="2"/>
      <c r="M32" s="8"/>
    </row>
    <row r="33" spans="4:13" x14ac:dyDescent="0.3">
      <c r="D33" s="39"/>
      <c r="E33" s="38"/>
      <c r="F33" s="2" t="s">
        <v>65</v>
      </c>
      <c r="G33" s="2" t="s">
        <v>12</v>
      </c>
      <c r="H33" s="2" t="s">
        <v>13</v>
      </c>
      <c r="I33" s="2" t="s">
        <v>74</v>
      </c>
      <c r="J33" s="2" t="s">
        <v>15</v>
      </c>
      <c r="K33" s="2"/>
      <c r="L33" s="2"/>
      <c r="M33" s="8"/>
    </row>
    <row r="34" spans="4:13" x14ac:dyDescent="0.3">
      <c r="D34" s="39"/>
      <c r="E34" s="38"/>
      <c r="F34" s="2" t="s">
        <v>66</v>
      </c>
      <c r="G34" s="2" t="s">
        <v>12</v>
      </c>
      <c r="H34" s="2" t="s">
        <v>13</v>
      </c>
      <c r="I34" s="2" t="s">
        <v>74</v>
      </c>
      <c r="J34" s="2" t="s">
        <v>15</v>
      </c>
      <c r="K34" s="2"/>
      <c r="L34" s="2"/>
      <c r="M34" s="8"/>
    </row>
    <row r="35" spans="4:13" x14ac:dyDescent="0.3">
      <c r="D35" s="39" t="s">
        <v>70</v>
      </c>
      <c r="E35" s="38" t="s">
        <v>69</v>
      </c>
      <c r="F35" s="2" t="s">
        <v>71</v>
      </c>
      <c r="G35" s="2" t="s">
        <v>12</v>
      </c>
      <c r="H35" s="2" t="s">
        <v>13</v>
      </c>
      <c r="I35" s="2" t="s">
        <v>74</v>
      </c>
      <c r="J35" s="2" t="s">
        <v>15</v>
      </c>
      <c r="K35" s="2"/>
      <c r="L35" s="2"/>
      <c r="M35" s="8"/>
    </row>
    <row r="36" spans="4:13" ht="86.4" x14ac:dyDescent="0.3">
      <c r="D36" s="39"/>
      <c r="E36" s="38"/>
      <c r="F36" s="3" t="s">
        <v>72</v>
      </c>
      <c r="G36" s="2" t="s">
        <v>33</v>
      </c>
      <c r="H36" s="2" t="s">
        <v>13</v>
      </c>
      <c r="I36" s="2" t="s">
        <v>74</v>
      </c>
      <c r="J36" s="5" t="s">
        <v>47</v>
      </c>
      <c r="K36" s="3" t="s">
        <v>83</v>
      </c>
      <c r="L36" s="2" t="s">
        <v>104</v>
      </c>
      <c r="M36" s="8" t="s">
        <v>48</v>
      </c>
    </row>
    <row r="37" spans="4:13" ht="100.8" x14ac:dyDescent="0.3">
      <c r="D37" s="39"/>
      <c r="E37" s="38"/>
      <c r="F37" s="3" t="s">
        <v>76</v>
      </c>
      <c r="G37" s="2" t="s">
        <v>33</v>
      </c>
      <c r="H37" s="2" t="s">
        <v>13</v>
      </c>
      <c r="I37" s="2" t="s">
        <v>74</v>
      </c>
      <c r="J37" s="5" t="s">
        <v>47</v>
      </c>
      <c r="K37" s="3" t="s">
        <v>84</v>
      </c>
      <c r="L37" s="2" t="s">
        <v>103</v>
      </c>
      <c r="M37" s="8" t="s">
        <v>48</v>
      </c>
    </row>
    <row r="38" spans="4:13" ht="57.6" x14ac:dyDescent="0.3">
      <c r="D38" s="39"/>
      <c r="E38" s="22" t="s">
        <v>85</v>
      </c>
      <c r="F38" s="3" t="s">
        <v>86</v>
      </c>
      <c r="G38" s="2" t="s">
        <v>33</v>
      </c>
      <c r="H38" s="2" t="s">
        <v>13</v>
      </c>
      <c r="I38" s="2" t="s">
        <v>74</v>
      </c>
      <c r="J38" s="5" t="s">
        <v>47</v>
      </c>
      <c r="K38" s="3" t="s">
        <v>87</v>
      </c>
      <c r="L38" s="2" t="s">
        <v>104</v>
      </c>
      <c r="M38" s="8" t="s">
        <v>48</v>
      </c>
    </row>
    <row r="39" spans="4:13" ht="43.2" x14ac:dyDescent="0.3">
      <c r="D39" s="39" t="s">
        <v>92</v>
      </c>
      <c r="E39" s="38" t="s">
        <v>90</v>
      </c>
      <c r="F39" s="3" t="s">
        <v>89</v>
      </c>
      <c r="G39" s="2" t="s">
        <v>12</v>
      </c>
      <c r="H39" s="2" t="s">
        <v>13</v>
      </c>
      <c r="I39" s="2" t="s">
        <v>74</v>
      </c>
      <c r="J39" s="2" t="s">
        <v>15</v>
      </c>
      <c r="K39" s="2"/>
      <c r="L39" s="2"/>
      <c r="M39" s="8"/>
    </row>
    <row r="40" spans="4:13" ht="28.8" x14ac:dyDescent="0.3">
      <c r="D40" s="39"/>
      <c r="E40" s="38"/>
      <c r="F40" s="3" t="s">
        <v>93</v>
      </c>
      <c r="G40" s="2" t="s">
        <v>33</v>
      </c>
      <c r="H40" s="2" t="s">
        <v>13</v>
      </c>
      <c r="I40" s="2" t="s">
        <v>74</v>
      </c>
      <c r="J40" s="5" t="s">
        <v>47</v>
      </c>
      <c r="K40" s="3" t="s">
        <v>91</v>
      </c>
      <c r="L40" s="2" t="s">
        <v>104</v>
      </c>
      <c r="M40" s="8" t="s">
        <v>48</v>
      </c>
    </row>
    <row r="41" spans="4:13" x14ac:dyDescent="0.3">
      <c r="D41" s="40" t="s">
        <v>94</v>
      </c>
      <c r="E41" s="42" t="s">
        <v>88</v>
      </c>
      <c r="F41" s="2" t="s">
        <v>95</v>
      </c>
      <c r="G41" s="2" t="s">
        <v>33</v>
      </c>
      <c r="H41" s="2" t="s">
        <v>13</v>
      </c>
      <c r="I41" s="2" t="s">
        <v>74</v>
      </c>
      <c r="J41" s="5" t="s">
        <v>47</v>
      </c>
      <c r="K41" s="2" t="s">
        <v>98</v>
      </c>
      <c r="L41" s="2" t="s">
        <v>103</v>
      </c>
      <c r="M41" s="8" t="s">
        <v>48</v>
      </c>
    </row>
    <row r="42" spans="4:13" x14ac:dyDescent="0.3">
      <c r="D42" s="40"/>
      <c r="E42" s="42"/>
      <c r="F42" s="2" t="s">
        <v>96</v>
      </c>
      <c r="G42" s="2" t="s">
        <v>12</v>
      </c>
      <c r="H42" s="2" t="s">
        <v>13</v>
      </c>
      <c r="I42" s="2" t="s">
        <v>74</v>
      </c>
      <c r="J42" s="4" t="s">
        <v>23</v>
      </c>
      <c r="K42" s="2"/>
      <c r="L42" s="2"/>
      <c r="M42" s="8"/>
    </row>
    <row r="43" spans="4:13" ht="15" thickBot="1" x14ac:dyDescent="0.35">
      <c r="D43" s="41"/>
      <c r="E43" s="43"/>
      <c r="F43" s="9" t="s">
        <v>97</v>
      </c>
      <c r="G43" s="9" t="s">
        <v>33</v>
      </c>
      <c r="H43" s="9" t="s">
        <v>13</v>
      </c>
      <c r="I43" s="9" t="s">
        <v>74</v>
      </c>
      <c r="J43" s="10" t="s">
        <v>23</v>
      </c>
      <c r="K43" s="9"/>
      <c r="L43" s="9"/>
      <c r="M43" s="11"/>
    </row>
  </sheetData>
  <mergeCells count="18">
    <mergeCell ref="E6:E8"/>
    <mergeCell ref="E11:E14"/>
    <mergeCell ref="E15:E16"/>
    <mergeCell ref="D5:D17"/>
    <mergeCell ref="D18:D19"/>
    <mergeCell ref="D20:D21"/>
    <mergeCell ref="D26:D31"/>
    <mergeCell ref="E26:E31"/>
    <mergeCell ref="E32:E34"/>
    <mergeCell ref="D32:D34"/>
    <mergeCell ref="D22:D25"/>
    <mergeCell ref="E22:E25"/>
    <mergeCell ref="E35:E37"/>
    <mergeCell ref="E39:E40"/>
    <mergeCell ref="D39:D40"/>
    <mergeCell ref="D41:D43"/>
    <mergeCell ref="E41:E43"/>
    <mergeCell ref="D35:D3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56D-32BD-4A40-B71B-922210933EC5}">
  <dimension ref="C3:F7"/>
  <sheetViews>
    <sheetView workbookViewId="0">
      <selection activeCell="J18" sqref="J18"/>
    </sheetView>
  </sheetViews>
  <sheetFormatPr defaultRowHeight="14.4" x14ac:dyDescent="0.3"/>
  <cols>
    <col min="3" max="3" width="11.5546875" customWidth="1"/>
    <col min="4" max="4" width="11.44140625" customWidth="1"/>
    <col min="5" max="5" width="11.109375" customWidth="1"/>
    <col min="6" max="6" width="12.109375" customWidth="1"/>
  </cols>
  <sheetData>
    <row r="3" spans="3:6" ht="15" thickBot="1" x14ac:dyDescent="0.35"/>
    <row r="4" spans="3:6" ht="29.4" thickBot="1" x14ac:dyDescent="0.35">
      <c r="C4" s="28" t="s">
        <v>99</v>
      </c>
      <c r="D4" s="29" t="s">
        <v>100</v>
      </c>
      <c r="E4" s="29" t="s">
        <v>101</v>
      </c>
      <c r="F4" s="30" t="s">
        <v>102</v>
      </c>
    </row>
    <row r="5" spans="3:6" ht="15" thickBot="1" x14ac:dyDescent="0.35">
      <c r="C5" s="25">
        <v>39</v>
      </c>
      <c r="D5" s="26">
        <f>39-7</f>
        <v>32</v>
      </c>
      <c r="E5" s="26">
        <f>D5-F5</f>
        <v>21</v>
      </c>
      <c r="F5" s="27">
        <v>11</v>
      </c>
    </row>
    <row r="7" spans="3:6" x14ac:dyDescent="0.3">
      <c r="E7" s="31">
        <f>E5/D5</f>
        <v>0.65625</v>
      </c>
      <c r="F7" s="31">
        <f>F5/D5</f>
        <v>0.34375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E80D-3356-42D6-90F8-43D5FBDE57B5}">
  <dimension ref="C4:V10"/>
  <sheetViews>
    <sheetView workbookViewId="0">
      <selection activeCell="W14" sqref="W14"/>
    </sheetView>
  </sheetViews>
  <sheetFormatPr defaultRowHeight="14.4" x14ac:dyDescent="0.3"/>
  <cols>
    <col min="11" max="11" width="9.77734375" customWidth="1"/>
    <col min="12" max="12" width="12.44140625" customWidth="1"/>
    <col min="13" max="13" width="10.33203125" customWidth="1"/>
    <col min="14" max="14" width="11.44140625" customWidth="1"/>
    <col min="15" max="15" width="13.109375" customWidth="1"/>
    <col min="16" max="16" width="9.6640625" customWidth="1"/>
    <col min="17" max="17" width="13.88671875" customWidth="1"/>
    <col min="19" max="19" width="9.77734375" customWidth="1"/>
    <col min="20" max="20" width="10" customWidth="1"/>
  </cols>
  <sheetData>
    <row r="4" spans="3:22" ht="72" x14ac:dyDescent="0.3">
      <c r="C4" s="32"/>
      <c r="D4" s="34" t="s">
        <v>104</v>
      </c>
      <c r="E4" s="34" t="s">
        <v>103</v>
      </c>
      <c r="F4" s="34" t="s">
        <v>12</v>
      </c>
      <c r="G4" s="34" t="s">
        <v>105</v>
      </c>
      <c r="H4" s="34" t="s">
        <v>106</v>
      </c>
      <c r="K4" s="32"/>
      <c r="L4" s="35" t="s">
        <v>10</v>
      </c>
      <c r="M4" s="35" t="s">
        <v>39</v>
      </c>
      <c r="N4" s="35" t="s">
        <v>42</v>
      </c>
      <c r="O4" s="35" t="s">
        <v>49</v>
      </c>
      <c r="P4" s="35" t="s">
        <v>53</v>
      </c>
      <c r="Q4" s="35" t="s">
        <v>62</v>
      </c>
      <c r="R4" s="35" t="s">
        <v>70</v>
      </c>
      <c r="S4" s="35" t="s">
        <v>92</v>
      </c>
      <c r="T4" s="35" t="s">
        <v>94</v>
      </c>
      <c r="U4" s="35" t="s">
        <v>106</v>
      </c>
    </row>
    <row r="5" spans="3:22" x14ac:dyDescent="0.3">
      <c r="C5" s="33" t="s">
        <v>107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K5" s="34" t="s">
        <v>104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2</v>
      </c>
      <c r="S5" s="24">
        <v>1</v>
      </c>
      <c r="T5" s="24">
        <v>0</v>
      </c>
      <c r="U5" s="24">
        <f>SUM(L5:T5)</f>
        <v>3</v>
      </c>
      <c r="V5" s="31">
        <f>(U5+U6)/U9</f>
        <v>0.63636363636363635</v>
      </c>
    </row>
    <row r="6" spans="3:22" x14ac:dyDescent="0.3">
      <c r="C6" s="33" t="s">
        <v>48</v>
      </c>
      <c r="D6" s="24">
        <v>3</v>
      </c>
      <c r="E6" s="24">
        <v>4</v>
      </c>
      <c r="F6" s="24">
        <v>1</v>
      </c>
      <c r="G6" s="24">
        <v>3</v>
      </c>
      <c r="H6" s="24">
        <f>D6+E6+F6+G6</f>
        <v>11</v>
      </c>
      <c r="K6" s="34" t="s">
        <v>103</v>
      </c>
      <c r="L6" s="24">
        <v>0</v>
      </c>
      <c r="M6" s="24">
        <v>0</v>
      </c>
      <c r="N6" s="24">
        <v>0</v>
      </c>
      <c r="O6" s="24">
        <v>0</v>
      </c>
      <c r="P6" s="24">
        <v>2</v>
      </c>
      <c r="Q6" s="24">
        <v>0</v>
      </c>
      <c r="R6" s="24">
        <v>1</v>
      </c>
      <c r="S6" s="24">
        <v>0</v>
      </c>
      <c r="T6" s="24">
        <v>1</v>
      </c>
      <c r="U6" s="24">
        <f t="shared" ref="U6:U8" si="0">SUM(L6:T6)</f>
        <v>4</v>
      </c>
      <c r="V6" s="31"/>
    </row>
    <row r="7" spans="3:22" x14ac:dyDescent="0.3">
      <c r="H7" s="24">
        <f>H5+H6</f>
        <v>11</v>
      </c>
      <c r="K7" s="34" t="s">
        <v>12</v>
      </c>
      <c r="L7" s="24">
        <v>0</v>
      </c>
      <c r="M7" s="24">
        <v>0</v>
      </c>
      <c r="N7" s="24">
        <v>1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f t="shared" si="0"/>
        <v>1</v>
      </c>
      <c r="V7" s="31">
        <f>U7/U9</f>
        <v>9.0909090909090912E-2</v>
      </c>
    </row>
    <row r="8" spans="3:22" x14ac:dyDescent="0.3">
      <c r="K8" s="34" t="s">
        <v>105</v>
      </c>
      <c r="L8" s="24">
        <v>0</v>
      </c>
      <c r="M8" s="24">
        <v>0</v>
      </c>
      <c r="N8" s="24">
        <v>0</v>
      </c>
      <c r="O8" s="24">
        <v>3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f t="shared" si="0"/>
        <v>3</v>
      </c>
    </row>
    <row r="9" spans="3:22" x14ac:dyDescent="0.3">
      <c r="K9" s="34" t="s">
        <v>108</v>
      </c>
      <c r="L9" s="24">
        <v>0</v>
      </c>
      <c r="M9" s="24">
        <v>0</v>
      </c>
      <c r="N9" s="24">
        <f>SUM(N5:N8)</f>
        <v>1</v>
      </c>
      <c r="O9" s="24">
        <f t="shared" ref="O9:U9" si="1">SUM(O5:O8)</f>
        <v>3</v>
      </c>
      <c r="P9" s="24">
        <f t="shared" si="1"/>
        <v>2</v>
      </c>
      <c r="Q9" s="24">
        <f t="shared" si="1"/>
        <v>0</v>
      </c>
      <c r="R9" s="24">
        <f t="shared" si="1"/>
        <v>3</v>
      </c>
      <c r="S9" s="24">
        <f t="shared" si="1"/>
        <v>1</v>
      </c>
      <c r="T9" s="24">
        <f t="shared" si="1"/>
        <v>1</v>
      </c>
      <c r="U9" s="36">
        <f t="shared" si="1"/>
        <v>11</v>
      </c>
    </row>
    <row r="10" spans="3:22" x14ac:dyDescent="0.3">
      <c r="L10" s="37">
        <f>L9/U9</f>
        <v>0</v>
      </c>
      <c r="M10" s="37">
        <f>M9/U9</f>
        <v>0</v>
      </c>
      <c r="N10" s="37">
        <f>N9/U9</f>
        <v>9.0909090909090912E-2</v>
      </c>
      <c r="O10" s="37">
        <f>O9/U9</f>
        <v>0.27272727272727271</v>
      </c>
      <c r="P10" s="37">
        <f>P9/U9</f>
        <v>0.18181818181818182</v>
      </c>
      <c r="Q10" s="37">
        <f>Q9/U9</f>
        <v>0</v>
      </c>
      <c r="R10" s="37">
        <f>R9/U9</f>
        <v>0.27272727272727271</v>
      </c>
      <c r="S10" s="37">
        <f>S9/U9</f>
        <v>9.0909090909090912E-2</v>
      </c>
      <c r="T10" s="37">
        <f>T9/U9</f>
        <v>9.0909090909090912E-2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Status Report</vt:lpstr>
      <vt:lpstr>Testing Metrics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 Shabab</dc:creator>
  <cp:lastModifiedBy>Ame Shabab</cp:lastModifiedBy>
  <dcterms:created xsi:type="dcterms:W3CDTF">2023-05-04T14:38:09Z</dcterms:created>
  <dcterms:modified xsi:type="dcterms:W3CDTF">2023-05-08T17:37:41Z</dcterms:modified>
</cp:coreProperties>
</file>