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000001_{B5331A96-4F5A-4649-A2DC-616FF70FD3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_Gantt" sheetId="4" r:id="rId1"/>
    <sheet name="Sheet1" sheetId="10" r:id="rId2"/>
  </sheets>
  <definedNames>
    <definedName name="_xlnm.Print_Area" localSheetId="1">Sheet1!$A$1:$J$26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4" l="1"/>
  <c r="A18" i="4"/>
  <c r="A17" i="4"/>
  <c r="A15" i="4"/>
  <c r="A14" i="4"/>
  <c r="B15" i="4"/>
  <c r="B16" i="4"/>
  <c r="B17" i="4"/>
  <c r="B18" i="4"/>
  <c r="H6" i="4"/>
  <c r="H4" i="4"/>
  <c r="C16" i="4"/>
  <c r="D16" i="4"/>
  <c r="A13" i="4"/>
  <c r="B12" i="4"/>
  <c r="B14" i="4"/>
  <c r="H8" i="4"/>
  <c r="H7" i="4"/>
  <c r="H5" i="4"/>
  <c r="C17" i="4"/>
  <c r="D17" i="4"/>
  <c r="C15" i="4"/>
  <c r="D15" i="4"/>
  <c r="C18" i="4"/>
  <c r="D18" i="4"/>
  <c r="C14" i="4"/>
  <c r="D14" i="4"/>
</calcChain>
</file>

<file path=xl/sharedStrings.xml><?xml version="1.0" encoding="utf-8"?>
<sst xmlns="http://schemas.openxmlformats.org/spreadsheetml/2006/main" count="30" uniqueCount="19">
  <si>
    <t>Task</t>
  </si>
  <si>
    <t>Start date</t>
  </si>
  <si>
    <t># Working days</t>
  </si>
  <si>
    <t>End date</t>
  </si>
  <si>
    <t>Holidays</t>
  </si>
  <si>
    <t># days</t>
  </si>
  <si>
    <t>Plan</t>
  </si>
  <si>
    <t>Actual</t>
  </si>
  <si>
    <t>Data preparation</t>
  </si>
  <si>
    <t>% Completion</t>
  </si>
  <si>
    <t># days completed</t>
  </si>
  <si>
    <t>Initial Setup</t>
  </si>
  <si>
    <t>Website features and functionality</t>
  </si>
  <si>
    <t>Marketing And  Promotion</t>
  </si>
  <si>
    <t>Maintenance and updates</t>
  </si>
  <si>
    <t>Online Art Gallery</t>
  </si>
  <si>
    <t>Artwork and Artist management</t>
  </si>
  <si>
    <t>Plan Start date</t>
  </si>
  <si>
    <t>Actual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</si>
</sst>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Schriftart für Textkörper"/>
      <family val="2"/>
    </font>
    <font>
      <sz val="14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 tint="-4.9989318521683403E-2"/>
      </right>
      <top/>
      <bottom style="medium">
        <color theme="0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 style="medium">
        <color theme="0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double">
        <color theme="0"/>
      </left>
      <right/>
      <top/>
      <bottom style="thin">
        <color indexed="64"/>
      </bottom>
      <diagonal/>
    </border>
    <border diagonalDown="1">
      <left/>
      <right style="double">
        <color theme="0"/>
      </right>
      <top/>
      <bottom style="thin">
        <color indexed="64"/>
      </bottom>
      <diagonal style="thick">
        <color theme="0"/>
      </diagonal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2" xfId="0" applyBorder="1"/>
    <xf numFmtId="14" fontId="0" fillId="2" borderId="3" xfId="0" applyNumberFormat="1" applyFill="1" applyBorder="1"/>
    <xf numFmtId="0" fontId="0" fillId="2" borderId="3" xfId="0" applyFill="1" applyBorder="1"/>
    <xf numFmtId="14" fontId="0" fillId="0" borderId="0" xfId="0" applyNumberFormat="1"/>
    <xf numFmtId="0" fontId="0" fillId="0" borderId="5" xfId="0" applyBorder="1"/>
    <xf numFmtId="14" fontId="0" fillId="2" borderId="6" xfId="0" applyNumberFormat="1" applyFill="1" applyBorder="1"/>
    <xf numFmtId="0" fontId="0" fillId="2" borderId="6" xfId="0" applyFill="1" applyBorder="1"/>
    <xf numFmtId="14" fontId="0" fillId="2" borderId="7" xfId="0" applyNumberFormat="1" applyFill="1" applyBorder="1"/>
    <xf numFmtId="0" fontId="0" fillId="2" borderId="7" xfId="0" applyFill="1" applyBorder="1"/>
    <xf numFmtId="0" fontId="0" fillId="3" borderId="0" xfId="0" applyFill="1"/>
    <xf numFmtId="14" fontId="0" fillId="3" borderId="4" xfId="0" applyNumberFormat="1" applyFill="1" applyBorder="1"/>
    <xf numFmtId="0" fontId="0" fillId="0" borderId="1" xfId="0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1" xfId="0" applyFont="1" applyBorder="1" applyAlignment="1">
      <alignment horizontal="center"/>
    </xf>
    <xf numFmtId="14" fontId="4" fillId="0" borderId="3" xfId="0" applyNumberFormat="1" applyFont="1" applyBorder="1"/>
    <xf numFmtId="14" fontId="4" fillId="0" borderId="0" xfId="0" applyNumberFormat="1" applyFont="1"/>
    <xf numFmtId="0" fontId="4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3" borderId="1" xfId="0" applyFill="1" applyBorder="1"/>
    <xf numFmtId="0" fontId="0" fillId="0" borderId="8" xfId="0" applyBorder="1"/>
    <xf numFmtId="0" fontId="0" fillId="0" borderId="9" xfId="0" applyBorder="1" applyAlignment="1">
      <alignment horizontal="centerContinuous"/>
    </xf>
    <xf numFmtId="9" fontId="0" fillId="2" borderId="3" xfId="1" applyFont="1" applyFill="1" applyBorder="1"/>
    <xf numFmtId="9" fontId="0" fillId="2" borderId="6" xfId="1" applyFont="1" applyFill="1" applyBorder="1"/>
    <xf numFmtId="9" fontId="0" fillId="2" borderId="7" xfId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6" fillId="0" borderId="1" xfId="0" applyFont="1" applyBorder="1"/>
    <xf numFmtId="0" fontId="4" fillId="0" borderId="1" xfId="0" applyFont="1" applyBorder="1"/>
    <xf numFmtId="14" fontId="0" fillId="3" borderId="10" xfId="0" applyNumberFormat="1" applyFill="1" applyBorder="1"/>
    <xf numFmtId="14" fontId="0" fillId="3" borderId="0" xfId="0" applyNumberFormat="1" applyFill="1"/>
    <xf numFmtId="0" fontId="8" fillId="0" borderId="1" xfId="0" applyFont="1" applyBorder="1"/>
    <xf numFmtId="0" fontId="1" fillId="4" borderId="1" xfId="0" applyFon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</cellXfs>
  <cellStyles count="5">
    <cellStyle name="Hyperlink 2" xfId="3" xr:uid="{6FC6D2E5-B49A-41B1-BA3D-25C5ECEB2D99}"/>
    <cellStyle name="Hyperlink 3" xfId="4" xr:uid="{A67C86B2-2100-4386-A070-0D1BF7672868}"/>
    <cellStyle name="Normal" xfId="0" builtinId="0"/>
    <cellStyle name="Normal 2" xfId="2" xr:uid="{065C0D1D-6118-4D9E-85F0-4B69D47A73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Online</a:t>
            </a:r>
            <a:r>
              <a:rPr lang="en-IN" baseline="0"/>
              <a:t> Art Gallery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Full_Gantt!$D$14:$D$18</c:f>
                <c:numCache>
                  <c:formatCode>General</c:formatCode>
                  <c:ptCount val="5"/>
                  <c:pt idx="0">
                    <c:v>34</c:v>
                  </c:pt>
                  <c:pt idx="1">
                    <c:v>83</c:v>
                  </c:pt>
                  <c:pt idx="2">
                    <c:v>68</c:v>
                  </c:pt>
                  <c:pt idx="3">
                    <c:v>52</c:v>
                  </c:pt>
                  <c:pt idx="4">
                    <c:v>56.800000000000004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41275" cap="flat" cmpd="sng" algn="ctr">
                <a:solidFill>
                  <a:srgbClr val="00B050"/>
                </a:solidFill>
                <a:round/>
              </a:ln>
              <a:effectLst/>
            </c:spPr>
          </c:errBars>
          <c:cat>
            <c:strRef>
              <c:f>Full_Gantt!$A$14:$A$18</c:f>
              <c:strCache>
                <c:ptCount val="5"/>
                <c:pt idx="0">
                  <c:v>Initial Setup </c:v>
                </c:pt>
                <c:pt idx="1">
                  <c:v>Artwork and Artist management</c:v>
                </c:pt>
                <c:pt idx="2">
                  <c:v>Website features and functionality</c:v>
                </c:pt>
                <c:pt idx="3">
                  <c:v>Marketing And  Promotion</c:v>
                </c:pt>
                <c:pt idx="4">
                  <c:v>Maintenance and updates</c:v>
                </c:pt>
              </c:strCache>
            </c:strRef>
          </c:cat>
          <c:val>
            <c:numRef>
              <c:f>Full_Gantt!$B$14:$B$18</c:f>
              <c:numCache>
                <c:formatCode>m/d/yyyy</c:formatCode>
                <c:ptCount val="5"/>
                <c:pt idx="0">
                  <c:v>44727</c:v>
                </c:pt>
                <c:pt idx="1">
                  <c:v>44751</c:v>
                </c:pt>
                <c:pt idx="2">
                  <c:v>44814</c:v>
                </c:pt>
                <c:pt idx="3">
                  <c:v>44859</c:v>
                </c:pt>
                <c:pt idx="4">
                  <c:v>44910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9-4AA1-844D-C6C54A7A4091}"/>
            </c:ext>
          </c:extLst>
        </c:ser>
        <c:ser>
          <c:idx val="1"/>
          <c:order val="1"/>
          <c:tx>
            <c:strRef>
              <c:f>Full_Gantt!$D$13</c:f>
              <c:strCache>
                <c:ptCount val="1"/>
                <c:pt idx="0">
                  <c:v># days completed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chemeClr val="accent1">
                  <a:alpha val="84000"/>
                </a:schemeClr>
              </a:solidFill>
            </a:ln>
            <a:effectLst/>
          </c:spPr>
          <c:invertIfNegative val="0"/>
          <c:cat>
            <c:strRef>
              <c:f>Full_Gantt!$A$14:$A$18</c:f>
              <c:strCache>
                <c:ptCount val="5"/>
                <c:pt idx="0">
                  <c:v>Initial Setup </c:v>
                </c:pt>
                <c:pt idx="1">
                  <c:v>Artwork and Artist management</c:v>
                </c:pt>
                <c:pt idx="2">
                  <c:v>Website features and functionality</c:v>
                </c:pt>
                <c:pt idx="3">
                  <c:v>Marketing And  Promotion</c:v>
                </c:pt>
                <c:pt idx="4">
                  <c:v>Maintenance and updates</c:v>
                </c:pt>
              </c:strCache>
            </c:strRef>
          </c:cat>
          <c:val>
            <c:numRef>
              <c:f>Full_Gantt!$D$14:$D$18</c:f>
              <c:numCache>
                <c:formatCode>General</c:formatCode>
                <c:ptCount val="5"/>
                <c:pt idx="0">
                  <c:v>34</c:v>
                </c:pt>
                <c:pt idx="1">
                  <c:v>83</c:v>
                </c:pt>
                <c:pt idx="2">
                  <c:v>68</c:v>
                </c:pt>
                <c:pt idx="3">
                  <c:v>52</c:v>
                </c:pt>
                <c:pt idx="4">
                  <c:v>56.800000000000004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B9-4AA1-844D-C6C54A7A4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0416160"/>
        <c:axId val="620440704"/>
      </c:barChart>
      <c:catAx>
        <c:axId val="6204161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0440704"/>
        <c:crosses val="autoZero"/>
        <c:auto val="1"/>
        <c:lblAlgn val="ctr"/>
        <c:lblOffset val="100"/>
        <c:noMultiLvlLbl val="0"/>
      </c:catAx>
      <c:valAx>
        <c:axId val="620440704"/>
        <c:scaling>
          <c:orientation val="minMax"/>
          <c:max val="44981"/>
          <c:min val="44727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1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>
                <a:latin typeface="Times New Roman" panose="02020603050405020304" pitchFamily="18" charset="0"/>
                <a:cs typeface="Times New Roman" panose="02020603050405020304" pitchFamily="18" charset="0"/>
              </a:rPr>
              <a:t>Plan</a:t>
            </a:r>
            <a:r>
              <a:rPr lang="en-IN" sz="16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date Vs Actual Date</a:t>
            </a:r>
            <a:endParaRPr lang="en-IN" sz="16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Plan Start date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Sheet1!$B$2:$B$6</c:f>
              <c:strCache>
                <c:ptCount val="5"/>
                <c:pt idx="0">
                  <c:v>Initial Setup</c:v>
                </c:pt>
                <c:pt idx="1">
                  <c:v>Artwork and Artist management</c:v>
                </c:pt>
                <c:pt idx="2">
                  <c:v>Website features and functionality</c:v>
                </c:pt>
                <c:pt idx="3">
                  <c:v>Marketing And  Promotion</c:v>
                </c:pt>
                <c:pt idx="4">
                  <c:v>Maintenance and updates</c:v>
                </c:pt>
              </c:strCache>
            </c:strRef>
          </c:cat>
          <c:val>
            <c:numRef>
              <c:f>Sheet1!$C$2:$C$6</c:f>
              <c:numCache>
                <c:formatCode>m/d/yyyy</c:formatCode>
                <c:ptCount val="5"/>
                <c:pt idx="0">
                  <c:v>44727</c:v>
                </c:pt>
                <c:pt idx="1">
                  <c:v>44749</c:v>
                </c:pt>
                <c:pt idx="2">
                  <c:v>44819</c:v>
                </c:pt>
                <c:pt idx="3">
                  <c:v>44855</c:v>
                </c:pt>
                <c:pt idx="4">
                  <c:v>44901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C-4F31-9B6B-C894CB26890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Actual Start date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Sheet1!$B$2:$B$6</c:f>
              <c:strCache>
                <c:ptCount val="5"/>
                <c:pt idx="0">
                  <c:v>Initial Setup</c:v>
                </c:pt>
                <c:pt idx="1">
                  <c:v>Artwork and Artist management</c:v>
                </c:pt>
                <c:pt idx="2">
                  <c:v>Website features and functionality</c:v>
                </c:pt>
                <c:pt idx="3">
                  <c:v>Marketing And  Promotion</c:v>
                </c:pt>
                <c:pt idx="4">
                  <c:v>Maintenance and updates</c:v>
                </c:pt>
              </c:strCache>
            </c:strRef>
          </c:cat>
          <c:val>
            <c:numRef>
              <c:f>Sheet1!$D$2:$D$6</c:f>
              <c:numCache>
                <c:formatCode>m/d/yyyy</c:formatCode>
                <c:ptCount val="5"/>
                <c:pt idx="0">
                  <c:v>44728</c:v>
                </c:pt>
                <c:pt idx="1">
                  <c:v>44751</c:v>
                </c:pt>
                <c:pt idx="2">
                  <c:v>44814</c:v>
                </c:pt>
                <c:pt idx="3">
                  <c:v>44859</c:v>
                </c:pt>
                <c:pt idx="4">
                  <c:v>44910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CC-4F31-9B6B-C894CB268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7589888"/>
        <c:axId val="627590304"/>
      </c:barChart>
      <c:catAx>
        <c:axId val="627589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7590304"/>
        <c:crosses val="autoZero"/>
        <c:auto val="1"/>
        <c:lblAlgn val="ctr"/>
        <c:lblOffset val="100"/>
        <c:noMultiLvlLbl val="0"/>
      </c:catAx>
      <c:valAx>
        <c:axId val="627590304"/>
        <c:scaling>
          <c:orientation val="minMax"/>
          <c:max val="44927"/>
          <c:min val="44727"/>
        </c:scaling>
        <c:delete val="0"/>
        <c:axPos val="t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62758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19048</xdr:colOff>
      <xdr:row>18</xdr:row>
      <xdr:rowOff>80961</xdr:rowOff>
    </xdr:from>
    <xdr:to>
      <xdr:col>8</xdr:col>
      <xdr:colOff>342899</xdr:colOff>
      <xdr:row>31</xdr:row>
      <xdr:rowOff>114299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FAF4DC-F2E3-246E-DF03-EB4E5E569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101371</xdr:rowOff>
    </xdr:from>
    <xdr:to>
      <xdr:col>9</xdr:col>
      <xdr:colOff>388775</xdr:colOff>
      <xdr:row>24</xdr:row>
      <xdr:rowOff>154538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7FEA4-45A0-8FBD-009A-74664FCC7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21"/>
  <sheetViews>
    <sheetView showGridLines="0" tabSelected="1" workbookViewId="0">
      <selection activeCell="F3" sqref="F3:F8"/>
    </sheetView>
  </sheetViews>
  <sheetFormatPr defaultRowHeight="15"/>
  <cols>
    <col min="1" max="1" width="22.05859375" customWidth="1"/>
    <col min="2" max="2" width="10.35546875" bestFit="1" customWidth="1"/>
    <col min="3" max="3" width="14.52734375" bestFit="1" customWidth="1"/>
    <col min="4" max="4" width="10.35546875" bestFit="1" customWidth="1"/>
    <col min="5" max="5" width="1.07421875" style="20" customWidth="1"/>
    <col min="6" max="6" width="10.35546875" bestFit="1" customWidth="1"/>
    <col min="7" max="7" width="14.52734375" bestFit="1" customWidth="1"/>
    <col min="8" max="8" width="10.35546875" bestFit="1" customWidth="1"/>
    <col min="9" max="9" width="13.5859375" bestFit="1" customWidth="1"/>
    <col min="10" max="10" width="5.37890625" customWidth="1"/>
    <col min="11" max="11" width="10.625" customWidth="1"/>
  </cols>
  <sheetData>
    <row r="1" spans="1:12" ht="19.5">
      <c r="A1" s="31"/>
      <c r="B1" s="22"/>
      <c r="C1" s="22"/>
      <c r="D1" s="22"/>
      <c r="E1" s="32"/>
      <c r="F1" s="22"/>
      <c r="G1" s="35" t="s">
        <v>15</v>
      </c>
      <c r="H1" s="22"/>
      <c r="I1" s="22"/>
      <c r="J1" s="22"/>
      <c r="K1" s="22"/>
      <c r="L1" s="22"/>
    </row>
    <row r="2" spans="1:12">
      <c r="B2" s="15" t="s">
        <v>6</v>
      </c>
      <c r="C2" s="15"/>
      <c r="D2" s="25"/>
      <c r="E2" s="16"/>
      <c r="F2" s="15" t="s">
        <v>7</v>
      </c>
      <c r="G2" s="15"/>
      <c r="H2" s="25"/>
      <c r="I2" s="24"/>
    </row>
    <row r="3" spans="1:12">
      <c r="A3" s="1" t="s">
        <v>0</v>
      </c>
      <c r="B3" s="2" t="s">
        <v>1</v>
      </c>
      <c r="C3" s="2" t="s">
        <v>2</v>
      </c>
      <c r="D3" s="2" t="s">
        <v>3</v>
      </c>
      <c r="E3" s="17"/>
      <c r="F3" s="2" t="s">
        <v>1</v>
      </c>
      <c r="G3" s="2" t="s">
        <v>2</v>
      </c>
      <c r="H3" s="2" t="s">
        <v>3</v>
      </c>
      <c r="I3" s="2" t="s">
        <v>9</v>
      </c>
      <c r="K3" s="3" t="s">
        <v>4</v>
      </c>
    </row>
    <row r="4" spans="1:12" ht="15.75" thickBot="1">
      <c r="A4" s="4" t="s">
        <v>11</v>
      </c>
      <c r="B4" s="5">
        <v>44727</v>
      </c>
      <c r="C4" s="6">
        <v>24</v>
      </c>
      <c r="D4" s="14">
        <v>44756</v>
      </c>
      <c r="E4" s="18"/>
      <c r="F4" s="5">
        <v>44727</v>
      </c>
      <c r="G4" s="6">
        <v>24</v>
      </c>
      <c r="H4" s="14">
        <f>IF(F4="","",WORKDAY(F4,G4,$K$4:$K$18))</f>
        <v>44761</v>
      </c>
      <c r="I4" s="26">
        <v>1</v>
      </c>
      <c r="K4" s="7">
        <v>44782</v>
      </c>
    </row>
    <row r="5" spans="1:12" ht="15.75" thickBot="1">
      <c r="A5" s="8" t="s">
        <v>16</v>
      </c>
      <c r="B5" s="9">
        <v>44749</v>
      </c>
      <c r="C5" s="6">
        <v>50</v>
      </c>
      <c r="D5" s="14">
        <v>44829</v>
      </c>
      <c r="E5" s="19"/>
      <c r="F5" s="9">
        <v>44751</v>
      </c>
      <c r="G5" s="10">
        <v>52</v>
      </c>
      <c r="H5" s="14">
        <f t="shared" ref="H5:H10" si="0">IF(F5="","",WORKDAY(F5,G5,$K$4:$K$18))</f>
        <v>44834</v>
      </c>
      <c r="I5" s="27">
        <v>1</v>
      </c>
      <c r="K5" s="7">
        <v>44788</v>
      </c>
    </row>
    <row r="6" spans="1:12" ht="15.75" thickBot="1">
      <c r="A6" s="8" t="s">
        <v>12</v>
      </c>
      <c r="B6" s="11">
        <v>44819</v>
      </c>
      <c r="C6" s="6">
        <v>40</v>
      </c>
      <c r="D6" s="14">
        <v>44864</v>
      </c>
      <c r="E6" s="19"/>
      <c r="F6" s="11">
        <v>44814</v>
      </c>
      <c r="G6" s="12">
        <v>45</v>
      </c>
      <c r="H6" s="14">
        <f t="shared" si="0"/>
        <v>44882</v>
      </c>
      <c r="I6" s="27">
        <v>1</v>
      </c>
      <c r="K6" s="7">
        <v>44789</v>
      </c>
    </row>
    <row r="7" spans="1:12" ht="15.75" thickBot="1">
      <c r="A7" s="8" t="s">
        <v>13</v>
      </c>
      <c r="B7" s="11">
        <v>44855</v>
      </c>
      <c r="C7" s="6">
        <v>40</v>
      </c>
      <c r="D7" s="14">
        <v>44900</v>
      </c>
      <c r="E7" s="19"/>
      <c r="F7" s="11">
        <v>44859</v>
      </c>
      <c r="G7" s="12">
        <v>45</v>
      </c>
      <c r="H7" s="14">
        <f t="shared" si="0"/>
        <v>44924</v>
      </c>
      <c r="I7" s="28">
        <v>0.8</v>
      </c>
      <c r="K7" s="7">
        <v>44792</v>
      </c>
    </row>
    <row r="8" spans="1:12" ht="15.75" thickBot="1">
      <c r="A8" s="8" t="s">
        <v>14</v>
      </c>
      <c r="B8" s="11">
        <v>44901</v>
      </c>
      <c r="C8" s="6">
        <v>53</v>
      </c>
      <c r="D8" s="14">
        <v>44958</v>
      </c>
      <c r="E8" s="19"/>
      <c r="F8" s="11">
        <v>44910</v>
      </c>
      <c r="G8" s="12">
        <v>50</v>
      </c>
      <c r="H8" s="14">
        <f t="shared" si="0"/>
        <v>44981</v>
      </c>
      <c r="I8" s="28">
        <v>0.8</v>
      </c>
      <c r="K8" s="7">
        <v>44804</v>
      </c>
    </row>
    <row r="9" spans="1:12" ht="15.75" thickBot="1">
      <c r="A9" s="21"/>
      <c r="B9" s="23"/>
      <c r="E9" s="19"/>
      <c r="F9" s="11"/>
      <c r="G9" s="12"/>
      <c r="H9" s="14"/>
      <c r="I9" s="28"/>
      <c r="K9" s="7">
        <v>44805</v>
      </c>
    </row>
    <row r="10" spans="1:12" ht="15.75" thickBot="1">
      <c r="A10" s="22"/>
      <c r="B10" s="22"/>
      <c r="C10" s="22"/>
      <c r="D10" s="22"/>
      <c r="E10" s="19"/>
      <c r="F10" s="11"/>
      <c r="G10" s="12"/>
      <c r="H10" s="14" t="str">
        <f t="shared" si="0"/>
        <v/>
      </c>
      <c r="I10" s="28"/>
      <c r="K10" s="7">
        <v>44806</v>
      </c>
    </row>
    <row r="11" spans="1:12" ht="15.75" thickBot="1">
      <c r="B11" t="s">
        <v>8</v>
      </c>
      <c r="E11" s="19"/>
      <c r="F11" s="11"/>
      <c r="G11" s="12"/>
      <c r="H11" s="14"/>
      <c r="I11" s="28"/>
      <c r="K11" s="7">
        <v>44812</v>
      </c>
    </row>
    <row r="12" spans="1:12" ht="15.75" thickBot="1">
      <c r="B12" t="str">
        <f>"Project Timeline: "&amp;B9&amp;" View"</f>
        <v>Project Timeline:  View</v>
      </c>
      <c r="E12" s="19"/>
      <c r="F12" s="11"/>
      <c r="G12" s="12"/>
      <c r="H12" s="14"/>
      <c r="I12" s="28"/>
      <c r="K12" s="7">
        <v>44858</v>
      </c>
    </row>
    <row r="13" spans="1:12" ht="17.25" customHeight="1">
      <c r="A13" s="23" t="str">
        <f>A3</f>
        <v>Task</v>
      </c>
      <c r="B13" s="29" t="s">
        <v>1</v>
      </c>
      <c r="C13" s="29" t="s">
        <v>5</v>
      </c>
      <c r="D13" s="30" t="s">
        <v>10</v>
      </c>
      <c r="K13" s="7">
        <v>44859</v>
      </c>
    </row>
    <row r="14" spans="1:12">
      <c r="A14" s="13" t="str">
        <f>IF($B$9="Plan",A4&amp;" - "&amp;C4&amp;" WD",A4&amp;" ")</f>
        <v xml:space="preserve">Initial Setup </v>
      </c>
      <c r="B14" s="33">
        <f>IF($B$9="plan",B4,F4)</f>
        <v>44727</v>
      </c>
      <c r="C14" s="13">
        <f>IF($B$9="plan",D4-B4,H4-F4)</f>
        <v>34</v>
      </c>
      <c r="D14" s="13">
        <f>IF($B$9="Plan",0,I4*C14)</f>
        <v>34</v>
      </c>
      <c r="K14" s="7">
        <v>44860</v>
      </c>
    </row>
    <row r="15" spans="1:12">
      <c r="A15" s="13" t="str">
        <f>IF($B$9="Plan",A5&amp;" - "&amp;C5&amp;" WD",A5&amp;"")</f>
        <v>Artwork and Artist management</v>
      </c>
      <c r="B15" s="33">
        <f>IF($B$9="plan",B5,F5)</f>
        <v>44751</v>
      </c>
      <c r="C15" s="13">
        <f>IF($B$9="plan",D5-B5,H5-F5)</f>
        <v>83</v>
      </c>
      <c r="D15" s="13">
        <f>IF($B$9="Plan",0,I5*C15)</f>
        <v>83</v>
      </c>
      <c r="K15" s="7">
        <v>44873</v>
      </c>
    </row>
    <row r="16" spans="1:12">
      <c r="A16" s="13" t="s">
        <v>12</v>
      </c>
      <c r="B16" s="33">
        <f>IF($B$9="plan",B6,F6)</f>
        <v>44814</v>
      </c>
      <c r="C16" s="13">
        <f>IF($B$9="plan",D6-B6,H6-F6)</f>
        <v>68</v>
      </c>
      <c r="D16" s="13">
        <f>IF($B$9="Plan",0,I6*C16)</f>
        <v>68</v>
      </c>
      <c r="K16" s="7">
        <v>44920</v>
      </c>
    </row>
    <row r="17" spans="1:11">
      <c r="A17" s="13" t="str">
        <f>IF($B$9="Plan",A7&amp;" - "&amp;C7&amp;" WD",A7&amp;"")</f>
        <v>Marketing And  Promotion</v>
      </c>
      <c r="B17" s="33">
        <f>IF($B$9="plan",B7,F7)</f>
        <v>44859</v>
      </c>
      <c r="C17" s="13">
        <f>IF($B$9="plan",D7-B7,H7-F7)</f>
        <v>65</v>
      </c>
      <c r="D17" s="13">
        <f>IF($B$9="Plan",0,I7*C17)</f>
        <v>52</v>
      </c>
      <c r="K17" s="7">
        <v>44925</v>
      </c>
    </row>
    <row r="18" spans="1:11">
      <c r="A18" s="13" t="str">
        <f>IF($B$9="Plan",A8&amp;" - "&amp;C8&amp;" WD",A8&amp;"")</f>
        <v>Maintenance and updates</v>
      </c>
      <c r="B18" s="33">
        <f>IF($B$9="plan",B8,F8)</f>
        <v>44910</v>
      </c>
      <c r="C18" s="13">
        <f>IF($B$9="plan",D8-B8,H8-F8)</f>
        <v>71</v>
      </c>
      <c r="D18" s="13">
        <f>IF($B$9="Plan",0,I8*C18)</f>
        <v>56.800000000000004</v>
      </c>
      <c r="K18" s="7">
        <v>44926</v>
      </c>
    </row>
    <row r="19" spans="1:11">
      <c r="A19" s="13"/>
      <c r="B19" s="34"/>
      <c r="C19" s="13"/>
      <c r="D19" s="13"/>
      <c r="K19" s="7">
        <v>44927</v>
      </c>
    </row>
    <row r="20" spans="1:11">
      <c r="A20" s="13"/>
      <c r="B20" s="34"/>
      <c r="C20" s="13"/>
      <c r="D20" s="13"/>
      <c r="K20" s="7">
        <v>44952</v>
      </c>
    </row>
    <row r="21" spans="1:11">
      <c r="A21" s="13"/>
      <c r="B21" s="34"/>
      <c r="C21" s="13"/>
      <c r="D21" s="13"/>
      <c r="K21" s="7">
        <v>44975</v>
      </c>
    </row>
  </sheetData>
  <dataValidations count="1">
    <dataValidation type="list" allowBlank="1" showInputMessage="1" showErrorMessage="1" sqref="B9" xr:uid="{00000000-0002-0000-0200-000000000000}">
      <formula1>"Plan,Actual"</formula1>
    </dataValidation>
  </dataValidation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5317-248F-41B9-BA4D-8AEA1072BD4C}">
  <dimension ref="B1:D6"/>
  <sheetViews>
    <sheetView zoomScale="98" zoomScaleNormal="98" workbookViewId="0">
      <selection activeCell="F6" sqref="F6"/>
    </sheetView>
  </sheetViews>
  <sheetFormatPr defaultRowHeight="15"/>
  <cols>
    <col min="1" max="1" width="10.35546875" customWidth="1"/>
    <col min="2" max="2" width="31.609375" customWidth="1"/>
    <col min="3" max="3" width="16.41015625" customWidth="1"/>
    <col min="4" max="4" width="14.9296875" customWidth="1"/>
  </cols>
  <sheetData>
    <row r="1" spans="2:4">
      <c r="B1" s="40" t="s">
        <v>0</v>
      </c>
      <c r="C1" s="36" t="s">
        <v>17</v>
      </c>
      <c r="D1" s="36" t="s">
        <v>18</v>
      </c>
    </row>
    <row r="2" spans="2:4" ht="15.75" thickBot="1">
      <c r="B2" s="41" t="s">
        <v>11</v>
      </c>
      <c r="C2" s="37">
        <v>44727</v>
      </c>
      <c r="D2" s="37">
        <v>44728</v>
      </c>
    </row>
    <row r="3" spans="2:4" ht="15.75" thickBot="1">
      <c r="B3" s="42" t="s">
        <v>16</v>
      </c>
      <c r="C3" s="38">
        <v>44749</v>
      </c>
      <c r="D3" s="38">
        <v>44751</v>
      </c>
    </row>
    <row r="4" spans="2:4" ht="15.75" thickBot="1">
      <c r="B4" s="42" t="s">
        <v>12</v>
      </c>
      <c r="C4" s="39">
        <v>44819</v>
      </c>
      <c r="D4" s="39">
        <v>44814</v>
      </c>
    </row>
    <row r="5" spans="2:4" ht="15.75" thickBot="1">
      <c r="B5" s="42" t="s">
        <v>13</v>
      </c>
      <c r="C5" s="39">
        <v>44855</v>
      </c>
      <c r="D5" s="39">
        <v>44859</v>
      </c>
    </row>
    <row r="6" spans="2:4" ht="15.75" thickBot="1">
      <c r="B6" s="42" t="s">
        <v>14</v>
      </c>
      <c r="C6" s="39">
        <v>44901</v>
      </c>
      <c r="D6" s="39">
        <v>44910</v>
      </c>
    </row>
  </sheetData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D21BAD31-2FEC-4391-9C42-7F3253EDB11F}">
  <ds:schemaRefs>
    <ds:schemaRef ds:uri="http://schemas.microsoft.com/PowerBIAddIn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Full_Gantt</vt:lpstr>
      <vt:lpstr>Sheet1</vt:lpstr>
      <vt:lpstr>Sheet1!Print_Area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Admin</cp:lastModifiedBy>
  <cp:lastPrinted>2023-02-26T08:13:23Z</cp:lastPrinted>
  <dcterms:created xsi:type="dcterms:W3CDTF">2017-06-02T06:57:01Z</dcterms:created>
  <dcterms:modified xsi:type="dcterms:W3CDTF">2023-02-26T08:13:28Z</dcterms:modified>
</cp:coreProperties>
</file>