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 Live\Excel\Capstone Project\"/>
    </mc:Choice>
  </mc:AlternateContent>
  <xr:revisionPtr revIDLastSave="0" documentId="13_ncr:1_{852426A4-3537-4CCF-9992-9DEFFF6D92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formation" sheetId="2" r:id="rId1"/>
    <sheet name="Diminishing Balance Method" sheetId="1" r:id="rId2"/>
    <sheet name="Stright Line Metho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0" i="3"/>
  <c r="D8" i="3"/>
  <c r="D11" i="3" s="1"/>
  <c r="D26" i="1"/>
  <c r="D20" i="1"/>
  <c r="D8" i="1"/>
  <c r="C26" i="3"/>
  <c r="D27" i="3" s="1"/>
  <c r="D23" i="3"/>
  <c r="D23" i="1"/>
  <c r="D12" i="3" l="1"/>
  <c r="D13" i="3"/>
  <c r="D14" i="3" s="1"/>
  <c r="D15" i="3" s="1"/>
  <c r="C27" i="3"/>
  <c r="D28" i="3" s="1"/>
  <c r="C26" i="1"/>
  <c r="D11" i="1"/>
  <c r="D12" i="1" s="1"/>
  <c r="C28" i="3" l="1"/>
  <c r="D29" i="3" s="1"/>
  <c r="D27" i="1"/>
  <c r="D13" i="1"/>
  <c r="C29" i="3" l="1"/>
  <c r="D30" i="3" s="1"/>
  <c r="D14" i="1"/>
  <c r="D15" i="1" s="1"/>
  <c r="C27" i="1"/>
  <c r="D28" i="1" s="1"/>
  <c r="C30" i="3" l="1"/>
  <c r="D31" i="3" s="1"/>
  <c r="C28" i="1"/>
  <c r="D29" i="1" s="1"/>
  <c r="C29" i="1" s="1"/>
  <c r="C31" i="3" l="1"/>
  <c r="D32" i="3" s="1"/>
  <c r="D30" i="1"/>
  <c r="C30" i="1" s="1"/>
  <c r="C32" i="3" l="1"/>
  <c r="D33" i="3" s="1"/>
  <c r="D31" i="1"/>
  <c r="C31" i="1" s="1"/>
  <c r="C33" i="3" l="1"/>
  <c r="D34" i="3" s="1"/>
  <c r="D32" i="1"/>
  <c r="C32" i="1" s="1"/>
  <c r="C34" i="3" l="1"/>
  <c r="D35" i="3" s="1"/>
  <c r="D33" i="1"/>
  <c r="C33" i="1" s="1"/>
  <c r="C35" i="3" l="1"/>
  <c r="D36" i="3" s="1"/>
  <c r="D34" i="1"/>
  <c r="C34" i="1" s="1"/>
  <c r="C36" i="3" l="1"/>
  <c r="D37" i="3" s="1"/>
  <c r="D35" i="1"/>
  <c r="C35" i="1" s="1"/>
  <c r="C37" i="3" l="1"/>
  <c r="D38" i="3" s="1"/>
  <c r="D36" i="1"/>
  <c r="C36" i="1" s="1"/>
  <c r="C38" i="3" l="1"/>
  <c r="D39" i="3" s="1"/>
  <c r="D37" i="1"/>
  <c r="C37" i="1" s="1"/>
  <c r="C39" i="3" l="1"/>
  <c r="D40" i="3" s="1"/>
  <c r="D38" i="1"/>
  <c r="C38" i="1" s="1"/>
  <c r="C40" i="3" l="1"/>
  <c r="D41" i="3" s="1"/>
  <c r="D39" i="1"/>
  <c r="C39" i="1" s="1"/>
  <c r="C41" i="3" l="1"/>
  <c r="D42" i="3" s="1"/>
  <c r="D40" i="1"/>
  <c r="C40" i="1" s="1"/>
  <c r="C42" i="3" l="1"/>
  <c r="D43" i="3" s="1"/>
  <c r="D41" i="1"/>
  <c r="C41" i="1" s="1"/>
  <c r="C43" i="3" l="1"/>
  <c r="D44" i="3" s="1"/>
  <c r="D42" i="1"/>
  <c r="C42" i="1" s="1"/>
  <c r="C44" i="3" l="1"/>
  <c r="D45" i="3" s="1"/>
  <c r="C45" i="3" s="1"/>
  <c r="D43" i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390C543D-4721-40C6-8582-18DE579FBFDF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EF6B5D61-D324-474F-BC57-2A02010C6008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49BD369F-04CF-438D-A52C-025A2DBE29F8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<sst xmlns="http://schemas.openxmlformats.org/spreadsheetml/2006/main" count="48" uniqueCount="20">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</sst>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130175</xdr:colOff>
      <xdr:row>1</xdr:row>
      <xdr:rowOff>60324</xdr:rowOff>
    </xdr:from>
    <xdr:to>
      <xdr:col>17</xdr:col>
      <xdr:colOff>130175</xdr:colOff>
      <xdr:row>54</xdr:row>
      <xdr:rowOff>225424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372475" y="187324"/>
          <a:ext cx="7334250" cy="133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D0E57F-7ABA-409B-8E54-9AF4B476C0AD}"/>
            </a:ext>
          </a:extLst>
        </xdr:cNvPr>
        <xdr:cNvSpPr txBox="1"/>
      </xdr:nvSpPr>
      <xdr:spPr>
        <a:xfrm>
          <a:off x="11471276" y="6464301"/>
          <a:ext cx="171450" cy="6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229054</xdr:colOff>
      <xdr:row>1</xdr:row>
      <xdr:rowOff>122917</xdr:rowOff>
    </xdr:from>
    <xdr:to>
      <xdr:col>17</xdr:col>
      <xdr:colOff>229961</xdr:colOff>
      <xdr:row>55</xdr:row>
      <xdr:rowOff>59417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44A2E2-84BF-4992-A1A6-E417392CB1A0}"/>
            </a:ext>
          </a:extLst>
        </xdr:cNvPr>
        <xdr:cNvSpPr txBox="1"/>
      </xdr:nvSpPr>
      <xdr:spPr>
        <a:xfrm>
          <a:off x="8484054" y="249917"/>
          <a:ext cx="7312478" cy="13507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60" zoomScaleNormal="60" workbookViewId="0">
      <selection activeCell="J3" sqref="J3"/>
    </sheetView>
  </sheetViews>
  <sheetFormatPr defaultRowHeight="14.5" x14ac:dyDescent="0.35"/>
  <cols>
    <col min="1" max="1" width="9.1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3" zoomScale="70" zoomScaleNormal="70" workbookViewId="0">
      <selection activeCell="C27" sqref="C27"/>
    </sheetView>
  </sheetViews>
  <sheetFormatPr defaultColWidth="8.7265625" defaultRowHeight="18" x14ac:dyDescent="0.35"/>
  <cols>
    <col min="1" max="1" width="3.1796875" style="1" customWidth="1"/>
    <col min="2" max="2" width="12.54296875" style="1" customWidth="1"/>
    <col min="3" max="3" width="79.81640625" style="1" customWidth="1"/>
    <col min="4" max="4" width="19.1796875" style="1" bestFit="1" customWidth="1"/>
    <col min="5" max="5" width="3.26953125" style="1" customWidth="1"/>
    <col min="6" max="6" width="8.7265625" style="1"/>
    <col min="7" max="7" width="9" style="1" bestFit="1" customWidth="1"/>
    <col min="8" max="16384" width="8.7265625" style="1"/>
  </cols>
  <sheetData>
    <row r="1" spans="1:5" ht="10" customHeight="1" thickBot="1" x14ac:dyDescent="0.4">
      <c r="A1" s="9"/>
      <c r="B1" s="9"/>
      <c r="C1" s="9"/>
      <c r="D1" s="9"/>
      <c r="E1" s="9"/>
    </row>
    <row r="2" spans="1:5" ht="36.5" thickTop="1" thickBot="1" x14ac:dyDescent="0.4">
      <c r="A2" s="9"/>
      <c r="B2" s="17"/>
      <c r="C2" s="15" t="s">
        <v>19</v>
      </c>
      <c r="D2" s="15"/>
      <c r="E2" s="9"/>
    </row>
    <row r="3" spans="1:5" ht="26" thickTop="1" thickBot="1" x14ac:dyDescent="0.4">
      <c r="A3" s="9"/>
      <c r="B3" s="18"/>
      <c r="C3" s="16" t="s">
        <v>8</v>
      </c>
      <c r="D3" s="16"/>
      <c r="E3" s="9"/>
    </row>
    <row r="4" spans="1:5" ht="19" thickTop="1" thickBot="1" x14ac:dyDescent="0.4">
      <c r="A4" s="9"/>
      <c r="B4" s="5"/>
      <c r="C4" s="5"/>
      <c r="D4" s="5"/>
      <c r="E4" s="9"/>
    </row>
    <row r="5" spans="1:5" ht="26" thickTop="1" thickBot="1" x14ac:dyDescent="0.4">
      <c r="A5" s="9"/>
      <c r="B5" s="21" t="s">
        <v>17</v>
      </c>
      <c r="C5" s="21"/>
      <c r="D5" s="21"/>
      <c r="E5" s="9"/>
    </row>
    <row r="6" spans="1:5" ht="19" thickTop="1" thickBot="1" x14ac:dyDescent="0.4">
      <c r="A6" s="9"/>
      <c r="B6" s="19" t="s">
        <v>11</v>
      </c>
      <c r="C6" s="20"/>
      <c r="D6" s="10">
        <v>450000</v>
      </c>
      <c r="E6" s="9"/>
    </row>
    <row r="7" spans="1:5" ht="19" thickTop="1" thickBot="1" x14ac:dyDescent="0.4">
      <c r="A7" s="9"/>
      <c r="B7" s="19" t="s">
        <v>13</v>
      </c>
      <c r="C7" s="20"/>
      <c r="D7" s="10">
        <v>50000</v>
      </c>
      <c r="E7" s="9"/>
    </row>
    <row r="8" spans="1:5" ht="19" thickTop="1" thickBot="1" x14ac:dyDescent="0.4">
      <c r="A8" s="9"/>
      <c r="B8" s="19" t="s">
        <v>0</v>
      </c>
      <c r="C8" s="20"/>
      <c r="D8" s="4">
        <f>D6+D7</f>
        <v>500000</v>
      </c>
      <c r="E8" s="9"/>
    </row>
    <row r="9" spans="1:5" ht="19" thickTop="1" thickBot="1" x14ac:dyDescent="0.4">
      <c r="A9" s="9"/>
      <c r="B9" s="19" t="s">
        <v>1</v>
      </c>
      <c r="C9" s="20"/>
      <c r="D9" s="10">
        <v>50000</v>
      </c>
      <c r="E9" s="9"/>
    </row>
    <row r="10" spans="1:5" ht="19" thickTop="1" thickBot="1" x14ac:dyDescent="0.4">
      <c r="A10" s="9"/>
      <c r="B10" s="19" t="s">
        <v>2</v>
      </c>
      <c r="C10" s="20"/>
      <c r="D10" s="11">
        <v>10</v>
      </c>
      <c r="E10" s="9"/>
    </row>
    <row r="11" spans="1:5" ht="19" thickTop="1" thickBot="1" x14ac:dyDescent="0.4">
      <c r="A11" s="9"/>
      <c r="B11" s="14" t="s">
        <v>9</v>
      </c>
      <c r="C11" s="14"/>
      <c r="D11" s="4">
        <f>IF(D8="", "", SLN($D$8,$D$9,$D$10))</f>
        <v>45000</v>
      </c>
      <c r="E11" s="9"/>
    </row>
    <row r="12" spans="1:5" ht="19" thickTop="1" thickBot="1" x14ac:dyDescent="0.4">
      <c r="A12" s="9"/>
      <c r="B12" s="14" t="s">
        <v>12</v>
      </c>
      <c r="C12" s="14"/>
      <c r="D12" s="6">
        <f>IFERROR(D11/D8,"")</f>
        <v>0.09</v>
      </c>
      <c r="E12" s="9"/>
    </row>
    <row r="13" spans="1:5" ht="19" thickTop="1" thickBot="1" x14ac:dyDescent="0.4">
      <c r="A13" s="9"/>
      <c r="B13" s="19" t="s">
        <v>5</v>
      </c>
      <c r="C13" s="20"/>
      <c r="D13" s="3">
        <f>IF(D8="", "", D11*D10)</f>
        <v>450000</v>
      </c>
      <c r="E13" s="9"/>
    </row>
    <row r="14" spans="1:5" ht="19" thickTop="1" thickBot="1" x14ac:dyDescent="0.4">
      <c r="A14" s="9"/>
      <c r="B14" s="19" t="s">
        <v>4</v>
      </c>
      <c r="C14" s="20"/>
      <c r="D14" s="3">
        <f>IF(D8="", "", D8-D13)</f>
        <v>50000</v>
      </c>
      <c r="E14" s="9"/>
    </row>
    <row r="15" spans="1:5" ht="19" thickTop="1" thickBot="1" x14ac:dyDescent="0.4">
      <c r="A15" s="9"/>
      <c r="B15" s="19" t="s">
        <v>6</v>
      </c>
      <c r="C15" s="20"/>
      <c r="D15" s="3">
        <f>IF(D8="", "", D9-D14)</f>
        <v>0</v>
      </c>
      <c r="E15" s="9"/>
    </row>
    <row r="16" spans="1:5" ht="19" thickTop="1" thickBot="1" x14ac:dyDescent="0.4">
      <c r="A16" s="9"/>
      <c r="B16" s="5"/>
      <c r="C16" s="5"/>
      <c r="D16" s="5"/>
      <c r="E16" s="9"/>
    </row>
    <row r="17" spans="1:5" ht="26" thickTop="1" thickBot="1" x14ac:dyDescent="0.4">
      <c r="A17" s="9"/>
      <c r="B17" s="21" t="s">
        <v>16</v>
      </c>
      <c r="C17" s="21"/>
      <c r="D17" s="21"/>
      <c r="E17" s="9"/>
    </row>
    <row r="18" spans="1:5" ht="19" customHeight="1" thickTop="1" thickBot="1" x14ac:dyDescent="0.4">
      <c r="A18" s="9"/>
      <c r="B18" s="14" t="s">
        <v>11</v>
      </c>
      <c r="C18" s="14"/>
      <c r="D18" s="10">
        <v>450000</v>
      </c>
      <c r="E18" s="9"/>
    </row>
    <row r="19" spans="1:5" ht="19" customHeight="1" thickTop="1" thickBot="1" x14ac:dyDescent="0.4">
      <c r="A19" s="9"/>
      <c r="B19" s="14" t="s">
        <v>14</v>
      </c>
      <c r="C19" s="14"/>
      <c r="D19" s="10">
        <v>50000</v>
      </c>
      <c r="E19" s="9"/>
    </row>
    <row r="20" spans="1:5" ht="19" customHeight="1" thickTop="1" thickBot="1" x14ac:dyDescent="0.4">
      <c r="A20" s="9"/>
      <c r="B20" s="14" t="s">
        <v>0</v>
      </c>
      <c r="C20" s="14"/>
      <c r="D20" s="4">
        <f>D18+D19</f>
        <v>500000</v>
      </c>
      <c r="E20" s="9"/>
    </row>
    <row r="21" spans="1:5" ht="19" customHeight="1" thickTop="1" thickBot="1" x14ac:dyDescent="0.4">
      <c r="A21" s="9"/>
      <c r="B21" s="14" t="s">
        <v>1</v>
      </c>
      <c r="C21" s="14"/>
      <c r="D21" s="10">
        <v>50000</v>
      </c>
      <c r="E21" s="9"/>
    </row>
    <row r="22" spans="1:5" ht="19" customHeight="1" thickTop="1" thickBot="1" x14ac:dyDescent="0.4">
      <c r="A22" s="9"/>
      <c r="B22" s="14" t="s">
        <v>2</v>
      </c>
      <c r="C22" s="14"/>
      <c r="D22" s="11">
        <v>10</v>
      </c>
      <c r="E22" s="9"/>
    </row>
    <row r="23" spans="1:5" ht="19" customHeight="1" thickTop="1" thickBot="1" x14ac:dyDescent="0.4">
      <c r="A23" s="9"/>
      <c r="B23" s="12" t="s">
        <v>10</v>
      </c>
      <c r="C23" s="12"/>
      <c r="D23" s="6">
        <f>IF(D20="","",1-(D21/D20)^(1/D22))</f>
        <v>0.20567176527571851</v>
      </c>
      <c r="E23" s="9"/>
    </row>
    <row r="24" spans="1:5" ht="23.5" thickTop="1" thickBot="1" x14ac:dyDescent="0.4">
      <c r="A24" s="9"/>
      <c r="B24" s="13" t="s">
        <v>15</v>
      </c>
      <c r="C24" s="13"/>
      <c r="D24" s="13"/>
      <c r="E24" s="9"/>
    </row>
    <row r="25" spans="1:5" ht="19" thickTop="1" thickBot="1" x14ac:dyDescent="0.4">
      <c r="A25" s="9"/>
      <c r="B25" s="7" t="s">
        <v>7</v>
      </c>
      <c r="C25" s="7" t="s">
        <v>18</v>
      </c>
      <c r="D25" s="7" t="s">
        <v>3</v>
      </c>
      <c r="E25" s="9"/>
    </row>
    <row r="26" spans="1:5" ht="19" thickTop="1" thickBot="1" x14ac:dyDescent="0.4">
      <c r="A26" s="9"/>
      <c r="B26" s="2">
        <v>1</v>
      </c>
      <c r="C26" s="8">
        <f>IFERROR(IF(D26&gt;$D$21, (D26*$D$23), ""),"")</f>
        <v>93580.653200451925</v>
      </c>
      <c r="D26" s="8">
        <f>D8-D11</f>
        <v>455000</v>
      </c>
      <c r="E26" s="9"/>
    </row>
    <row r="27" spans="1:5" ht="19" thickTop="1" thickBot="1" x14ac:dyDescent="0.4">
      <c r="A27" s="9"/>
      <c r="B27" s="2">
        <v>2</v>
      </c>
      <c r="C27" s="8">
        <f t="shared" ref="C27:C45" si="0">IFERROR(IF(D27&gt;$D$21, (D27*$D$23), ""),"")</f>
        <v>74333.755061060161</v>
      </c>
      <c r="D27" s="8">
        <f t="shared" ref="D27:D45" si="1">IFERROR(D26-C26, "")</f>
        <v>361419.34679954808</v>
      </c>
      <c r="E27" s="9"/>
    </row>
    <row r="28" spans="1:5" ht="19" thickTop="1" thickBot="1" x14ac:dyDescent="0.4">
      <c r="A28" s="9"/>
      <c r="B28" s="2">
        <v>3</v>
      </c>
      <c r="C28" s="8">
        <f t="shared" si="0"/>
        <v>59045.400438079043</v>
      </c>
      <c r="D28" s="8">
        <f t="shared" si="1"/>
        <v>287085.59173848794</v>
      </c>
      <c r="E28" s="9"/>
    </row>
    <row r="29" spans="1:5" ht="19" thickTop="1" thickBot="1" x14ac:dyDescent="0.4">
      <c r="A29" s="9"/>
      <c r="B29" s="2">
        <v>4</v>
      </c>
      <c r="C29" s="8">
        <f t="shared" si="0"/>
        <v>46901.428698567652</v>
      </c>
      <c r="D29" s="8">
        <f t="shared" si="1"/>
        <v>228040.19130040891</v>
      </c>
      <c r="E29" s="9"/>
    </row>
    <row r="30" spans="1:5" ht="19" thickTop="1" thickBot="1" x14ac:dyDescent="0.4">
      <c r="A30" s="9"/>
      <c r="B30" s="2">
        <v>5</v>
      </c>
      <c r="C30" s="8">
        <f t="shared" si="0"/>
        <v>37255.129064179993</v>
      </c>
      <c r="D30" s="8">
        <f t="shared" si="1"/>
        <v>181138.76260184127</v>
      </c>
      <c r="E30" s="9"/>
    </row>
    <row r="31" spans="1:5" ht="19" thickTop="1" thickBot="1" x14ac:dyDescent="0.4">
      <c r="A31" s="9"/>
      <c r="B31" s="2">
        <v>6</v>
      </c>
      <c r="C31" s="8">
        <f t="shared" si="0"/>
        <v>29592.800903975371</v>
      </c>
      <c r="D31" s="8">
        <f t="shared" si="1"/>
        <v>143883.63353766128</v>
      </c>
      <c r="E31" s="9"/>
    </row>
    <row r="32" spans="1:5" ht="19" thickTop="1" thickBot="1" x14ac:dyDescent="0.4">
      <c r="A32" s="9"/>
      <c r="B32" s="2">
        <v>7</v>
      </c>
      <c r="C32" s="8">
        <f t="shared" si="0"/>
        <v>23506.397302601879</v>
      </c>
      <c r="D32" s="8">
        <f t="shared" si="1"/>
        <v>114290.83263368592</v>
      </c>
      <c r="E32" s="9"/>
    </row>
    <row r="33" spans="1:5" ht="19" thickTop="1" thickBot="1" x14ac:dyDescent="0.4">
      <c r="A33" s="9"/>
      <c r="B33" s="2">
        <v>8</v>
      </c>
      <c r="C33" s="8">
        <f t="shared" si="0"/>
        <v>18671.795074103364</v>
      </c>
      <c r="D33" s="8">
        <f t="shared" si="1"/>
        <v>90784.435331084038</v>
      </c>
      <c r="E33" s="9"/>
    </row>
    <row r="34" spans="1:5" ht="19" thickTop="1" thickBot="1" x14ac:dyDescent="0.4">
      <c r="A34" s="9"/>
      <c r="B34" s="2">
        <v>9</v>
      </c>
      <c r="C34" s="8">
        <f t="shared" si="0"/>
        <v>14831.534020346056</v>
      </c>
      <c r="D34" s="8">
        <f t="shared" si="1"/>
        <v>72112.640256980667</v>
      </c>
      <c r="E34" s="9"/>
    </row>
    <row r="35" spans="1:5" ht="19" thickTop="1" thickBot="1" x14ac:dyDescent="0.4">
      <c r="A35" s="9"/>
      <c r="B35" s="2">
        <v>10</v>
      </c>
      <c r="C35" s="8">
        <f t="shared" si="0"/>
        <v>11781.106236634609</v>
      </c>
      <c r="D35" s="8">
        <f t="shared" si="1"/>
        <v>57281.106236634609</v>
      </c>
      <c r="E35" s="9"/>
    </row>
    <row r="36" spans="1:5" ht="19" thickTop="1" thickBot="1" x14ac:dyDescent="0.4">
      <c r="A36" s="9"/>
      <c r="B36" s="2"/>
      <c r="C36" s="8" t="str">
        <f t="shared" si="0"/>
        <v/>
      </c>
      <c r="D36" s="8">
        <f t="shared" si="1"/>
        <v>45500</v>
      </c>
      <c r="E36" s="9"/>
    </row>
    <row r="37" spans="1:5" ht="19" thickTop="1" thickBot="1" x14ac:dyDescent="0.4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19" thickTop="1" thickBot="1" x14ac:dyDescent="0.4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19" thickTop="1" thickBot="1" x14ac:dyDescent="0.4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19" thickTop="1" thickBot="1" x14ac:dyDescent="0.4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19" thickTop="1" thickBot="1" x14ac:dyDescent="0.4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19" thickTop="1" thickBot="1" x14ac:dyDescent="0.4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19" thickTop="1" thickBot="1" x14ac:dyDescent="0.4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19" thickTop="1" thickBot="1" x14ac:dyDescent="0.4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19" thickTop="1" thickBot="1" x14ac:dyDescent="0.4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8.5" thickTop="1" x14ac:dyDescent="0.35">
      <c r="A46" s="9"/>
      <c r="B46" s="9"/>
      <c r="C46" s="9"/>
      <c r="D46" s="9"/>
      <c r="E46" s="9"/>
    </row>
    <row r="49" spans="4:4" x14ac:dyDescent="0.35">
      <c r="D49" s="22"/>
    </row>
  </sheetData>
  <mergeCells count="22">
    <mergeCell ref="B8:C8"/>
    <mergeCell ref="B9:C9"/>
    <mergeCell ref="B10:C10"/>
    <mergeCell ref="B17:D17"/>
    <mergeCell ref="B11:C11"/>
    <mergeCell ref="B13:C13"/>
    <mergeCell ref="B14:C14"/>
    <mergeCell ref="B15:C15"/>
    <mergeCell ref="C2:D2"/>
    <mergeCell ref="C3:D3"/>
    <mergeCell ref="B2:B3"/>
    <mergeCell ref="B6:C6"/>
    <mergeCell ref="B7:C7"/>
    <mergeCell ref="B5:D5"/>
    <mergeCell ref="B23:C23"/>
    <mergeCell ref="B24:D24"/>
    <mergeCell ref="B12:C12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367-FE6F-4DE5-A717-D827BD368D5F}">
  <dimension ref="A1:E48"/>
  <sheetViews>
    <sheetView topLeftCell="A38" zoomScale="70" zoomScaleNormal="70" workbookViewId="0">
      <selection activeCell="C53" sqref="C53"/>
    </sheetView>
  </sheetViews>
  <sheetFormatPr defaultColWidth="8.7265625" defaultRowHeight="18" x14ac:dyDescent="0.35"/>
  <cols>
    <col min="1" max="1" width="3.1796875" style="1" customWidth="1"/>
    <col min="2" max="2" width="12.54296875" style="1" customWidth="1"/>
    <col min="3" max="3" width="79.81640625" style="1" customWidth="1"/>
    <col min="4" max="4" width="19.1796875" style="1" bestFit="1" customWidth="1"/>
    <col min="5" max="5" width="3.26953125" style="1" customWidth="1"/>
    <col min="6" max="6" width="8.7265625" style="1"/>
    <col min="7" max="7" width="9" style="1" bestFit="1" customWidth="1"/>
    <col min="8" max="16384" width="8.7265625" style="1"/>
  </cols>
  <sheetData>
    <row r="1" spans="1:5" ht="10" customHeight="1" thickBot="1" x14ac:dyDescent="0.4">
      <c r="A1" s="9"/>
      <c r="B1" s="9"/>
      <c r="C1" s="9"/>
      <c r="D1" s="9"/>
      <c r="E1" s="9"/>
    </row>
    <row r="2" spans="1:5" ht="36.5" thickTop="1" thickBot="1" x14ac:dyDescent="0.4">
      <c r="A2" s="9"/>
      <c r="B2" s="17"/>
      <c r="C2" s="15" t="s">
        <v>19</v>
      </c>
      <c r="D2" s="15"/>
      <c r="E2" s="9"/>
    </row>
    <row r="3" spans="1:5" ht="26" thickTop="1" thickBot="1" x14ac:dyDescent="0.4">
      <c r="A3" s="9"/>
      <c r="B3" s="18"/>
      <c r="C3" s="16" t="s">
        <v>8</v>
      </c>
      <c r="D3" s="16"/>
      <c r="E3" s="9"/>
    </row>
    <row r="4" spans="1:5" ht="19" thickTop="1" thickBot="1" x14ac:dyDescent="0.4">
      <c r="A4" s="9"/>
      <c r="B4" s="5"/>
      <c r="C4" s="5"/>
      <c r="D4" s="5"/>
      <c r="E4" s="9"/>
    </row>
    <row r="5" spans="1:5" ht="26" thickTop="1" thickBot="1" x14ac:dyDescent="0.4">
      <c r="A5" s="9"/>
      <c r="B5" s="21" t="s">
        <v>17</v>
      </c>
      <c r="C5" s="21"/>
      <c r="D5" s="21"/>
      <c r="E5" s="9"/>
    </row>
    <row r="6" spans="1:5" ht="19" thickTop="1" thickBot="1" x14ac:dyDescent="0.4">
      <c r="A6" s="9"/>
      <c r="B6" s="19" t="s">
        <v>11</v>
      </c>
      <c r="C6" s="20"/>
      <c r="D6" s="10">
        <v>450000</v>
      </c>
      <c r="E6" s="9"/>
    </row>
    <row r="7" spans="1:5" ht="19" thickTop="1" thickBot="1" x14ac:dyDescent="0.4">
      <c r="A7" s="9"/>
      <c r="B7" s="19" t="s">
        <v>13</v>
      </c>
      <c r="C7" s="20"/>
      <c r="D7" s="10">
        <v>50000</v>
      </c>
      <c r="E7" s="9"/>
    </row>
    <row r="8" spans="1:5" ht="19" thickTop="1" thickBot="1" x14ac:dyDescent="0.4">
      <c r="A8" s="9"/>
      <c r="B8" s="19" t="s">
        <v>0</v>
      </c>
      <c r="C8" s="20"/>
      <c r="D8" s="4">
        <f>D6+D7</f>
        <v>500000</v>
      </c>
      <c r="E8" s="9"/>
    </row>
    <row r="9" spans="1:5" ht="19" thickTop="1" thickBot="1" x14ac:dyDescent="0.4">
      <c r="A9" s="9"/>
      <c r="B9" s="19" t="s">
        <v>1</v>
      </c>
      <c r="C9" s="20"/>
      <c r="D9" s="10">
        <v>50000</v>
      </c>
      <c r="E9" s="9"/>
    </row>
    <row r="10" spans="1:5" ht="19" thickTop="1" thickBot="1" x14ac:dyDescent="0.4">
      <c r="A10" s="9"/>
      <c r="B10" s="19" t="s">
        <v>2</v>
      </c>
      <c r="C10" s="20"/>
      <c r="D10" s="11">
        <v>10</v>
      </c>
      <c r="E10" s="9"/>
    </row>
    <row r="11" spans="1:5" ht="19" thickTop="1" thickBot="1" x14ac:dyDescent="0.4">
      <c r="A11" s="9"/>
      <c r="B11" s="14" t="s">
        <v>9</v>
      </c>
      <c r="C11" s="14"/>
      <c r="D11" s="4">
        <f>IF(D8="", "", SLN($D$8,$D$9,$D$10))</f>
        <v>45000</v>
      </c>
      <c r="E11" s="9"/>
    </row>
    <row r="12" spans="1:5" ht="19" thickTop="1" thickBot="1" x14ac:dyDescent="0.4">
      <c r="A12" s="9"/>
      <c r="B12" s="14" t="s">
        <v>12</v>
      </c>
      <c r="C12" s="14"/>
      <c r="D12" s="6">
        <f>IFERROR(D11/D8,"")</f>
        <v>0.09</v>
      </c>
      <c r="E12" s="9"/>
    </row>
    <row r="13" spans="1:5" ht="19" thickTop="1" thickBot="1" x14ac:dyDescent="0.4">
      <c r="A13" s="9"/>
      <c r="B13" s="19" t="s">
        <v>5</v>
      </c>
      <c r="C13" s="20"/>
      <c r="D13" s="3">
        <f>IF(D8="", "", D11*D10)</f>
        <v>450000</v>
      </c>
      <c r="E13" s="9"/>
    </row>
    <row r="14" spans="1:5" ht="19" thickTop="1" thickBot="1" x14ac:dyDescent="0.4">
      <c r="A14" s="9"/>
      <c r="B14" s="19" t="s">
        <v>4</v>
      </c>
      <c r="C14" s="20"/>
      <c r="D14" s="3">
        <f>IF(D8="", "", D8-D13)</f>
        <v>50000</v>
      </c>
      <c r="E14" s="9"/>
    </row>
    <row r="15" spans="1:5" ht="19" thickTop="1" thickBot="1" x14ac:dyDescent="0.4">
      <c r="A15" s="9"/>
      <c r="B15" s="19" t="s">
        <v>6</v>
      </c>
      <c r="C15" s="20"/>
      <c r="D15" s="3">
        <f>IF(D8="", "", D9-D14)</f>
        <v>0</v>
      </c>
      <c r="E15" s="9"/>
    </row>
    <row r="16" spans="1:5" ht="19" thickTop="1" thickBot="1" x14ac:dyDescent="0.4">
      <c r="A16" s="9"/>
      <c r="B16" s="5"/>
      <c r="C16" s="5"/>
      <c r="D16" s="5"/>
      <c r="E16" s="9"/>
    </row>
    <row r="17" spans="1:5" ht="26" thickTop="1" thickBot="1" x14ac:dyDescent="0.4">
      <c r="A17" s="9"/>
      <c r="B17" s="21" t="s">
        <v>16</v>
      </c>
      <c r="C17" s="21"/>
      <c r="D17" s="21"/>
      <c r="E17" s="9"/>
    </row>
    <row r="18" spans="1:5" ht="19" customHeight="1" thickTop="1" thickBot="1" x14ac:dyDescent="0.4">
      <c r="A18" s="9"/>
      <c r="B18" s="14" t="s">
        <v>11</v>
      </c>
      <c r="C18" s="14"/>
      <c r="D18" s="10">
        <v>450000</v>
      </c>
      <c r="E18" s="9"/>
    </row>
    <row r="19" spans="1:5" ht="19" customHeight="1" thickTop="1" thickBot="1" x14ac:dyDescent="0.4">
      <c r="A19" s="9"/>
      <c r="B19" s="14" t="s">
        <v>14</v>
      </c>
      <c r="C19" s="14"/>
      <c r="D19" s="10">
        <v>50000</v>
      </c>
      <c r="E19" s="9"/>
    </row>
    <row r="20" spans="1:5" ht="19" customHeight="1" thickTop="1" thickBot="1" x14ac:dyDescent="0.4">
      <c r="A20" s="9"/>
      <c r="B20" s="14" t="s">
        <v>0</v>
      </c>
      <c r="C20" s="14"/>
      <c r="D20" s="4">
        <f>D18+D19</f>
        <v>500000</v>
      </c>
      <c r="E20" s="9"/>
    </row>
    <row r="21" spans="1:5" ht="19" customHeight="1" thickTop="1" thickBot="1" x14ac:dyDescent="0.4">
      <c r="A21" s="9"/>
      <c r="B21" s="14" t="s">
        <v>1</v>
      </c>
      <c r="C21" s="14"/>
      <c r="D21" s="10">
        <v>50000</v>
      </c>
      <c r="E21" s="9"/>
    </row>
    <row r="22" spans="1:5" ht="19" customHeight="1" thickTop="1" thickBot="1" x14ac:dyDescent="0.4">
      <c r="A22" s="9"/>
      <c r="B22" s="14" t="s">
        <v>2</v>
      </c>
      <c r="C22" s="14"/>
      <c r="D22" s="11">
        <v>10</v>
      </c>
      <c r="E22" s="9"/>
    </row>
    <row r="23" spans="1:5" ht="19" customHeight="1" thickTop="1" thickBot="1" x14ac:dyDescent="0.4">
      <c r="A23" s="9"/>
      <c r="B23" s="12" t="s">
        <v>10</v>
      </c>
      <c r="C23" s="12"/>
      <c r="D23" s="6">
        <f>IF(D20="","",1-(D21/D20)^(1/D22))</f>
        <v>0.20567176527571851</v>
      </c>
      <c r="E23" s="9"/>
    </row>
    <row r="24" spans="1:5" ht="23.5" thickTop="1" thickBot="1" x14ac:dyDescent="0.4">
      <c r="A24" s="9"/>
      <c r="B24" s="13" t="s">
        <v>15</v>
      </c>
      <c r="C24" s="13"/>
      <c r="D24" s="13"/>
      <c r="E24" s="9"/>
    </row>
    <row r="25" spans="1:5" ht="19" thickTop="1" thickBot="1" x14ac:dyDescent="0.4">
      <c r="A25" s="9"/>
      <c r="B25" s="7" t="s">
        <v>7</v>
      </c>
      <c r="C25" s="7" t="s">
        <v>18</v>
      </c>
      <c r="D25" s="7" t="s">
        <v>3</v>
      </c>
      <c r="E25" s="9"/>
    </row>
    <row r="26" spans="1:5" ht="19" thickTop="1" thickBot="1" x14ac:dyDescent="0.4">
      <c r="A26" s="9"/>
      <c r="B26" s="2">
        <v>1</v>
      </c>
      <c r="C26" s="8">
        <f>IFERROR(IF(D26&gt;$D$21, (D26*$D$23), ""),"")</f>
        <v>102835.84033698423</v>
      </c>
      <c r="D26" s="8">
        <f>D20-D23</f>
        <v>499999.79432823474</v>
      </c>
      <c r="E26" s="9"/>
    </row>
    <row r="27" spans="1:5" ht="19" thickTop="1" thickBot="1" x14ac:dyDescent="0.4">
      <c r="A27" s="9"/>
      <c r="B27" s="2">
        <v>2</v>
      </c>
      <c r="C27" s="8">
        <f t="shared" ref="C27:C45" si="0">IFERROR(IF(D27&gt;$D$21, (D27*$D$23), ""),"")</f>
        <v>81685.41152126473</v>
      </c>
      <c r="D27" s="8">
        <f t="shared" ref="D27:D45" si="1">IFERROR(D26-C26, "")</f>
        <v>397163.95399125048</v>
      </c>
      <c r="E27" s="9"/>
    </row>
    <row r="28" spans="1:5" ht="19" thickTop="1" thickBot="1" x14ac:dyDescent="0.4">
      <c r="A28" s="9"/>
      <c r="B28" s="2">
        <v>3</v>
      </c>
      <c r="C28" s="8">
        <f t="shared" si="0"/>
        <v>64885.028736412707</v>
      </c>
      <c r="D28" s="8">
        <f t="shared" si="1"/>
        <v>315478.54246998578</v>
      </c>
      <c r="E28" s="9"/>
    </row>
    <row r="29" spans="1:5" ht="19" thickTop="1" thickBot="1" x14ac:dyDescent="0.4">
      <c r="A29" s="9"/>
      <c r="B29" s="2">
        <v>4</v>
      </c>
      <c r="C29" s="8">
        <f t="shared" si="0"/>
        <v>51540.010336228988</v>
      </c>
      <c r="D29" s="8">
        <f t="shared" si="1"/>
        <v>250593.51373357308</v>
      </c>
      <c r="E29" s="9"/>
    </row>
    <row r="30" spans="1:5" ht="19" thickTop="1" thickBot="1" x14ac:dyDescent="0.4">
      <c r="A30" s="9"/>
      <c r="B30" s="2">
        <v>5</v>
      </c>
      <c r="C30" s="8">
        <f t="shared" si="0"/>
        <v>40939.685428047989</v>
      </c>
      <c r="D30" s="8">
        <f t="shared" si="1"/>
        <v>199053.50339734409</v>
      </c>
      <c r="E30" s="9"/>
    </row>
    <row r="31" spans="1:5" ht="19" thickTop="1" thickBot="1" x14ac:dyDescent="0.4">
      <c r="A31" s="9"/>
      <c r="B31" s="2">
        <v>6</v>
      </c>
      <c r="C31" s="8">
        <f t="shared" si="0"/>
        <v>32519.548056228752</v>
      </c>
      <c r="D31" s="8">
        <f t="shared" si="1"/>
        <v>158113.8179692961</v>
      </c>
      <c r="E31" s="9"/>
    </row>
    <row r="32" spans="1:5" ht="19" thickTop="1" thickBot="1" x14ac:dyDescent="0.4">
      <c r="A32" s="9"/>
      <c r="B32" s="2">
        <v>7</v>
      </c>
      <c r="C32" s="8">
        <f t="shared" si="0"/>
        <v>25831.195201535622</v>
      </c>
      <c r="D32" s="8">
        <f t="shared" si="1"/>
        <v>125594.26991306734</v>
      </c>
      <c r="E32" s="9"/>
    </row>
    <row r="33" spans="1:5" ht="19" thickTop="1" thickBot="1" x14ac:dyDescent="0.4">
      <c r="A33" s="9"/>
      <c r="B33" s="2">
        <v>8</v>
      </c>
      <c r="C33" s="8">
        <f t="shared" si="0"/>
        <v>20518.447685254123</v>
      </c>
      <c r="D33" s="8">
        <f t="shared" si="1"/>
        <v>99763.074711531721</v>
      </c>
      <c r="E33" s="9"/>
    </row>
    <row r="34" spans="1:5" ht="19" thickTop="1" thickBot="1" x14ac:dyDescent="0.4">
      <c r="A34" s="9"/>
      <c r="B34" s="2">
        <v>9</v>
      </c>
      <c r="C34" s="8">
        <f t="shared" si="0"/>
        <v>16298.382329110425</v>
      </c>
      <c r="D34" s="8">
        <f t="shared" si="1"/>
        <v>79244.627026277594</v>
      </c>
      <c r="E34" s="9"/>
    </row>
    <row r="35" spans="1:5" ht="19" thickTop="1" thickBot="1" x14ac:dyDescent="0.4">
      <c r="A35" s="9"/>
      <c r="B35" s="2">
        <v>10</v>
      </c>
      <c r="C35" s="8">
        <f t="shared" si="0"/>
        <v>12946.265264343707</v>
      </c>
      <c r="D35" s="8">
        <f t="shared" si="1"/>
        <v>62946.244697167167</v>
      </c>
      <c r="E35" s="9"/>
    </row>
    <row r="36" spans="1:5" ht="19" thickTop="1" thickBot="1" x14ac:dyDescent="0.4">
      <c r="A36" s="9"/>
      <c r="B36" s="2">
        <v>11</v>
      </c>
      <c r="C36" s="8" t="str">
        <f t="shared" si="0"/>
        <v/>
      </c>
      <c r="D36" s="8">
        <f t="shared" si="1"/>
        <v>49999.979432823457</v>
      </c>
      <c r="E36" s="9"/>
    </row>
    <row r="37" spans="1:5" ht="19" thickTop="1" thickBot="1" x14ac:dyDescent="0.4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19" thickTop="1" thickBot="1" x14ac:dyDescent="0.4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19" thickTop="1" thickBot="1" x14ac:dyDescent="0.4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19" thickTop="1" thickBot="1" x14ac:dyDescent="0.4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19" thickTop="1" thickBot="1" x14ac:dyDescent="0.4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19" thickTop="1" thickBot="1" x14ac:dyDescent="0.4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19" thickTop="1" thickBot="1" x14ac:dyDescent="0.4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19" thickTop="1" thickBot="1" x14ac:dyDescent="0.4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19" thickTop="1" thickBot="1" x14ac:dyDescent="0.4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8.5" thickTop="1" x14ac:dyDescent="0.35">
      <c r="A46" s="9"/>
      <c r="B46" s="9"/>
      <c r="C46" s="9"/>
      <c r="D46" s="9"/>
      <c r="E46" s="9"/>
    </row>
    <row r="48" spans="1:5" x14ac:dyDescent="0.35">
      <c r="D48" s="22"/>
    </row>
  </sheetData>
  <mergeCells count="22">
    <mergeCell ref="B13:C13"/>
    <mergeCell ref="B2:B3"/>
    <mergeCell ref="C2:D2"/>
    <mergeCell ref="C3:D3"/>
    <mergeCell ref="B5:D5"/>
    <mergeCell ref="B6:C6"/>
    <mergeCell ref="B7:C7"/>
    <mergeCell ref="B8:C8"/>
    <mergeCell ref="B9:C9"/>
    <mergeCell ref="B10:C10"/>
    <mergeCell ref="B11:C11"/>
    <mergeCell ref="B12:C12"/>
    <mergeCell ref="B21:C21"/>
    <mergeCell ref="B22:C22"/>
    <mergeCell ref="B23:C23"/>
    <mergeCell ref="B24:D24"/>
    <mergeCell ref="B14:C14"/>
    <mergeCell ref="B15:C15"/>
    <mergeCell ref="B17:D17"/>
    <mergeCell ref="B18:C18"/>
    <mergeCell ref="B19:C19"/>
    <mergeCell ref="B20:C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Diminishing Balance Method</vt:lpstr>
      <vt:lpstr>Stright Line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Junaid Khan</cp:lastModifiedBy>
  <cp:lastPrinted>2019-12-30T11:34:18Z</cp:lastPrinted>
  <dcterms:created xsi:type="dcterms:W3CDTF">2019-12-30T10:28:43Z</dcterms:created>
  <dcterms:modified xsi:type="dcterms:W3CDTF">2024-03-07T07:25:38Z</dcterms:modified>
</cp:coreProperties>
</file>