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tjioesman\Desktop\WCD\projects\"/>
    </mc:Choice>
  </mc:AlternateContent>
  <bookViews>
    <workbookView xWindow="0" yWindow="0" windowWidth="16392" windowHeight="5376"/>
  </bookViews>
  <sheets>
    <sheet name="Sheet1" sheetId="1" r:id="rId1"/>
    <sheet name="Sheet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5" i="1" l="1"/>
  <c r="L159" i="1"/>
  <c r="M159" i="1" s="1"/>
  <c r="N159" i="1" s="1"/>
  <c r="O159" i="1" s="1"/>
  <c r="P159" i="1" s="1"/>
  <c r="Q159" i="1" s="1"/>
  <c r="R159" i="1" s="1"/>
  <c r="S159" i="1" s="1"/>
  <c r="T159" i="1" s="1"/>
  <c r="U159" i="1" s="1"/>
  <c r="V159" i="1" s="1"/>
  <c r="W159" i="1" s="1"/>
  <c r="M160" i="1"/>
  <c r="N160" i="1" s="1"/>
  <c r="O160" i="1" s="1"/>
  <c r="P160" i="1" s="1"/>
  <c r="Q160" i="1" s="1"/>
  <c r="R160" i="1" s="1"/>
  <c r="S160" i="1" s="1"/>
  <c r="T160" i="1" s="1"/>
  <c r="U160" i="1" s="1"/>
  <c r="V160" i="1" s="1"/>
  <c r="W160" i="1" s="1"/>
  <c r="L160" i="1"/>
  <c r="M175" i="1"/>
  <c r="N175" i="1" s="1"/>
  <c r="O175" i="1" s="1"/>
  <c r="P175" i="1" s="1"/>
  <c r="Q175" i="1" s="1"/>
  <c r="R175" i="1" s="1"/>
  <c r="S175" i="1" s="1"/>
  <c r="T175" i="1" s="1"/>
  <c r="U175" i="1" s="1"/>
  <c r="V175" i="1" s="1"/>
  <c r="W175" i="1" s="1"/>
  <c r="L175" i="1"/>
  <c r="K185" i="1"/>
  <c r="K184" i="1"/>
  <c r="K183" i="1"/>
  <c r="K182" i="1"/>
  <c r="K181" i="1"/>
  <c r="K180" i="1"/>
  <c r="K179" i="1"/>
  <c r="K178" i="1"/>
  <c r="K177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L185" i="1" s="1"/>
  <c r="K170" i="1"/>
  <c r="K169" i="1"/>
  <c r="K168" i="1"/>
  <c r="K167" i="1"/>
  <c r="K166" i="1"/>
  <c r="K165" i="1"/>
  <c r="K164" i="1"/>
  <c r="K163" i="1"/>
  <c r="K162" i="1"/>
  <c r="B8" i="2"/>
  <c r="M30" i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L30" i="1"/>
  <c r="M44" i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L44" i="1"/>
  <c r="M58" i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L58" i="1"/>
  <c r="M72" i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L72" i="1"/>
  <c r="M86" i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L86" i="1"/>
  <c r="L100" i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L114" i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M128" i="1"/>
  <c r="N128" i="1" s="1"/>
  <c r="O128" i="1" s="1"/>
  <c r="P128" i="1" s="1"/>
  <c r="Q128" i="1" s="1"/>
  <c r="R128" i="1" s="1"/>
  <c r="S128" i="1" s="1"/>
  <c r="T128" i="1" s="1"/>
  <c r="U128" i="1" s="1"/>
  <c r="V128" i="1" s="1"/>
  <c r="W128" i="1" s="1"/>
  <c r="L128" i="1"/>
  <c r="M16" i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L16" i="1"/>
  <c r="M2" i="1"/>
  <c r="N2" i="1" s="1"/>
  <c r="O2" i="1" s="1"/>
  <c r="P2" i="1" s="1"/>
  <c r="Q2" i="1" s="1"/>
  <c r="R2" i="1" s="1"/>
  <c r="S2" i="1" s="1"/>
  <c r="T2" i="1" s="1"/>
  <c r="U2" i="1" s="1"/>
  <c r="V2" i="1" s="1"/>
  <c r="W2" i="1" s="1"/>
  <c r="L2" i="1"/>
  <c r="M144" i="1"/>
  <c r="N144" i="1" s="1"/>
  <c r="O144" i="1" s="1"/>
  <c r="P144" i="1" s="1"/>
  <c r="Q144" i="1" s="1"/>
  <c r="R144" i="1" s="1"/>
  <c r="S144" i="1" s="1"/>
  <c r="T144" i="1" s="1"/>
  <c r="U144" i="1" s="1"/>
  <c r="V144" i="1" s="1"/>
  <c r="W144" i="1" s="1"/>
  <c r="L144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W99" i="1"/>
  <c r="V99" i="1"/>
  <c r="U99" i="1"/>
  <c r="T99" i="1"/>
  <c r="S99" i="1"/>
  <c r="R99" i="1"/>
  <c r="Q99" i="1"/>
  <c r="P99" i="1"/>
  <c r="O99" i="1"/>
  <c r="N99" i="1"/>
  <c r="M99" i="1"/>
  <c r="L99" i="1"/>
  <c r="W85" i="1"/>
  <c r="V85" i="1"/>
  <c r="U85" i="1"/>
  <c r="T85" i="1"/>
  <c r="S85" i="1"/>
  <c r="R85" i="1"/>
  <c r="Q85" i="1"/>
  <c r="P85" i="1"/>
  <c r="O85" i="1"/>
  <c r="N85" i="1"/>
  <c r="M85" i="1"/>
  <c r="L85" i="1"/>
  <c r="W71" i="1"/>
  <c r="V71" i="1"/>
  <c r="U71" i="1"/>
  <c r="T71" i="1"/>
  <c r="S71" i="1"/>
  <c r="R71" i="1"/>
  <c r="Q71" i="1"/>
  <c r="P71" i="1"/>
  <c r="O71" i="1"/>
  <c r="N71" i="1"/>
  <c r="M71" i="1"/>
  <c r="L71" i="1"/>
  <c r="W57" i="1"/>
  <c r="V57" i="1"/>
  <c r="U57" i="1"/>
  <c r="T57" i="1"/>
  <c r="S57" i="1"/>
  <c r="R57" i="1"/>
  <c r="Q57" i="1"/>
  <c r="P57" i="1"/>
  <c r="O57" i="1"/>
  <c r="N57" i="1"/>
  <c r="M57" i="1"/>
  <c r="L57" i="1"/>
  <c r="W43" i="1"/>
  <c r="V43" i="1"/>
  <c r="U43" i="1"/>
  <c r="T43" i="1"/>
  <c r="S43" i="1"/>
  <c r="R43" i="1"/>
  <c r="Q43" i="1"/>
  <c r="P43" i="1"/>
  <c r="O43" i="1"/>
  <c r="N43" i="1"/>
  <c r="M43" i="1"/>
  <c r="L43" i="1"/>
  <c r="W29" i="1"/>
  <c r="V29" i="1"/>
  <c r="U29" i="1"/>
  <c r="T29" i="1"/>
  <c r="S29" i="1"/>
  <c r="R29" i="1"/>
  <c r="Q29" i="1"/>
  <c r="P29" i="1"/>
  <c r="O29" i="1"/>
  <c r="N29" i="1"/>
  <c r="M29" i="1"/>
  <c r="L29" i="1"/>
  <c r="W15" i="1"/>
  <c r="V15" i="1"/>
  <c r="U15" i="1"/>
  <c r="T15" i="1"/>
  <c r="S15" i="1"/>
  <c r="R15" i="1"/>
  <c r="Q15" i="1"/>
  <c r="P15" i="1"/>
  <c r="O15" i="1"/>
  <c r="N15" i="1"/>
  <c r="M15" i="1"/>
  <c r="L15" i="1"/>
  <c r="W1" i="1"/>
  <c r="V1" i="1"/>
  <c r="U1" i="1"/>
  <c r="T1" i="1"/>
  <c r="S1" i="1"/>
  <c r="R1" i="1"/>
  <c r="Q1" i="1"/>
  <c r="P1" i="1"/>
  <c r="O1" i="1"/>
  <c r="N1" i="1"/>
  <c r="M1" i="1"/>
  <c r="L1" i="1"/>
  <c r="K161" i="1" l="1"/>
  <c r="L184" i="1"/>
  <c r="L178" i="1"/>
  <c r="L181" i="1"/>
  <c r="L177" i="1"/>
  <c r="L182" i="1"/>
  <c r="L169" i="1"/>
  <c r="K176" i="1"/>
  <c r="L179" i="1"/>
  <c r="L183" i="1"/>
  <c r="L180" i="1"/>
  <c r="L164" i="1"/>
  <c r="L162" i="1"/>
  <c r="L166" i="1"/>
  <c r="L170" i="1"/>
  <c r="L163" i="1"/>
  <c r="L167" i="1"/>
  <c r="L168" i="1"/>
  <c r="L165" i="1"/>
  <c r="L154" i="1"/>
  <c r="K154" i="1"/>
  <c r="K153" i="1"/>
  <c r="K152" i="1"/>
  <c r="K151" i="1"/>
  <c r="K150" i="1"/>
  <c r="K149" i="1"/>
  <c r="K148" i="1"/>
  <c r="K147" i="1"/>
  <c r="K146" i="1"/>
  <c r="L4" i="1"/>
  <c r="K12" i="1"/>
  <c r="K11" i="1"/>
  <c r="K10" i="1"/>
  <c r="K9" i="1"/>
  <c r="K8" i="1"/>
  <c r="K7" i="1"/>
  <c r="K6" i="1"/>
  <c r="K5" i="1"/>
  <c r="K4" i="1"/>
  <c r="L25" i="1"/>
  <c r="K138" i="1"/>
  <c r="K137" i="1"/>
  <c r="K136" i="1"/>
  <c r="K135" i="1"/>
  <c r="K134" i="1"/>
  <c r="K133" i="1"/>
  <c r="K132" i="1"/>
  <c r="K131" i="1"/>
  <c r="K130" i="1"/>
  <c r="K124" i="1"/>
  <c r="K123" i="1"/>
  <c r="K122" i="1"/>
  <c r="K121" i="1"/>
  <c r="K120" i="1"/>
  <c r="K119" i="1"/>
  <c r="K118" i="1"/>
  <c r="K117" i="1"/>
  <c r="K116" i="1"/>
  <c r="K110" i="1"/>
  <c r="K109" i="1"/>
  <c r="K108" i="1"/>
  <c r="K107" i="1"/>
  <c r="K106" i="1"/>
  <c r="K105" i="1"/>
  <c r="K104" i="1"/>
  <c r="K103" i="1"/>
  <c r="K102" i="1"/>
  <c r="K96" i="1"/>
  <c r="K95" i="1"/>
  <c r="K94" i="1"/>
  <c r="K93" i="1"/>
  <c r="K92" i="1"/>
  <c r="K91" i="1"/>
  <c r="K90" i="1"/>
  <c r="K89" i="1"/>
  <c r="K88" i="1"/>
  <c r="K26" i="1"/>
  <c r="K25" i="1"/>
  <c r="K24" i="1"/>
  <c r="K23" i="1"/>
  <c r="K22" i="1"/>
  <c r="K21" i="1"/>
  <c r="K20" i="1"/>
  <c r="K19" i="1"/>
  <c r="K18" i="1"/>
  <c r="K40" i="1"/>
  <c r="K39" i="1"/>
  <c r="K38" i="1"/>
  <c r="K37" i="1"/>
  <c r="K36" i="1"/>
  <c r="K35" i="1"/>
  <c r="K34" i="1"/>
  <c r="K33" i="1"/>
  <c r="K32" i="1"/>
  <c r="K54" i="1"/>
  <c r="K53" i="1"/>
  <c r="K52" i="1"/>
  <c r="K51" i="1"/>
  <c r="K50" i="1"/>
  <c r="K49" i="1"/>
  <c r="K48" i="1"/>
  <c r="K47" i="1"/>
  <c r="K46" i="1"/>
  <c r="K68" i="1"/>
  <c r="K67" i="1"/>
  <c r="K66" i="1"/>
  <c r="K65" i="1"/>
  <c r="K64" i="1"/>
  <c r="K63" i="1"/>
  <c r="K62" i="1"/>
  <c r="K61" i="1"/>
  <c r="K60" i="1"/>
  <c r="K82" i="1"/>
  <c r="K81" i="1"/>
  <c r="K80" i="1"/>
  <c r="K79" i="1"/>
  <c r="K78" i="1"/>
  <c r="K77" i="1"/>
  <c r="K76" i="1"/>
  <c r="K75" i="1"/>
  <c r="K74" i="1"/>
  <c r="L176" i="1" l="1"/>
  <c r="M183" i="1"/>
  <c r="M179" i="1"/>
  <c r="M182" i="1"/>
  <c r="M178" i="1"/>
  <c r="M185" i="1"/>
  <c r="M181" i="1"/>
  <c r="M184" i="1"/>
  <c r="M180" i="1"/>
  <c r="M177" i="1"/>
  <c r="M168" i="1"/>
  <c r="M164" i="1"/>
  <c r="M170" i="1"/>
  <c r="M166" i="1"/>
  <c r="M162" i="1"/>
  <c r="M167" i="1"/>
  <c r="M169" i="1"/>
  <c r="M165" i="1"/>
  <c r="M163" i="1"/>
  <c r="L161" i="1"/>
  <c r="K3" i="1"/>
  <c r="L81" i="1"/>
  <c r="L80" i="1"/>
  <c r="L77" i="1"/>
  <c r="L76" i="1"/>
  <c r="L79" i="1"/>
  <c r="L75" i="1"/>
  <c r="L82" i="1"/>
  <c r="L78" i="1"/>
  <c r="L74" i="1"/>
  <c r="L146" i="1"/>
  <c r="L150" i="1"/>
  <c r="L153" i="1"/>
  <c r="K145" i="1"/>
  <c r="L147" i="1"/>
  <c r="L151" i="1"/>
  <c r="L148" i="1"/>
  <c r="L152" i="1"/>
  <c r="L149" i="1"/>
  <c r="L8" i="1"/>
  <c r="L12" i="1"/>
  <c r="L11" i="1"/>
  <c r="L7" i="1"/>
  <c r="L10" i="1"/>
  <c r="L6" i="1"/>
  <c r="L9" i="1"/>
  <c r="L5" i="1"/>
  <c r="K45" i="1"/>
  <c r="L67" i="1"/>
  <c r="W94" i="1"/>
  <c r="W88" i="1"/>
  <c r="W92" i="1"/>
  <c r="W96" i="1"/>
  <c r="L91" i="1"/>
  <c r="L95" i="1"/>
  <c r="W91" i="1"/>
  <c r="W95" i="1"/>
  <c r="L90" i="1"/>
  <c r="L94" i="1"/>
  <c r="O88" i="1"/>
  <c r="Q89" i="1"/>
  <c r="Q90" i="1"/>
  <c r="O91" i="1"/>
  <c r="O92" i="1"/>
  <c r="Q93" i="1"/>
  <c r="Q94" i="1"/>
  <c r="O95" i="1"/>
  <c r="O96" i="1"/>
  <c r="R88" i="1"/>
  <c r="R89" i="1"/>
  <c r="T90" i="1"/>
  <c r="T91" i="1"/>
  <c r="R92" i="1"/>
  <c r="R93" i="1"/>
  <c r="T94" i="1"/>
  <c r="T95" i="1"/>
  <c r="R96" i="1"/>
  <c r="S88" i="1"/>
  <c r="M89" i="1"/>
  <c r="U89" i="1"/>
  <c r="M90" i="1"/>
  <c r="U90" i="1"/>
  <c r="P91" i="1"/>
  <c r="S92" i="1"/>
  <c r="M93" i="1"/>
  <c r="U93" i="1"/>
  <c r="M94" i="1"/>
  <c r="U94" i="1"/>
  <c r="P95" i="1"/>
  <c r="S96" i="1"/>
  <c r="N88" i="1"/>
  <c r="V88" i="1"/>
  <c r="N89" i="1"/>
  <c r="V89" i="1"/>
  <c r="P90" i="1"/>
  <c r="S91" i="1"/>
  <c r="N92" i="1"/>
  <c r="V92" i="1"/>
  <c r="N93" i="1"/>
  <c r="V93" i="1"/>
  <c r="P94" i="1"/>
  <c r="S95" i="1"/>
  <c r="N96" i="1"/>
  <c r="V96" i="1"/>
  <c r="L88" i="1"/>
  <c r="P88" i="1"/>
  <c r="T88" i="1"/>
  <c r="O89" i="1"/>
  <c r="S89" i="1"/>
  <c r="W89" i="1"/>
  <c r="N90" i="1"/>
  <c r="R90" i="1"/>
  <c r="V90" i="1"/>
  <c r="M91" i="1"/>
  <c r="Q91" i="1"/>
  <c r="U91" i="1"/>
  <c r="L92" i="1"/>
  <c r="P92" i="1"/>
  <c r="T92" i="1"/>
  <c r="O93" i="1"/>
  <c r="S93" i="1"/>
  <c r="W93" i="1"/>
  <c r="N94" i="1"/>
  <c r="R94" i="1"/>
  <c r="V94" i="1"/>
  <c r="M95" i="1"/>
  <c r="Q95" i="1"/>
  <c r="U95" i="1"/>
  <c r="L96" i="1"/>
  <c r="P96" i="1"/>
  <c r="T96" i="1"/>
  <c r="M88" i="1"/>
  <c r="Q88" i="1"/>
  <c r="U88" i="1"/>
  <c r="L89" i="1"/>
  <c r="P89" i="1"/>
  <c r="T89" i="1"/>
  <c r="O90" i="1"/>
  <c r="S90" i="1"/>
  <c r="W90" i="1"/>
  <c r="N91" i="1"/>
  <c r="R91" i="1"/>
  <c r="V91" i="1"/>
  <c r="M92" i="1"/>
  <c r="Q92" i="1"/>
  <c r="U92" i="1"/>
  <c r="L93" i="1"/>
  <c r="P93" i="1"/>
  <c r="T93" i="1"/>
  <c r="O94" i="1"/>
  <c r="S94" i="1"/>
  <c r="N95" i="1"/>
  <c r="R95" i="1"/>
  <c r="V95" i="1"/>
  <c r="M96" i="1"/>
  <c r="Q96" i="1"/>
  <c r="U96" i="1"/>
  <c r="L23" i="1"/>
  <c r="L19" i="1"/>
  <c r="L18" i="1"/>
  <c r="L22" i="1"/>
  <c r="L26" i="1"/>
  <c r="L20" i="1"/>
  <c r="L24" i="1"/>
  <c r="L21" i="1"/>
  <c r="L60" i="1"/>
  <c r="L64" i="1"/>
  <c r="L68" i="1"/>
  <c r="L61" i="1"/>
  <c r="L65" i="1"/>
  <c r="L62" i="1"/>
  <c r="L66" i="1"/>
  <c r="L63" i="1"/>
  <c r="F76" i="1"/>
  <c r="M176" i="1" l="1"/>
  <c r="N182" i="1"/>
  <c r="N178" i="1"/>
  <c r="N185" i="1"/>
  <c r="N181" i="1"/>
  <c r="N177" i="1"/>
  <c r="N184" i="1"/>
  <c r="N180" i="1"/>
  <c r="N183" i="1"/>
  <c r="N179" i="1"/>
  <c r="N167" i="1"/>
  <c r="N163" i="1"/>
  <c r="N170" i="1"/>
  <c r="N166" i="1"/>
  <c r="N169" i="1"/>
  <c r="N165" i="1"/>
  <c r="N168" i="1"/>
  <c r="N164" i="1"/>
  <c r="N162" i="1"/>
  <c r="M161" i="1"/>
  <c r="L3" i="1"/>
  <c r="L73" i="1"/>
  <c r="L145" i="1"/>
  <c r="M152" i="1"/>
  <c r="M148" i="1"/>
  <c r="M151" i="1"/>
  <c r="M147" i="1"/>
  <c r="M149" i="1"/>
  <c r="M154" i="1"/>
  <c r="M150" i="1"/>
  <c r="M146" i="1"/>
  <c r="M153" i="1"/>
  <c r="M10" i="1"/>
  <c r="M6" i="1"/>
  <c r="M9" i="1"/>
  <c r="M5" i="1"/>
  <c r="M12" i="1"/>
  <c r="M8" i="1"/>
  <c r="M11" i="1"/>
  <c r="M7" i="1"/>
  <c r="M4" i="1"/>
  <c r="L137" i="1"/>
  <c r="L133" i="1"/>
  <c r="L136" i="1"/>
  <c r="L132" i="1"/>
  <c r="L135" i="1"/>
  <c r="L131" i="1"/>
  <c r="L138" i="1"/>
  <c r="L134" i="1"/>
  <c r="L130" i="1"/>
  <c r="L124" i="1"/>
  <c r="L120" i="1"/>
  <c r="L116" i="1"/>
  <c r="L123" i="1"/>
  <c r="L119" i="1"/>
  <c r="L122" i="1"/>
  <c r="L118" i="1"/>
  <c r="L121" i="1"/>
  <c r="L117" i="1"/>
  <c r="L109" i="1"/>
  <c r="L105" i="1"/>
  <c r="L108" i="1"/>
  <c r="L104" i="1"/>
  <c r="L107" i="1"/>
  <c r="L103" i="1"/>
  <c r="L110" i="1"/>
  <c r="L106" i="1"/>
  <c r="L102" i="1"/>
  <c r="M24" i="1"/>
  <c r="M20" i="1"/>
  <c r="M23" i="1"/>
  <c r="M19" i="1"/>
  <c r="M26" i="1"/>
  <c r="M18" i="1"/>
  <c r="M25" i="1"/>
  <c r="M21" i="1"/>
  <c r="M22" i="1"/>
  <c r="L39" i="1"/>
  <c r="L35" i="1"/>
  <c r="L38" i="1"/>
  <c r="L34" i="1"/>
  <c r="L37" i="1"/>
  <c r="L33" i="1"/>
  <c r="L40" i="1"/>
  <c r="L36" i="1"/>
  <c r="L32" i="1"/>
  <c r="L53" i="1"/>
  <c r="L49" i="1"/>
  <c r="L50" i="1"/>
  <c r="L52" i="1"/>
  <c r="L48" i="1"/>
  <c r="L54" i="1"/>
  <c r="L46" i="1"/>
  <c r="L51" i="1"/>
  <c r="L47" i="1"/>
  <c r="M66" i="1"/>
  <c r="M62" i="1"/>
  <c r="M65" i="1"/>
  <c r="M61" i="1"/>
  <c r="M68" i="1"/>
  <c r="M64" i="1"/>
  <c r="M60" i="1"/>
  <c r="M67" i="1"/>
  <c r="M63" i="1"/>
  <c r="N176" i="1" l="1"/>
  <c r="O185" i="1"/>
  <c r="O181" i="1"/>
  <c r="O177" i="1"/>
  <c r="O184" i="1"/>
  <c r="O180" i="1"/>
  <c r="O183" i="1"/>
  <c r="O182" i="1"/>
  <c r="O178" i="1"/>
  <c r="O179" i="1"/>
  <c r="O170" i="1"/>
  <c r="O166" i="1"/>
  <c r="O162" i="1"/>
  <c r="O165" i="1"/>
  <c r="O168" i="1"/>
  <c r="O164" i="1"/>
  <c r="O169" i="1"/>
  <c r="O167" i="1"/>
  <c r="O163" i="1"/>
  <c r="N161" i="1"/>
  <c r="M3" i="1"/>
  <c r="N151" i="1"/>
  <c r="N147" i="1"/>
  <c r="N154" i="1"/>
  <c r="N150" i="1"/>
  <c r="N146" i="1"/>
  <c r="N148" i="1"/>
  <c r="N153" i="1"/>
  <c r="N149" i="1"/>
  <c r="N152" i="1"/>
  <c r="M145" i="1"/>
  <c r="N9" i="1"/>
  <c r="N5" i="1"/>
  <c r="N12" i="1"/>
  <c r="N8" i="1"/>
  <c r="N4" i="1"/>
  <c r="N11" i="1"/>
  <c r="N7" i="1"/>
  <c r="N6" i="1"/>
  <c r="N10" i="1"/>
  <c r="L45" i="1"/>
  <c r="M82" i="1"/>
  <c r="M80" i="1"/>
  <c r="M78" i="1"/>
  <c r="M76" i="1"/>
  <c r="M74" i="1"/>
  <c r="M81" i="1"/>
  <c r="M77" i="1"/>
  <c r="M79" i="1"/>
  <c r="M75" i="1"/>
  <c r="M136" i="1"/>
  <c r="M132" i="1"/>
  <c r="M135" i="1"/>
  <c r="M131" i="1"/>
  <c r="M138" i="1"/>
  <c r="M134" i="1"/>
  <c r="M130" i="1"/>
  <c r="M137" i="1"/>
  <c r="M133" i="1"/>
  <c r="M123" i="1"/>
  <c r="M119" i="1"/>
  <c r="M122" i="1"/>
  <c r="M118" i="1"/>
  <c r="M117" i="1"/>
  <c r="M124" i="1"/>
  <c r="M120" i="1"/>
  <c r="M116" i="1"/>
  <c r="M121" i="1"/>
  <c r="M108" i="1"/>
  <c r="M104" i="1"/>
  <c r="M107" i="1"/>
  <c r="M103" i="1"/>
  <c r="M110" i="1"/>
  <c r="M106" i="1"/>
  <c r="M102" i="1"/>
  <c r="M109" i="1"/>
  <c r="M105" i="1"/>
  <c r="N23" i="1"/>
  <c r="N19" i="1"/>
  <c r="N26" i="1"/>
  <c r="N22" i="1"/>
  <c r="N18" i="1"/>
  <c r="N25" i="1"/>
  <c r="N24" i="1"/>
  <c r="N20" i="1"/>
  <c r="N21" i="1"/>
  <c r="M38" i="1"/>
  <c r="M34" i="1"/>
  <c r="M37" i="1"/>
  <c r="M33" i="1"/>
  <c r="M40" i="1"/>
  <c r="M36" i="1"/>
  <c r="M32" i="1"/>
  <c r="M39" i="1"/>
  <c r="M35" i="1"/>
  <c r="M52" i="1"/>
  <c r="M48" i="1"/>
  <c r="M53" i="1"/>
  <c r="M49" i="1"/>
  <c r="M51" i="1"/>
  <c r="M47" i="1"/>
  <c r="M54" i="1"/>
  <c r="M50" i="1"/>
  <c r="M46" i="1"/>
  <c r="N65" i="1"/>
  <c r="N61" i="1"/>
  <c r="N68" i="1"/>
  <c r="N64" i="1"/>
  <c r="N60" i="1"/>
  <c r="N67" i="1"/>
  <c r="N63" i="1"/>
  <c r="N66" i="1"/>
  <c r="N62" i="1"/>
  <c r="K73" i="1"/>
  <c r="O161" i="1" l="1"/>
  <c r="P184" i="1"/>
  <c r="P180" i="1"/>
  <c r="P183" i="1"/>
  <c r="P179" i="1"/>
  <c r="P182" i="1"/>
  <c r="P181" i="1"/>
  <c r="P177" i="1"/>
  <c r="P185" i="1"/>
  <c r="P178" i="1"/>
  <c r="O176" i="1"/>
  <c r="P169" i="1"/>
  <c r="P165" i="1"/>
  <c r="P164" i="1"/>
  <c r="P167" i="1"/>
  <c r="P163" i="1"/>
  <c r="P168" i="1"/>
  <c r="P170" i="1"/>
  <c r="P166" i="1"/>
  <c r="P162" i="1"/>
  <c r="N3" i="1"/>
  <c r="O154" i="1"/>
  <c r="O150" i="1"/>
  <c r="O146" i="1"/>
  <c r="O153" i="1"/>
  <c r="O149" i="1"/>
  <c r="O151" i="1"/>
  <c r="O147" i="1"/>
  <c r="O152" i="1"/>
  <c r="O148" i="1"/>
  <c r="N145" i="1"/>
  <c r="O12" i="1"/>
  <c r="O8" i="1"/>
  <c r="O4" i="1"/>
  <c r="O11" i="1"/>
  <c r="O7" i="1"/>
  <c r="O10" i="1"/>
  <c r="O6" i="1"/>
  <c r="O9" i="1"/>
  <c r="O5" i="1"/>
  <c r="N82" i="1"/>
  <c r="N80" i="1"/>
  <c r="N78" i="1"/>
  <c r="N76" i="1"/>
  <c r="N74" i="1"/>
  <c r="N81" i="1"/>
  <c r="N79" i="1"/>
  <c r="N77" i="1"/>
  <c r="N75" i="1"/>
  <c r="M45" i="1"/>
  <c r="N135" i="1"/>
  <c r="N131" i="1"/>
  <c r="N138" i="1"/>
  <c r="N134" i="1"/>
  <c r="N130" i="1"/>
  <c r="N137" i="1"/>
  <c r="N133" i="1"/>
  <c r="N136" i="1"/>
  <c r="N132" i="1"/>
  <c r="N122" i="1"/>
  <c r="N118" i="1"/>
  <c r="N120" i="1"/>
  <c r="N116" i="1"/>
  <c r="N121" i="1"/>
  <c r="N117" i="1"/>
  <c r="N124" i="1"/>
  <c r="N123" i="1"/>
  <c r="N119" i="1"/>
  <c r="N107" i="1"/>
  <c r="N103" i="1"/>
  <c r="N110" i="1"/>
  <c r="N106" i="1"/>
  <c r="N102" i="1"/>
  <c r="N109" i="1"/>
  <c r="N105" i="1"/>
  <c r="N108" i="1"/>
  <c r="N104" i="1"/>
  <c r="O26" i="1"/>
  <c r="O22" i="1"/>
  <c r="O18" i="1"/>
  <c r="O25" i="1"/>
  <c r="O21" i="1"/>
  <c r="O23" i="1"/>
  <c r="O19" i="1"/>
  <c r="O24" i="1"/>
  <c r="O20" i="1"/>
  <c r="N37" i="1"/>
  <c r="N33" i="1"/>
  <c r="N40" i="1"/>
  <c r="N36" i="1"/>
  <c r="N32" i="1"/>
  <c r="N39" i="1"/>
  <c r="N35" i="1"/>
  <c r="N38" i="1"/>
  <c r="N34" i="1"/>
  <c r="N51" i="1"/>
  <c r="N47" i="1"/>
  <c r="N48" i="1"/>
  <c r="N54" i="1"/>
  <c r="N50" i="1"/>
  <c r="N46" i="1"/>
  <c r="N53" i="1"/>
  <c r="N49" i="1"/>
  <c r="N52" i="1"/>
  <c r="O68" i="1"/>
  <c r="O64" i="1"/>
  <c r="O60" i="1"/>
  <c r="O67" i="1"/>
  <c r="O63" i="1"/>
  <c r="O66" i="1"/>
  <c r="O62" i="1"/>
  <c r="O65" i="1"/>
  <c r="O61" i="1"/>
  <c r="M73" i="1"/>
  <c r="P176" i="1" l="1"/>
  <c r="Q183" i="1"/>
  <c r="Q179" i="1"/>
  <c r="Q182" i="1"/>
  <c r="Q178" i="1"/>
  <c r="Q185" i="1"/>
  <c r="Q181" i="1"/>
  <c r="Q180" i="1"/>
  <c r="Q177" i="1"/>
  <c r="Q184" i="1"/>
  <c r="Q168" i="1"/>
  <c r="Q164" i="1"/>
  <c r="Q167" i="1"/>
  <c r="Q170" i="1"/>
  <c r="Q166" i="1"/>
  <c r="Q162" i="1"/>
  <c r="Q169" i="1"/>
  <c r="Q165" i="1"/>
  <c r="Q163" i="1"/>
  <c r="P161" i="1"/>
  <c r="O3" i="1"/>
  <c r="O145" i="1"/>
  <c r="P153" i="1"/>
  <c r="P149" i="1"/>
  <c r="P146" i="1"/>
  <c r="P152" i="1"/>
  <c r="P148" i="1"/>
  <c r="P154" i="1"/>
  <c r="P150" i="1"/>
  <c r="P151" i="1"/>
  <c r="P147" i="1"/>
  <c r="P11" i="1"/>
  <c r="P7" i="1"/>
  <c r="P10" i="1"/>
  <c r="P6" i="1"/>
  <c r="P9" i="1"/>
  <c r="P12" i="1"/>
  <c r="P8" i="1"/>
  <c r="P4" i="1"/>
  <c r="P5" i="1"/>
  <c r="O81" i="1"/>
  <c r="O79" i="1"/>
  <c r="O77" i="1"/>
  <c r="O75" i="1"/>
  <c r="O82" i="1"/>
  <c r="O80" i="1"/>
  <c r="O78" i="1"/>
  <c r="O76" i="1"/>
  <c r="O74" i="1"/>
  <c r="N45" i="1"/>
  <c r="O138" i="1"/>
  <c r="O134" i="1"/>
  <c r="O130" i="1"/>
  <c r="O137" i="1"/>
  <c r="O133" i="1"/>
  <c r="O136" i="1"/>
  <c r="O132" i="1"/>
  <c r="O135" i="1"/>
  <c r="O131" i="1"/>
  <c r="O121" i="1"/>
  <c r="O117" i="1"/>
  <c r="O119" i="1"/>
  <c r="O124" i="1"/>
  <c r="O120" i="1"/>
  <c r="O116" i="1"/>
  <c r="O123" i="1"/>
  <c r="O122" i="1"/>
  <c r="O118" i="1"/>
  <c r="O110" i="1"/>
  <c r="O106" i="1"/>
  <c r="O102" i="1"/>
  <c r="O109" i="1"/>
  <c r="O105" i="1"/>
  <c r="O108" i="1"/>
  <c r="O104" i="1"/>
  <c r="O107" i="1"/>
  <c r="O103" i="1"/>
  <c r="P25" i="1"/>
  <c r="P21" i="1"/>
  <c r="P23" i="1"/>
  <c r="P24" i="1"/>
  <c r="P20" i="1"/>
  <c r="P19" i="1"/>
  <c r="P26" i="1"/>
  <c r="P22" i="1"/>
  <c r="P18" i="1"/>
  <c r="O40" i="1"/>
  <c r="O36" i="1"/>
  <c r="O32" i="1"/>
  <c r="O39" i="1"/>
  <c r="O35" i="1"/>
  <c r="O38" i="1"/>
  <c r="O34" i="1"/>
  <c r="O37" i="1"/>
  <c r="O33" i="1"/>
  <c r="O54" i="1"/>
  <c r="O50" i="1"/>
  <c r="O46" i="1"/>
  <c r="O47" i="1"/>
  <c r="O53" i="1"/>
  <c r="O49" i="1"/>
  <c r="O52" i="1"/>
  <c r="O48" i="1"/>
  <c r="O51" i="1"/>
  <c r="P67" i="1"/>
  <c r="P63" i="1"/>
  <c r="P66" i="1"/>
  <c r="P62" i="1"/>
  <c r="P65" i="1"/>
  <c r="P61" i="1"/>
  <c r="P68" i="1"/>
  <c r="P64" i="1"/>
  <c r="P60" i="1"/>
  <c r="N73" i="1"/>
  <c r="Q176" i="1" l="1"/>
  <c r="R182" i="1"/>
  <c r="R178" i="1"/>
  <c r="R185" i="1"/>
  <c r="R181" i="1"/>
  <c r="R177" i="1"/>
  <c r="R184" i="1"/>
  <c r="R180" i="1"/>
  <c r="R179" i="1"/>
  <c r="R183" i="1"/>
  <c r="Q161" i="1"/>
  <c r="R167" i="1"/>
  <c r="R163" i="1"/>
  <c r="R162" i="1"/>
  <c r="R169" i="1"/>
  <c r="R165" i="1"/>
  <c r="R170" i="1"/>
  <c r="R166" i="1"/>
  <c r="R168" i="1"/>
  <c r="R164" i="1"/>
  <c r="P3" i="1"/>
  <c r="Q152" i="1"/>
  <c r="Q148" i="1"/>
  <c r="Q151" i="1"/>
  <c r="Q147" i="1"/>
  <c r="Q153" i="1"/>
  <c r="Q154" i="1"/>
  <c r="Q150" i="1"/>
  <c r="Q146" i="1"/>
  <c r="Q149" i="1"/>
  <c r="P145" i="1"/>
  <c r="Q10" i="1"/>
  <c r="Q6" i="1"/>
  <c r="Q9" i="1"/>
  <c r="Q5" i="1"/>
  <c r="Q12" i="1"/>
  <c r="Q8" i="1"/>
  <c r="Q4" i="1"/>
  <c r="Q11" i="1"/>
  <c r="Q7" i="1"/>
  <c r="P81" i="1"/>
  <c r="P79" i="1"/>
  <c r="P77" i="1"/>
  <c r="P75" i="1"/>
  <c r="P82" i="1"/>
  <c r="P80" i="1"/>
  <c r="P78" i="1"/>
  <c r="P76" i="1"/>
  <c r="P74" i="1"/>
  <c r="O45" i="1"/>
  <c r="P137" i="1"/>
  <c r="P133" i="1"/>
  <c r="P136" i="1"/>
  <c r="P132" i="1"/>
  <c r="P135" i="1"/>
  <c r="P131" i="1"/>
  <c r="P138" i="1"/>
  <c r="P134" i="1"/>
  <c r="P130" i="1"/>
  <c r="P124" i="1"/>
  <c r="P120" i="1"/>
  <c r="P116" i="1"/>
  <c r="P118" i="1"/>
  <c r="P123" i="1"/>
  <c r="P119" i="1"/>
  <c r="P122" i="1"/>
  <c r="P121" i="1"/>
  <c r="P117" i="1"/>
  <c r="P109" i="1"/>
  <c r="P105" i="1"/>
  <c r="P108" i="1"/>
  <c r="P104" i="1"/>
  <c r="P107" i="1"/>
  <c r="P103" i="1"/>
  <c r="P110" i="1"/>
  <c r="P106" i="1"/>
  <c r="P102" i="1"/>
  <c r="Q24" i="1"/>
  <c r="Q20" i="1"/>
  <c r="Q26" i="1"/>
  <c r="Q22" i="1"/>
  <c r="Q18" i="1"/>
  <c r="Q23" i="1"/>
  <c r="Q19" i="1"/>
  <c r="Q25" i="1"/>
  <c r="Q21" i="1"/>
  <c r="P39" i="1"/>
  <c r="P35" i="1"/>
  <c r="P38" i="1"/>
  <c r="P34" i="1"/>
  <c r="P37" i="1"/>
  <c r="P33" i="1"/>
  <c r="P40" i="1"/>
  <c r="P36" i="1"/>
  <c r="P32" i="1"/>
  <c r="P53" i="1"/>
  <c r="P49" i="1"/>
  <c r="P46" i="1"/>
  <c r="P52" i="1"/>
  <c r="P48" i="1"/>
  <c r="P51" i="1"/>
  <c r="P47" i="1"/>
  <c r="P54" i="1"/>
  <c r="P50" i="1"/>
  <c r="Q66" i="1"/>
  <c r="Q62" i="1"/>
  <c r="Q65" i="1"/>
  <c r="Q61" i="1"/>
  <c r="Q68" i="1"/>
  <c r="Q64" i="1"/>
  <c r="Q60" i="1"/>
  <c r="Q67" i="1"/>
  <c r="Q63" i="1"/>
  <c r="O73" i="1"/>
  <c r="S185" i="1" l="1"/>
  <c r="S181" i="1"/>
  <c r="S177" i="1"/>
  <c r="S184" i="1"/>
  <c r="S180" i="1"/>
  <c r="S183" i="1"/>
  <c r="S179" i="1"/>
  <c r="S178" i="1"/>
  <c r="S182" i="1"/>
  <c r="R176" i="1"/>
  <c r="R161" i="1"/>
  <c r="S170" i="1"/>
  <c r="S166" i="1"/>
  <c r="S162" i="1"/>
  <c r="S169" i="1"/>
  <c r="S168" i="1"/>
  <c r="S164" i="1"/>
  <c r="S165" i="1"/>
  <c r="S167" i="1"/>
  <c r="S163" i="1"/>
  <c r="Q3" i="1"/>
  <c r="Q145" i="1"/>
  <c r="R151" i="1"/>
  <c r="R147" i="1"/>
  <c r="R154" i="1"/>
  <c r="R150" i="1"/>
  <c r="R146" i="1"/>
  <c r="R153" i="1"/>
  <c r="R149" i="1"/>
  <c r="R152" i="1"/>
  <c r="R148" i="1"/>
  <c r="R9" i="1"/>
  <c r="R5" i="1"/>
  <c r="R12" i="1"/>
  <c r="R8" i="1"/>
  <c r="R4" i="1"/>
  <c r="R11" i="1"/>
  <c r="R7" i="1"/>
  <c r="R10" i="1"/>
  <c r="R6" i="1"/>
  <c r="Q82" i="1"/>
  <c r="Q78" i="1"/>
  <c r="Q74" i="1"/>
  <c r="Q81" i="1"/>
  <c r="Q77" i="1"/>
  <c r="Q80" i="1"/>
  <c r="Q76" i="1"/>
  <c r="Q79" i="1"/>
  <c r="Q75" i="1"/>
  <c r="P45" i="1"/>
  <c r="Q136" i="1"/>
  <c r="Q132" i="1"/>
  <c r="Q135" i="1"/>
  <c r="Q131" i="1"/>
  <c r="Q138" i="1"/>
  <c r="Q134" i="1"/>
  <c r="Q130" i="1"/>
  <c r="Q137" i="1"/>
  <c r="Q133" i="1"/>
  <c r="Q123" i="1"/>
  <c r="Q119" i="1"/>
  <c r="Q117" i="1"/>
  <c r="Q122" i="1"/>
  <c r="Q118" i="1"/>
  <c r="Q121" i="1"/>
  <c r="Q124" i="1"/>
  <c r="Q120" i="1"/>
  <c r="Q116" i="1"/>
  <c r="Q108" i="1"/>
  <c r="Q104" i="1"/>
  <c r="Q107" i="1"/>
  <c r="Q103" i="1"/>
  <c r="Q110" i="1"/>
  <c r="Q106" i="1"/>
  <c r="Q102" i="1"/>
  <c r="Q109" i="1"/>
  <c r="Q105" i="1"/>
  <c r="R23" i="1"/>
  <c r="R19" i="1"/>
  <c r="R26" i="1"/>
  <c r="R22" i="1"/>
  <c r="R18" i="1"/>
  <c r="R21" i="1"/>
  <c r="R24" i="1"/>
  <c r="R20" i="1"/>
  <c r="R25" i="1"/>
  <c r="Q38" i="1"/>
  <c r="Q34" i="1"/>
  <c r="Q37" i="1"/>
  <c r="Q33" i="1"/>
  <c r="Q40" i="1"/>
  <c r="Q36" i="1"/>
  <c r="Q32" i="1"/>
  <c r="Q39" i="1"/>
  <c r="Q35" i="1"/>
  <c r="Q52" i="1"/>
  <c r="Q48" i="1"/>
  <c r="Q53" i="1"/>
  <c r="Q51" i="1"/>
  <c r="Q47" i="1"/>
  <c r="Q54" i="1"/>
  <c r="Q50" i="1"/>
  <c r="Q46" i="1"/>
  <c r="Q49" i="1"/>
  <c r="R65" i="1"/>
  <c r="R61" i="1"/>
  <c r="R68" i="1"/>
  <c r="R64" i="1"/>
  <c r="R60" i="1"/>
  <c r="R67" i="1"/>
  <c r="R63" i="1"/>
  <c r="R66" i="1"/>
  <c r="R62" i="1"/>
  <c r="P73" i="1"/>
  <c r="T184" i="1" l="1"/>
  <c r="T180" i="1"/>
  <c r="T183" i="1"/>
  <c r="T179" i="1"/>
  <c r="T182" i="1"/>
  <c r="T177" i="1"/>
  <c r="T178" i="1"/>
  <c r="T185" i="1"/>
  <c r="T181" i="1"/>
  <c r="S176" i="1"/>
  <c r="S161" i="1"/>
  <c r="T169" i="1"/>
  <c r="T165" i="1"/>
  <c r="T168" i="1"/>
  <c r="T167" i="1"/>
  <c r="T163" i="1"/>
  <c r="T170" i="1"/>
  <c r="T166" i="1"/>
  <c r="T162" i="1"/>
  <c r="T164" i="1"/>
  <c r="R3" i="1"/>
  <c r="S154" i="1"/>
  <c r="S150" i="1"/>
  <c r="S146" i="1"/>
  <c r="S147" i="1"/>
  <c r="S153" i="1"/>
  <c r="S149" i="1"/>
  <c r="S152" i="1"/>
  <c r="S148" i="1"/>
  <c r="S151" i="1"/>
  <c r="R145" i="1"/>
  <c r="S12" i="1"/>
  <c r="S8" i="1"/>
  <c r="S4" i="1"/>
  <c r="S11" i="1"/>
  <c r="S7" i="1"/>
  <c r="S10" i="1"/>
  <c r="S9" i="1"/>
  <c r="S5" i="1"/>
  <c r="S6" i="1"/>
  <c r="R82" i="1"/>
  <c r="R80" i="1"/>
  <c r="R78" i="1"/>
  <c r="R76" i="1"/>
  <c r="R74" i="1"/>
  <c r="R79" i="1"/>
  <c r="R77" i="1"/>
  <c r="R81" i="1"/>
  <c r="R75" i="1"/>
  <c r="Q45" i="1"/>
  <c r="R135" i="1"/>
  <c r="R131" i="1"/>
  <c r="R138" i="1"/>
  <c r="R134" i="1"/>
  <c r="R130" i="1"/>
  <c r="R137" i="1"/>
  <c r="R133" i="1"/>
  <c r="R136" i="1"/>
  <c r="R132" i="1"/>
  <c r="R122" i="1"/>
  <c r="R118" i="1"/>
  <c r="R121" i="1"/>
  <c r="R117" i="1"/>
  <c r="R120" i="1"/>
  <c r="R116" i="1"/>
  <c r="R123" i="1"/>
  <c r="R119" i="1"/>
  <c r="R124" i="1"/>
  <c r="R107" i="1"/>
  <c r="R103" i="1"/>
  <c r="R110" i="1"/>
  <c r="R106" i="1"/>
  <c r="R102" i="1"/>
  <c r="R109" i="1"/>
  <c r="R105" i="1"/>
  <c r="R108" i="1"/>
  <c r="R104" i="1"/>
  <c r="S26" i="1"/>
  <c r="S22" i="1"/>
  <c r="S18" i="1"/>
  <c r="S25" i="1"/>
  <c r="S21" i="1"/>
  <c r="S24" i="1"/>
  <c r="S20" i="1"/>
  <c r="S23" i="1"/>
  <c r="S19" i="1"/>
  <c r="R37" i="1"/>
  <c r="R33" i="1"/>
  <c r="R40" i="1"/>
  <c r="R36" i="1"/>
  <c r="R32" i="1"/>
  <c r="R39" i="1"/>
  <c r="R35" i="1"/>
  <c r="R38" i="1"/>
  <c r="R34" i="1"/>
  <c r="R51" i="1"/>
  <c r="R47" i="1"/>
  <c r="R52" i="1"/>
  <c r="R54" i="1"/>
  <c r="R50" i="1"/>
  <c r="R46" i="1"/>
  <c r="R53" i="1"/>
  <c r="R49" i="1"/>
  <c r="R48" i="1"/>
  <c r="S68" i="1"/>
  <c r="S64" i="1"/>
  <c r="S60" i="1"/>
  <c r="S67" i="1"/>
  <c r="S63" i="1"/>
  <c r="S66" i="1"/>
  <c r="S62" i="1"/>
  <c r="S65" i="1"/>
  <c r="S61" i="1"/>
  <c r="O17" i="1"/>
  <c r="N17" i="1"/>
  <c r="N31" i="1"/>
  <c r="M17" i="1"/>
  <c r="Q17" i="1"/>
  <c r="L17" i="1"/>
  <c r="P17" i="1"/>
  <c r="K17" i="1"/>
  <c r="M31" i="1"/>
  <c r="Q31" i="1"/>
  <c r="L31" i="1"/>
  <c r="P31" i="1"/>
  <c r="K31" i="1"/>
  <c r="O31" i="1"/>
  <c r="P87" i="1"/>
  <c r="K87" i="1"/>
  <c r="P101" i="1"/>
  <c r="T176" i="1" l="1"/>
  <c r="U183" i="1"/>
  <c r="U179" i="1"/>
  <c r="U182" i="1"/>
  <c r="U178" i="1"/>
  <c r="U185" i="1"/>
  <c r="U181" i="1"/>
  <c r="U184" i="1"/>
  <c r="U180" i="1"/>
  <c r="U177" i="1"/>
  <c r="U168" i="1"/>
  <c r="U164" i="1"/>
  <c r="U163" i="1"/>
  <c r="U170" i="1"/>
  <c r="U166" i="1"/>
  <c r="U162" i="1"/>
  <c r="U167" i="1"/>
  <c r="U169" i="1"/>
  <c r="U165" i="1"/>
  <c r="T161" i="1"/>
  <c r="S3" i="1"/>
  <c r="T153" i="1"/>
  <c r="T149" i="1"/>
  <c r="T152" i="1"/>
  <c r="T148" i="1"/>
  <c r="T150" i="1"/>
  <c r="T146" i="1"/>
  <c r="T151" i="1"/>
  <c r="T147" i="1"/>
  <c r="T154" i="1"/>
  <c r="S145" i="1"/>
  <c r="T11" i="1"/>
  <c r="T7" i="1"/>
  <c r="T10" i="1"/>
  <c r="T6" i="1"/>
  <c r="T9" i="1"/>
  <c r="T12" i="1"/>
  <c r="T8" i="1"/>
  <c r="T5" i="1"/>
  <c r="T4" i="1"/>
  <c r="S82" i="1"/>
  <c r="S80" i="1"/>
  <c r="S78" i="1"/>
  <c r="S76" i="1"/>
  <c r="S74" i="1"/>
  <c r="S81" i="1"/>
  <c r="S79" i="1"/>
  <c r="S77" i="1"/>
  <c r="S75" i="1"/>
  <c r="R45" i="1"/>
  <c r="S138" i="1"/>
  <c r="S134" i="1"/>
  <c r="S130" i="1"/>
  <c r="S137" i="1"/>
  <c r="S133" i="1"/>
  <c r="S136" i="1"/>
  <c r="S132" i="1"/>
  <c r="S135" i="1"/>
  <c r="S131" i="1"/>
  <c r="S121" i="1"/>
  <c r="S117" i="1"/>
  <c r="S123" i="1"/>
  <c r="S124" i="1"/>
  <c r="S120" i="1"/>
  <c r="S116" i="1"/>
  <c r="S119" i="1"/>
  <c r="S122" i="1"/>
  <c r="S118" i="1"/>
  <c r="S110" i="1"/>
  <c r="S106" i="1"/>
  <c r="S102" i="1"/>
  <c r="S109" i="1"/>
  <c r="S105" i="1"/>
  <c r="S108" i="1"/>
  <c r="S104" i="1"/>
  <c r="S107" i="1"/>
  <c r="S103" i="1"/>
  <c r="T25" i="1"/>
  <c r="T21" i="1"/>
  <c r="T24" i="1"/>
  <c r="T20" i="1"/>
  <c r="T23" i="1"/>
  <c r="T26" i="1"/>
  <c r="T22" i="1"/>
  <c r="T18" i="1"/>
  <c r="T19" i="1"/>
  <c r="S40" i="1"/>
  <c r="S36" i="1"/>
  <c r="S32" i="1"/>
  <c r="S39" i="1"/>
  <c r="S35" i="1"/>
  <c r="S38" i="1"/>
  <c r="S34" i="1"/>
  <c r="S37" i="1"/>
  <c r="S33" i="1"/>
  <c r="S54" i="1"/>
  <c r="S50" i="1"/>
  <c r="S46" i="1"/>
  <c r="S51" i="1"/>
  <c r="S53" i="1"/>
  <c r="S49" i="1"/>
  <c r="S52" i="1"/>
  <c r="S48" i="1"/>
  <c r="S47" i="1"/>
  <c r="T67" i="1"/>
  <c r="T63" i="1"/>
  <c r="T66" i="1"/>
  <c r="T62" i="1"/>
  <c r="T65" i="1"/>
  <c r="T61" i="1"/>
  <c r="T68" i="1"/>
  <c r="T64" i="1"/>
  <c r="T60" i="1"/>
  <c r="R73" i="1"/>
  <c r="R31" i="1"/>
  <c r="R17" i="1"/>
  <c r="N101" i="1"/>
  <c r="M101" i="1"/>
  <c r="L101" i="1"/>
  <c r="K101" i="1"/>
  <c r="O101" i="1"/>
  <c r="Q101" i="1"/>
  <c r="V182" i="1" l="1"/>
  <c r="V178" i="1"/>
  <c r="V185" i="1"/>
  <c r="V181" i="1"/>
  <c r="V177" i="1"/>
  <c r="V184" i="1"/>
  <c r="V180" i="1"/>
  <c r="V183" i="1"/>
  <c r="V179" i="1"/>
  <c r="U176" i="1"/>
  <c r="V167" i="1"/>
  <c r="V163" i="1"/>
  <c r="V166" i="1"/>
  <c r="V169" i="1"/>
  <c r="V165" i="1"/>
  <c r="V168" i="1"/>
  <c r="V164" i="1"/>
  <c r="V170" i="1"/>
  <c r="V162" i="1"/>
  <c r="U161" i="1"/>
  <c r="T3" i="1"/>
  <c r="T145" i="1"/>
  <c r="U152" i="1"/>
  <c r="U148" i="1"/>
  <c r="U151" i="1"/>
  <c r="U147" i="1"/>
  <c r="U149" i="1"/>
  <c r="U154" i="1"/>
  <c r="U150" i="1"/>
  <c r="U146" i="1"/>
  <c r="U153" i="1"/>
  <c r="U10" i="1"/>
  <c r="U6" i="1"/>
  <c r="U9" i="1"/>
  <c r="U5" i="1"/>
  <c r="U12" i="1"/>
  <c r="U8" i="1"/>
  <c r="U11" i="1"/>
  <c r="U7" i="1"/>
  <c r="U4" i="1"/>
  <c r="T81" i="1"/>
  <c r="T79" i="1"/>
  <c r="T77" i="1"/>
  <c r="T75" i="1"/>
  <c r="T82" i="1"/>
  <c r="T76" i="1"/>
  <c r="T78" i="1"/>
  <c r="T74" i="1"/>
  <c r="T80" i="1"/>
  <c r="S45" i="1"/>
  <c r="T137" i="1"/>
  <c r="T133" i="1"/>
  <c r="T136" i="1"/>
  <c r="T132" i="1"/>
  <c r="T135" i="1"/>
  <c r="T131" i="1"/>
  <c r="T138" i="1"/>
  <c r="T134" i="1"/>
  <c r="T130" i="1"/>
  <c r="T124" i="1"/>
  <c r="T120" i="1"/>
  <c r="T116" i="1"/>
  <c r="T122" i="1"/>
  <c r="T123" i="1"/>
  <c r="T119" i="1"/>
  <c r="T118" i="1"/>
  <c r="T121" i="1"/>
  <c r="T117" i="1"/>
  <c r="T109" i="1"/>
  <c r="T105" i="1"/>
  <c r="T108" i="1"/>
  <c r="T104" i="1"/>
  <c r="T107" i="1"/>
  <c r="T103" i="1"/>
  <c r="T110" i="1"/>
  <c r="T106" i="1"/>
  <c r="T102" i="1"/>
  <c r="U24" i="1"/>
  <c r="U20" i="1"/>
  <c r="U23" i="1"/>
  <c r="U19" i="1"/>
  <c r="U18" i="1"/>
  <c r="U25" i="1"/>
  <c r="U21" i="1"/>
  <c r="U26" i="1"/>
  <c r="U22" i="1"/>
  <c r="T39" i="1"/>
  <c r="T35" i="1"/>
  <c r="T38" i="1"/>
  <c r="T34" i="1"/>
  <c r="T37" i="1"/>
  <c r="T33" i="1"/>
  <c r="T40" i="1"/>
  <c r="T36" i="1"/>
  <c r="T32" i="1"/>
  <c r="T53" i="1"/>
  <c r="T49" i="1"/>
  <c r="T54" i="1"/>
  <c r="T52" i="1"/>
  <c r="T48" i="1"/>
  <c r="T46" i="1"/>
  <c r="T51" i="1"/>
  <c r="T47" i="1"/>
  <c r="T50" i="1"/>
  <c r="U66" i="1"/>
  <c r="U62" i="1"/>
  <c r="U65" i="1"/>
  <c r="U61" i="1"/>
  <c r="U68" i="1"/>
  <c r="U64" i="1"/>
  <c r="U60" i="1"/>
  <c r="U67" i="1"/>
  <c r="U63" i="1"/>
  <c r="S73" i="1"/>
  <c r="S31" i="1"/>
  <c r="S17" i="1"/>
  <c r="Q87" i="1"/>
  <c r="Q73" i="1" s="1"/>
  <c r="O87" i="1"/>
  <c r="N87" i="1"/>
  <c r="R101" i="1"/>
  <c r="K115" i="1"/>
  <c r="V176" i="1" l="1"/>
  <c r="W185" i="1"/>
  <c r="W181" i="1"/>
  <c r="W177" i="1"/>
  <c r="W184" i="1"/>
  <c r="W180" i="1"/>
  <c r="W183" i="1"/>
  <c r="W179" i="1"/>
  <c r="W178" i="1"/>
  <c r="W182" i="1"/>
  <c r="V161" i="1"/>
  <c r="W170" i="1"/>
  <c r="W166" i="1"/>
  <c r="W162" i="1"/>
  <c r="W168" i="1"/>
  <c r="W164" i="1"/>
  <c r="W167" i="1"/>
  <c r="W163" i="1"/>
  <c r="W169" i="1"/>
  <c r="W165" i="1"/>
  <c r="U3" i="1"/>
  <c r="V151" i="1"/>
  <c r="V147" i="1"/>
  <c r="V154" i="1"/>
  <c r="V150" i="1"/>
  <c r="V146" i="1"/>
  <c r="V152" i="1"/>
  <c r="V148" i="1"/>
  <c r="V153" i="1"/>
  <c r="V149" i="1"/>
  <c r="U145" i="1"/>
  <c r="V9" i="1"/>
  <c r="V5" i="1"/>
  <c r="V12" i="1"/>
  <c r="V8" i="1"/>
  <c r="V4" i="1"/>
  <c r="V11" i="1"/>
  <c r="V7" i="1"/>
  <c r="V10" i="1"/>
  <c r="V6" i="1"/>
  <c r="T45" i="1"/>
  <c r="U81" i="1"/>
  <c r="U79" i="1"/>
  <c r="U77" i="1"/>
  <c r="U75" i="1"/>
  <c r="U82" i="1"/>
  <c r="U80" i="1"/>
  <c r="U78" i="1"/>
  <c r="U76" i="1"/>
  <c r="U74" i="1"/>
  <c r="U136" i="1"/>
  <c r="U132" i="1"/>
  <c r="U135" i="1"/>
  <c r="U131" i="1"/>
  <c r="U138" i="1"/>
  <c r="U134" i="1"/>
  <c r="U130" i="1"/>
  <c r="U137" i="1"/>
  <c r="U133" i="1"/>
  <c r="U123" i="1"/>
  <c r="U119" i="1"/>
  <c r="U121" i="1"/>
  <c r="U117" i="1"/>
  <c r="U122" i="1"/>
  <c r="U118" i="1"/>
  <c r="U124" i="1"/>
  <c r="U120" i="1"/>
  <c r="U116" i="1"/>
  <c r="U108" i="1"/>
  <c r="U104" i="1"/>
  <c r="U107" i="1"/>
  <c r="U103" i="1"/>
  <c r="U110" i="1"/>
  <c r="U106" i="1"/>
  <c r="U102" i="1"/>
  <c r="U109" i="1"/>
  <c r="U105" i="1"/>
  <c r="V23" i="1"/>
  <c r="V19" i="1"/>
  <c r="V21" i="1"/>
  <c r="V26" i="1"/>
  <c r="V22" i="1"/>
  <c r="V18" i="1"/>
  <c r="V25" i="1"/>
  <c r="V24" i="1"/>
  <c r="V20" i="1"/>
  <c r="U38" i="1"/>
  <c r="U34" i="1"/>
  <c r="U37" i="1"/>
  <c r="U33" i="1"/>
  <c r="U40" i="1"/>
  <c r="U36" i="1"/>
  <c r="U32" i="1"/>
  <c r="U39" i="1"/>
  <c r="U35" i="1"/>
  <c r="U52" i="1"/>
  <c r="U48" i="1"/>
  <c r="U51" i="1"/>
  <c r="U47" i="1"/>
  <c r="U54" i="1"/>
  <c r="U50" i="1"/>
  <c r="U46" i="1"/>
  <c r="U53" i="1"/>
  <c r="U49" i="1"/>
  <c r="V65" i="1"/>
  <c r="V61" i="1"/>
  <c r="V68" i="1"/>
  <c r="V64" i="1"/>
  <c r="V60" i="1"/>
  <c r="V67" i="1"/>
  <c r="V63" i="1"/>
  <c r="V66" i="1"/>
  <c r="V62" i="1"/>
  <c r="T73" i="1"/>
  <c r="T31" i="1"/>
  <c r="T17" i="1"/>
  <c r="M87" i="1"/>
  <c r="R87" i="1"/>
  <c r="L115" i="1"/>
  <c r="S101" i="1"/>
  <c r="W176" i="1" l="1"/>
  <c r="W161" i="1"/>
  <c r="Y161" i="1" s="1"/>
  <c r="V3" i="1"/>
  <c r="W154" i="1"/>
  <c r="W150" i="1"/>
  <c r="W146" i="1"/>
  <c r="W153" i="1"/>
  <c r="W149" i="1"/>
  <c r="W151" i="1"/>
  <c r="W152" i="1"/>
  <c r="W148" i="1"/>
  <c r="W147" i="1"/>
  <c r="V145" i="1"/>
  <c r="W12" i="1"/>
  <c r="W8" i="1"/>
  <c r="W4" i="1"/>
  <c r="W11" i="1"/>
  <c r="W7" i="1"/>
  <c r="W10" i="1"/>
  <c r="W9" i="1"/>
  <c r="W6" i="1"/>
  <c r="W5" i="1"/>
  <c r="V82" i="1"/>
  <c r="V80" i="1"/>
  <c r="V78" i="1"/>
  <c r="V76" i="1"/>
  <c r="V74" i="1"/>
  <c r="V81" i="1"/>
  <c r="V77" i="1"/>
  <c r="V79" i="1"/>
  <c r="V75" i="1"/>
  <c r="U45" i="1"/>
  <c r="V135" i="1"/>
  <c r="V131" i="1"/>
  <c r="V138" i="1"/>
  <c r="V134" i="1"/>
  <c r="V130" i="1"/>
  <c r="V137" i="1"/>
  <c r="V133" i="1"/>
  <c r="V136" i="1"/>
  <c r="V132" i="1"/>
  <c r="V122" i="1"/>
  <c r="V118" i="1"/>
  <c r="V124" i="1"/>
  <c r="V120" i="1"/>
  <c r="V121" i="1"/>
  <c r="V117" i="1"/>
  <c r="V123" i="1"/>
  <c r="V119" i="1"/>
  <c r="V116" i="1"/>
  <c r="V107" i="1"/>
  <c r="V103" i="1"/>
  <c r="V110" i="1"/>
  <c r="V106" i="1"/>
  <c r="V102" i="1"/>
  <c r="V109" i="1"/>
  <c r="V105" i="1"/>
  <c r="V108" i="1"/>
  <c r="V104" i="1"/>
  <c r="W26" i="1"/>
  <c r="W22" i="1"/>
  <c r="W18" i="1"/>
  <c r="W20" i="1"/>
  <c r="W25" i="1"/>
  <c r="W21" i="1"/>
  <c r="W23" i="1"/>
  <c r="W19" i="1"/>
  <c r="W24" i="1"/>
  <c r="V37" i="1"/>
  <c r="V33" i="1"/>
  <c r="V40" i="1"/>
  <c r="V36" i="1"/>
  <c r="V32" i="1"/>
  <c r="V39" i="1"/>
  <c r="V35" i="1"/>
  <c r="V38" i="1"/>
  <c r="V34" i="1"/>
  <c r="V51" i="1"/>
  <c r="V47" i="1"/>
  <c r="V54" i="1"/>
  <c r="V50" i="1"/>
  <c r="V46" i="1"/>
  <c r="V48" i="1"/>
  <c r="V53" i="1"/>
  <c r="V49" i="1"/>
  <c r="V52" i="1"/>
  <c r="W68" i="1"/>
  <c r="W64" i="1"/>
  <c r="W60" i="1"/>
  <c r="W67" i="1"/>
  <c r="W63" i="1"/>
  <c r="W66" i="1"/>
  <c r="W62" i="1"/>
  <c r="W65" i="1"/>
  <c r="W61" i="1"/>
  <c r="U73" i="1"/>
  <c r="U31" i="1"/>
  <c r="U17" i="1"/>
  <c r="L87" i="1"/>
  <c r="S87" i="1"/>
  <c r="T87" i="1"/>
  <c r="K129" i="1"/>
  <c r="M115" i="1"/>
  <c r="T101" i="1"/>
  <c r="W3" i="1" l="1"/>
  <c r="X3" i="1" s="1"/>
  <c r="W145" i="1"/>
  <c r="X145" i="1" s="1"/>
  <c r="W82" i="1"/>
  <c r="W80" i="1"/>
  <c r="W78" i="1"/>
  <c r="W76" i="1"/>
  <c r="W74" i="1"/>
  <c r="W81" i="1"/>
  <c r="W79" i="1"/>
  <c r="W77" i="1"/>
  <c r="W75" i="1"/>
  <c r="V45" i="1"/>
  <c r="W138" i="1"/>
  <c r="W134" i="1"/>
  <c r="W130" i="1"/>
  <c r="W137" i="1"/>
  <c r="W133" i="1"/>
  <c r="W136" i="1"/>
  <c r="W132" i="1"/>
  <c r="W135" i="1"/>
  <c r="W131" i="1"/>
  <c r="W121" i="1"/>
  <c r="W117" i="1"/>
  <c r="W124" i="1"/>
  <c r="W120" i="1"/>
  <c r="W116" i="1"/>
  <c r="W122" i="1"/>
  <c r="W118" i="1"/>
  <c r="W123" i="1"/>
  <c r="W119" i="1"/>
  <c r="W110" i="1"/>
  <c r="W106" i="1"/>
  <c r="W102" i="1"/>
  <c r="W109" i="1"/>
  <c r="W105" i="1"/>
  <c r="W108" i="1"/>
  <c r="W104" i="1"/>
  <c r="W107" i="1"/>
  <c r="W103" i="1"/>
  <c r="W40" i="1"/>
  <c r="W36" i="1"/>
  <c r="W32" i="1"/>
  <c r="W39" i="1"/>
  <c r="W35" i="1"/>
  <c r="W38" i="1"/>
  <c r="W34" i="1"/>
  <c r="W37" i="1"/>
  <c r="W33" i="1"/>
  <c r="W54" i="1"/>
  <c r="W50" i="1"/>
  <c r="W46" i="1"/>
  <c r="W47" i="1"/>
  <c r="W53" i="1"/>
  <c r="W49" i="1"/>
  <c r="W52" i="1"/>
  <c r="W48" i="1"/>
  <c r="W51" i="1"/>
  <c r="V73" i="1"/>
  <c r="V31" i="1"/>
  <c r="V17" i="1"/>
  <c r="U87" i="1"/>
  <c r="L129" i="1"/>
  <c r="N115" i="1"/>
  <c r="U101" i="1"/>
  <c r="W45" i="1" l="1"/>
  <c r="X45" i="1" s="1"/>
  <c r="W73" i="1"/>
  <c r="X73" i="1" s="1"/>
  <c r="W31" i="1"/>
  <c r="X31" i="1" s="1"/>
  <c r="W17" i="1"/>
  <c r="X17" i="1" s="1"/>
  <c r="V87" i="1"/>
  <c r="M129" i="1"/>
  <c r="O115" i="1"/>
  <c r="V101" i="1"/>
  <c r="W87" i="1" l="1"/>
  <c r="X87" i="1" s="1"/>
  <c r="N129" i="1"/>
  <c r="P115" i="1"/>
  <c r="W101" i="1"/>
  <c r="X101" i="1" s="1"/>
  <c r="O129" i="1" l="1"/>
  <c r="Q115" i="1"/>
  <c r="P129" i="1" l="1"/>
  <c r="R115" i="1"/>
  <c r="Q129" i="1" l="1"/>
  <c r="S115" i="1"/>
  <c r="R129" i="1" l="1"/>
  <c r="T115" i="1"/>
  <c r="S129" i="1" l="1"/>
  <c r="U115" i="1"/>
  <c r="T129" i="1" l="1"/>
  <c r="V115" i="1"/>
  <c r="U129" i="1" l="1"/>
  <c r="W115" i="1"/>
  <c r="X115" i="1" s="1"/>
  <c r="V129" i="1" l="1"/>
  <c r="W129" i="1" l="1"/>
  <c r="X129" i="1" s="1"/>
  <c r="Q59" i="1"/>
  <c r="P59" i="1"/>
  <c r="M59" i="1"/>
  <c r="K59" i="1"/>
  <c r="O59" i="1"/>
  <c r="T59" i="1"/>
  <c r="V59" i="1"/>
  <c r="L59" i="1"/>
  <c r="S59" i="1"/>
  <c r="W59" i="1"/>
  <c r="N59" i="1"/>
  <c r="U59" i="1"/>
  <c r="R59" i="1"/>
  <c r="X59" i="1" l="1"/>
</calcChain>
</file>

<file path=xl/sharedStrings.xml><?xml version="1.0" encoding="utf-8"?>
<sst xmlns="http://schemas.openxmlformats.org/spreadsheetml/2006/main" count="45" uniqueCount="9">
  <si>
    <t>m</t>
  </si>
  <si>
    <t>error</t>
  </si>
  <si>
    <t>b</t>
  </si>
  <si>
    <t>x train</t>
  </si>
  <si>
    <t>y test</t>
  </si>
  <si>
    <t>Sample data</t>
  </si>
  <si>
    <t>const</t>
  </si>
  <si>
    <t>middle</t>
  </si>
  <si>
    <t>lasso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</si>
</sst>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8F8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y 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Sheet1!$C$5:$C$27</c:f>
              <c:numCache>
                <c:formatCode>General</c:formatCode>
                <c:ptCount val="23"/>
                <c:pt idx="0">
                  <c:v>9.8000000000000007</c:v>
                </c:pt>
                <c:pt idx="1">
                  <c:v>9.6</c:v>
                </c:pt>
                <c:pt idx="2">
                  <c:v>9.4</c:v>
                </c:pt>
                <c:pt idx="3">
                  <c:v>9.1999999999999993</c:v>
                </c:pt>
                <c:pt idx="4">
                  <c:v>9</c:v>
                </c:pt>
                <c:pt idx="5">
                  <c:v>8.8000000000000007</c:v>
                </c:pt>
                <c:pt idx="6">
                  <c:v>8.6</c:v>
                </c:pt>
                <c:pt idx="7">
                  <c:v>8.4</c:v>
                </c:pt>
                <c:pt idx="8">
                  <c:v>8.1999999999999993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28768"/>
        <c:axId val="180629160"/>
      </c:scatterChart>
      <c:valAx>
        <c:axId val="1806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9160"/>
        <c:crosses val="autoZero"/>
        <c:crossBetween val="midCat"/>
      </c:valAx>
      <c:valAx>
        <c:axId val="18062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306065771225994E-2"/>
          <c:y val="7.389096281343599E-2"/>
          <c:w val="0.87707171859125643"/>
          <c:h val="0.793120626685196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815724956965976"/>
                  <c:y val="-0.23705666924385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Sheet1!$K$16:$W$16</c:f>
              <c:numCache>
                <c:formatCode>General</c:formatCode>
                <c:ptCount val="13"/>
                <c:pt idx="0">
                  <c:v>-1.0944</c:v>
                </c:pt>
                <c:pt idx="1">
                  <c:v>-1.0505975000000001</c:v>
                </c:pt>
                <c:pt idx="2">
                  <c:v>-1.0067950000000001</c:v>
                </c:pt>
                <c:pt idx="3">
                  <c:v>-0.96299250000000014</c:v>
                </c:pt>
                <c:pt idx="4">
                  <c:v>-0.91919000000000017</c:v>
                </c:pt>
                <c:pt idx="5">
                  <c:v>-0.87538750000000021</c:v>
                </c:pt>
                <c:pt idx="6">
                  <c:v>-0.83158500000000024</c:v>
                </c:pt>
                <c:pt idx="7">
                  <c:v>-0.78778250000000027</c:v>
                </c:pt>
                <c:pt idx="8">
                  <c:v>-0.74398000000000031</c:v>
                </c:pt>
                <c:pt idx="9">
                  <c:v>-0.70017750000000034</c:v>
                </c:pt>
                <c:pt idx="10">
                  <c:v>-0.65637500000000037</c:v>
                </c:pt>
                <c:pt idx="11">
                  <c:v>-0.61257250000000041</c:v>
                </c:pt>
                <c:pt idx="12">
                  <c:v>-0.56877000000000044</c:v>
                </c:pt>
              </c:numCache>
            </c:numRef>
          </c:xVal>
          <c:yVal>
            <c:numRef>
              <c:f>Sheet1!$K$17:$W$17</c:f>
              <c:numCache>
                <c:formatCode>General</c:formatCode>
                <c:ptCount val="13"/>
                <c:pt idx="0">
                  <c:v>50.00213759999999</c:v>
                </c:pt>
                <c:pt idx="1">
                  <c:v>43.986990496781253</c:v>
                </c:pt>
                <c:pt idx="2">
                  <c:v>39.065479027125001</c:v>
                </c:pt>
                <c:pt idx="3">
                  <c:v>35.237603191031255</c:v>
                </c:pt>
                <c:pt idx="4">
                  <c:v>32.503362988500001</c:v>
                </c:pt>
                <c:pt idx="5">
                  <c:v>30.862758419531254</c:v>
                </c:pt>
                <c:pt idx="6">
                  <c:v>30.315789484124988</c:v>
                </c:pt>
                <c:pt idx="7">
                  <c:v>30.862456182281246</c:v>
                </c:pt>
                <c:pt idx="8">
                  <c:v>32.502758513999964</c:v>
                </c:pt>
                <c:pt idx="9">
                  <c:v>35.236696479281221</c:v>
                </c:pt>
                <c:pt idx="10">
                  <c:v>39.064270078124949</c:v>
                </c:pt>
                <c:pt idx="11">
                  <c:v>43.985479310531197</c:v>
                </c:pt>
                <c:pt idx="12">
                  <c:v>50.000324176499909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66816"/>
        <c:axId val="267367208"/>
      </c:scatterChart>
      <c:valAx>
        <c:axId val="267366816"/>
        <c:scaling>
          <c:orientation val="minMax"/>
          <c:max val="1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67208"/>
        <c:crosses val="autoZero"/>
        <c:crossBetween val="midCat"/>
      </c:valAx>
      <c:valAx>
        <c:axId val="26736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66816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838929977038154E-2"/>
          <c:y val="6.0019831892914655E-2"/>
          <c:w val="0.89395116802922125"/>
          <c:h val="0.8134023382386048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874386910939881E-2"/>
                  <c:y val="-0.24066032633399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Sheet1!$K$2:$W$2</c:f>
              <c:numCache>
                <c:formatCode>General</c:formatCode>
                <c:ptCount val="13"/>
                <c:pt idx="0">
                  <c:v>-1.0855999999999999</c:v>
                </c:pt>
                <c:pt idx="1">
                  <c:v>-1.0695816666666667</c:v>
                </c:pt>
                <c:pt idx="2">
                  <c:v>-1.0535633333333334</c:v>
                </c:pt>
                <c:pt idx="3">
                  <c:v>-1.0375450000000002</c:v>
                </c:pt>
                <c:pt idx="4">
                  <c:v>-1.0215266666666669</c:v>
                </c:pt>
                <c:pt idx="5">
                  <c:v>-1.0055083333333337</c:v>
                </c:pt>
                <c:pt idx="6">
                  <c:v>-0.98949000000000031</c:v>
                </c:pt>
                <c:pt idx="7">
                  <c:v>-0.97347166666666696</c:v>
                </c:pt>
                <c:pt idx="8">
                  <c:v>-0.9574533333333336</c:v>
                </c:pt>
                <c:pt idx="9">
                  <c:v>-0.94143500000000024</c:v>
                </c:pt>
                <c:pt idx="10">
                  <c:v>-0.92541666666666689</c:v>
                </c:pt>
                <c:pt idx="11">
                  <c:v>-0.90939833333333353</c:v>
                </c:pt>
                <c:pt idx="12">
                  <c:v>-0.89338000000000017</c:v>
                </c:pt>
              </c:numCache>
            </c:numRef>
          </c:xVal>
          <c:yVal>
            <c:numRef>
              <c:f>Sheet1!$K$3:$W$3</c:f>
              <c:numCache>
                <c:formatCode>General</c:formatCode>
                <c:ptCount val="13"/>
                <c:pt idx="0">
                  <c:v>50.001897599999992</c:v>
                </c:pt>
                <c:pt idx="1">
                  <c:v>49.19734837579167</c:v>
                </c:pt>
                <c:pt idx="2">
                  <c:v>48.539053743166662</c:v>
                </c:pt>
                <c:pt idx="3">
                  <c:v>48.027013702125004</c:v>
                </c:pt>
                <c:pt idx="4">
                  <c:v>47.661228252666675</c:v>
                </c:pt>
                <c:pt idx="5">
                  <c:v>47.441697394791674</c:v>
                </c:pt>
                <c:pt idx="6">
                  <c:v>47.36842112850001</c:v>
                </c:pt>
                <c:pt idx="7">
                  <c:v>47.441399453791668</c:v>
                </c:pt>
                <c:pt idx="8">
                  <c:v>47.660632370666669</c:v>
                </c:pt>
                <c:pt idx="9">
                  <c:v>48.026119879124998</c:v>
                </c:pt>
                <c:pt idx="10">
                  <c:v>48.537861979166642</c:v>
                </c:pt>
                <c:pt idx="11">
                  <c:v>49.195858670791658</c:v>
                </c:pt>
                <c:pt idx="12">
                  <c:v>50.000109953999981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67992"/>
        <c:axId val="267368384"/>
      </c:scatterChart>
      <c:valAx>
        <c:axId val="267367992"/>
        <c:scaling>
          <c:orientation val="minMax"/>
          <c:max val="1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68384"/>
        <c:crosses val="autoZero"/>
        <c:crossBetween val="midCat"/>
      </c:valAx>
      <c:valAx>
        <c:axId val="267368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6799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5584544797887555E-2"/>
                  <c:y val="-0.222925303964997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Sheet1!$K$144:$W$144</c:f>
              <c:numCache>
                <c:formatCode>General</c:formatCode>
                <c:ptCount val="13"/>
                <c:pt idx="0">
                  <c:v>0.49337999999999999</c:v>
                </c:pt>
                <c:pt idx="1">
                  <c:v>0.50939583333333327</c:v>
                </c:pt>
                <c:pt idx="2">
                  <c:v>0.52541166666666661</c:v>
                </c:pt>
                <c:pt idx="3">
                  <c:v>0.54142749999999995</c:v>
                </c:pt>
                <c:pt idx="4">
                  <c:v>0.55744333333333329</c:v>
                </c:pt>
                <c:pt idx="5">
                  <c:v>0.57345916666666663</c:v>
                </c:pt>
                <c:pt idx="6">
                  <c:v>0.58947499999999997</c:v>
                </c:pt>
                <c:pt idx="7">
                  <c:v>0.60549083333333331</c:v>
                </c:pt>
                <c:pt idx="8">
                  <c:v>0.62150666666666665</c:v>
                </c:pt>
                <c:pt idx="9">
                  <c:v>0.63752249999999999</c:v>
                </c:pt>
                <c:pt idx="10">
                  <c:v>0.65353833333333333</c:v>
                </c:pt>
                <c:pt idx="11">
                  <c:v>0.66955416666666667</c:v>
                </c:pt>
                <c:pt idx="12">
                  <c:v>0.68557000000000001</c:v>
                </c:pt>
              </c:numCache>
            </c:numRef>
          </c:xVal>
          <c:yVal>
            <c:numRef>
              <c:f>Sheet1!$K$145:$W$145</c:f>
              <c:numCache>
                <c:formatCode>General</c:formatCode>
                <c:ptCount val="13"/>
                <c:pt idx="0">
                  <c:v>50.000109953999996</c:v>
                </c:pt>
                <c:pt idx="1">
                  <c:v>49.195972779947923</c:v>
                </c:pt>
                <c:pt idx="2">
                  <c:v>48.538044548791667</c:v>
                </c:pt>
                <c:pt idx="3">
                  <c:v>48.026325260531245</c:v>
                </c:pt>
                <c:pt idx="4">
                  <c:v>47.660814915166668</c:v>
                </c:pt>
                <c:pt idx="5">
                  <c:v>47.441513512697924</c:v>
                </c:pt>
                <c:pt idx="6">
                  <c:v>47.368421053125019</c:v>
                </c:pt>
                <c:pt idx="7">
                  <c:v>47.441537536447917</c:v>
                </c:pt>
                <c:pt idx="8">
                  <c:v>47.66086296266667</c:v>
                </c:pt>
                <c:pt idx="9">
                  <c:v>48.026397331781254</c:v>
                </c:pt>
                <c:pt idx="10">
                  <c:v>48.538140643791664</c:v>
                </c:pt>
                <c:pt idx="11">
                  <c:v>49.196092898697927</c:v>
                </c:pt>
                <c:pt idx="12">
                  <c:v>50.000254096500008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40456"/>
        <c:axId val="266940848"/>
      </c:scatterChart>
      <c:valAx>
        <c:axId val="266940456"/>
        <c:scaling>
          <c:orientation val="minMax"/>
          <c:max val="1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40848"/>
        <c:crosses val="autoZero"/>
        <c:crossBetween val="midCat"/>
      </c:valAx>
      <c:valAx>
        <c:axId val="266940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40456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38F818"/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rgbClr val="38F818"/>
                </a:solidFill>
              </a:rPr>
              <a:t>Lasso </a:t>
            </a:r>
          </a:p>
        </c:rich>
      </c:tx>
      <c:layout>
        <c:manualLayout>
          <c:xMode val="edge"/>
          <c:yMode val="edge"/>
          <c:x val="0.17940674474519674"/>
          <c:y val="0.61304292116797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38F818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869211761467717E-2"/>
          <c:y val="5.4497712624417875E-2"/>
          <c:w val="0.86317632751885043"/>
          <c:h val="0.8409321858536583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38F818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6774269478483392E-2"/>
                  <c:y val="-0.186824492804949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Sheet1!$K$160:$W$160</c:f>
              <c:numCache>
                <c:formatCode>General</c:formatCode>
                <c:ptCount val="13"/>
                <c:pt idx="0">
                  <c:v>0</c:v>
                </c:pt>
                <c:pt idx="1">
                  <c:v>5.3384583333333339E-2</c:v>
                </c:pt>
                <c:pt idx="2">
                  <c:v>0.10676916666666668</c:v>
                </c:pt>
                <c:pt idx="3">
                  <c:v>0.16015375000000001</c:v>
                </c:pt>
                <c:pt idx="4">
                  <c:v>0.21353833333333336</c:v>
                </c:pt>
                <c:pt idx="5">
                  <c:v>0.26692291666666668</c:v>
                </c:pt>
                <c:pt idx="6">
                  <c:v>0.32030750000000002</c:v>
                </c:pt>
                <c:pt idx="7">
                  <c:v>0.37369208333333337</c:v>
                </c:pt>
                <c:pt idx="8">
                  <c:v>0.42707666666666672</c:v>
                </c:pt>
                <c:pt idx="9">
                  <c:v>0.48046125000000006</c:v>
                </c:pt>
                <c:pt idx="10">
                  <c:v>0.53384583333333335</c:v>
                </c:pt>
                <c:pt idx="11">
                  <c:v>0.58723041666666664</c:v>
                </c:pt>
                <c:pt idx="12">
                  <c:v>0.64061499999999993</c:v>
                </c:pt>
              </c:numCache>
            </c:numRef>
          </c:xVal>
          <c:yVal>
            <c:numRef>
              <c:f>Sheet1!$K$161:$W$161</c:f>
              <c:numCache>
                <c:formatCode>General</c:formatCode>
                <c:ptCount val="13"/>
                <c:pt idx="0">
                  <c:v>49.814826934806234</c:v>
                </c:pt>
                <c:pt idx="1">
                  <c:v>40.880347367199469</c:v>
                </c:pt>
                <c:pt idx="2">
                  <c:v>33.570318630066659</c:v>
                </c:pt>
                <c:pt idx="3">
                  <c:v>27.884740723407806</c:v>
                </c:pt>
                <c:pt idx="4">
                  <c:v>23.823613647222913</c:v>
                </c:pt>
                <c:pt idx="5">
                  <c:v>21.386937401511979</c:v>
                </c:pt>
                <c:pt idx="6">
                  <c:v>20.574711986274995</c:v>
                </c:pt>
                <c:pt idx="7">
                  <c:v>21.386937401511986</c:v>
                </c:pt>
                <c:pt idx="8">
                  <c:v>23.823613647222924</c:v>
                </c:pt>
                <c:pt idx="9">
                  <c:v>27.884740723407823</c:v>
                </c:pt>
                <c:pt idx="10">
                  <c:v>33.57031863006668</c:v>
                </c:pt>
                <c:pt idx="11">
                  <c:v>40.880347367199491</c:v>
                </c:pt>
                <c:pt idx="12">
                  <c:v>49.814826934806248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175584"/>
        <c:axId val="292175976"/>
      </c:scatterChart>
      <c:valAx>
        <c:axId val="292175584"/>
        <c:scaling>
          <c:orientation val="minMax"/>
          <c:max val="1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75976"/>
        <c:crosses val="autoZero"/>
        <c:crossBetween val="midCat"/>
      </c:valAx>
      <c:valAx>
        <c:axId val="29217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75584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rgbClr val="FF0000"/>
                </a:solidFill>
              </a:rPr>
              <a:t>Ridge</a:t>
            </a:r>
          </a:p>
        </c:rich>
      </c:tx>
      <c:layout>
        <c:manualLayout>
          <c:xMode val="edge"/>
          <c:yMode val="edge"/>
          <c:x val="0.1709725815366083"/>
          <c:y val="0.61062629626958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087029811187079E-2"/>
          <c:y val="5.1301860800224967E-2"/>
          <c:w val="0.86279845299938118"/>
          <c:h val="0.841383955142060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2809548290704883E-2"/>
                  <c:y val="-0.19224019424647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Sheet1!$K$175:$W$175</c:f>
              <c:numCache>
                <c:formatCode>General</c:formatCode>
                <c:ptCount val="13"/>
                <c:pt idx="0">
                  <c:v>3.6719000000000002E-2</c:v>
                </c:pt>
                <c:pt idx="1">
                  <c:v>8.8318250000000015E-2</c:v>
                </c:pt>
                <c:pt idx="2">
                  <c:v>0.13991750000000003</c:v>
                </c:pt>
                <c:pt idx="3">
                  <c:v>0.19151675000000004</c:v>
                </c:pt>
                <c:pt idx="4">
                  <c:v>0.24311600000000005</c:v>
                </c:pt>
                <c:pt idx="5">
                  <c:v>0.29471525000000004</c:v>
                </c:pt>
                <c:pt idx="6">
                  <c:v>0.34631450000000003</c:v>
                </c:pt>
                <c:pt idx="7">
                  <c:v>0.39791375000000001</c:v>
                </c:pt>
                <c:pt idx="8">
                  <c:v>0.449513</c:v>
                </c:pt>
                <c:pt idx="9">
                  <c:v>0.50111225000000004</c:v>
                </c:pt>
                <c:pt idx="10">
                  <c:v>0.55271150000000002</c:v>
                </c:pt>
                <c:pt idx="11">
                  <c:v>0.60431075000000001</c:v>
                </c:pt>
                <c:pt idx="12">
                  <c:v>0.65590999999999999</c:v>
                </c:pt>
              </c:numCache>
            </c:numRef>
          </c:xVal>
          <c:yVal>
            <c:numRef>
              <c:f>Sheet1!$K$176:$W$176</c:f>
              <c:numCache>
                <c:formatCode>General</c:formatCode>
                <c:ptCount val="13"/>
                <c:pt idx="0">
                  <c:v>50.000330613884991</c:v>
                </c:pt>
                <c:pt idx="1">
                  <c:v>41.65340973567281</c:v>
                </c:pt>
                <c:pt idx="2">
                  <c:v>34.824103939781246</c:v>
                </c:pt>
                <c:pt idx="3">
                  <c:v>29.512413226210306</c:v>
                </c:pt>
                <c:pt idx="4">
                  <c:v>25.718337594960001</c:v>
                </c:pt>
                <c:pt idx="5">
                  <c:v>23.441877046030317</c:v>
                </c:pt>
                <c:pt idx="6">
                  <c:v>22.683031579421254</c:v>
                </c:pt>
                <c:pt idx="7">
                  <c:v>23.441801195132822</c:v>
                </c:pt>
                <c:pt idx="8">
                  <c:v>25.718185893165003</c:v>
                </c:pt>
                <c:pt idx="9">
                  <c:v>29.51218567351782</c:v>
                </c:pt>
                <c:pt idx="10">
                  <c:v>34.823800536191257</c:v>
                </c:pt>
                <c:pt idx="11">
                  <c:v>41.653030481185333</c:v>
                </c:pt>
                <c:pt idx="12">
                  <c:v>49.999875508500011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87368"/>
        <c:axId val="284103080"/>
      </c:scatterChart>
      <c:valAx>
        <c:axId val="297387368"/>
        <c:scaling>
          <c:orientation val="minMax"/>
          <c:max val="1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03080"/>
        <c:crosses val="autoZero"/>
        <c:crossBetween val="midCat"/>
      </c:valAx>
      <c:valAx>
        <c:axId val="28410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87368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y 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Sheet1!$C$5:$C$13</c:f>
              <c:numCache>
                <c:formatCode>General</c:formatCode>
                <c:ptCount val="9"/>
                <c:pt idx="0">
                  <c:v>9.8000000000000007</c:v>
                </c:pt>
                <c:pt idx="1">
                  <c:v>9.6</c:v>
                </c:pt>
                <c:pt idx="2">
                  <c:v>9.4</c:v>
                </c:pt>
                <c:pt idx="3">
                  <c:v>9.1999999999999993</c:v>
                </c:pt>
                <c:pt idx="4">
                  <c:v>9</c:v>
                </c:pt>
                <c:pt idx="5">
                  <c:v>8.8000000000000007</c:v>
                </c:pt>
                <c:pt idx="6">
                  <c:v>8.6</c:v>
                </c:pt>
                <c:pt idx="7">
                  <c:v>8.4</c:v>
                </c:pt>
                <c:pt idx="8">
                  <c:v>8.1999999999999993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06672"/>
        <c:axId val="286420928"/>
      </c:scatterChart>
      <c:valAx>
        <c:axId val="34230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20928"/>
        <c:crosses val="autoZero"/>
        <c:crossBetween val="midCat"/>
      </c:valAx>
      <c:valAx>
        <c:axId val="28642092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06672"/>
        <c:crosses val="autoZero"/>
        <c:crossBetween val="midCat"/>
        <c:min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350056245816619E-2"/>
          <c:y val="2.512917632284372E-2"/>
          <c:w val="0.90868408730773553"/>
          <c:h val="0.8252366746557909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899847902008808"/>
                  <c:y val="-0.14084119313041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Sheet1!$K$72:$W$72</c:f>
              <c:numCache>
                <c:formatCode>General</c:formatCode>
                <c:ptCount val="13"/>
                <c:pt idx="0">
                  <c:v>-0.61885000000000001</c:v>
                </c:pt>
                <c:pt idx="1">
                  <c:v>-0.54904166666666665</c:v>
                </c:pt>
                <c:pt idx="2">
                  <c:v>-0.47923333333333329</c:v>
                </c:pt>
                <c:pt idx="3">
                  <c:v>-0.40942499999999993</c:v>
                </c:pt>
                <c:pt idx="4">
                  <c:v>-0.33961666666666657</c:v>
                </c:pt>
                <c:pt idx="5">
                  <c:v>-0.26980833333333321</c:v>
                </c:pt>
                <c:pt idx="6">
                  <c:v>-0.19999999999999987</c:v>
                </c:pt>
                <c:pt idx="7">
                  <c:v>-0.13019166666666654</c:v>
                </c:pt>
                <c:pt idx="8">
                  <c:v>-6.0383333333333206E-2</c:v>
                </c:pt>
                <c:pt idx="9">
                  <c:v>9.4250000000001277E-3</c:v>
                </c:pt>
                <c:pt idx="10">
                  <c:v>7.9233333333333461E-2</c:v>
                </c:pt>
                <c:pt idx="11">
                  <c:v>0.14904166666666679</c:v>
                </c:pt>
                <c:pt idx="12">
                  <c:v>0.21885000000000013</c:v>
                </c:pt>
              </c:numCache>
            </c:numRef>
          </c:xVal>
          <c:yVal>
            <c:numRef>
              <c:f>Sheet1!$K$73:$W$73</c:f>
              <c:numCache>
                <c:formatCode>General</c:formatCode>
                <c:ptCount val="13"/>
                <c:pt idx="0">
                  <c:v>49.999066912499998</c:v>
                </c:pt>
                <c:pt idx="1">
                  <c:v>34.721574244791661</c:v>
                </c:pt>
                <c:pt idx="2">
                  <c:v>22.221807516666654</c:v>
                </c:pt>
                <c:pt idx="3">
                  <c:v>12.499766728124989</c:v>
                </c:pt>
                <c:pt idx="4">
                  <c:v>5.5554518791666583</c:v>
                </c:pt>
                <c:pt idx="5">
                  <c:v>1.3888629697916608</c:v>
                </c:pt>
                <c:pt idx="6">
                  <c:v>9.4663308626521417E-30</c:v>
                </c:pt>
                <c:pt idx="7">
                  <c:v>1.3888629697916741</c:v>
                </c:pt>
                <c:pt idx="8">
                  <c:v>5.5554518791666814</c:v>
                </c:pt>
                <c:pt idx="9">
                  <c:v>12.499766728125023</c:v>
                </c:pt>
                <c:pt idx="10">
                  <c:v>22.22180751666669</c:v>
                </c:pt>
                <c:pt idx="11">
                  <c:v>34.721574244791704</c:v>
                </c:pt>
                <c:pt idx="12">
                  <c:v>49.999066912500034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31832"/>
        <c:axId val="267032224"/>
      </c:scatterChart>
      <c:valAx>
        <c:axId val="267031832"/>
        <c:scaling>
          <c:orientation val="minMax"/>
          <c:max val="1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32224"/>
        <c:crosses val="autoZero"/>
        <c:crossBetween val="midCat"/>
      </c:valAx>
      <c:valAx>
        <c:axId val="267032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3183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860704480957811E-2"/>
          <c:y val="6.169870627043466E-2"/>
          <c:w val="0.90773603053679253"/>
          <c:h val="0.8081828295636174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563283242768386"/>
                  <c:y val="-0.24429816948727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Sheet1!$K$86:$W$86</c:f>
              <c:numCache>
                <c:formatCode>General</c:formatCode>
                <c:ptCount val="13"/>
                <c:pt idx="0">
                  <c:v>-0.45295000000000002</c:v>
                </c:pt>
                <c:pt idx="1">
                  <c:v>-0.38447583333333335</c:v>
                </c:pt>
                <c:pt idx="2">
                  <c:v>-0.31600166666666668</c:v>
                </c:pt>
                <c:pt idx="3">
                  <c:v>-0.24752750000000001</c:v>
                </c:pt>
                <c:pt idx="4">
                  <c:v>-0.17905333333333334</c:v>
                </c:pt>
                <c:pt idx="5">
                  <c:v>-0.11057916666666667</c:v>
                </c:pt>
                <c:pt idx="6">
                  <c:v>-4.2105000000000004E-2</c:v>
                </c:pt>
                <c:pt idx="7">
                  <c:v>2.6369166666666666E-2</c:v>
                </c:pt>
                <c:pt idx="8">
                  <c:v>9.4843333333333335E-2</c:v>
                </c:pt>
                <c:pt idx="9">
                  <c:v>0.1633175</c:v>
                </c:pt>
                <c:pt idx="10">
                  <c:v>0.23179166666666667</c:v>
                </c:pt>
                <c:pt idx="11">
                  <c:v>0.30026583333333334</c:v>
                </c:pt>
                <c:pt idx="12">
                  <c:v>0.36874000000000001</c:v>
                </c:pt>
              </c:numCache>
            </c:numRef>
          </c:xVal>
          <c:yVal>
            <c:numRef>
              <c:f>Sheet1!$K$87:$W$87</c:f>
              <c:numCache>
                <c:formatCode>General</c:formatCode>
                <c:ptCount val="13"/>
                <c:pt idx="0">
                  <c:v>50.000855212500014</c:v>
                </c:pt>
                <c:pt idx="1">
                  <c:v>35.301754928947922</c:v>
                </c:pt>
                <c:pt idx="2">
                  <c:v>23.275220200791676</c:v>
                </c:pt>
                <c:pt idx="3">
                  <c:v>13.92125102803125</c:v>
                </c:pt>
                <c:pt idx="4">
                  <c:v>7.239847410666667</c:v>
                </c:pt>
                <c:pt idx="5">
                  <c:v>3.2310093486979183</c:v>
                </c:pt>
                <c:pt idx="6">
                  <c:v>1.8947368421250008</c:v>
                </c:pt>
                <c:pt idx="7">
                  <c:v>3.2310298909479158</c:v>
                </c:pt>
                <c:pt idx="8">
                  <c:v>7.2398884951666727</c:v>
                </c:pt>
                <c:pt idx="9">
                  <c:v>13.921312654781254</c:v>
                </c:pt>
                <c:pt idx="10">
                  <c:v>23.275302369791664</c:v>
                </c:pt>
                <c:pt idx="11">
                  <c:v>35.301857640197923</c:v>
                </c:pt>
                <c:pt idx="12">
                  <c:v>50.000978466000007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33008"/>
        <c:axId val="267033400"/>
      </c:scatterChart>
      <c:valAx>
        <c:axId val="267033008"/>
        <c:scaling>
          <c:orientation val="minMax"/>
          <c:max val="1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33400"/>
        <c:crosses val="autoZero"/>
        <c:crossBetween val="midCat"/>
      </c:valAx>
      <c:valAx>
        <c:axId val="2670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33008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274178221338672E-2"/>
          <c:y val="5.2342112845398935E-2"/>
          <c:w val="0.89207500281544649"/>
          <c:h val="0.8372718556421763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5003009380625577E-2"/>
                  <c:y val="-0.24766689704549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Sheet1!$K$100:$W$100</c:f>
              <c:numCache>
                <c:formatCode>General</c:formatCode>
                <c:ptCount val="13"/>
                <c:pt idx="0">
                  <c:v>-0.27001552631578934</c:v>
                </c:pt>
                <c:pt idx="1">
                  <c:v>-0.20571469298245604</c:v>
                </c:pt>
                <c:pt idx="2">
                  <c:v>-0.14141385964912273</c:v>
                </c:pt>
                <c:pt idx="3">
                  <c:v>-7.711302631578941E-2</c:v>
                </c:pt>
                <c:pt idx="4">
                  <c:v>-1.2812192982456089E-2</c:v>
                </c:pt>
                <c:pt idx="5">
                  <c:v>5.1488640350877232E-2</c:v>
                </c:pt>
                <c:pt idx="6">
                  <c:v>0.11578947368421055</c:v>
                </c:pt>
                <c:pt idx="7">
                  <c:v>0.18009030701754386</c:v>
                </c:pt>
                <c:pt idx="8">
                  <c:v>0.24439114035087717</c:v>
                </c:pt>
                <c:pt idx="9">
                  <c:v>0.30869197368421047</c:v>
                </c:pt>
                <c:pt idx="10">
                  <c:v>0.37299280701754378</c:v>
                </c:pt>
                <c:pt idx="11">
                  <c:v>0.43729364035087709</c:v>
                </c:pt>
                <c:pt idx="12">
                  <c:v>0.5015944736842104</c:v>
                </c:pt>
              </c:numCache>
            </c:numRef>
          </c:xVal>
          <c:yVal>
            <c:numRef>
              <c:f>Sheet1!$K$101:$W$101</c:f>
              <c:numCache>
                <c:formatCode>General</c:formatCode>
                <c:ptCount val="13"/>
                <c:pt idx="0">
                  <c:v>49.999914305546021</c:v>
                </c:pt>
                <c:pt idx="1">
                  <c:v>37.037952185868953</c:v>
                </c:pt>
                <c:pt idx="2">
                  <c:v>26.43271045158771</c:v>
                </c:pt>
                <c:pt idx="3">
                  <c:v>18.184189102702295</c:v>
                </c:pt>
                <c:pt idx="4">
                  <c:v>12.292388139212715</c:v>
                </c:pt>
                <c:pt idx="5">
                  <c:v>8.7573075611189708</c:v>
                </c:pt>
                <c:pt idx="6">
                  <c:v>7.5789473684210495</c:v>
                </c:pt>
                <c:pt idx="7">
                  <c:v>8.7573075611189761</c:v>
                </c:pt>
                <c:pt idx="8">
                  <c:v>12.292388139212713</c:v>
                </c:pt>
                <c:pt idx="9">
                  <c:v>18.184189102702295</c:v>
                </c:pt>
                <c:pt idx="10">
                  <c:v>26.432710451587717</c:v>
                </c:pt>
                <c:pt idx="11">
                  <c:v>37.03795218586896</c:v>
                </c:pt>
                <c:pt idx="12">
                  <c:v>49.999914305546028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34184"/>
        <c:axId val="267034576"/>
      </c:scatterChart>
      <c:valAx>
        <c:axId val="267034184"/>
        <c:scaling>
          <c:orientation val="minMax"/>
          <c:max val="1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34576"/>
        <c:crosses val="autoZero"/>
        <c:crossBetween val="midCat"/>
      </c:valAx>
      <c:valAx>
        <c:axId val="267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34184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10658746871694E-2"/>
          <c:y val="6.2587783061873195E-2"/>
          <c:w val="0.88990622951806653"/>
          <c:h val="0.8054187490059653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033180219121626"/>
                  <c:y val="-0.229816857681756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Sheet1!$K$58:$W$58</c:f>
              <c:numCache>
                <c:formatCode>General</c:formatCode>
                <c:ptCount val="13"/>
                <c:pt idx="0">
                  <c:v>-0.76873999999999998</c:v>
                </c:pt>
                <c:pt idx="1">
                  <c:v>-0.70026616666666663</c:v>
                </c:pt>
                <c:pt idx="2">
                  <c:v>-0.63179233333333329</c:v>
                </c:pt>
                <c:pt idx="3">
                  <c:v>-0.56331849999999994</c:v>
                </c:pt>
                <c:pt idx="4">
                  <c:v>-0.4948446666666666</c:v>
                </c:pt>
                <c:pt idx="5">
                  <c:v>-0.42637083333333325</c:v>
                </c:pt>
                <c:pt idx="6">
                  <c:v>-0.35789699999999991</c:v>
                </c:pt>
                <c:pt idx="7">
                  <c:v>-0.28942316666666656</c:v>
                </c:pt>
                <c:pt idx="8">
                  <c:v>-0.22094933333333322</c:v>
                </c:pt>
                <c:pt idx="9">
                  <c:v>-0.15247549999999988</c:v>
                </c:pt>
                <c:pt idx="10">
                  <c:v>-8.4001666666666544E-2</c:v>
                </c:pt>
                <c:pt idx="11">
                  <c:v>-1.5527833333333213E-2</c:v>
                </c:pt>
                <c:pt idx="12">
                  <c:v>5.2946000000000118E-2</c:v>
                </c:pt>
              </c:numCache>
            </c:numRef>
          </c:xVal>
          <c:yVal>
            <c:numRef>
              <c:f>Sheet1!$K$59:$W$59</c:f>
              <c:numCache>
                <c:formatCode>General</c:formatCode>
                <c:ptCount val="13"/>
                <c:pt idx="0">
                  <c:v>50.000978465999992</c:v>
                </c:pt>
                <c:pt idx="1">
                  <c:v>35.301922690737904</c:v>
                </c:pt>
                <c:pt idx="2">
                  <c:v>23.275406450751657</c:v>
                </c:pt>
                <c:pt idx="3">
                  <c:v>13.921429746041241</c:v>
                </c:pt>
                <c:pt idx="4">
                  <c:v>7.2399925766066584</c:v>
                </c:pt>
                <c:pt idx="5">
                  <c:v>3.2310949424479132</c:v>
                </c:pt>
                <c:pt idx="6">
                  <c:v>1.8947368435650003</c:v>
                </c:pt>
                <c:pt idx="7">
                  <c:v>3.2309182799579195</c:v>
                </c:pt>
                <c:pt idx="8">
                  <c:v>7.2396392516266737</c:v>
                </c:pt>
                <c:pt idx="9">
                  <c:v>13.920899758571259</c:v>
                </c:pt>
                <c:pt idx="10">
                  <c:v>23.274699800791673</c:v>
                </c:pt>
                <c:pt idx="11">
                  <c:v>35.301039378287946</c:v>
                </c:pt>
                <c:pt idx="12">
                  <c:v>49.999918491060036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67016"/>
        <c:axId val="267167408"/>
      </c:scatterChart>
      <c:valAx>
        <c:axId val="267167016"/>
        <c:scaling>
          <c:orientation val="minMax"/>
          <c:max val="1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67408"/>
        <c:crosses val="autoZero"/>
        <c:crossBetween val="midCat"/>
      </c:valAx>
      <c:valAx>
        <c:axId val="2671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67016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907723800735728E-2"/>
          <c:y val="5.2342093234119404E-2"/>
          <c:w val="0.89274627987106203"/>
          <c:h val="0.837271916612338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7859114298759288E-2"/>
                  <c:y val="-0.24733406420065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Sheet1!$K$114:$W$114</c:f>
              <c:numCache>
                <c:formatCode>General</c:formatCode>
                <c:ptCount val="13"/>
                <c:pt idx="0">
                  <c:v>-6.6322999999999993E-2</c:v>
                </c:pt>
                <c:pt idx="1">
                  <c:v>-9.6554999999999905E-3</c:v>
                </c:pt>
                <c:pt idx="2">
                  <c:v>4.7012000000000012E-2</c:v>
                </c:pt>
                <c:pt idx="3">
                  <c:v>0.10367950000000001</c:v>
                </c:pt>
                <c:pt idx="4">
                  <c:v>0.16034700000000002</c:v>
                </c:pt>
                <c:pt idx="5">
                  <c:v>0.21701450000000003</c:v>
                </c:pt>
                <c:pt idx="6">
                  <c:v>0.27368200000000004</c:v>
                </c:pt>
                <c:pt idx="7">
                  <c:v>0.33034950000000002</c:v>
                </c:pt>
                <c:pt idx="8">
                  <c:v>0.387017</c:v>
                </c:pt>
                <c:pt idx="9">
                  <c:v>0.44368449999999998</c:v>
                </c:pt>
                <c:pt idx="10">
                  <c:v>0.50035200000000002</c:v>
                </c:pt>
                <c:pt idx="11">
                  <c:v>0.5570195</c:v>
                </c:pt>
                <c:pt idx="12">
                  <c:v>0.61368699999999998</c:v>
                </c:pt>
              </c:numCache>
            </c:numRef>
          </c:xVal>
          <c:yVal>
            <c:numRef>
              <c:f>Sheet1!$K$115:$W$115</c:f>
              <c:numCache>
                <c:formatCode>General</c:formatCode>
                <c:ptCount val="13"/>
                <c:pt idx="0">
                  <c:v>50.000028993765</c:v>
                </c:pt>
                <c:pt idx="1">
                  <c:v>39.93282817387125</c:v>
                </c:pt>
                <c:pt idx="2">
                  <c:v>31.696014521040002</c:v>
                </c:pt>
                <c:pt idx="3">
                  <c:v>25.289588035271251</c:v>
                </c:pt>
                <c:pt idx="4">
                  <c:v>20.713548716565001</c:v>
                </c:pt>
                <c:pt idx="5">
                  <c:v>17.967896564921251</c:v>
                </c:pt>
                <c:pt idx="6">
                  <c:v>17.052631580340005</c:v>
                </c:pt>
                <c:pt idx="7">
                  <c:v>17.96775376282126</c:v>
                </c:pt>
                <c:pt idx="8">
                  <c:v>20.713263112364995</c:v>
                </c:pt>
                <c:pt idx="9">
                  <c:v>25.289159628971255</c:v>
                </c:pt>
                <c:pt idx="10">
                  <c:v>31.695443312640002</c:v>
                </c:pt>
                <c:pt idx="11">
                  <c:v>39.932114163371246</c:v>
                </c:pt>
                <c:pt idx="12">
                  <c:v>49.999172181165008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68584"/>
        <c:axId val="267168976"/>
      </c:scatterChart>
      <c:valAx>
        <c:axId val="267168584"/>
        <c:scaling>
          <c:orientation val="minMax"/>
          <c:max val="1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68976"/>
        <c:crosses val="autoZero"/>
        <c:crossBetween val="midCat"/>
      </c:valAx>
      <c:valAx>
        <c:axId val="2671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68584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760754963206779E-2"/>
          <c:y val="8.82323350472205E-2"/>
          <c:w val="0.88245401730793638"/>
          <c:h val="0.794857847700157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5937323807302434E-2"/>
                  <c:y val="-0.23121977235318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Sheet1!$K$128:$W$128</c:f>
              <c:numCache>
                <c:formatCode>General</c:formatCode>
                <c:ptCount val="13"/>
                <c:pt idx="0">
                  <c:v>0.16877</c:v>
                </c:pt>
                <c:pt idx="1">
                  <c:v>0.21257166666666666</c:v>
                </c:pt>
                <c:pt idx="2">
                  <c:v>0.25637333333333334</c:v>
                </c:pt>
                <c:pt idx="3">
                  <c:v>0.30017500000000003</c:v>
                </c:pt>
                <c:pt idx="4">
                  <c:v>0.34397666666666671</c:v>
                </c:pt>
                <c:pt idx="5">
                  <c:v>0.38777833333333339</c:v>
                </c:pt>
                <c:pt idx="6">
                  <c:v>0.43158000000000007</c:v>
                </c:pt>
                <c:pt idx="7">
                  <c:v>0.47538166666666676</c:v>
                </c:pt>
                <c:pt idx="8">
                  <c:v>0.51918333333333344</c:v>
                </c:pt>
                <c:pt idx="9">
                  <c:v>0.56298500000000007</c:v>
                </c:pt>
                <c:pt idx="10">
                  <c:v>0.6067866666666667</c:v>
                </c:pt>
                <c:pt idx="11">
                  <c:v>0.65058833333333332</c:v>
                </c:pt>
                <c:pt idx="12">
                  <c:v>0.69438999999999995</c:v>
                </c:pt>
              </c:numCache>
            </c:numRef>
          </c:xVal>
          <c:yVal>
            <c:numRef>
              <c:f>Sheet1!$K$129:$W$129</c:f>
              <c:numCache>
                <c:formatCode>General</c:formatCode>
                <c:ptCount val="13"/>
                <c:pt idx="0">
                  <c:v>50.000324176500008</c:v>
                </c:pt>
                <c:pt idx="1">
                  <c:v>43.985583338791677</c:v>
                </c:pt>
                <c:pt idx="2">
                  <c:v>39.064436522666668</c:v>
                </c:pt>
                <c:pt idx="3">
                  <c:v>35.236883728125008</c:v>
                </c:pt>
                <c:pt idx="4">
                  <c:v>32.502924955166669</c:v>
                </c:pt>
                <c:pt idx="5">
                  <c:v>30.86256020379167</c:v>
                </c:pt>
                <c:pt idx="6">
                  <c:v>30.315789473999999</c:v>
                </c:pt>
                <c:pt idx="7">
                  <c:v>30.862612765791688</c:v>
                </c:pt>
                <c:pt idx="8">
                  <c:v>32.50303007916667</c:v>
                </c:pt>
                <c:pt idx="9">
                  <c:v>35.237041414125002</c:v>
                </c:pt>
                <c:pt idx="10">
                  <c:v>39.06464677066667</c:v>
                </c:pt>
                <c:pt idx="11">
                  <c:v>43.985846148791673</c:v>
                </c:pt>
                <c:pt idx="12">
                  <c:v>50.000639548500004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64856"/>
        <c:axId val="267365248"/>
      </c:scatterChart>
      <c:valAx>
        <c:axId val="267364856"/>
        <c:scaling>
          <c:orientation val="minMax"/>
          <c:max val="1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65248"/>
        <c:crosses val="autoZero"/>
        <c:crossBetween val="midCat"/>
      </c:valAx>
      <c:valAx>
        <c:axId val="2673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64856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295545469333856E-2"/>
          <c:y val="5.889797959271436E-2"/>
          <c:w val="0.88852163492280567"/>
          <c:h val="0.8168901023568466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127110947718715"/>
                  <c:y val="-0.26148796723452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Sheet1!$K$44:$W$44</c:f>
              <c:numCache>
                <c:formatCode>General</c:formatCode>
                <c:ptCount val="13"/>
                <c:pt idx="0">
                  <c:v>-0.90159</c:v>
                </c:pt>
                <c:pt idx="1">
                  <c:v>-0.83728916666666664</c:v>
                </c:pt>
                <c:pt idx="2">
                  <c:v>-0.77298833333333328</c:v>
                </c:pt>
                <c:pt idx="3">
                  <c:v>-0.70868749999999991</c:v>
                </c:pt>
                <c:pt idx="4">
                  <c:v>-0.64438666666666655</c:v>
                </c:pt>
                <c:pt idx="5">
                  <c:v>-0.58008583333333319</c:v>
                </c:pt>
                <c:pt idx="6">
                  <c:v>-0.51578499999999983</c:v>
                </c:pt>
                <c:pt idx="7">
                  <c:v>-0.45148416666666646</c:v>
                </c:pt>
                <c:pt idx="8">
                  <c:v>-0.3871833333333331</c:v>
                </c:pt>
                <c:pt idx="9">
                  <c:v>-0.32288249999999974</c:v>
                </c:pt>
                <c:pt idx="10">
                  <c:v>-0.25858166666666638</c:v>
                </c:pt>
                <c:pt idx="11">
                  <c:v>-0.19428083333333304</c:v>
                </c:pt>
                <c:pt idx="12">
                  <c:v>-0.12997999999999971</c:v>
                </c:pt>
              </c:numCache>
            </c:numRef>
          </c:xVal>
          <c:yVal>
            <c:numRef>
              <c:f>Sheet1!$K$45:$W$45</c:f>
              <c:numCache>
                <c:formatCode>General</c:formatCode>
                <c:ptCount val="13"/>
                <c:pt idx="0">
                  <c:v>49.998930508499996</c:v>
                </c:pt>
                <c:pt idx="1">
                  <c:v>37.037132355947911</c:v>
                </c:pt>
                <c:pt idx="2">
                  <c:v>26.432054588791651</c:v>
                </c:pt>
                <c:pt idx="3">
                  <c:v>18.183697207031237</c:v>
                </c:pt>
                <c:pt idx="4">
                  <c:v>12.292060210666655</c:v>
                </c:pt>
                <c:pt idx="5">
                  <c:v>8.7571435996979066</c:v>
                </c:pt>
                <c:pt idx="6">
                  <c:v>7.5789473741249989</c:v>
                </c:pt>
                <c:pt idx="7">
                  <c:v>8.7574715339479194</c:v>
                </c:pt>
                <c:pt idx="8">
                  <c:v>12.292716079166688</c:v>
                </c:pt>
                <c:pt idx="9">
                  <c:v>18.184681009781279</c:v>
                </c:pt>
                <c:pt idx="10">
                  <c:v>26.433366325791713</c:v>
                </c:pt>
                <c:pt idx="11">
                  <c:v>37.03877202719795</c:v>
                </c:pt>
                <c:pt idx="12">
                  <c:v>50.000898114000051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66624"/>
        <c:axId val="267166232"/>
      </c:scatterChart>
      <c:valAx>
        <c:axId val="267166624"/>
        <c:scaling>
          <c:orientation val="minMax"/>
          <c:max val="1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66232"/>
        <c:crosses val="autoZero"/>
        <c:crossBetween val="midCat"/>
      </c:valAx>
      <c:valAx>
        <c:axId val="26716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66624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01253967837562E-2"/>
          <c:y val="5.9139309268107655E-2"/>
          <c:w val="0.89941708859099134"/>
          <c:h val="0.816139824461660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Sheet1!$J$31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661349982948136"/>
                  <c:y val="-0.240072761909148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Sheet1!$K$30:$W$30</c:f>
              <c:numCache>
                <c:formatCode>General</c:formatCode>
                <c:ptCount val="13"/>
                <c:pt idx="0">
                  <c:v>-1.0137</c:v>
                </c:pt>
                <c:pt idx="1">
                  <c:v>-0.95703166666666672</c:v>
                </c:pt>
                <c:pt idx="2">
                  <c:v>-0.9003633333333334</c:v>
                </c:pt>
                <c:pt idx="3">
                  <c:v>-0.84369500000000008</c:v>
                </c:pt>
                <c:pt idx="4">
                  <c:v>-0.78702666666666676</c:v>
                </c:pt>
                <c:pt idx="5">
                  <c:v>-0.73035833333333344</c:v>
                </c:pt>
                <c:pt idx="6">
                  <c:v>-0.67369000000000012</c:v>
                </c:pt>
                <c:pt idx="7">
                  <c:v>-0.6170216666666668</c:v>
                </c:pt>
                <c:pt idx="8">
                  <c:v>-0.56035333333333348</c:v>
                </c:pt>
                <c:pt idx="9">
                  <c:v>-0.50368500000000016</c:v>
                </c:pt>
                <c:pt idx="10">
                  <c:v>-0.44701666666666684</c:v>
                </c:pt>
                <c:pt idx="11">
                  <c:v>-0.39034833333333352</c:v>
                </c:pt>
                <c:pt idx="12">
                  <c:v>-0.3336800000000002</c:v>
                </c:pt>
              </c:numCache>
            </c:numRef>
          </c:xVal>
          <c:yVal>
            <c:numRef>
              <c:f>Sheet1!$K$31:$W$31</c:f>
              <c:numCache>
                <c:formatCode>General</c:formatCode>
                <c:ptCount val="13"/>
                <c:pt idx="0">
                  <c:v>50.001691649999998</c:v>
                </c:pt>
                <c:pt idx="1">
                  <c:v>39.934079135791677</c:v>
                </c:pt>
                <c:pt idx="2">
                  <c:v>31.696907623166673</c:v>
                </c:pt>
                <c:pt idx="3">
                  <c:v>25.290177112124997</c:v>
                </c:pt>
                <c:pt idx="4">
                  <c:v>20.71388760266667</c:v>
                </c:pt>
                <c:pt idx="5">
                  <c:v>17.968039094791667</c:v>
                </c:pt>
                <c:pt idx="6">
                  <c:v>17.052631588499992</c:v>
                </c:pt>
                <c:pt idx="7">
                  <c:v>17.967665083791658</c:v>
                </c:pt>
                <c:pt idx="8">
                  <c:v>20.71313958066666</c:v>
                </c:pt>
                <c:pt idx="9">
                  <c:v>25.289055079124982</c:v>
                </c:pt>
                <c:pt idx="10">
                  <c:v>31.695411579166649</c:v>
                </c:pt>
                <c:pt idx="11">
                  <c:v>39.932209080791623</c:v>
                </c:pt>
                <c:pt idx="12">
                  <c:v>49.999447583999952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68192"/>
        <c:axId val="267366032"/>
      </c:scatterChart>
      <c:valAx>
        <c:axId val="267168192"/>
        <c:scaling>
          <c:orientation val="minMax"/>
          <c:max val="1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66032"/>
        <c:crosses val="autoZero"/>
        <c:crossBetween val="midCat"/>
      </c:valAx>
      <c:valAx>
        <c:axId val="2673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6819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155762</xdr:colOff>
      <xdr:row>17</xdr:row>
      <xdr:rowOff>66340</xdr:rowOff>
    </xdr:from>
    <xdr:to>
      <xdr:col>32</xdr:col>
      <xdr:colOff>312644</xdr:colOff>
      <xdr:row>32</xdr:row>
      <xdr:rowOff>66339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69</xdr:row>
      <xdr:rowOff>22698</xdr:rowOff>
    </xdr:from>
    <xdr:to>
      <xdr:col>8</xdr:col>
      <xdr:colOff>485373</xdr:colOff>
      <xdr:row>82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83</xdr:row>
      <xdr:rowOff>163285</xdr:rowOff>
    </xdr:from>
    <xdr:to>
      <xdr:col>8</xdr:col>
      <xdr:colOff>500743</xdr:colOff>
      <xdr:row>96</xdr:row>
      <xdr:rowOff>21771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98</xdr:row>
      <xdr:rowOff>319</xdr:rowOff>
    </xdr:from>
    <xdr:to>
      <xdr:col>8</xdr:col>
      <xdr:colOff>500743</xdr:colOff>
      <xdr:row>111</xdr:row>
      <xdr:rowOff>10886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56</xdr:row>
      <xdr:rowOff>21771</xdr:rowOff>
    </xdr:from>
    <xdr:to>
      <xdr:col>8</xdr:col>
      <xdr:colOff>484908</xdr:colOff>
      <xdr:row>68</xdr:row>
      <xdr:rowOff>92527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10886</xdr:colOff>
      <xdr:row>112</xdr:row>
      <xdr:rowOff>70757</xdr:rowOff>
    </xdr:from>
    <xdr:to>
      <xdr:col>8</xdr:col>
      <xdr:colOff>489858</xdr:colOff>
      <xdr:row>126</xdr:row>
      <xdr:rowOff>119743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10886</xdr:colOff>
      <xdr:row>127</xdr:row>
      <xdr:rowOff>32657</xdr:rowOff>
    </xdr:from>
    <xdr:to>
      <xdr:col>8</xdr:col>
      <xdr:colOff>500743</xdr:colOff>
      <xdr:row>140</xdr:row>
      <xdr:rowOff>146958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600635</xdr:colOff>
      <xdr:row>42</xdr:row>
      <xdr:rowOff>105590</xdr:rowOff>
    </xdr:from>
    <xdr:to>
      <xdr:col>8</xdr:col>
      <xdr:colOff>484908</xdr:colOff>
      <xdr:row>55</xdr:row>
      <xdr:rowOff>136070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8965</xdr:colOff>
      <xdr:row>28</xdr:row>
      <xdr:rowOff>164751</xdr:rowOff>
    </xdr:from>
    <xdr:to>
      <xdr:col>8</xdr:col>
      <xdr:colOff>429490</xdr:colOff>
      <xdr:row>42</xdr:row>
      <xdr:rowOff>5443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44824</xdr:colOff>
      <xdr:row>14</xdr:row>
      <xdr:rowOff>0</xdr:rowOff>
    </xdr:from>
    <xdr:to>
      <xdr:col>8</xdr:col>
      <xdr:colOff>424543</xdr:colOff>
      <xdr:row>28</xdr:row>
      <xdr:rowOff>102054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89647</xdr:colOff>
      <xdr:row>0</xdr:row>
      <xdr:rowOff>0</xdr:rowOff>
    </xdr:from>
    <xdr:to>
      <xdr:col>8</xdr:col>
      <xdr:colOff>446314</xdr:colOff>
      <xdr:row>12</xdr:row>
      <xdr:rowOff>166255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142</xdr:row>
      <xdr:rowOff>104375</xdr:rowOff>
    </xdr:from>
    <xdr:to>
      <xdr:col>8</xdr:col>
      <xdr:colOff>492419</xdr:colOff>
      <xdr:row>154</xdr:row>
      <xdr:rowOff>19050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22859</xdr:colOff>
      <xdr:row>155</xdr:row>
      <xdr:rowOff>52648</xdr:rowOff>
    </xdr:from>
    <xdr:to>
      <xdr:col>8</xdr:col>
      <xdr:colOff>494606</xdr:colOff>
      <xdr:row>170</xdr:row>
      <xdr:rowOff>94212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22860</xdr:colOff>
      <xdr:row>171</xdr:row>
      <xdr:rowOff>77288</xdr:rowOff>
    </xdr:from>
    <xdr:to>
      <xdr:col>8</xdr:col>
      <xdr:colOff>486592</xdr:colOff>
      <xdr:row>186</xdr:row>
      <xdr:rowOff>46808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313707</xdr:colOff>
      <xdr:row>15</xdr:row>
      <xdr:rowOff>41069</xdr:rowOff>
    </xdr:from>
    <xdr:to>
      <xdr:col>5</xdr:col>
      <xdr:colOff>553193</xdr:colOff>
      <xdr:row>30</xdr:row>
      <xdr:rowOff>13360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85"/>
  <sheetViews>
    <sheetView tabSelected="1" topLeftCell="D157" zoomScale="70" zoomScaleNormal="70" workbookViewId="0">
      <selection activeCell="K174" sqref="K174"/>
    </sheetView>
  </sheetViews>
  <sheetFormatPr defaultRowHeight="14.4" x14ac:dyDescent="0.3"/>
  <cols>
    <col min="11" max="11" width="8.88671875" style="1"/>
    <col min="12" max="16" width="8.88671875" style="1" customWidth="1"/>
    <col min="17" max="20" width="12" style="1" customWidth="1"/>
    <col min="21" max="22" width="8.88671875" style="1" customWidth="1"/>
    <col min="23" max="23" width="8.88671875" style="1"/>
    <col min="24" max="24" width="10" hidden="1" customWidth="1"/>
  </cols>
  <sheetData>
    <row r="1" spans="2:24" x14ac:dyDescent="0.3">
      <c r="J1" t="s">
        <v>2</v>
      </c>
      <c r="K1" s="1">
        <v>15</v>
      </c>
      <c r="L1" s="1">
        <f>K1</f>
        <v>15</v>
      </c>
      <c r="M1" s="1">
        <f>K1</f>
        <v>15</v>
      </c>
      <c r="N1" s="1">
        <f>K1</f>
        <v>15</v>
      </c>
      <c r="O1" s="1">
        <f>K1</f>
        <v>15</v>
      </c>
      <c r="P1" s="1">
        <f>K1</f>
        <v>15</v>
      </c>
      <c r="Q1" s="1">
        <f>K1</f>
        <v>15</v>
      </c>
      <c r="R1" s="1">
        <f>K1</f>
        <v>15</v>
      </c>
      <c r="S1" s="1">
        <f>K1</f>
        <v>15</v>
      </c>
      <c r="T1" s="1">
        <f>K1</f>
        <v>15</v>
      </c>
      <c r="U1" s="1">
        <f>K1</f>
        <v>15</v>
      </c>
      <c r="V1" s="1">
        <f>K1</f>
        <v>15</v>
      </c>
      <c r="W1" s="1">
        <f>K1</f>
        <v>15</v>
      </c>
    </row>
    <row r="2" spans="2:24" x14ac:dyDescent="0.3">
      <c r="B2" t="s">
        <v>5</v>
      </c>
      <c r="J2" t="s">
        <v>0</v>
      </c>
      <c r="K2" s="1">
        <v>-1.0855999999999999</v>
      </c>
      <c r="L2" s="1">
        <f>K2+(1.0856-0.89338)/12</f>
        <v>-1.0695816666666667</v>
      </c>
      <c r="M2" s="1">
        <f t="shared" ref="M2:W2" si="0">L2+(1.0856-0.89338)/12</f>
        <v>-1.0535633333333334</v>
      </c>
      <c r="N2" s="1">
        <f t="shared" si="0"/>
        <v>-1.0375450000000002</v>
      </c>
      <c r="O2" s="1">
        <f t="shared" si="0"/>
        <v>-1.0215266666666669</v>
      </c>
      <c r="P2" s="1">
        <f t="shared" si="0"/>
        <v>-1.0055083333333337</v>
      </c>
      <c r="Q2" s="1">
        <f t="shared" si="0"/>
        <v>-0.98949000000000031</v>
      </c>
      <c r="R2" s="1">
        <f t="shared" si="0"/>
        <v>-0.97347166666666696</v>
      </c>
      <c r="S2" s="1">
        <f t="shared" si="0"/>
        <v>-0.9574533333333336</v>
      </c>
      <c r="T2" s="1">
        <f t="shared" si="0"/>
        <v>-0.94143500000000024</v>
      </c>
      <c r="U2" s="1">
        <f t="shared" si="0"/>
        <v>-0.92541666666666689</v>
      </c>
      <c r="V2" s="1">
        <f t="shared" si="0"/>
        <v>-0.90939833333333353</v>
      </c>
      <c r="W2" s="1">
        <f t="shared" si="0"/>
        <v>-0.89338000000000017</v>
      </c>
    </row>
    <row r="3" spans="2:24" x14ac:dyDescent="0.3">
      <c r="J3" t="s">
        <v>1</v>
      </c>
      <c r="K3" s="1">
        <f t="shared" ref="K3:W3" si="1">SUM(K4:K13)</f>
        <v>50.001897599999992</v>
      </c>
      <c r="L3" s="1">
        <f t="shared" si="1"/>
        <v>49.19734837579167</v>
      </c>
      <c r="M3" s="1">
        <f t="shared" si="1"/>
        <v>48.539053743166662</v>
      </c>
      <c r="N3" s="1">
        <f t="shared" si="1"/>
        <v>48.027013702125004</v>
      </c>
      <c r="O3" s="1">
        <f t="shared" si="1"/>
        <v>47.661228252666675</v>
      </c>
      <c r="P3" s="1">
        <f t="shared" si="1"/>
        <v>47.441697394791674</v>
      </c>
      <c r="Q3" s="1">
        <f t="shared" si="1"/>
        <v>47.36842112850001</v>
      </c>
      <c r="R3" s="1">
        <f t="shared" si="1"/>
        <v>47.441399453791668</v>
      </c>
      <c r="S3" s="1">
        <f t="shared" si="1"/>
        <v>47.660632370666669</v>
      </c>
      <c r="T3" s="1">
        <f t="shared" si="1"/>
        <v>48.026119879124998</v>
      </c>
      <c r="U3" s="1">
        <f t="shared" si="1"/>
        <v>48.537861979166642</v>
      </c>
      <c r="V3" s="1">
        <f t="shared" si="1"/>
        <v>49.195858670791658</v>
      </c>
      <c r="W3" s="1">
        <f t="shared" si="1"/>
        <v>50.000109953999981</v>
      </c>
      <c r="X3" s="1">
        <f>W3-K3</f>
        <v>-1.7876460000110228E-3</v>
      </c>
    </row>
    <row r="4" spans="2:24" x14ac:dyDescent="0.3">
      <c r="B4" t="s">
        <v>3</v>
      </c>
      <c r="C4" t="s">
        <v>4</v>
      </c>
      <c r="J4">
        <v>1</v>
      </c>
      <c r="K4" s="1">
        <f>(K2*($B$5)+K1-$C$5)^2</f>
        <v>16.928287359999999</v>
      </c>
      <c r="L4" s="1">
        <f>(L2*($B$5)+L1-$C$5)^2</f>
        <v>17.06035560833611</v>
      </c>
      <c r="M4" s="1">
        <f>(M2*($B$5)+M1-$C$5)^2</f>
        <v>17.192937030677776</v>
      </c>
      <c r="N4" s="1">
        <f>(N2*($B$5)+N1-$C$5)^2</f>
        <v>17.326031627024996</v>
      </c>
      <c r="O4" s="1">
        <f>(O2*($B$5)+O1-$C$5)^2</f>
        <v>17.459639397377774</v>
      </c>
      <c r="P4" s="1">
        <f>(P2*($B$5)+P1-$C$5)^2</f>
        <v>17.593760341736107</v>
      </c>
      <c r="Q4" s="1">
        <f>(Q2*($B$5)+Q1-$C$5)^2</f>
        <v>17.728394460099995</v>
      </c>
      <c r="R4" s="1">
        <f>(R2*($B$5)+R1-$C$5)^2</f>
        <v>17.863541752469438</v>
      </c>
      <c r="S4" s="1">
        <f>(S2*($B$5)+S1-$C$5)^2</f>
        <v>17.999202218844438</v>
      </c>
      <c r="T4" s="1">
        <f>(T2*($B$5)+T1-$C$5)^2</f>
        <v>18.135375859224993</v>
      </c>
      <c r="U4" s="1">
        <f>(U2*($B$5)+U1-$C$5)^2</f>
        <v>18.272062673611103</v>
      </c>
      <c r="V4" s="1">
        <f>(V2*($B$5)+V1-$C$5)^2</f>
        <v>18.409262662002767</v>
      </c>
      <c r="W4" s="1">
        <f>(W2*($B$5)+W1-$C$5)^2</f>
        <v>18.54697582439999</v>
      </c>
    </row>
    <row r="5" spans="2:24" x14ac:dyDescent="0.3">
      <c r="B5">
        <v>1</v>
      </c>
      <c r="C5">
        <v>9.8000000000000007</v>
      </c>
      <c r="J5">
        <v>2</v>
      </c>
      <c r="K5" s="1">
        <f>(K2*($B$6)+K1-$C$6)^2</f>
        <v>10.425149440000009</v>
      </c>
      <c r="L5" s="1">
        <f>(L2*($B$6)+L1-$C$6)^2</f>
        <v>10.633055766677787</v>
      </c>
      <c r="M5" s="1">
        <f>(M2*($B$6)+M1-$C$6)^2</f>
        <v>10.843014789377785</v>
      </c>
      <c r="N5" s="1">
        <f>(N2*($B$6)+N1-$C$6)^2</f>
        <v>11.055026508100006</v>
      </c>
      <c r="O5" s="1">
        <f>(O2*($B$6)+O1-$C$6)^2</f>
        <v>11.26909092284445</v>
      </c>
      <c r="P5" s="1">
        <f>(P2*($B$6)+P1-$C$6)^2</f>
        <v>11.485208033611116</v>
      </c>
      <c r="Q5" s="1">
        <f>(Q2*($B$6)+Q1-$C$6)^2</f>
        <v>11.703377840400004</v>
      </c>
      <c r="R5" s="1">
        <f>(R2*($B$6)+R1-$C$6)^2</f>
        <v>11.923600343211113</v>
      </c>
      <c r="S5" s="1">
        <f>(S2*($B$6)+S1-$C$6)^2</f>
        <v>12.145875542044445</v>
      </c>
      <c r="T5" s="1">
        <f>(T2*($B$6)+T1-$C$6)^2</f>
        <v>12.370203436899999</v>
      </c>
      <c r="U5" s="1">
        <f>(U2*($B$6)+U1-$C$6)^2</f>
        <v>12.596584027777775</v>
      </c>
      <c r="V5" s="1">
        <f>(V2*($B$6)+V1-$C$6)^2</f>
        <v>12.825017314677774</v>
      </c>
      <c r="W5" s="1">
        <f>(W2*($B$6)+W1-$C$6)^2</f>
        <v>13.055503297599996</v>
      </c>
    </row>
    <row r="6" spans="2:24" x14ac:dyDescent="0.3">
      <c r="B6">
        <v>2</v>
      </c>
      <c r="C6">
        <v>9.6</v>
      </c>
      <c r="J6">
        <v>3</v>
      </c>
      <c r="K6" s="1">
        <f>(K2*($B$7)+K1-$C$7)^2</f>
        <v>5.4905862399999981</v>
      </c>
      <c r="L6" s="1">
        <f>(L2*($B$7)+L1-$C$7)^2</f>
        <v>5.718100475024996</v>
      </c>
      <c r="M6" s="1">
        <f>(M2*($B$7)+M1-$C$7)^2</f>
        <v>5.9502332760999952</v>
      </c>
      <c r="N6" s="1">
        <f>(N2*($B$7)+N1-$C$7)^2</f>
        <v>6.186984643224994</v>
      </c>
      <c r="O6" s="1">
        <f>(O2*($B$7)+O1-$C$7)^2</f>
        <v>6.4283545763999923</v>
      </c>
      <c r="P6" s="1">
        <f>(P2*($B$7)+P1-$C$7)^2</f>
        <v>6.6743430756249911</v>
      </c>
      <c r="Q6" s="1">
        <f>(Q2*($B$7)+Q1-$C$7)^2</f>
        <v>6.9249501408999983</v>
      </c>
      <c r="R6" s="1">
        <f>(R2*($B$7)+R1-$C$7)^2</f>
        <v>7.1801757722249873</v>
      </c>
      <c r="S6" s="1">
        <f>(S2*($B$7)+S1-$C$7)^2</f>
        <v>7.4400199695999953</v>
      </c>
      <c r="T6" s="1">
        <f>(T2*($B$7)+T1-$C$7)^2</f>
        <v>7.7044827330249941</v>
      </c>
      <c r="U6" s="1">
        <f>(U2*($B$7)+U1-$C$7)^2</f>
        <v>7.9735640624999924</v>
      </c>
      <c r="V6" s="1">
        <f>(V2*($B$7)+V1-$C$7)^2</f>
        <v>8.2472639580250018</v>
      </c>
      <c r="W6" s="1">
        <f>(W2*($B$7)+W1-$C$7)^2</f>
        <v>8.5255824195999885</v>
      </c>
    </row>
    <row r="7" spans="2:24" x14ac:dyDescent="0.3">
      <c r="B7">
        <v>3</v>
      </c>
      <c r="C7">
        <v>9.4</v>
      </c>
      <c r="J7">
        <v>4</v>
      </c>
      <c r="K7" s="1">
        <f>(K2*($B$8)+K1-$C$8)^2</f>
        <v>2.1245977600000034</v>
      </c>
      <c r="L7" s="1">
        <f>(L2*($B$8)+L1-$C$8)^2</f>
        <v>2.3154897333777802</v>
      </c>
      <c r="M7" s="1">
        <f>(M2*($B$8)+M1-$C$8)^2</f>
        <v>2.5145924908444459</v>
      </c>
      <c r="N7" s="1">
        <f>(N2*($B$8)+N1-$C$8)^2</f>
        <v>2.7219060324000002</v>
      </c>
      <c r="O7" s="1">
        <f>(O2*($B$8)+O1-$C$8)^2</f>
        <v>2.9374303580444434</v>
      </c>
      <c r="P7" s="1">
        <f>(P2*($B$8)+P1-$C$8)^2</f>
        <v>3.1611654677777756</v>
      </c>
      <c r="Q7" s="1">
        <f>(Q2*($B$8)+Q1-$C$8)^2</f>
        <v>3.3931113615999964</v>
      </c>
      <c r="R7" s="1">
        <f>(R2*($B$8)+R1-$C$8)^2</f>
        <v>3.6332680395111128</v>
      </c>
      <c r="S7" s="1">
        <f>(S2*($B$8)+S1-$C$8)^2</f>
        <v>3.8816355015111115</v>
      </c>
      <c r="T7" s="1">
        <f>(T2*($B$8)+T1-$C$8)^2</f>
        <v>4.1382137475999992</v>
      </c>
      <c r="U7" s="1">
        <f>(U2*($B$8)+U1-$C$8)^2</f>
        <v>4.4030027777777754</v>
      </c>
      <c r="V7" s="1">
        <f>(V2*($B$8)+V1-$C$8)^2</f>
        <v>4.6760025920444406</v>
      </c>
      <c r="W7" s="1">
        <f>(W2*($B$8)+W1-$C$8)^2</f>
        <v>4.9572131904000019</v>
      </c>
    </row>
    <row r="8" spans="2:24" x14ac:dyDescent="0.3">
      <c r="B8">
        <v>4</v>
      </c>
      <c r="C8">
        <v>9.1999999999999993</v>
      </c>
      <c r="J8">
        <v>5</v>
      </c>
      <c r="K8" s="1">
        <f>(K2*($B$9)+K1-$C$9)^2</f>
        <v>0.32718400000000109</v>
      </c>
      <c r="L8" s="1">
        <f>(L2*($B$9)+L1-$C$9)^2</f>
        <v>0.42522354173611177</v>
      </c>
      <c r="M8" s="1">
        <f>(M2*($B$9)+M1-$C$9)^2</f>
        <v>0.53609243361111125</v>
      </c>
      <c r="N8" s="1">
        <f>(N2*($B$9)+N1-$C$9)^2</f>
        <v>0.65979067562499938</v>
      </c>
      <c r="O8" s="1">
        <f>(O2*($B$9)+O1-$C$9)^2</f>
        <v>0.79631826777777637</v>
      </c>
      <c r="P8" s="1">
        <f>(P2*($B$9)+P1-$C$9)^2</f>
        <v>0.945675210069442</v>
      </c>
      <c r="Q8" s="1">
        <f>(Q2*($B$9)+Q1-$C$9)^2</f>
        <v>1.1078615024999965</v>
      </c>
      <c r="R8" s="1">
        <f>(R2*($B$9)+R1-$C$9)^2</f>
        <v>1.2828771450694396</v>
      </c>
      <c r="S8" s="1">
        <f>(S2*($B$9)+S1-$C$9)^2</f>
        <v>1.4707221377777759</v>
      </c>
      <c r="T8" s="1">
        <f>(T2*($B$9)+T1-$C$9)^2</f>
        <v>1.6713964806249968</v>
      </c>
      <c r="U8" s="1">
        <f>(U2*($B$9)+U1-$C$9)^2</f>
        <v>1.8849001736111066</v>
      </c>
      <c r="V8" s="1">
        <f>(V2*($B$9)+V1-$C$9)^2</f>
        <v>2.1112332167361103</v>
      </c>
      <c r="W8" s="1">
        <f>(W2*($B$9)+W1-$C$9)^2</f>
        <v>2.3503956099999979</v>
      </c>
    </row>
    <row r="9" spans="2:24" x14ac:dyDescent="0.3">
      <c r="B9">
        <v>5</v>
      </c>
      <c r="C9">
        <v>9</v>
      </c>
      <c r="J9">
        <v>6</v>
      </c>
      <c r="K9" s="1">
        <f>(K2*($B$10)+K1-$C$10)^2</f>
        <v>9.834496000000062E-2</v>
      </c>
      <c r="L9" s="1">
        <f>(L2*($B$10)+L1-$C$10)^2</f>
        <v>4.7301900100000661E-2</v>
      </c>
      <c r="M9" s="1">
        <f>(M2*($B$10)+M1-$C$10)^2</f>
        <v>1.4733104400000495E-2</v>
      </c>
      <c r="N9" s="1">
        <f>(N2*($B$10)+N1-$C$10)^2</f>
        <v>6.3857290000012977E-4</v>
      </c>
      <c r="O9" s="1">
        <f>(O2*($B$10)+O1-$C$10)^2</f>
        <v>5.0183055999995611E-3</v>
      </c>
      <c r="P9" s="1">
        <f>(P2*($B$10)+P1-$C$10)^2</f>
        <v>2.787230249999879E-2</v>
      </c>
      <c r="Q9" s="1">
        <f>(Q2*($B$10)+Q1-$C$10)^2</f>
        <v>6.9200563599998752E-2</v>
      </c>
      <c r="R9" s="1">
        <f>(R2*($B$10)+R1-$C$10)^2</f>
        <v>0.12900308889999793</v>
      </c>
      <c r="S9" s="1">
        <f>(S2*($B$10)+S1-$C$10)^2</f>
        <v>0.20727987839999851</v>
      </c>
      <c r="T9" s="1">
        <f>(T2*($B$10)+T1-$C$10)^2</f>
        <v>0.3040309320999976</v>
      </c>
      <c r="U9" s="1">
        <f>(U2*($B$10)+U1-$C$10)^2</f>
        <v>0.4192562499999965</v>
      </c>
      <c r="V9" s="1">
        <f>(V2*($B$10)+V1-$C$10)^2</f>
        <v>0.55295583209999788</v>
      </c>
      <c r="W9" s="1">
        <f>(W2*($B$10)+W1-$C$10)^2</f>
        <v>0.70512967839999663</v>
      </c>
    </row>
    <row r="10" spans="2:24" x14ac:dyDescent="0.3">
      <c r="B10">
        <v>6</v>
      </c>
      <c r="C10">
        <v>8.8000000000000007</v>
      </c>
      <c r="J10">
        <v>7</v>
      </c>
      <c r="K10" s="1">
        <f>(K2*($B$11)+K1-$C$11)^2</f>
        <v>1.4380806399999986</v>
      </c>
      <c r="L10" s="1">
        <f>(L2*($B$11)+L1-$C$11)^2</f>
        <v>1.1817248084694445</v>
      </c>
      <c r="M10" s="1">
        <f>(M2*($B$11)+M1-$C$11)^2</f>
        <v>0.9505145032111123</v>
      </c>
      <c r="N10" s="1">
        <f>(N2*($B$11)+N1-$C$11)^2</f>
        <v>0.74444972422500211</v>
      </c>
      <c r="O10" s="1">
        <f>(O2*($B$11)+O1-$C$11)^2</f>
        <v>0.56353047151111391</v>
      </c>
      <c r="P10" s="1">
        <f>(P2*($B$11)+P1-$C$11)^2</f>
        <v>0.40775674506944759</v>
      </c>
      <c r="Q10" s="1">
        <f>(Q2*($B$11)+Q1-$C$11)^2</f>
        <v>0.27712854490000322</v>
      </c>
      <c r="R10" s="1">
        <f>(R2*($B$11)+R1-$C$11)^2</f>
        <v>0.17164587100277937</v>
      </c>
      <c r="S10" s="1">
        <f>(S2*($B$11)+S1-$C$11)^2</f>
        <v>9.130872337777822E-2</v>
      </c>
      <c r="T10" s="1">
        <f>(T2*($B$11)+T1-$C$11)^2</f>
        <v>3.6117102025000514E-2</v>
      </c>
      <c r="U10" s="1">
        <f>(U2*($B$11)+U1-$C$11)^2</f>
        <v>6.071006944444751E-3</v>
      </c>
      <c r="V10" s="1">
        <f>(V2*($B$11)+V1-$C$11)^2</f>
        <v>1.1704381361110562E-3</v>
      </c>
      <c r="W10" s="1">
        <f>(W2*($B$11)+W1-$C$11)^2</f>
        <v>2.1415395600000105E-2</v>
      </c>
    </row>
    <row r="11" spans="2:24" x14ac:dyDescent="0.3">
      <c r="B11">
        <v>7</v>
      </c>
      <c r="C11">
        <v>8.6</v>
      </c>
      <c r="J11">
        <v>8</v>
      </c>
      <c r="K11" s="1">
        <f>(K2*($B$12)+K1-$C$12)^2</f>
        <v>4.3463910399999977</v>
      </c>
      <c r="L11" s="1">
        <f>(L2*($B$12)+L1-$C$12)^2</f>
        <v>3.8284922668444454</v>
      </c>
      <c r="M11" s="1">
        <f>(M2*($B$12)+M1-$C$12)^2</f>
        <v>3.3434366300444478</v>
      </c>
      <c r="N11" s="1">
        <f>(N2*($B$12)+N1-$C$12)^2</f>
        <v>2.8912241296000056</v>
      </c>
      <c r="O11" s="1">
        <f>(O2*($B$12)+O1-$C$12)^2</f>
        <v>2.4718547655111185</v>
      </c>
      <c r="P11" s="1">
        <f>(P2*($B$12)+P1-$C$12)^2</f>
        <v>2.0853285377777864</v>
      </c>
      <c r="Q11" s="1">
        <f>(Q2*($B$12)+Q1-$C$12)^2</f>
        <v>1.7316454464000075</v>
      </c>
      <c r="R11" s="1">
        <f>(R2*($B$12)+R1-$C$12)^2</f>
        <v>1.4108054913777841</v>
      </c>
      <c r="S11" s="1">
        <f>(S2*($B$12)+S1-$C$12)^2</f>
        <v>1.1228086727111164</v>
      </c>
      <c r="T11" s="1">
        <f>(T2*($B$12)+T1-$C$12)^2</f>
        <v>0.86765499040000427</v>
      </c>
      <c r="U11" s="1">
        <f>(U2*($B$12)+U1-$C$12)^2</f>
        <v>0.64534444444444783</v>
      </c>
      <c r="V11" s="1">
        <f>(V2*($B$12)+V1-$C$12)^2</f>
        <v>0.45587703484444708</v>
      </c>
      <c r="W11" s="1">
        <f>(W2*($B$12)+W1-$C$12)^2</f>
        <v>0.29925276160000192</v>
      </c>
    </row>
    <row r="12" spans="2:24" x14ac:dyDescent="0.3">
      <c r="B12">
        <v>8</v>
      </c>
      <c r="C12">
        <v>8.4</v>
      </c>
      <c r="J12">
        <v>9</v>
      </c>
      <c r="K12" s="1">
        <f>(K2*($B$13)+K1-$C$13)^2</f>
        <v>8.8232761599999883</v>
      </c>
      <c r="L12" s="1">
        <f>(L2*($B$13)+L1-$C$13)^2</f>
        <v>7.9876042752249932</v>
      </c>
      <c r="M12" s="1">
        <f>(M2*($B$13)+M1-$C$13)^2</f>
        <v>7.1934994848999976</v>
      </c>
      <c r="N12" s="1">
        <f>(N2*($B$13)+N1-$C$13)^2</f>
        <v>6.4409617890250015</v>
      </c>
      <c r="O12" s="1">
        <f>(O2*($B$13)+O1-$C$13)^2</f>
        <v>5.7299911876000049</v>
      </c>
      <c r="P12" s="1">
        <f>(P2*($B$13)+P1-$C$13)^2</f>
        <v>5.0605876806250087</v>
      </c>
      <c r="Q12" s="1">
        <f>(Q2*($B$13)+Q1-$C$13)^2</f>
        <v>4.4327512681000112</v>
      </c>
      <c r="R12" s="1">
        <f>(R2*($B$13)+R1-$C$13)^2</f>
        <v>3.8464819500250065</v>
      </c>
      <c r="S12" s="1">
        <f>(S2*($B$13)+S1-$C$13)^2</f>
        <v>3.3017797264000088</v>
      </c>
      <c r="T12" s="1">
        <f>(T2*($B$13)+T1-$C$13)^2</f>
        <v>2.7986445972250049</v>
      </c>
      <c r="U12" s="1">
        <f>(U2*($B$13)+U1-$C$13)^2</f>
        <v>2.3370765625000014</v>
      </c>
      <c r="V12" s="1">
        <f>(V2*($B$13)+V1-$C$13)^2</f>
        <v>1.9170756222250036</v>
      </c>
      <c r="W12" s="1">
        <f>(W2*($B$13)+W1-$C$13)^2</f>
        <v>1.5386417764000007</v>
      </c>
    </row>
    <row r="13" spans="2:24" x14ac:dyDescent="0.3">
      <c r="B13">
        <v>9</v>
      </c>
      <c r="C13">
        <v>8.1999999999999993</v>
      </c>
    </row>
    <row r="15" spans="2:24" x14ac:dyDescent="0.3">
      <c r="J15" t="s">
        <v>2</v>
      </c>
      <c r="K15" s="1">
        <v>14</v>
      </c>
      <c r="L15" s="1">
        <f>K15</f>
        <v>14</v>
      </c>
      <c r="M15" s="1">
        <f>K15</f>
        <v>14</v>
      </c>
      <c r="N15" s="1">
        <f>K15</f>
        <v>14</v>
      </c>
      <c r="O15" s="1">
        <f>K15</f>
        <v>14</v>
      </c>
      <c r="P15" s="1">
        <f>K15</f>
        <v>14</v>
      </c>
      <c r="Q15" s="1">
        <f>K15</f>
        <v>14</v>
      </c>
      <c r="R15" s="1">
        <f>K15</f>
        <v>14</v>
      </c>
      <c r="S15" s="1">
        <f>K15</f>
        <v>14</v>
      </c>
      <c r="T15" s="1">
        <f>K15</f>
        <v>14</v>
      </c>
      <c r="U15" s="1">
        <f>K15</f>
        <v>14</v>
      </c>
      <c r="V15" s="1">
        <f>K15</f>
        <v>14</v>
      </c>
      <c r="W15" s="1">
        <f>K15</f>
        <v>14</v>
      </c>
    </row>
    <row r="16" spans="2:24" x14ac:dyDescent="0.3">
      <c r="J16" t="s">
        <v>0</v>
      </c>
      <c r="K16" s="2">
        <v>-1.0944</v>
      </c>
      <c r="L16" s="1">
        <f>K16+(1.0944-0.56877)/12</f>
        <v>-1.0505975000000001</v>
      </c>
      <c r="M16" s="1">
        <f t="shared" ref="M16:W16" si="2">L16+(1.0944-0.56877)/12</f>
        <v>-1.0067950000000001</v>
      </c>
      <c r="N16" s="1">
        <f t="shared" si="2"/>
        <v>-0.96299250000000014</v>
      </c>
      <c r="O16" s="1">
        <f t="shared" si="2"/>
        <v>-0.91919000000000017</v>
      </c>
      <c r="P16" s="1">
        <f t="shared" si="2"/>
        <v>-0.87538750000000021</v>
      </c>
      <c r="Q16" s="1">
        <f t="shared" si="2"/>
        <v>-0.83158500000000024</v>
      </c>
      <c r="R16" s="1">
        <f t="shared" si="2"/>
        <v>-0.78778250000000027</v>
      </c>
      <c r="S16" s="1">
        <f t="shared" si="2"/>
        <v>-0.74398000000000031</v>
      </c>
      <c r="T16" s="1">
        <f t="shared" si="2"/>
        <v>-0.70017750000000034</v>
      </c>
      <c r="U16" s="1">
        <f t="shared" si="2"/>
        <v>-0.65637500000000037</v>
      </c>
      <c r="V16" s="1">
        <f t="shared" si="2"/>
        <v>-0.61257250000000041</v>
      </c>
      <c r="W16" s="1">
        <f t="shared" si="2"/>
        <v>-0.56877000000000044</v>
      </c>
    </row>
    <row r="17" spans="10:24" x14ac:dyDescent="0.3">
      <c r="J17" t="s">
        <v>1</v>
      </c>
      <c r="K17" s="1">
        <f t="shared" ref="K17:W17" si="3">SUM(K18:K27)</f>
        <v>50.00213759999999</v>
      </c>
      <c r="L17" s="1">
        <f t="shared" si="3"/>
        <v>43.986990496781253</v>
      </c>
      <c r="M17" s="1">
        <f t="shared" si="3"/>
        <v>39.065479027125001</v>
      </c>
      <c r="N17" s="1">
        <f t="shared" si="3"/>
        <v>35.237603191031255</v>
      </c>
      <c r="O17" s="1">
        <f t="shared" si="3"/>
        <v>32.503362988500001</v>
      </c>
      <c r="P17" s="1">
        <f t="shared" si="3"/>
        <v>30.862758419531254</v>
      </c>
      <c r="Q17" s="1">
        <f t="shared" si="3"/>
        <v>30.315789484124988</v>
      </c>
      <c r="R17" s="1">
        <f t="shared" si="3"/>
        <v>30.862456182281246</v>
      </c>
      <c r="S17" s="1">
        <f t="shared" si="3"/>
        <v>32.502758513999964</v>
      </c>
      <c r="T17" s="1">
        <f t="shared" si="3"/>
        <v>35.236696479281221</v>
      </c>
      <c r="U17" s="1">
        <f t="shared" si="3"/>
        <v>39.064270078124949</v>
      </c>
      <c r="V17" s="1">
        <f t="shared" si="3"/>
        <v>43.985479310531197</v>
      </c>
      <c r="W17" s="1">
        <f t="shared" si="3"/>
        <v>50.000324176499909</v>
      </c>
      <c r="X17" s="1">
        <f>W17-K17</f>
        <v>-1.8134235000815124E-3</v>
      </c>
    </row>
    <row r="18" spans="10:24" x14ac:dyDescent="0.3">
      <c r="J18">
        <v>1</v>
      </c>
      <c r="K18" s="1">
        <f>(K16*($B$5)+K15-$C$5)^2</f>
        <v>9.6447513599999937</v>
      </c>
      <c r="L18" s="1">
        <f>(L16*($B$5)+L15-$C$5)^2</f>
        <v>9.918736107006243</v>
      </c>
      <c r="M18" s="1">
        <f>(M16*($B$5)+M15-$C$5)^2</f>
        <v>10.196558172024993</v>
      </c>
      <c r="N18" s="1">
        <f>(N16*($B$5)+N15-$C$5)^2</f>
        <v>10.478217555056244</v>
      </c>
      <c r="O18" s="1">
        <f>(O16*($B$5)+O15-$C$5)^2</f>
        <v>10.763714256099993</v>
      </c>
      <c r="P18" s="1">
        <f>(P16*($B$5)+P15-$C$5)^2</f>
        <v>11.053048275156243</v>
      </c>
      <c r="Q18" s="1">
        <f>(Q16*($B$5)+Q15-$C$5)^2</f>
        <v>11.346219612224992</v>
      </c>
      <c r="R18" s="1">
        <f>(R16*($B$5)+R15-$C$5)^2</f>
        <v>11.643228267306242</v>
      </c>
      <c r="S18" s="1">
        <f>(S16*($B$5)+S15-$C$5)^2</f>
        <v>11.944074240399992</v>
      </c>
      <c r="T18" s="1">
        <f>(T16*($B$5)+T15-$C$5)^2</f>
        <v>12.248757531506241</v>
      </c>
      <c r="U18" s="1">
        <f>(U16*($B$5)+U15-$C$5)^2</f>
        <v>12.557278140624991</v>
      </c>
      <c r="V18" s="1">
        <f>(V16*($B$5)+V15-$C$5)^2</f>
        <v>12.86963606775624</v>
      </c>
      <c r="W18" s="1">
        <f>(W16*($B$5)+W15-$C$5)^2</f>
        <v>13.185831312899991</v>
      </c>
    </row>
    <row r="19" spans="10:24" x14ac:dyDescent="0.3">
      <c r="J19">
        <v>2</v>
      </c>
      <c r="K19" s="1">
        <f>(K16*($B$6)+K15-$C$6)^2</f>
        <v>4.8894054399999991</v>
      </c>
      <c r="L19" s="1">
        <f>(L16*($B$6)+L15-$C$6)^2</f>
        <v>5.2845044280249986</v>
      </c>
      <c r="M19" s="1">
        <f>(M16*($B$6)+M15-$C$6)^2</f>
        <v>5.694952688099999</v>
      </c>
      <c r="N19" s="1">
        <f>(N16*($B$6)+N15-$C$6)^2</f>
        <v>6.1207502202249984</v>
      </c>
      <c r="O19" s="1">
        <f>(O16*($B$6)+O15-$C$6)^2</f>
        <v>6.5618970243999977</v>
      </c>
      <c r="P19" s="1">
        <f>(P16*($B$6)+P15-$C$6)^2</f>
        <v>7.0183931006249978</v>
      </c>
      <c r="Q19" s="1">
        <f>(Q16*($B$6)+Q15-$C$6)^2</f>
        <v>7.4902384488999969</v>
      </c>
      <c r="R19" s="1">
        <f>(R16*($B$6)+R15-$C$6)^2</f>
        <v>7.9774330692249968</v>
      </c>
      <c r="S19" s="1">
        <f>(S16*($B$6)+S15-$C$6)^2</f>
        <v>8.4799769615999967</v>
      </c>
      <c r="T19" s="1">
        <f>(T16*($B$6)+T15-$C$6)^2</f>
        <v>8.9978701260249956</v>
      </c>
      <c r="U19" s="1">
        <f>(U16*($B$6)+U15-$C$6)^2</f>
        <v>9.5311125624999953</v>
      </c>
      <c r="V19" s="1">
        <f>(V16*($B$6)+V15-$C$6)^2</f>
        <v>10.079704271024994</v>
      </c>
      <c r="W19" s="1">
        <f>(W16*($B$6)+W15-$C$6)^2</f>
        <v>10.643645251599994</v>
      </c>
    </row>
    <row r="20" spans="10:24" x14ac:dyDescent="0.3">
      <c r="J20">
        <v>3</v>
      </c>
      <c r="K20" s="1">
        <f>(K16*($B$7)+K15-$C$7)^2</f>
        <v>1.733962239999997</v>
      </c>
      <c r="L20" s="1">
        <f>(L16*($B$7)+L15-$C$7)^2</f>
        <v>2.0973049630562515</v>
      </c>
      <c r="M20" s="1">
        <f>(M16*($B$7)+M15-$C$7)^2</f>
        <v>2.4951835482249956</v>
      </c>
      <c r="N20" s="1">
        <f>(N16*($B$7)+N15-$C$7)^2</f>
        <v>2.9275979955062512</v>
      </c>
      <c r="O20" s="1">
        <f>(O16*($B$7)+O15-$C$7)^2</f>
        <v>3.3945483048999945</v>
      </c>
      <c r="P20" s="1">
        <f>(P16*($B$7)+P15-$C$7)^2</f>
        <v>3.8960344764062507</v>
      </c>
      <c r="Q20" s="1">
        <f>(Q16*($B$7)+Q15-$C$7)^2</f>
        <v>4.4320565100249922</v>
      </c>
      <c r="R20" s="1">
        <f>(R16*($B$7)+R15-$C$7)^2</f>
        <v>5.0026144057562494</v>
      </c>
      <c r="S20" s="1">
        <f>(S16*($B$7)+S15-$C$7)^2</f>
        <v>5.607708163599991</v>
      </c>
      <c r="T20" s="1">
        <f>(T16*($B$7)+T15-$C$7)^2</f>
        <v>6.2473377835562482</v>
      </c>
      <c r="U20" s="1">
        <f>(U16*($B$7)+U15-$C$7)^2</f>
        <v>6.9215032656249891</v>
      </c>
      <c r="V20" s="1">
        <f>(V16*($B$7)+V15-$C$7)^2</f>
        <v>7.6302046098062375</v>
      </c>
      <c r="W20" s="1">
        <f>(W16*($B$7)+W15-$C$7)^2</f>
        <v>8.3734418160999873</v>
      </c>
    </row>
    <row r="21" spans="10:24" x14ac:dyDescent="0.3">
      <c r="J21">
        <v>4</v>
      </c>
      <c r="K21" s="1">
        <f>(K16*($B$8)+K15-$C$8)^2</f>
        <v>0.17842175999999971</v>
      </c>
      <c r="L21" s="1">
        <f>(L16*($B$8)+L15-$C$8)^2</f>
        <v>0.35713771209999945</v>
      </c>
      <c r="M21" s="1">
        <f>(M16*($B$8)+M15-$C$8)^2</f>
        <v>0.59725075239999903</v>
      </c>
      <c r="N21" s="1">
        <f>(N16*($B$8)+N15-$C$8)^2</f>
        <v>0.89876088089999862</v>
      </c>
      <c r="O21" s="1">
        <f>(O16*($B$8)+O15-$C$8)^2</f>
        <v>1.2616680975999981</v>
      </c>
      <c r="P21" s="1">
        <f>(P16*($B$8)+P15-$C$8)^2</f>
        <v>1.6859724024999974</v>
      </c>
      <c r="Q21" s="1">
        <f>(Q16*($B$8)+Q15-$C$8)^2</f>
        <v>2.1716737955999967</v>
      </c>
      <c r="R21" s="1">
        <f>(R16*($B$8)+R15-$C$8)^2</f>
        <v>2.7187722768999958</v>
      </c>
      <c r="S21" s="1">
        <f>(S16*($B$8)+S15-$C$8)^2</f>
        <v>3.327267846399995</v>
      </c>
      <c r="T21" s="1">
        <f>(T16*($B$8)+T15-$C$8)^2</f>
        <v>3.9971605040999938</v>
      </c>
      <c r="U21" s="1">
        <f>(U16*($B$8)+U15-$C$8)^2</f>
        <v>4.7284502499999927</v>
      </c>
      <c r="V21" s="1">
        <f>(V16*($B$8)+V15-$C$8)^2</f>
        <v>5.5211370840999914</v>
      </c>
      <c r="W21" s="1">
        <f>(W16*($B$8)+W15-$C$8)^2</f>
        <v>6.3752210063999906</v>
      </c>
    </row>
    <row r="22" spans="10:24" x14ac:dyDescent="0.3">
      <c r="J22">
        <v>5</v>
      </c>
      <c r="K22" s="1">
        <f>(K16*($B$9)+K15-$C$9)^2</f>
        <v>0.22278400000000123</v>
      </c>
      <c r="L22" s="1">
        <f>(L16*($B$9)+L15-$C$9)^2</f>
        <v>6.4002675156249841E-2</v>
      </c>
      <c r="M22" s="1">
        <f>(M16*($B$9)+M15-$C$9)^2</f>
        <v>1.1543006250001116E-3</v>
      </c>
      <c r="N22" s="1">
        <f>(N16*($B$9)+N15-$C$9)^2</f>
        <v>3.4238876406249986E-2</v>
      </c>
      <c r="O22" s="1">
        <f>(O16*($B$9)+O15-$C$9)^2</f>
        <v>0.1632564024999984</v>
      </c>
      <c r="P22" s="1">
        <f>(P16*($B$9)+P15-$C$9)^2</f>
        <v>0.38820687890624955</v>
      </c>
      <c r="Q22" s="1">
        <f>(Q16*($B$9)+Q15-$C$9)^2</f>
        <v>0.70909030562499609</v>
      </c>
      <c r="R22" s="1">
        <f>(R16*($B$9)+R15-$C$9)^2</f>
        <v>1.1259066826562485</v>
      </c>
      <c r="S22" s="1">
        <f>(S16*($B$9)+S15-$C$9)^2</f>
        <v>1.6386560099999932</v>
      </c>
      <c r="T22" s="1">
        <f>(T16*($B$9)+T15-$C$9)^2</f>
        <v>2.2473382876562469</v>
      </c>
      <c r="U22" s="1">
        <f>(U16*($B$9)+U15-$C$9)^2</f>
        <v>2.9519535156249899</v>
      </c>
      <c r="V22" s="1">
        <f>(V16*($B$9)+V15-$C$9)^2</f>
        <v>3.7525016939062446</v>
      </c>
      <c r="W22" s="1">
        <f>(W16*($B$9)+W15-$C$9)^2</f>
        <v>4.6489828224999856</v>
      </c>
    </row>
    <row r="23" spans="10:24" x14ac:dyDescent="0.3">
      <c r="J23">
        <v>6</v>
      </c>
      <c r="K23" s="1">
        <f>(K16*($B$10)+K15-$C$10)^2</f>
        <v>1.8670489600000013</v>
      </c>
      <c r="L23" s="1">
        <f>(L16*($B$10)+L15-$C$10)^2</f>
        <v>1.2178998522250015</v>
      </c>
      <c r="M23" s="1">
        <f>(M16*($B$10)+M15-$C$10)^2</f>
        <v>0.70689419290000155</v>
      </c>
      <c r="N23" s="1">
        <f>(N16*($B$10)+N15-$C$10)^2</f>
        <v>0.33403198202500128</v>
      </c>
      <c r="O23" s="1">
        <f>(O16*($B$10)+O15-$C$10)^2</f>
        <v>9.9313219600000821E-2</v>
      </c>
      <c r="P23" s="1">
        <f>(P16*($B$10)+P15-$C$10)^2</f>
        <v>2.7379056250001581E-3</v>
      </c>
      <c r="Q23" s="1">
        <f>(Q16*($B$10)+Q15-$C$10)^2</f>
        <v>4.4306040099999278E-2</v>
      </c>
      <c r="R23" s="1">
        <f>(R16*($B$10)+R15-$C$10)^2</f>
        <v>0.2240176230249982</v>
      </c>
      <c r="S23" s="1">
        <f>(S16*($B$10)+S15-$C$10)^2</f>
        <v>0.54187265439999688</v>
      </c>
      <c r="T23" s="1">
        <f>(T16*($B$10)+T15-$C$10)^2</f>
        <v>0.9978711342249954</v>
      </c>
      <c r="U23" s="1">
        <f>(U16*($B$10)+U15-$C$10)^2</f>
        <v>1.5920130624999937</v>
      </c>
      <c r="V23" s="1">
        <f>(V16*($B$10)+V15-$C$10)^2</f>
        <v>2.3242984392249917</v>
      </c>
      <c r="W23" s="1">
        <f>(W16*($B$10)+W15-$C$10)^2</f>
        <v>3.1947272643999898</v>
      </c>
    </row>
    <row r="24" spans="10:24" x14ac:dyDescent="0.3">
      <c r="J24">
        <v>7</v>
      </c>
      <c r="K24" s="1">
        <f>(K16*($B$11)+K15-$C$11)^2</f>
        <v>5.1112166399999985</v>
      </c>
      <c r="L24" s="1">
        <f>(L16*($B$11)+L15-$C$11)^2</f>
        <v>3.8188292433062498</v>
      </c>
      <c r="M24" s="1">
        <f>(M16*($B$11)+M15-$C$11)^2</f>
        <v>2.7144704292250004</v>
      </c>
      <c r="N24" s="1">
        <f>(N16*($B$11)+N15-$C$11)^2</f>
        <v>1.798140197756251</v>
      </c>
      <c r="O24" s="1">
        <f>(O16*($B$11)+O15-$C$11)^2</f>
        <v>1.0698385489000013</v>
      </c>
      <c r="P24" s="1">
        <f>(P16*($B$11)+P15-$C$11)^2</f>
        <v>0.52956548265625125</v>
      </c>
      <c r="Q24" s="1">
        <f>(Q16*($B$11)+Q15-$C$11)^2</f>
        <v>0.17732099902500092</v>
      </c>
      <c r="R24" s="1">
        <f>(R16*($B$11)+R15-$C$11)^2</f>
        <v>1.3105098006250307E-2</v>
      </c>
      <c r="S24" s="1">
        <f>(S16*($B$11)+S15-$C$11)^2</f>
        <v>3.6917779599999395E-2</v>
      </c>
      <c r="T24" s="1">
        <f>(T16*($B$11)+T15-$C$11)^2</f>
        <v>0.24875904380624819</v>
      </c>
      <c r="U24" s="1">
        <f>(U16*($B$11)+U15-$C$11)^2</f>
        <v>0.64862889062499673</v>
      </c>
      <c r="V24" s="1">
        <f>(V16*($B$11)+V15-$C$11)^2</f>
        <v>1.236527320056245</v>
      </c>
      <c r="W24" s="1">
        <f>(W16*($B$11)+W15-$C$11)^2</f>
        <v>2.0124543320999928</v>
      </c>
    </row>
    <row r="25" spans="10:24" x14ac:dyDescent="0.3">
      <c r="J25">
        <v>8</v>
      </c>
      <c r="K25" s="1">
        <f>(K16*($B$12)+K15-$C$12)^2</f>
        <v>9.9552870400000035</v>
      </c>
      <c r="L25" s="1">
        <f>(L16*($B$12)+L15-$C$12)^2</f>
        <v>7.8667908484000053</v>
      </c>
      <c r="M25" s="1">
        <f>(M16*($B$12)+M15-$C$12)^2</f>
        <v>6.0238830096000058</v>
      </c>
      <c r="N25" s="1">
        <f>(N16*($B$12)+N15-$C$12)^2</f>
        <v>4.4265635236000058</v>
      </c>
      <c r="O25" s="1">
        <f>(O16*($B$12)+O15-$C$12)^2</f>
        <v>3.0748323904000063</v>
      </c>
      <c r="P25" s="1">
        <f>(P16*($B$12)+P15-$C$12)^2</f>
        <v>1.9686896100000058</v>
      </c>
      <c r="Q25" s="1">
        <f>(Q16*($B$12)+Q15-$C$12)^2</f>
        <v>1.1081351824000047</v>
      </c>
      <c r="R25" s="1">
        <f>(R16*($B$12)+R15-$C$12)^2</f>
        <v>0.4931691076000036</v>
      </c>
      <c r="S25" s="1">
        <f>(S16*($B$12)+S15-$C$12)^2</f>
        <v>0.12379138560000198</v>
      </c>
      <c r="T25" s="1">
        <f>(T16*($B$12)+T15-$C$12)^2</f>
        <v>2.0164000000087629E-6</v>
      </c>
      <c r="U25" s="1">
        <f>(U16*($B$12)+U15-$C$12)^2</f>
        <v>0.12180099999999766</v>
      </c>
      <c r="V25" s="1">
        <f>(V16*($B$12)+V15-$C$12)^2</f>
        <v>0.48918833639999493</v>
      </c>
      <c r="W25" s="1">
        <f>(W16*($B$12)+W15-$C$12)^2</f>
        <v>1.1021640255999918</v>
      </c>
    </row>
    <row r="26" spans="10:24" x14ac:dyDescent="0.3">
      <c r="J26">
        <v>9</v>
      </c>
      <c r="K26" s="1">
        <f>(K16*($B$13)+K15-$C$13)^2</f>
        <v>16.399260159999997</v>
      </c>
      <c r="L26" s="1">
        <f>(L16*($B$13)+L15-$C$13)^2</f>
        <v>13.361784667506251</v>
      </c>
      <c r="M26" s="1">
        <f>(M16*($B$13)+M15-$C$13)^2</f>
        <v>10.635131934025003</v>
      </c>
      <c r="N26" s="1">
        <f>(N16*($B$13)+N15-$C$13)^2</f>
        <v>8.2193019595562546</v>
      </c>
      <c r="O26" s="1">
        <f>(O16*($B$13)+O15-$C$13)^2</f>
        <v>6.1142947441000057</v>
      </c>
      <c r="P26" s="1">
        <f>(P16*($B$13)+P15-$C$13)^2</f>
        <v>4.3201102876562558</v>
      </c>
      <c r="Q26" s="1">
        <f>(Q16*($B$13)+Q15-$C$13)^2</f>
        <v>2.8367485902250058</v>
      </c>
      <c r="R26" s="1">
        <f>(R16*($B$13)+R15-$C$13)^2</f>
        <v>1.664209651806255</v>
      </c>
      <c r="S26" s="1">
        <f>(S16*($B$13)+S15-$C$13)^2</f>
        <v>0.80249347240000413</v>
      </c>
      <c r="T26" s="1">
        <f>(T16*($B$13)+T15-$C$13)^2</f>
        <v>0.25160005200625257</v>
      </c>
      <c r="U26" s="1">
        <f>(U16*($B$13)+U15-$C$13)^2</f>
        <v>1.1529390625000619E-2</v>
      </c>
      <c r="V26" s="1">
        <f>(V16*($B$13)+V15-$C$13)^2</f>
        <v>8.2281488256248175E-2</v>
      </c>
      <c r="W26" s="1">
        <f>(W16*($B$13)+W15-$C$13)^2</f>
        <v>0.46385634489999522</v>
      </c>
    </row>
    <row r="29" spans="10:24" x14ac:dyDescent="0.3">
      <c r="J29" t="s">
        <v>2</v>
      </c>
      <c r="K29" s="1">
        <v>13</v>
      </c>
      <c r="L29" s="1">
        <f>K29</f>
        <v>13</v>
      </c>
      <c r="M29" s="1">
        <f>K29</f>
        <v>13</v>
      </c>
      <c r="N29" s="1">
        <f>K29</f>
        <v>13</v>
      </c>
      <c r="O29" s="1">
        <f>K29</f>
        <v>13</v>
      </c>
      <c r="P29" s="1">
        <f>K29</f>
        <v>13</v>
      </c>
      <c r="Q29" s="1">
        <f>K29</f>
        <v>13</v>
      </c>
      <c r="R29" s="1">
        <f>K29</f>
        <v>13</v>
      </c>
      <c r="S29" s="1">
        <f>K29</f>
        <v>13</v>
      </c>
      <c r="T29" s="1">
        <f>K29</f>
        <v>13</v>
      </c>
      <c r="U29" s="1">
        <f>K29</f>
        <v>13</v>
      </c>
      <c r="V29" s="1">
        <f>K29</f>
        <v>13</v>
      </c>
      <c r="W29" s="1">
        <f>K29</f>
        <v>13</v>
      </c>
    </row>
    <row r="30" spans="10:24" x14ac:dyDescent="0.3">
      <c r="J30" t="s">
        <v>0</v>
      </c>
      <c r="K30" s="2">
        <v>-1.0137</v>
      </c>
      <c r="L30" s="1">
        <f>K30+(1.0137-0.33368)/12</f>
        <v>-0.95703166666666672</v>
      </c>
      <c r="M30" s="1">
        <f t="shared" ref="M30:W30" si="4">L30+(1.0137-0.33368)/12</f>
        <v>-0.9003633333333334</v>
      </c>
      <c r="N30" s="1">
        <f t="shared" si="4"/>
        <v>-0.84369500000000008</v>
      </c>
      <c r="O30" s="1">
        <f t="shared" si="4"/>
        <v>-0.78702666666666676</v>
      </c>
      <c r="P30" s="1">
        <f t="shared" si="4"/>
        <v>-0.73035833333333344</v>
      </c>
      <c r="Q30" s="1">
        <f t="shared" si="4"/>
        <v>-0.67369000000000012</v>
      </c>
      <c r="R30" s="1">
        <f t="shared" si="4"/>
        <v>-0.6170216666666668</v>
      </c>
      <c r="S30" s="1">
        <f t="shared" si="4"/>
        <v>-0.56035333333333348</v>
      </c>
      <c r="T30" s="1">
        <f t="shared" si="4"/>
        <v>-0.50368500000000016</v>
      </c>
      <c r="U30" s="1">
        <f t="shared" si="4"/>
        <v>-0.44701666666666684</v>
      </c>
      <c r="V30" s="1">
        <f t="shared" si="4"/>
        <v>-0.39034833333333352</v>
      </c>
      <c r="W30" s="1">
        <f t="shared" si="4"/>
        <v>-0.3336800000000002</v>
      </c>
    </row>
    <row r="31" spans="10:24" x14ac:dyDescent="0.3">
      <c r="J31" t="s">
        <v>1</v>
      </c>
      <c r="K31" s="1">
        <f t="shared" ref="K31:W31" si="5">SUM(K32:K41)</f>
        <v>50.001691649999998</v>
      </c>
      <c r="L31" s="1">
        <f t="shared" si="5"/>
        <v>39.934079135791677</v>
      </c>
      <c r="M31" s="1">
        <f t="shared" si="5"/>
        <v>31.696907623166673</v>
      </c>
      <c r="N31" s="1">
        <f t="shared" si="5"/>
        <v>25.290177112124997</v>
      </c>
      <c r="O31" s="1">
        <f t="shared" si="5"/>
        <v>20.71388760266667</v>
      </c>
      <c r="P31" s="1">
        <f t="shared" si="5"/>
        <v>17.968039094791667</v>
      </c>
      <c r="Q31" s="1">
        <f t="shared" si="5"/>
        <v>17.052631588499992</v>
      </c>
      <c r="R31" s="1">
        <f t="shared" si="5"/>
        <v>17.967665083791658</v>
      </c>
      <c r="S31" s="1">
        <f t="shared" si="5"/>
        <v>20.71313958066666</v>
      </c>
      <c r="T31" s="1">
        <f t="shared" si="5"/>
        <v>25.289055079124982</v>
      </c>
      <c r="U31" s="1">
        <f t="shared" si="5"/>
        <v>31.695411579166649</v>
      </c>
      <c r="V31" s="1">
        <f t="shared" si="5"/>
        <v>39.932209080791623</v>
      </c>
      <c r="W31" s="1">
        <f t="shared" si="5"/>
        <v>49.999447583999952</v>
      </c>
      <c r="X31" s="1">
        <f>W31-K31</f>
        <v>-2.2440660000455637E-3</v>
      </c>
    </row>
    <row r="32" spans="10:24" x14ac:dyDescent="0.3">
      <c r="J32">
        <v>1</v>
      </c>
      <c r="K32" s="1">
        <f>(K30*($B$5)+K29-$C$5)^2</f>
        <v>4.7799076899999964</v>
      </c>
      <c r="L32" s="1">
        <f>(L30*($B$5)+L29-$C$5)^2</f>
        <v>5.0309069443361043</v>
      </c>
      <c r="M32" s="1">
        <f>(M30*($B$5)+M29-$C$5)^2</f>
        <v>5.2883287986777763</v>
      </c>
      <c r="N32" s="1">
        <f>(N30*($B$5)+N29-$C$5)^2</f>
        <v>5.5521732530249954</v>
      </c>
      <c r="O32" s="1">
        <f>(O30*($B$5)+O29-$C$5)^2</f>
        <v>5.8224403073777777</v>
      </c>
      <c r="P32" s="1">
        <f>(P30*($B$5)+P29-$C$5)^2</f>
        <v>6.0991299617361081</v>
      </c>
      <c r="Q32" s="1">
        <f>(Q30*($B$5)+Q29-$C$5)^2</f>
        <v>6.3822422160999936</v>
      </c>
      <c r="R32" s="1">
        <f>(R30*($B$5)+R29-$C$5)^2</f>
        <v>6.6717770704694432</v>
      </c>
      <c r="S32" s="1">
        <f>(S30*($B$5)+S29-$C$5)^2</f>
        <v>6.96773452484444</v>
      </c>
      <c r="T32" s="1">
        <f>(T30*($B$5)+T29-$C$5)^2</f>
        <v>7.2701145792249919</v>
      </c>
      <c r="U32" s="1">
        <f>(U30*($B$5)+U29-$C$5)^2</f>
        <v>7.5789172336111088</v>
      </c>
      <c r="V32" s="1">
        <f>(V30*($B$5)+V29-$C$5)^2</f>
        <v>7.8941424880027711</v>
      </c>
      <c r="W32" s="1">
        <f>(W30*($B$5)+W29-$C$5)^2</f>
        <v>8.2157903423999894</v>
      </c>
    </row>
    <row r="33" spans="10:24" x14ac:dyDescent="0.3">
      <c r="J33">
        <v>2</v>
      </c>
      <c r="K33" s="1">
        <f>(K30*($B$6)+K29-$C$6)^2</f>
        <v>1.8840307600000008</v>
      </c>
      <c r="L33" s="1">
        <f>(L30*($B$6)+L29-$C$6)^2</f>
        <v>2.2080077773444464</v>
      </c>
      <c r="M33" s="1">
        <f>(M30*($B$6)+M29-$C$6)^2</f>
        <v>2.5576751947111145</v>
      </c>
      <c r="N33" s="1">
        <f>(N30*($B$6)+N29-$C$6)^2</f>
        <v>2.9330330120999992</v>
      </c>
      <c r="O33" s="1">
        <f>(O30*($B$6)+O29-$C$6)^2</f>
        <v>3.3340812295111117</v>
      </c>
      <c r="P33" s="1">
        <f>(P30*($B$6)+P29-$C$6)^2</f>
        <v>3.7608198469444467</v>
      </c>
      <c r="Q33" s="1">
        <f>(Q30*($B$6)+Q29-$C$6)^2</f>
        <v>4.213248864399997</v>
      </c>
      <c r="R33" s="1">
        <f>(R30*($B$6)+R29-$C$6)^2</f>
        <v>4.691368281877776</v>
      </c>
      <c r="S33" s="1">
        <f>(S30*($B$6)+S29-$C$6)^2</f>
        <v>5.1951780993777783</v>
      </c>
      <c r="T33" s="1">
        <f>(T30*($B$6)+T29-$C$6)^2</f>
        <v>5.7246783169000022</v>
      </c>
      <c r="U33" s="1">
        <f>(U30*($B$6)+U29-$C$6)^2</f>
        <v>6.2798689344444494</v>
      </c>
      <c r="V33" s="1">
        <f>(V30*($B$6)+V29-$C$6)^2</f>
        <v>6.8607499520111084</v>
      </c>
      <c r="W33" s="1">
        <f>(W30*($B$6)+W29-$C$6)^2</f>
        <v>7.4673213695999996</v>
      </c>
    </row>
    <row r="34" spans="10:24" x14ac:dyDescent="0.3">
      <c r="J34">
        <v>3</v>
      </c>
      <c r="K34" s="1">
        <f>(K30*($B$7)+K29-$C$7)^2</f>
        <v>0.31236920999999945</v>
      </c>
      <c r="L34" s="1">
        <f>(L30*($B$7)+L29-$C$7)^2</f>
        <v>0.53130249902499893</v>
      </c>
      <c r="M34" s="1">
        <f>(M30*($B$7)+M29-$C$7)^2</f>
        <v>0.8080391880999982</v>
      </c>
      <c r="N34" s="1">
        <f>(N30*($B$7)+N29-$C$7)^2</f>
        <v>1.1425792772249972</v>
      </c>
      <c r="O34" s="1">
        <f>(O30*($B$7)+O29-$C$7)^2</f>
        <v>1.5349227663999963</v>
      </c>
      <c r="P34" s="1">
        <f>(P30*($B$7)+P29-$C$7)^2</f>
        <v>1.9850696556249949</v>
      </c>
      <c r="Q34" s="1">
        <f>(Q30*($B$7)+Q29-$C$7)^2</f>
        <v>2.493019944899999</v>
      </c>
      <c r="R34" s="1">
        <f>(R30*($B$7)+R29-$C$7)^2</f>
        <v>3.0587736342249983</v>
      </c>
      <c r="S34" s="1">
        <f>(S30*($B$7)+S29-$C$7)^2</f>
        <v>3.6823307235999971</v>
      </c>
      <c r="T34" s="1">
        <f>(T30*($B$7)+T29-$C$7)^2</f>
        <v>4.3636912130249952</v>
      </c>
      <c r="U34" s="1">
        <f>(U30*($B$7)+U29-$C$7)^2</f>
        <v>5.1028551024999942</v>
      </c>
      <c r="V34" s="1">
        <f>(V30*($B$7)+V29-$C$7)^2</f>
        <v>5.8998223920249924</v>
      </c>
      <c r="W34" s="1">
        <f>(W30*($B$7)+W29-$C$7)^2</f>
        <v>6.7545930815999995</v>
      </c>
    </row>
    <row r="35" spans="10:24" x14ac:dyDescent="0.3">
      <c r="J35">
        <v>4</v>
      </c>
      <c r="K35" s="1">
        <f>(K30*($B$8)+K29-$C$8)^2</f>
        <v>6.4923039999999724E-2</v>
      </c>
      <c r="L35" s="1">
        <f>(L30*($B$8)+L29-$C$8)^2</f>
        <v>7.9110937777770096E-4</v>
      </c>
      <c r="M35" s="1">
        <f>(M30*($B$8)+M29-$C$8)^2</f>
        <v>3.9420778844444615E-2</v>
      </c>
      <c r="N35" s="1">
        <f>(N30*($B$8)+N29-$C$8)^2</f>
        <v>0.18081204839999956</v>
      </c>
      <c r="O35" s="1">
        <f>(O30*($B$8)+O29-$C$8)^2</f>
        <v>0.42496491804444486</v>
      </c>
      <c r="P35" s="1">
        <f>(P30*($B$8)+P29-$C$8)^2</f>
        <v>0.77187938777777987</v>
      </c>
      <c r="Q35" s="1">
        <f>(Q30*($B$8)+Q29-$C$8)^2</f>
        <v>1.2215554576000005</v>
      </c>
      <c r="R35" s="1">
        <f>(R30*($B$8)+R29-$C$8)^2</f>
        <v>1.7739931275111092</v>
      </c>
      <c r="S35" s="1">
        <f>(S30*($B$8)+S29-$C$8)^2</f>
        <v>2.4291923975111116</v>
      </c>
      <c r="T35" s="1">
        <f>(T30*($B$8)+T29-$C$8)^2</f>
        <v>3.1871532676000034</v>
      </c>
      <c r="U35" s="1">
        <f>(U30*($B$8)+U29-$C$8)^2</f>
        <v>4.0478757377777779</v>
      </c>
      <c r="V35" s="1">
        <f>(V30*($B$8)+V29-$C$8)^2</f>
        <v>5.0113598080444399</v>
      </c>
      <c r="W35" s="1">
        <f>(W30*($B$8)+W29-$C$8)^2</f>
        <v>6.0776054783999998</v>
      </c>
    </row>
    <row r="36" spans="10:24" x14ac:dyDescent="0.3">
      <c r="J36">
        <v>5</v>
      </c>
      <c r="K36" s="1">
        <f>(K30*($B$9)+K29-$C$9)^2</f>
        <v>1.1416922500000004</v>
      </c>
      <c r="L36" s="1">
        <f>(L30*($B$9)+L29-$C$9)^2</f>
        <v>0.61647360840277787</v>
      </c>
      <c r="M36" s="1">
        <f>(M30*($B$9)+M29-$C$9)^2</f>
        <v>0.25181996694444436</v>
      </c>
      <c r="N36" s="1">
        <f>(N30*($B$9)+N29-$C$9)^2</f>
        <v>4.7731325625000667E-2</v>
      </c>
      <c r="O36" s="1">
        <f>(O30*($B$9)+O29-$C$9)^2</f>
        <v>4.2076844444444974E-3</v>
      </c>
      <c r="P36" s="1">
        <f>(P30*($B$9)+P29-$C$9)^2</f>
        <v>0.12124904340277694</v>
      </c>
      <c r="Q36" s="1">
        <f>(Q30*($B$9)+Q29-$C$9)^2</f>
        <v>0.39885540249999868</v>
      </c>
      <c r="R36" s="1">
        <f>(R30*($B$9)+R29-$C$9)^2</f>
        <v>0.83702676173610946</v>
      </c>
      <c r="S36" s="1">
        <f>(S30*($B$9)+S29-$C$9)^2</f>
        <v>1.4357631211111093</v>
      </c>
      <c r="T36" s="1">
        <f>(T30*($B$9)+T29-$C$9)^2</f>
        <v>2.1950644806249984</v>
      </c>
      <c r="U36" s="1">
        <f>(U30*($B$9)+U29-$C$9)^2</f>
        <v>3.1149308402777764</v>
      </c>
      <c r="V36" s="1">
        <f>(V30*($B$9)+V29-$C$9)^2</f>
        <v>4.195362200069443</v>
      </c>
      <c r="W36" s="1">
        <f>(W30*($B$9)+W29-$C$9)^2</f>
        <v>5.4363585599999915</v>
      </c>
    </row>
    <row r="37" spans="10:24" x14ac:dyDescent="0.3">
      <c r="J37">
        <v>6</v>
      </c>
      <c r="K37" s="1">
        <f>(K30*($B$10)+K29-$C$10)^2</f>
        <v>3.5426768400000035</v>
      </c>
      <c r="L37" s="1">
        <f>(L30*($B$10)+L29-$C$10)^2</f>
        <v>2.3783499961000047</v>
      </c>
      <c r="M37" s="1">
        <f>(M30*($B$10)+M29-$C$10)^2</f>
        <v>1.4452367524000027</v>
      </c>
      <c r="N37" s="1">
        <f>(N30*($B$10)+N29-$C$10)^2</f>
        <v>0.74333710890000138</v>
      </c>
      <c r="O37" s="1">
        <f>(O30*($B$10)+O29-$C$10)^2</f>
        <v>0.27265106560000135</v>
      </c>
      <c r="P37" s="1">
        <f>(P30*($B$10)+P29-$C$10)^2</f>
        <v>3.3178622500000657E-2</v>
      </c>
      <c r="Q37" s="1">
        <f>(Q30*($B$10)+Q29-$C$10)^2</f>
        <v>2.4919779599999824E-2</v>
      </c>
      <c r="R37" s="1">
        <f>(R30*($B$10)+R29-$C$10)^2</f>
        <v>0.24787453689999894</v>
      </c>
      <c r="S37" s="1">
        <f>(S30*($B$10)+S29-$C$10)^2</f>
        <v>0.70204289439999734</v>
      </c>
      <c r="T37" s="1">
        <f>(T30*($B$10)+T29-$C$10)^2</f>
        <v>1.387424852099995</v>
      </c>
      <c r="U37" s="1">
        <f>(U30*($B$10)+U29-$C$10)^2</f>
        <v>2.3040204099999921</v>
      </c>
      <c r="V37" s="1">
        <f>(V30*($B$10)+V29-$C$10)^2</f>
        <v>3.4518295680999951</v>
      </c>
      <c r="W37" s="1">
        <f>(W30*($B$10)+W29-$C$10)^2</f>
        <v>4.8308523263999916</v>
      </c>
    </row>
    <row r="38" spans="10:24" x14ac:dyDescent="0.3">
      <c r="J38">
        <v>7</v>
      </c>
      <c r="K38" s="1">
        <f>(K30*($B$11)+K29-$C$11)^2</f>
        <v>7.2678768099999997</v>
      </c>
      <c r="L38" s="1">
        <f>(L30*($B$11)+L29-$C$11)^2</f>
        <v>5.2864202724694458</v>
      </c>
      <c r="M38" s="1">
        <f>(M30*($B$11)+M29-$C$11)^2</f>
        <v>3.6196711352111133</v>
      </c>
      <c r="N38" s="1">
        <f>(N30*($B$11)+N29-$C$11)^2</f>
        <v>2.267629398225</v>
      </c>
      <c r="O38" s="1">
        <f>(O30*($B$11)+O29-$C$11)^2</f>
        <v>1.2302950615111119</v>
      </c>
      <c r="P38" s="1">
        <f>(P30*($B$11)+P29-$C$11)^2</f>
        <v>0.50766812506944536</v>
      </c>
      <c r="Q38" s="1">
        <f>(Q30*($B$11)+Q29-$C$11)^2</f>
        <v>9.9748588900000032E-2</v>
      </c>
      <c r="R38" s="1">
        <f>(R30*($B$11)+R29-$C$11)^2</f>
        <v>6.5364530027778624E-3</v>
      </c>
      <c r="S38" s="1">
        <f>(S30*($B$11)+S29-$C$11)^2</f>
        <v>0.22803171737777714</v>
      </c>
      <c r="T38" s="1">
        <f>(T30*($B$11)+T29-$C$11)^2</f>
        <v>0.76423438202499672</v>
      </c>
      <c r="U38" s="1">
        <f>(U30*($B$11)+U29-$C$11)^2</f>
        <v>1.6151444469444411</v>
      </c>
      <c r="V38" s="1">
        <f>(V30*($B$11)+V29-$C$11)^2</f>
        <v>2.7807619121361089</v>
      </c>
      <c r="W38" s="1">
        <f>(W30*($B$11)+W29-$C$11)^2</f>
        <v>4.2610867775999992</v>
      </c>
    </row>
    <row r="39" spans="10:24" x14ac:dyDescent="0.3">
      <c r="J39">
        <v>8</v>
      </c>
      <c r="K39" s="1">
        <f>(K30*($B$12)+K29-$C$12)^2</f>
        <v>12.317292160000004</v>
      </c>
      <c r="L39" s="1">
        <f>(L30*($B$12)+L29-$C$12)^2</f>
        <v>9.3406844375111167</v>
      </c>
      <c r="M39" s="1">
        <f>(M30*($B$12)+M29-$C$12)^2</f>
        <v>6.7751231153777827</v>
      </c>
      <c r="N39" s="1">
        <f>(N30*($B$12)+N29-$C$12)^2</f>
        <v>4.6206081936000043</v>
      </c>
      <c r="O39" s="1">
        <f>(O30*($B$12)+O29-$C$12)^2</f>
        <v>2.8771396721777815</v>
      </c>
      <c r="P39" s="1">
        <f>(P30*($B$12)+P29-$C$12)^2</f>
        <v>1.5447175511111142</v>
      </c>
      <c r="Q39" s="1">
        <f>(Q30*($B$12)+Q29-$C$12)^2</f>
        <v>0.62334183040000213</v>
      </c>
      <c r="R39" s="1">
        <f>(R30*($B$12)+R29-$C$12)^2</f>
        <v>0.1130125100444454</v>
      </c>
      <c r="S39" s="1">
        <f>(S30*($B$12)+S29-$C$12)^2</f>
        <v>1.3729590044444084E-2</v>
      </c>
      <c r="T39" s="1">
        <f>(T30*($B$12)+T29-$C$12)^2</f>
        <v>0.32549307039999814</v>
      </c>
      <c r="U39" s="1">
        <f>(U30*($B$12)+U29-$C$12)^2</f>
        <v>1.0483029511111075</v>
      </c>
      <c r="V39" s="1">
        <f>(V30*($B$12)+V29-$C$12)^2</f>
        <v>2.1821592321777725</v>
      </c>
      <c r="W39" s="1">
        <f>(W30*($B$12)+W29-$C$12)^2</f>
        <v>3.7270619135999925</v>
      </c>
    </row>
    <row r="40" spans="10:24" x14ac:dyDescent="0.3">
      <c r="J40">
        <v>9</v>
      </c>
      <c r="K40" s="1">
        <f>(K30*($B$13)+K29-$C$13)^2</f>
        <v>18.690922889999996</v>
      </c>
      <c r="L40" s="1">
        <f>(L30*($B$13)+L29-$C$13)^2</f>
        <v>14.541142491225004</v>
      </c>
      <c r="M40" s="1">
        <f>(M30*($B$13)+M29-$C$13)^2</f>
        <v>10.911592692899996</v>
      </c>
      <c r="N40" s="1">
        <f>(N30*($B$13)+N29-$C$13)^2</f>
        <v>7.8022734950250019</v>
      </c>
      <c r="O40" s="1">
        <f>(O30*($B$13)+O29-$C$13)^2</f>
        <v>5.2131848976000006</v>
      </c>
      <c r="P40" s="1">
        <f>(P30*($B$13)+P29-$C$13)^2</f>
        <v>3.1443269006250003</v>
      </c>
      <c r="Q40" s="1">
        <f>(Q30*($B$13)+Q29-$C$13)^2</f>
        <v>1.5956995041000022</v>
      </c>
      <c r="R40" s="1">
        <f>(R30*($B$13)+R29-$C$13)^2</f>
        <v>0.56730270802500105</v>
      </c>
      <c r="S40" s="1">
        <f>(S30*($B$13)+S29-$C$13)^2</f>
        <v>5.9136512400000299E-2</v>
      </c>
      <c r="T40" s="1">
        <f>(T30*($B$13)+T29-$C$13)^2</f>
        <v>7.1200917225000201E-2</v>
      </c>
      <c r="U40" s="1">
        <f>(U30*($B$13)+U29-$C$13)^2</f>
        <v>0.60349592249999939</v>
      </c>
      <c r="V40" s="1">
        <f>(V30*($B$13)+V29-$C$13)^2</f>
        <v>1.656021528224997</v>
      </c>
      <c r="W40" s="1">
        <f>(W30*($B$13)+W29-$C$13)^2</f>
        <v>3.2287777343999928</v>
      </c>
    </row>
    <row r="43" spans="10:24" x14ac:dyDescent="0.3">
      <c r="J43" t="s">
        <v>2</v>
      </c>
      <c r="K43" s="1">
        <v>12</v>
      </c>
      <c r="L43" s="1">
        <f>K43</f>
        <v>12</v>
      </c>
      <c r="M43" s="1">
        <f>K43</f>
        <v>12</v>
      </c>
      <c r="N43" s="1">
        <f>K43</f>
        <v>12</v>
      </c>
      <c r="O43" s="1">
        <f>K43</f>
        <v>12</v>
      </c>
      <c r="P43" s="1">
        <f>K43</f>
        <v>12</v>
      </c>
      <c r="Q43" s="1">
        <f>K43</f>
        <v>12</v>
      </c>
      <c r="R43" s="1">
        <f>K43</f>
        <v>12</v>
      </c>
      <c r="S43" s="1">
        <f>K43</f>
        <v>12</v>
      </c>
      <c r="T43" s="1">
        <f>K43</f>
        <v>12</v>
      </c>
      <c r="U43" s="1">
        <f>K43</f>
        <v>12</v>
      </c>
      <c r="V43" s="1">
        <f>K43</f>
        <v>12</v>
      </c>
      <c r="W43" s="1">
        <f>K43</f>
        <v>12</v>
      </c>
    </row>
    <row r="44" spans="10:24" x14ac:dyDescent="0.3">
      <c r="J44" t="s">
        <v>0</v>
      </c>
      <c r="K44" s="2">
        <v>-0.90159</v>
      </c>
      <c r="L44" s="1">
        <f>K44+(0.90159-0.12998)/12</f>
        <v>-0.83728916666666664</v>
      </c>
      <c r="M44" s="1">
        <f t="shared" ref="M44:W44" si="6">L44+(0.90159-0.12998)/12</f>
        <v>-0.77298833333333328</v>
      </c>
      <c r="N44" s="1">
        <f t="shared" si="6"/>
        <v>-0.70868749999999991</v>
      </c>
      <c r="O44" s="1">
        <f t="shared" si="6"/>
        <v>-0.64438666666666655</v>
      </c>
      <c r="P44" s="1">
        <f t="shared" si="6"/>
        <v>-0.58008583333333319</v>
      </c>
      <c r="Q44" s="1">
        <f t="shared" si="6"/>
        <v>-0.51578499999999983</v>
      </c>
      <c r="R44" s="1">
        <f t="shared" si="6"/>
        <v>-0.45148416666666646</v>
      </c>
      <c r="S44" s="1">
        <f t="shared" si="6"/>
        <v>-0.3871833333333331</v>
      </c>
      <c r="T44" s="1">
        <f t="shared" si="6"/>
        <v>-0.32288249999999974</v>
      </c>
      <c r="U44" s="1">
        <f t="shared" si="6"/>
        <v>-0.25858166666666638</v>
      </c>
      <c r="V44" s="1">
        <f t="shared" si="6"/>
        <v>-0.19428083333333304</v>
      </c>
      <c r="W44" s="1">
        <f t="shared" si="6"/>
        <v>-0.12997999999999971</v>
      </c>
    </row>
    <row r="45" spans="10:24" x14ac:dyDescent="0.3">
      <c r="J45" t="s">
        <v>1</v>
      </c>
      <c r="K45" s="1">
        <f t="shared" ref="K45:W45" si="7">SUM(K46:K55)</f>
        <v>49.998930508499996</v>
      </c>
      <c r="L45" s="1">
        <f t="shared" si="7"/>
        <v>37.037132355947911</v>
      </c>
      <c r="M45" s="1">
        <f t="shared" si="7"/>
        <v>26.432054588791651</v>
      </c>
      <c r="N45" s="1">
        <f t="shared" si="7"/>
        <v>18.183697207031237</v>
      </c>
      <c r="O45" s="1">
        <f t="shared" si="7"/>
        <v>12.292060210666655</v>
      </c>
      <c r="P45" s="1">
        <f t="shared" si="7"/>
        <v>8.7571435996979066</v>
      </c>
      <c r="Q45" s="1">
        <f t="shared" si="7"/>
        <v>7.5789473741249989</v>
      </c>
      <c r="R45" s="1">
        <f t="shared" si="7"/>
        <v>8.7574715339479194</v>
      </c>
      <c r="S45" s="1">
        <f t="shared" si="7"/>
        <v>12.292716079166688</v>
      </c>
      <c r="T45" s="1">
        <f t="shared" si="7"/>
        <v>18.184681009781279</v>
      </c>
      <c r="U45" s="1">
        <f t="shared" si="7"/>
        <v>26.433366325791713</v>
      </c>
      <c r="V45" s="1">
        <f t="shared" si="7"/>
        <v>37.03877202719795</v>
      </c>
      <c r="W45" s="1">
        <f t="shared" si="7"/>
        <v>50.000898114000051</v>
      </c>
      <c r="X45" s="1">
        <f>W45-K45</f>
        <v>1.9676055000559245E-3</v>
      </c>
    </row>
    <row r="46" spans="10:24" x14ac:dyDescent="0.3">
      <c r="J46">
        <v>1</v>
      </c>
      <c r="K46" s="1">
        <f>(K44*($B$5)+K43-$C$5)^2</f>
        <v>1.6858685280999968</v>
      </c>
      <c r="L46" s="1">
        <f>(L44*($B$5)+L43-$C$5)^2</f>
        <v>1.8569808152840266</v>
      </c>
      <c r="M46" s="1">
        <f>(M44*($B$5)+M43-$C$5)^2</f>
        <v>2.0363622968027735</v>
      </c>
      <c r="N46" s="1">
        <f>(N44*($B$5)+N43-$C$5)^2</f>
        <v>2.2240129726562481</v>
      </c>
      <c r="O46" s="1">
        <f>(O44*($B$5)+O43-$C$5)^2</f>
        <v>2.4199328428444451</v>
      </c>
      <c r="P46" s="1">
        <f>(P44*($B$5)+P43-$C$5)^2</f>
        <v>2.6241219073673587</v>
      </c>
      <c r="Q46" s="1">
        <f>(Q44*($B$5)+Q43-$C$5)^2</f>
        <v>2.8365801662250001</v>
      </c>
      <c r="R46" s="1">
        <f>(R44*($B$5)+R43-$C$5)^2</f>
        <v>3.0573076194173576</v>
      </c>
      <c r="S46" s="1">
        <f>(S44*($B$5)+S43-$C$5)^2</f>
        <v>3.2863042669444438</v>
      </c>
      <c r="T46" s="1">
        <f>(T44*($B$5)+T43-$C$5)^2</f>
        <v>3.5235701088062457</v>
      </c>
      <c r="U46" s="1">
        <f>(U44*($B$5)+U43-$C$5)^2</f>
        <v>3.7691051450027766</v>
      </c>
      <c r="V46" s="1">
        <f>(V44*($B$5)+V43-$C$5)^2</f>
        <v>4.0229093755340228</v>
      </c>
      <c r="W46" s="1">
        <f>(W44*($B$5)+W43-$C$5)^2</f>
        <v>4.2849828003999981</v>
      </c>
    </row>
    <row r="47" spans="10:24" x14ac:dyDescent="0.3">
      <c r="J47">
        <v>2</v>
      </c>
      <c r="K47" s="1">
        <f>(K44*($B$6)+K43-$C$6)^2</f>
        <v>0.35619411240000121</v>
      </c>
      <c r="L47" s="1">
        <f>(L44*($B$6)+L43-$C$6)^2</f>
        <v>0.52623659446944571</v>
      </c>
      <c r="M47" s="1">
        <f>(M44*($B$6)+M43-$C$6)^2</f>
        <v>0.7293558538777789</v>
      </c>
      <c r="N47" s="1">
        <f>(N44*($B$6)+N43-$C$6)^2</f>
        <v>0.96555189062500102</v>
      </c>
      <c r="O47" s="1">
        <f>(O44*($B$6)+O43-$C$6)^2</f>
        <v>1.2348247047111118</v>
      </c>
      <c r="P47" s="1">
        <f>(P44*($B$6)+P43-$C$6)^2</f>
        <v>1.5371742961361117</v>
      </c>
      <c r="Q47" s="1">
        <f>(Q44*($B$6)+Q43-$C$6)^2</f>
        <v>1.8726006649</v>
      </c>
      <c r="R47" s="1">
        <f>(R44*($B$6)+R43-$C$6)^2</f>
        <v>2.2411038110027772</v>
      </c>
      <c r="S47" s="1">
        <f>(S44*($B$6)+S43-$C$6)^2</f>
        <v>2.6426837344444492</v>
      </c>
      <c r="T47" s="1">
        <f>(T44*($B$6)+T43-$C$6)^2</f>
        <v>3.0773404352250044</v>
      </c>
      <c r="U47" s="1">
        <f>(U44*($B$6)+U43-$C$6)^2</f>
        <v>3.5450739133444489</v>
      </c>
      <c r="V47" s="1">
        <f>(V44*($B$6)+V43-$C$6)^2</f>
        <v>4.0458841688027816</v>
      </c>
      <c r="W47" s="1">
        <f>(W44*($B$6)+W43-$C$6)^2</f>
        <v>4.5797712016000034</v>
      </c>
    </row>
    <row r="48" spans="10:24" x14ac:dyDescent="0.3">
      <c r="J48">
        <v>3</v>
      </c>
      <c r="K48" s="1">
        <f>(K44*($B$7)+K43-$C$7)^2</f>
        <v>1.0976752900000053E-2</v>
      </c>
      <c r="L48" s="1">
        <f>(L44*($B$7)+L43-$C$7)^2</f>
        <v>7.7673375562497555E-3</v>
      </c>
      <c r="M48" s="1">
        <f>(M44*($B$7)+M43-$C$7)^2</f>
        <v>7.8980671224999577E-2</v>
      </c>
      <c r="N48" s="1">
        <f>(N44*($B$7)+N43-$C$7)^2</f>
        <v>0.22461675390624991</v>
      </c>
      <c r="O48" s="1">
        <f>(O44*($B$7)+O43-$C$7)^2</f>
        <v>0.4446755856000007</v>
      </c>
      <c r="P48" s="1">
        <f>(P44*($B$7)+P43-$C$7)^2</f>
        <v>0.73915716630624895</v>
      </c>
      <c r="Q48" s="1">
        <f>(Q44*($B$7)+Q43-$C$7)^2</f>
        <v>1.1080614960250001</v>
      </c>
      <c r="R48" s="1">
        <f>(R44*($B$7)+R43-$C$7)^2</f>
        <v>1.5513885747562517</v>
      </c>
      <c r="S48" s="1">
        <f>(S44*($B$7)+S43-$C$7)^2</f>
        <v>2.0691384025000037</v>
      </c>
      <c r="T48" s="1">
        <f>(T44*($B$7)+T43-$C$7)^2</f>
        <v>2.6613109792562506</v>
      </c>
      <c r="U48" s="1">
        <f>(U44*($B$7)+U43-$C$7)^2</f>
        <v>3.3279063050250031</v>
      </c>
      <c r="V48" s="1">
        <f>(V44*($B$7)+V43-$C$7)^2</f>
        <v>4.0689243798062487</v>
      </c>
      <c r="W48" s="1">
        <f>(W44*($B$7)+W43-$C$7)^2</f>
        <v>4.8843652036000016</v>
      </c>
    </row>
    <row r="49" spans="10:24" x14ac:dyDescent="0.3">
      <c r="J49">
        <v>4</v>
      </c>
      <c r="K49" s="1">
        <f>(K44*($B$8)+K43-$C$8)^2</f>
        <v>0.65021644959999958</v>
      </c>
      <c r="L49" s="1">
        <f>(L44*($B$8)+L43-$C$8)^2</f>
        <v>0.30157304454444256</v>
      </c>
      <c r="M49" s="1">
        <f>(M44*($B$8)+M43-$C$8)^2</f>
        <v>8.5236748844443641E-2</v>
      </c>
      <c r="N49" s="1">
        <f>(N44*($B$8)+N43-$C$8)^2</f>
        <v>1.207562499999927E-3</v>
      </c>
      <c r="O49" s="1">
        <f>(O44*($B$8)+O43-$C$8)^2</f>
        <v>4.9485485511111434E-2</v>
      </c>
      <c r="P49" s="1">
        <f>(P44*($B$8)+P43-$C$8)^2</f>
        <v>0.23007051787777816</v>
      </c>
      <c r="Q49" s="1">
        <f>(Q44*($B$8)+Q43-$C$8)^2</f>
        <v>0.54296265960000267</v>
      </c>
      <c r="R49" s="1">
        <f>(R44*($B$8)+R43-$C$8)^2</f>
        <v>0.98816191067778081</v>
      </c>
      <c r="S49" s="1">
        <f>(S44*($B$8)+S43-$C$8)^2</f>
        <v>1.5656682711111141</v>
      </c>
      <c r="T49" s="1">
        <f>(T44*($B$8)+T43-$C$8)^2</f>
        <v>2.2754817409000081</v>
      </c>
      <c r="U49" s="1">
        <f>(U44*($B$8)+U43-$C$8)^2</f>
        <v>3.1176023200444525</v>
      </c>
      <c r="V49" s="1">
        <f>(V44*($B$8)+V43-$C$8)^2</f>
        <v>4.0920300085444525</v>
      </c>
      <c r="W49" s="1">
        <f>(W44*($B$8)+W43-$C$8)^2</f>
        <v>5.1987648064000078</v>
      </c>
    </row>
    <row r="50" spans="10:24" x14ac:dyDescent="0.3">
      <c r="J50">
        <v>5</v>
      </c>
      <c r="K50" s="1">
        <f>(K44*($B$9)+K43-$C$9)^2</f>
        <v>2.2739132025000002</v>
      </c>
      <c r="L50" s="1">
        <f>(L44*($B$9)+L43-$C$9)^2</f>
        <v>1.407653715434027</v>
      </c>
      <c r="M50" s="1">
        <f>(M44*($B$9)+M43-$C$9)^2</f>
        <v>0.74812408673611119</v>
      </c>
      <c r="N50" s="1">
        <f>(N44*($B$9)+N43-$C$9)^2</f>
        <v>0.29532431640624951</v>
      </c>
      <c r="O50" s="1">
        <f>(O44*($B$9)+O43-$C$9)^2</f>
        <v>4.9254404444444046E-2</v>
      </c>
      <c r="P50" s="1">
        <f>(P44*($B$9)+P43-$C$9)^2</f>
        <v>9.9143508506947201E-3</v>
      </c>
      <c r="Q50" s="1">
        <f>(Q44*($B$9)+Q43-$C$9)^2</f>
        <v>0.17730415562500157</v>
      </c>
      <c r="R50" s="1">
        <f>(R44*($B$9)+R43-$C$9)^2</f>
        <v>0.55142381876736191</v>
      </c>
      <c r="S50" s="1">
        <f>(S44*($B$9)+S43-$C$9)^2</f>
        <v>1.13227334027778</v>
      </c>
      <c r="T50" s="1">
        <f>(T44*($B$9)+T43-$C$9)^2</f>
        <v>1.9198527201562543</v>
      </c>
      <c r="U50" s="1">
        <f>(U44*($B$9)+U43-$C$9)^2</f>
        <v>2.9141619584027847</v>
      </c>
      <c r="V50" s="1">
        <f>(V44*($B$9)+V43-$C$9)^2</f>
        <v>4.1152010550173639</v>
      </c>
      <c r="W50" s="1">
        <f>(W44*($B$9)+W43-$C$9)^2</f>
        <v>5.5229700100000052</v>
      </c>
    </row>
    <row r="51" spans="10:24" x14ac:dyDescent="0.3">
      <c r="J51">
        <v>6</v>
      </c>
      <c r="K51" s="1">
        <f>(K44*($B$10)+K43-$C$10)^2</f>
        <v>4.882067011600002</v>
      </c>
      <c r="L51" s="1">
        <f>(L44*($B$10)+L43-$C$10)^2</f>
        <v>3.3260093502250037</v>
      </c>
      <c r="M51" s="1">
        <f>(M44*($B$10)+M43-$C$10)^2</f>
        <v>2.0676426849000018</v>
      </c>
      <c r="N51" s="1">
        <f>(N44*($B$10)+N43-$C$10)^2</f>
        <v>1.1069670156250004</v>
      </c>
      <c r="O51" s="1">
        <f>(O44*($B$10)+O43-$C$10)^2</f>
        <v>0.44398234239999856</v>
      </c>
      <c r="P51" s="1">
        <f>(P44*($B$10)+P43-$C$10)^2</f>
        <v>7.8688665224999663E-2</v>
      </c>
      <c r="Q51" s="1">
        <f>(Q44*($B$10)+Q43-$C$10)^2</f>
        <v>1.1085984100000022E-2</v>
      </c>
      <c r="R51" s="1">
        <f>(R44*($B$10)+R43-$C$10)^2</f>
        <v>0.24117429902500137</v>
      </c>
      <c r="S51" s="1">
        <f>(S44*($B$10)+S43-$C$10)^2</f>
        <v>0.76895361000000162</v>
      </c>
      <c r="T51" s="1">
        <f>(T44*($B$10)+T43-$C$10)^2</f>
        <v>1.594423917025001</v>
      </c>
      <c r="U51" s="1">
        <f>(U44*($B$10)+U43-$C$10)^2</f>
        <v>2.7175852201000055</v>
      </c>
      <c r="V51" s="1">
        <f>(V44*($B$10)+V43-$C$10)^2</f>
        <v>4.1384375192250049</v>
      </c>
      <c r="W51" s="1">
        <f>(W44*($B$10)+W43-$C$10)^2</f>
        <v>5.8569808144000035</v>
      </c>
    </row>
    <row r="52" spans="10:24" x14ac:dyDescent="0.3">
      <c r="J52">
        <v>7</v>
      </c>
      <c r="K52" s="1">
        <f>(K44*($B$11)+K43-$C$11)^2</f>
        <v>8.4746778768999995</v>
      </c>
      <c r="L52" s="1">
        <f>(L44*($B$11)+L43-$C$11)^2</f>
        <v>6.0566399489173595</v>
      </c>
      <c r="M52" s="1">
        <f>(M44*($B$11)+M43-$C$11)^2</f>
        <v>4.0437925433361084</v>
      </c>
      <c r="N52" s="1">
        <f>(N44*($B$11)+N43-$C$11)^2</f>
        <v>2.4361356601562472</v>
      </c>
      <c r="O52" s="1">
        <f>(O44*($B$11)+O43-$C$11)^2</f>
        <v>1.2336692993777749</v>
      </c>
      <c r="P52" s="1">
        <f>(P44*($B$11)+P43-$C$11)^2</f>
        <v>0.43639346100069237</v>
      </c>
      <c r="Q52" s="1">
        <f>(Q44*($B$11)+Q43-$C$11)^2</f>
        <v>4.4308145024999197E-2</v>
      </c>
      <c r="R52" s="1">
        <f>(R44*($B$11)+R43-$C$11)^2</f>
        <v>5.7413351450695503E-2</v>
      </c>
      <c r="S52" s="1">
        <f>(S44*($B$11)+S43-$C$11)^2</f>
        <v>0.47570908027778125</v>
      </c>
      <c r="T52" s="1">
        <f>(T44*($B$11)+T43-$C$11)^2</f>
        <v>1.2991953315062565</v>
      </c>
      <c r="U52" s="1">
        <f>(U44*($B$11)+U43-$C$11)^2</f>
        <v>2.5278721051361157</v>
      </c>
      <c r="V52" s="1">
        <f>(V44*($B$11)+V43-$C$11)^2</f>
        <v>4.1617394011673676</v>
      </c>
      <c r="W52" s="1">
        <f>(W44*($B$11)+W43-$C$11)^2</f>
        <v>6.2007972196000098</v>
      </c>
    </row>
    <row r="53" spans="10:24" x14ac:dyDescent="0.3">
      <c r="J53">
        <v>8</v>
      </c>
      <c r="K53" s="1">
        <f>(K44*($B$12)+K43-$C$12)^2</f>
        <v>13.051745798400002</v>
      </c>
      <c r="L53" s="1">
        <f>(L44*($B$12)+L43-$C$12)^2</f>
        <v>9.5995455115111117</v>
      </c>
      <c r="M53" s="1">
        <f>(M44*($B$12)+M43-$C$12)^2</f>
        <v>6.6765736620444436</v>
      </c>
      <c r="N53" s="1">
        <f>(N44*($B$12)+N43-$C$12)^2</f>
        <v>4.2828302499999991</v>
      </c>
      <c r="O53" s="1">
        <f>(O44*($B$12)+O43-$C$12)^2</f>
        <v>2.4183152753777759</v>
      </c>
      <c r="P53" s="1">
        <f>(P44*($B$12)+P43-$C$12)^2</f>
        <v>1.0830287381777761</v>
      </c>
      <c r="Q53" s="1">
        <f>(Q44*($B$12)+Q43-$C$12)^2</f>
        <v>0.27697063839999891</v>
      </c>
      <c r="R53" s="1">
        <f>(R44*($B$12)+R43-$C$12)^2</f>
        <v>1.4097604444441444E-4</v>
      </c>
      <c r="S53" s="1">
        <f>(S44*($B$12)+S43-$C$12)^2</f>
        <v>0.25253975111111171</v>
      </c>
      <c r="T53" s="1">
        <f>(T44*($B$12)+T43-$C$12)^2</f>
        <v>1.0341669636000035</v>
      </c>
      <c r="U53" s="1">
        <f>(U44*($B$12)+U43-$C$12)^2</f>
        <v>2.3450226135111198</v>
      </c>
      <c r="V53" s="1">
        <f>(V44*($B$12)+V43-$C$12)^2</f>
        <v>4.1851067008444538</v>
      </c>
      <c r="W53" s="1">
        <f>(W44*($B$12)+W43-$C$12)^2</f>
        <v>6.5544192256000082</v>
      </c>
    </row>
    <row r="54" spans="10:24" x14ac:dyDescent="0.3">
      <c r="J54">
        <v>9</v>
      </c>
      <c r="K54" s="1">
        <f>(K44*($B$13)+K43-$C$13)^2</f>
        <v>18.613270776099991</v>
      </c>
      <c r="L54" s="1">
        <f>(L44*($B$13)+L43-$C$13)^2</f>
        <v>13.954726038006241</v>
      </c>
      <c r="M54" s="1">
        <f>(M44*($B$13)+M43-$C$13)^2</f>
        <v>9.9659860410249923</v>
      </c>
      <c r="N54" s="1">
        <f>(N44*($B$13)+N43-$C$13)^2</f>
        <v>6.6470507851562424</v>
      </c>
      <c r="O54" s="1">
        <f>(O44*($B$13)+O43-$C$13)^2</f>
        <v>3.9979202703999936</v>
      </c>
      <c r="P54" s="1">
        <f>(P44*($B$13)+P43-$C$13)^2</f>
        <v>2.0185944967562448</v>
      </c>
      <c r="Q54" s="1">
        <f>(Q44*($B$13)+Q43-$C$13)^2</f>
        <v>0.70907346422499673</v>
      </c>
      <c r="R54" s="1">
        <f>(R44*($B$13)+R43-$C$13)^2</f>
        <v>6.9357172806248896E-2</v>
      </c>
      <c r="S54" s="1">
        <f>(S44*($B$13)+S43-$C$13)^2</f>
        <v>9.9445622500001413E-2</v>
      </c>
      <c r="T54" s="1">
        <f>(T44*($B$13)+T43-$C$13)^2</f>
        <v>0.79933881330625423</v>
      </c>
      <c r="U54" s="1">
        <f>(U44*($B$13)+U43-$C$13)^2</f>
        <v>2.1690367452250077</v>
      </c>
      <c r="V54" s="1">
        <f>(V44*($B$13)+V43-$C$13)^2</f>
        <v>4.2085394182562608</v>
      </c>
      <c r="W54" s="1">
        <f>(W44*($B$13)+W43-$C$13)^2</f>
        <v>6.9178468324000146</v>
      </c>
    </row>
    <row r="57" spans="10:24" x14ac:dyDescent="0.3">
      <c r="J57" t="s">
        <v>2</v>
      </c>
      <c r="K57" s="1">
        <v>11</v>
      </c>
      <c r="L57" s="1">
        <f>K57</f>
        <v>11</v>
      </c>
      <c r="M57" s="1">
        <f>K57</f>
        <v>11</v>
      </c>
      <c r="N57" s="1">
        <f>K57</f>
        <v>11</v>
      </c>
      <c r="O57" s="1">
        <f>K57</f>
        <v>11</v>
      </c>
      <c r="P57" s="1">
        <f>K57</f>
        <v>11</v>
      </c>
      <c r="Q57" s="1">
        <f>K57</f>
        <v>11</v>
      </c>
      <c r="R57" s="1">
        <f>K57</f>
        <v>11</v>
      </c>
      <c r="S57" s="1">
        <f>K57</f>
        <v>11</v>
      </c>
      <c r="T57" s="1">
        <f>K57</f>
        <v>11</v>
      </c>
      <c r="U57" s="1">
        <f>K57</f>
        <v>11</v>
      </c>
      <c r="V57" s="1">
        <f>K57</f>
        <v>11</v>
      </c>
      <c r="W57" s="1">
        <f>K57</f>
        <v>11</v>
      </c>
    </row>
    <row r="58" spans="10:24" x14ac:dyDescent="0.3">
      <c r="J58" t="s">
        <v>0</v>
      </c>
      <c r="K58" s="2">
        <v>-0.76873999999999998</v>
      </c>
      <c r="L58" s="1">
        <f>K58+(0.76874+0.052946)/12</f>
        <v>-0.70026616666666663</v>
      </c>
      <c r="M58" s="1">
        <f t="shared" ref="M58:W58" si="8">L58+(0.76874+0.052946)/12</f>
        <v>-0.63179233333333329</v>
      </c>
      <c r="N58" s="1">
        <f t="shared" si="8"/>
        <v>-0.56331849999999994</v>
      </c>
      <c r="O58" s="1">
        <f t="shared" si="8"/>
        <v>-0.4948446666666666</v>
      </c>
      <c r="P58" s="1">
        <f t="shared" si="8"/>
        <v>-0.42637083333333325</v>
      </c>
      <c r="Q58" s="1">
        <f t="shared" si="8"/>
        <v>-0.35789699999999991</v>
      </c>
      <c r="R58" s="1">
        <f t="shared" si="8"/>
        <v>-0.28942316666666656</v>
      </c>
      <c r="S58" s="1">
        <f t="shared" si="8"/>
        <v>-0.22094933333333322</v>
      </c>
      <c r="T58" s="1">
        <f t="shared" si="8"/>
        <v>-0.15247549999999988</v>
      </c>
      <c r="U58" s="1">
        <f t="shared" si="8"/>
        <v>-8.4001666666666544E-2</v>
      </c>
      <c r="V58" s="1">
        <f t="shared" si="8"/>
        <v>-1.5527833333333213E-2</v>
      </c>
      <c r="W58" s="1">
        <f t="shared" si="8"/>
        <v>5.2946000000000118E-2</v>
      </c>
    </row>
    <row r="59" spans="10:24" x14ac:dyDescent="0.3">
      <c r="J59" t="s">
        <v>1</v>
      </c>
      <c r="K59" s="1">
        <f t="shared" ref="K59:W59" si="9">SUM(K60:K69)</f>
        <v>50.000978465999992</v>
      </c>
      <c r="L59" s="1">
        <f t="shared" si="9"/>
        <v>35.301922690737904</v>
      </c>
      <c r="M59" s="1">
        <f t="shared" si="9"/>
        <v>23.275406450751657</v>
      </c>
      <c r="N59" s="1">
        <f t="shared" si="9"/>
        <v>13.921429746041241</v>
      </c>
      <c r="O59" s="1">
        <f t="shared" si="9"/>
        <v>7.2399925766066584</v>
      </c>
      <c r="P59" s="1">
        <f t="shared" si="9"/>
        <v>3.2310949424479132</v>
      </c>
      <c r="Q59" s="1">
        <f t="shared" si="9"/>
        <v>1.8947368435650003</v>
      </c>
      <c r="R59" s="1">
        <f t="shared" si="9"/>
        <v>3.2309182799579195</v>
      </c>
      <c r="S59" s="1">
        <f t="shared" si="9"/>
        <v>7.2396392516266737</v>
      </c>
      <c r="T59" s="1">
        <f t="shared" si="9"/>
        <v>13.920899758571259</v>
      </c>
      <c r="U59" s="1">
        <f t="shared" si="9"/>
        <v>23.274699800791673</v>
      </c>
      <c r="V59" s="1">
        <f t="shared" si="9"/>
        <v>35.301039378287946</v>
      </c>
      <c r="W59" s="1">
        <f t="shared" si="9"/>
        <v>49.999918491060036</v>
      </c>
      <c r="X59" s="1">
        <f>K59-W59</f>
        <v>1.059974939956021E-3</v>
      </c>
    </row>
    <row r="60" spans="10:24" x14ac:dyDescent="0.3">
      <c r="J60">
        <v>1</v>
      </c>
      <c r="K60" s="1">
        <f>(K58*($B$5)+K57-$C$5)^2</f>
        <v>0.18598518759999999</v>
      </c>
      <c r="L60" s="1">
        <f>(L58*($B$5)+L57-$C$5)^2</f>
        <v>0.24973390417802654</v>
      </c>
      <c r="M60" s="1">
        <f>(M58*($B$5)+M57-$C$5)^2</f>
        <v>0.32285995245877702</v>
      </c>
      <c r="N60" s="1">
        <f>(N58*($B$5)+N57-$C$5)^2</f>
        <v>0.40536333244224987</v>
      </c>
      <c r="O60" s="1">
        <f>(O58*($B$5)+O57-$C$5)^2</f>
        <v>0.49724404412844259</v>
      </c>
      <c r="P60" s="1">
        <f>(P58*($B$5)+P57-$C$5)^2</f>
        <v>0.59850208751736</v>
      </c>
      <c r="Q60" s="1">
        <f>(Q58*($B$5)+Q57-$C$5)^2</f>
        <v>0.70913746260899968</v>
      </c>
      <c r="R60" s="1">
        <f>(R58*($B$5)+R57-$C$5)^2</f>
        <v>0.82915016940335862</v>
      </c>
      <c r="S60" s="1">
        <f>(S58*($B$5)+S57-$C$5)^2</f>
        <v>0.95854020790044281</v>
      </c>
      <c r="T60" s="1">
        <f>(T58*($B$5)+T57-$C$5)^2</f>
        <v>1.0973075781002495</v>
      </c>
      <c r="U60" s="1">
        <f>(U58*($B$5)+U57-$C$5)^2</f>
        <v>1.2454522800027745</v>
      </c>
      <c r="V60" s="1">
        <f>(V58*($B$5)+V57-$C$5)^2</f>
        <v>1.4029743136080257</v>
      </c>
      <c r="W60" s="1">
        <f>(W58*($B$5)+W57-$C$5)^2</f>
        <v>1.5698736789159993</v>
      </c>
    </row>
    <row r="61" spans="10:24" x14ac:dyDescent="0.3">
      <c r="J61">
        <v>2</v>
      </c>
      <c r="K61" s="1">
        <f>(K58*($B$6)+K57-$C$6)^2</f>
        <v>1.8900750400000013E-2</v>
      </c>
      <c r="L61" s="1">
        <f>(L58*($B$6)+L57-$C$6)^2</f>
        <v>2.8337877777662079E-7</v>
      </c>
      <c r="M61" s="1">
        <f>(M58*($B$6)+M57-$C$6)^2</f>
        <v>1.8609143168444565E-2</v>
      </c>
      <c r="N61" s="1">
        <f>(N58*($B$6)+N57-$C$6)^2</f>
        <v>7.4727329768999887E-2</v>
      </c>
      <c r="O61" s="1">
        <f>(O58*($B$6)+O57-$C$6)^2</f>
        <v>0.16835484318044522</v>
      </c>
      <c r="P61" s="1">
        <f>(P58*($B$6)+P57-$C$6)^2</f>
        <v>0.2994916834027781</v>
      </c>
      <c r="Q61" s="1">
        <f>(Q58*($B$6)+Q57-$C$6)^2</f>
        <v>0.46813785043600192</v>
      </c>
      <c r="R61" s="1">
        <f>(R58*($B$6)+R57-$C$6)^2</f>
        <v>0.67429334428011234</v>
      </c>
      <c r="S61" s="1">
        <f>(S58*($B$6)+S57-$C$6)^2</f>
        <v>0.9179581649351114</v>
      </c>
      <c r="T61" s="1">
        <f>(T58*($B$6)+T57-$C$6)^2</f>
        <v>1.1991323124010027</v>
      </c>
      <c r="U61" s="1">
        <f>(U58*($B$6)+U57-$C$6)^2</f>
        <v>1.5178157866777793</v>
      </c>
      <c r="V61" s="1">
        <f>(V58*($B$6)+V57-$C$6)^2</f>
        <v>1.8740085877654444</v>
      </c>
      <c r="W61" s="1">
        <f>(W58*($B$6)+W57-$C$6)^2</f>
        <v>2.2677107156640033</v>
      </c>
    </row>
    <row r="62" spans="10:24" x14ac:dyDescent="0.3">
      <c r="J62">
        <v>3</v>
      </c>
      <c r="K62" s="1">
        <f>(K58*($B$7)+K57-$C$7)^2</f>
        <v>0.49874668840000008</v>
      </c>
      <c r="L62" s="1">
        <f>(L58*($B$7)+L57-$C$7)^2</f>
        <v>0.25079913760225014</v>
      </c>
      <c r="M62" s="1">
        <f>(M58*($B$7)+M57-$C$7)^2</f>
        <v>8.7247572129000125E-2</v>
      </c>
      <c r="N62" s="1">
        <f>(N58*($B$7)+N57-$C$7)^2</f>
        <v>8.0919919802500545E-3</v>
      </c>
      <c r="O62" s="1">
        <f>(O58*($B$7)+O57-$C$7)^2</f>
        <v>1.3332397155999914E-2</v>
      </c>
      <c r="P62" s="1">
        <f>(P58*($B$7)+P57-$C$7)^2</f>
        <v>0.10296878765624971</v>
      </c>
      <c r="Q62" s="1">
        <f>(Q58*($B$7)+Q57-$C$7)^2</f>
        <v>0.27700116348099946</v>
      </c>
      <c r="R62" s="1">
        <f>(R58*($B$7)+R57-$C$7)^2</f>
        <v>0.53542952463024907</v>
      </c>
      <c r="S62" s="1">
        <f>(S58*($B$7)+S57-$C$7)^2</f>
        <v>0.87825387110399877</v>
      </c>
      <c r="T62" s="1">
        <f>(T58*($B$7)+T57-$C$7)^2</f>
        <v>1.3054742029022484</v>
      </c>
      <c r="U62" s="1">
        <f>(U58*($B$7)+U57-$C$7)^2</f>
        <v>1.8170905200249978</v>
      </c>
      <c r="V62" s="1">
        <f>(V58*($B$7)+V57-$C$7)^2</f>
        <v>2.4131028224722528</v>
      </c>
      <c r="W62" s="1">
        <f>(W58*($B$7)+W57-$C$7)^2</f>
        <v>3.0935111102440027</v>
      </c>
    </row>
    <row r="63" spans="10:24" x14ac:dyDescent="0.3">
      <c r="J63">
        <v>4</v>
      </c>
      <c r="K63" s="1">
        <f>(K58*($B$8)+K57-$C$8)^2</f>
        <v>1.625523001599998</v>
      </c>
      <c r="L63" s="1">
        <f>(L58*($B$8)+L57-$C$8)^2</f>
        <v>1.0021304668484436</v>
      </c>
      <c r="M63" s="1">
        <f>(M58*($B$8)+M57-$C$8)^2</f>
        <v>0.52877523934044313</v>
      </c>
      <c r="N63" s="1">
        <f>(N58*($B$8)+N57-$C$8)^2</f>
        <v>0.20545731907599876</v>
      </c>
      <c r="O63" s="1">
        <f>(O58*($B$8)+O57-$C$8)^2</f>
        <v>3.2176706055110443E-2</v>
      </c>
      <c r="P63" s="1">
        <f>(P58*($B$8)+P57-$C$8)^2</f>
        <v>8.9334002777778886E-3</v>
      </c>
      <c r="Q63" s="1">
        <f>(Q58*($B$8)+Q57-$C$8)^2</f>
        <v>0.1357274017440008</v>
      </c>
      <c r="R63" s="1">
        <f>(R58*($B$8)+R57-$C$8)^2</f>
        <v>0.41255871045377979</v>
      </c>
      <c r="S63" s="1">
        <f>(S58*($B$8)+S57-$C$8)^2</f>
        <v>0.8394273264071116</v>
      </c>
      <c r="T63" s="1">
        <f>(T58*($B$8)+T57-$C$8)^2</f>
        <v>1.4163332496040018</v>
      </c>
      <c r="U63" s="1">
        <f>(U58*($B$8)+U57-$C$8)^2</f>
        <v>2.1432764800444479</v>
      </c>
      <c r="V63" s="1">
        <f>(V58*($B$8)+V57-$C$8)^2</f>
        <v>3.0202570177284507</v>
      </c>
      <c r="W63" s="1">
        <f>(W58*($B$8)+W57-$C$8)^2</f>
        <v>4.0472748626560016</v>
      </c>
    </row>
    <row r="64" spans="10:24" x14ac:dyDescent="0.3">
      <c r="J64">
        <v>5</v>
      </c>
      <c r="K64" s="1">
        <f>(K58*($B$9)+K57-$C$9)^2</f>
        <v>3.3992296900000003</v>
      </c>
      <c r="L64" s="1">
        <f>(L58*($B$9)+L57-$C$9)^2</f>
        <v>2.2539942711173611</v>
      </c>
      <c r="M64" s="1">
        <f>(M58*($B$9)+M57-$C$9)^2</f>
        <v>1.3431921448027773</v>
      </c>
      <c r="N64" s="1">
        <f>(N58*($B$9)+N57-$C$9)^2</f>
        <v>0.66682331105624792</v>
      </c>
      <c r="O64" s="1">
        <f>(O58*($B$9)+O57-$C$9)^2</f>
        <v>0.22488776987777725</v>
      </c>
      <c r="P64" s="1">
        <f>(P58*($B$9)+P57-$C$9)^2</f>
        <v>1.7385521267361155E-2</v>
      </c>
      <c r="Q64" s="1">
        <f>(Q58*($B$9)+Q57-$C$9)^2</f>
        <v>4.4316565225000375E-2</v>
      </c>
      <c r="R64" s="1">
        <f>(R58*($B$9)+R57-$C$9)^2</f>
        <v>0.30568090175069462</v>
      </c>
      <c r="S64" s="1">
        <f>(S58*($B$9)+S57-$C$9)^2</f>
        <v>0.80147853084444665</v>
      </c>
      <c r="T64" s="1">
        <f>(T58*($B$9)+T57-$C$9)^2</f>
        <v>1.5317094525062513</v>
      </c>
      <c r="U64" s="1">
        <f>(U58*($B$9)+U57-$C$9)^2</f>
        <v>2.4963736667361105</v>
      </c>
      <c r="V64" s="1">
        <f>(V58*($B$9)+V57-$C$9)^2</f>
        <v>3.6954711735340311</v>
      </c>
      <c r="W64" s="1">
        <f>(W58*($B$9)+W57-$C$9)^2</f>
        <v>5.1290019729000003</v>
      </c>
    </row>
    <row r="65" spans="6:24" x14ac:dyDescent="0.3">
      <c r="J65">
        <v>6</v>
      </c>
      <c r="K65" s="1">
        <f>(K58*($B$10)+K57-$C$10)^2</f>
        <v>5.8198667536000004</v>
      </c>
      <c r="L65" s="1">
        <f>(L58*($B$10)+L57-$C$10)^2</f>
        <v>4.0063905504090016</v>
      </c>
      <c r="M65" s="1">
        <f>(M58*($B$10)+M57-$C$10)^2</f>
        <v>2.5304982885160014</v>
      </c>
      <c r="N65" s="1">
        <f>(N58*($B$10)+N57-$C$10)^2</f>
        <v>1.3921899679210015</v>
      </c>
      <c r="O65" s="1">
        <f>(O58*($B$10)+O57-$C$10)^2</f>
        <v>0.59146558862400112</v>
      </c>
      <c r="P65" s="1">
        <f>(P58*($B$10)+P57-$C$10)^2</f>
        <v>0.12832515062500066</v>
      </c>
      <c r="Q65" s="1">
        <f>(Q58*($B$10)+Q57-$C$10)^2</f>
        <v>2.768653923999889E-3</v>
      </c>
      <c r="R65" s="1">
        <f>(R58*($B$10)+R57-$C$10)^2</f>
        <v>0.21479609852100054</v>
      </c>
      <c r="S65" s="1">
        <f>(S58*($B$10)+S57-$C$10)^2</f>
        <v>0.7644074844160007</v>
      </c>
      <c r="T65" s="1">
        <f>(T58*($B$10)+T57-$C$10)^2</f>
        <v>1.6516028116090007</v>
      </c>
      <c r="U65" s="1">
        <f>(U58*($B$10)+U57-$C$10)^2</f>
        <v>2.8763820801000004</v>
      </c>
      <c r="V65" s="1">
        <f>(V58*($B$10)+V57-$C$10)^2</f>
        <v>4.4387452898889999</v>
      </c>
      <c r="W65" s="1">
        <f>(W58*($B$10)+W57-$C$10)^2</f>
        <v>6.3386924409759988</v>
      </c>
    </row>
    <row r="66" spans="6:24" x14ac:dyDescent="0.3">
      <c r="J66">
        <v>7</v>
      </c>
      <c r="K66" s="1">
        <f>(K58*($B$11)+K57-$C$11)^2</f>
        <v>8.8874341923999953</v>
      </c>
      <c r="L66" s="1">
        <f>(L58*($B$11)+L57-$C$11)^2</f>
        <v>6.25931930472336</v>
      </c>
      <c r="M66" s="1">
        <f>(M58*($B$11)+M57-$C$11)^2</f>
        <v>4.0906936704801087</v>
      </c>
      <c r="N66" s="1">
        <f>(N58*($B$11)+N57-$C$11)^2</f>
        <v>2.3815572896702468</v>
      </c>
      <c r="O66" s="1">
        <f>(O58*($B$11)+O57-$C$11)^2</f>
        <v>1.1319101622937764</v>
      </c>
      <c r="P66" s="1">
        <f>(P58*($B$11)+P57-$C$11)^2</f>
        <v>0.34175228835069427</v>
      </c>
      <c r="Q66" s="1">
        <f>(Q58*($B$11)+Q57-$C$11)^2</f>
        <v>1.1083667840999886E-2</v>
      </c>
      <c r="R66" s="1">
        <f>(R58*($B$11)+R57-$C$11)^2</f>
        <v>0.13990430076469515</v>
      </c>
      <c r="S66" s="1">
        <f>(S58*($B$11)+S57-$C$11)^2</f>
        <v>0.7282141871217801</v>
      </c>
      <c r="T66" s="1">
        <f>(T58*($B$11)+T57-$C$11)^2</f>
        <v>1.7760133269122547</v>
      </c>
      <c r="U66" s="1">
        <f>(U58*($B$11)+U57-$C$11)^2</f>
        <v>3.2833017201361128</v>
      </c>
      <c r="V66" s="1">
        <f>(V58*($B$11)+V57-$C$11)^2</f>
        <v>5.250079366793365</v>
      </c>
      <c r="W66" s="1">
        <f>(W58*($B$11)+W57-$C$11)^2</f>
        <v>7.676346266884007</v>
      </c>
    </row>
    <row r="67" spans="6:24" x14ac:dyDescent="0.3">
      <c r="J67">
        <v>8</v>
      </c>
      <c r="K67" s="1">
        <f>(K58*($B$12)+K57-$C$12)^2</f>
        <v>12.601932006400002</v>
      </c>
      <c r="L67" s="1">
        <f>(L58*($B$12)+L57-$C$12)^2</f>
        <v>9.012780534060445</v>
      </c>
      <c r="M67" s="1">
        <f>(M58*($B$12)+M57-$C$12)^2</f>
        <v>6.0237782906951107</v>
      </c>
      <c r="N67" s="1">
        <f>(N58*($B$12)+N57-$C$12)^2</f>
        <v>3.6349252763039996</v>
      </c>
      <c r="O67" s="1">
        <f>(O58*($B$12)+O57-$C$12)^2</f>
        <v>1.8462214908871106</v>
      </c>
      <c r="P67" s="1">
        <f>(P58*($B$12)+P57-$C$12)^2</f>
        <v>0.65766693444444402</v>
      </c>
      <c r="Q67" s="1">
        <f>(Q58*($B$12)+Q57-$C$12)^2</f>
        <v>6.9261606975999812E-2</v>
      </c>
      <c r="R67" s="1">
        <f>(R58*($B$12)+R57-$C$12)^2</f>
        <v>8.1005508481778551E-2</v>
      </c>
      <c r="S67" s="1">
        <f>(S58*($B$12)+S57-$C$12)^2</f>
        <v>0.69289863896177872</v>
      </c>
      <c r="T67" s="1">
        <f>(T58*($B$12)+T57-$C$12)^2</f>
        <v>1.9049409984159993</v>
      </c>
      <c r="U67" s="1">
        <f>(U58*($B$12)+U57-$C$12)^2</f>
        <v>3.7171325868444471</v>
      </c>
      <c r="V67" s="1">
        <f>(V58*($B$12)+V57-$C$12)^2</f>
        <v>6.1294734042471104</v>
      </c>
      <c r="W67" s="1">
        <f>(W58*($B$12)+W57-$C$12)^2</f>
        <v>9.1419634506240062</v>
      </c>
    </row>
    <row r="68" spans="6:24" x14ac:dyDescent="0.3">
      <c r="J68">
        <v>9</v>
      </c>
      <c r="K68" s="1">
        <f>(K58*($B$13)+K57-$C$13)^2</f>
        <v>16.963360195599993</v>
      </c>
      <c r="L68" s="1">
        <f>(L58*($B$13)+L57-$C$13)^2</f>
        <v>12.26677423842024</v>
      </c>
      <c r="M68" s="1">
        <f>(M58*($B$13)+M57-$C$13)^2</f>
        <v>8.3297521491609938</v>
      </c>
      <c r="N68" s="1">
        <f>(N58*($B$13)+N57-$C$13)^2</f>
        <v>5.1522939278222459</v>
      </c>
      <c r="O68" s="1">
        <f>(O58*($B$13)+O57-$C$13)^2</f>
        <v>2.7343995744039948</v>
      </c>
      <c r="P68" s="1">
        <f>(P58*($B$13)+P57-$C$13)^2</f>
        <v>1.0760690889062472</v>
      </c>
      <c r="Q68" s="1">
        <f>(Q58*($B$13)+Q57-$C$13)^2</f>
        <v>0.17730247132899835</v>
      </c>
      <c r="R68" s="1">
        <f>(R58*($B$13)+R57-$C$13)^2</f>
        <v>3.8099721672250682E-2</v>
      </c>
      <c r="S68" s="1">
        <f>(S58*($B$13)+S57-$C$13)^2</f>
        <v>0.65846083993600246</v>
      </c>
      <c r="T68" s="1">
        <f>(T58*($B$13)+T57-$C$13)^2</f>
        <v>2.0383858261202539</v>
      </c>
      <c r="U68" s="1">
        <f>(U58*($B$13)+U57-$C$13)^2</f>
        <v>4.1778746802250044</v>
      </c>
      <c r="V68" s="1">
        <f>(V58*($B$13)+V57-$C$13)^2</f>
        <v>7.0769274022502637</v>
      </c>
      <c r="W68" s="1">
        <f>(W58*($B$13)+W57-$C$13)^2</f>
        <v>10.735543992196016</v>
      </c>
    </row>
    <row r="71" spans="6:24" x14ac:dyDescent="0.3">
      <c r="J71" t="s">
        <v>2</v>
      </c>
      <c r="K71" s="1">
        <v>10</v>
      </c>
      <c r="L71" s="1">
        <f>K71</f>
        <v>10</v>
      </c>
      <c r="M71" s="1">
        <f>K71</f>
        <v>10</v>
      </c>
      <c r="N71" s="1">
        <f>K71</f>
        <v>10</v>
      </c>
      <c r="O71" s="1">
        <f>K71</f>
        <v>10</v>
      </c>
      <c r="P71" s="1">
        <f>K71</f>
        <v>10</v>
      </c>
      <c r="Q71" s="1">
        <f>K71</f>
        <v>10</v>
      </c>
      <c r="R71" s="1">
        <f>K71</f>
        <v>10</v>
      </c>
      <c r="S71" s="1">
        <f>K71</f>
        <v>10</v>
      </c>
      <c r="T71" s="1">
        <f>K71</f>
        <v>10</v>
      </c>
      <c r="U71" s="1">
        <f>K71</f>
        <v>10</v>
      </c>
      <c r="V71" s="1">
        <f>K71</f>
        <v>10</v>
      </c>
      <c r="W71" s="1">
        <f>K71</f>
        <v>10</v>
      </c>
    </row>
    <row r="72" spans="6:24" x14ac:dyDescent="0.3">
      <c r="J72" t="s">
        <v>0</v>
      </c>
      <c r="K72" s="2">
        <v>-0.61885000000000001</v>
      </c>
      <c r="L72" s="1">
        <f>K72+(0.61885+0.21885)/12</f>
        <v>-0.54904166666666665</v>
      </c>
      <c r="M72" s="1">
        <f t="shared" ref="M72:W72" si="10">L72+(0.61885+0.21885)/12</f>
        <v>-0.47923333333333329</v>
      </c>
      <c r="N72" s="1">
        <f t="shared" si="10"/>
        <v>-0.40942499999999993</v>
      </c>
      <c r="O72" s="1">
        <f t="shared" si="10"/>
        <v>-0.33961666666666657</v>
      </c>
      <c r="P72" s="1">
        <f t="shared" si="10"/>
        <v>-0.26980833333333321</v>
      </c>
      <c r="Q72" s="1">
        <f t="shared" si="10"/>
        <v>-0.19999999999999987</v>
      </c>
      <c r="R72" s="1">
        <f t="shared" si="10"/>
        <v>-0.13019166666666654</v>
      </c>
      <c r="S72" s="1">
        <f t="shared" si="10"/>
        <v>-6.0383333333333206E-2</v>
      </c>
      <c r="T72" s="1">
        <f t="shared" si="10"/>
        <v>9.4250000000001277E-3</v>
      </c>
      <c r="U72" s="1">
        <f t="shared" si="10"/>
        <v>7.9233333333333461E-2</v>
      </c>
      <c r="V72" s="1">
        <f t="shared" si="10"/>
        <v>0.14904166666666679</v>
      </c>
      <c r="W72" s="1">
        <f t="shared" si="10"/>
        <v>0.21885000000000013</v>
      </c>
    </row>
    <row r="73" spans="6:24" x14ac:dyDescent="0.3">
      <c r="J73" t="s">
        <v>1</v>
      </c>
      <c r="K73" s="1">
        <f t="shared" ref="K73:W73" si="11">SUM(K74:K83)</f>
        <v>49.999066912499998</v>
      </c>
      <c r="L73" s="1">
        <f t="shared" si="11"/>
        <v>34.721574244791661</v>
      </c>
      <c r="M73" s="1">
        <f t="shared" si="11"/>
        <v>22.221807516666654</v>
      </c>
      <c r="N73" s="1">
        <f t="shared" si="11"/>
        <v>12.499766728124989</v>
      </c>
      <c r="O73" s="1">
        <f t="shared" si="11"/>
        <v>5.5554518791666583</v>
      </c>
      <c r="P73" s="1">
        <f t="shared" si="11"/>
        <v>1.3888629697916608</v>
      </c>
      <c r="Q73" s="1">
        <f t="shared" si="11"/>
        <v>9.4663308626521417E-30</v>
      </c>
      <c r="R73" s="1">
        <f t="shared" si="11"/>
        <v>1.3888629697916741</v>
      </c>
      <c r="S73" s="1">
        <f t="shared" si="11"/>
        <v>5.5554518791666814</v>
      </c>
      <c r="T73" s="1">
        <f t="shared" si="11"/>
        <v>12.499766728125023</v>
      </c>
      <c r="U73" s="1">
        <f t="shared" si="11"/>
        <v>22.22180751666669</v>
      </c>
      <c r="V73" s="1">
        <f t="shared" si="11"/>
        <v>34.721574244791704</v>
      </c>
      <c r="W73" s="1">
        <f t="shared" si="11"/>
        <v>49.999066912500034</v>
      </c>
      <c r="X73" s="1">
        <f>K73-W73</f>
        <v>0</v>
      </c>
    </row>
    <row r="74" spans="6:24" x14ac:dyDescent="0.3">
      <c r="J74">
        <v>1</v>
      </c>
      <c r="K74" s="1">
        <f>(K72*($B$5)+K71-$C$5)^2</f>
        <v>0.17543532250000068</v>
      </c>
      <c r="L74" s="1">
        <f>(L72*($B$5)+L71-$C$5)^2</f>
        <v>0.12183008506944555</v>
      </c>
      <c r="M74" s="1">
        <f>(M72*($B$5)+M71-$C$5)^2</f>
        <v>7.7971254444444749E-2</v>
      </c>
      <c r="N74" s="1">
        <f>(N72*($B$5)+N71-$C$5)^2</f>
        <v>4.3858830625000546E-2</v>
      </c>
      <c r="O74" s="1">
        <f>(O72*($B$5)+O71-$C$5)^2</f>
        <v>1.9492813611111187E-2</v>
      </c>
      <c r="P74" s="1">
        <f>(P72*($B$5)+P71-$C$5)^2</f>
        <v>4.8732034027779208E-3</v>
      </c>
      <c r="Q74" s="1">
        <f>(Q72*($B$5)+Q71-$C$5)^2</f>
        <v>0</v>
      </c>
      <c r="R74" s="1">
        <f>(R72*($B$5)+R71-$C$5)^2</f>
        <v>4.8732034027776728E-3</v>
      </c>
      <c r="S74" s="1">
        <f>(S72*($B$5)+S71-$C$5)^2</f>
        <v>1.9492813611111187E-2</v>
      </c>
      <c r="T74" s="1">
        <f>(T72*($B$5)+T71-$C$5)^2</f>
        <v>4.3858830624999803E-2</v>
      </c>
      <c r="U74" s="1">
        <f>(U72*($B$5)+U71-$C$5)^2</f>
        <v>7.7971254444443763E-2</v>
      </c>
      <c r="V74" s="1">
        <f>(V72*($B$5)+V71-$C$5)^2</f>
        <v>0.1218300850694443</v>
      </c>
      <c r="W74" s="1">
        <f>(W72*($B$5)+W71-$C$5)^2</f>
        <v>0.17543532249999921</v>
      </c>
    </row>
    <row r="75" spans="6:24" x14ac:dyDescent="0.3">
      <c r="J75">
        <v>2</v>
      </c>
      <c r="K75" s="1">
        <f>(K72*($B$6)+K71-$C$6)^2</f>
        <v>0.70174128999999985</v>
      </c>
      <c r="L75" s="1">
        <f>(L72*($B$6)+L71-$C$6)^2</f>
        <v>0.48732034027777721</v>
      </c>
      <c r="M75" s="1">
        <f>(M72*($B$6)+M71-$C$6)^2</f>
        <v>0.31188501777777705</v>
      </c>
      <c r="N75" s="1">
        <f>(N72*($B$6)+N71-$C$6)^2</f>
        <v>0.17543532249999921</v>
      </c>
      <c r="O75" s="1">
        <f>(O72*($B$6)+O71-$C$6)^2</f>
        <v>7.7971254444443763E-2</v>
      </c>
      <c r="P75" s="1">
        <f>(P72*($B$6)+P71-$C$6)^2</f>
        <v>1.9492813611111187E-2</v>
      </c>
      <c r="Q75" s="1">
        <f>(Q72*($B$6)+Q71-$C$6)^2</f>
        <v>0</v>
      </c>
      <c r="R75" s="1">
        <f>(R72*($B$6)+R71-$C$6)^2</f>
        <v>1.9492813611111187E-2</v>
      </c>
      <c r="S75" s="1">
        <f>(S72*($B$6)+S71-$C$6)^2</f>
        <v>7.7971254444444749E-2</v>
      </c>
      <c r="T75" s="1">
        <f>(T72*($B$6)+T71-$C$6)^2</f>
        <v>0.17543532250000068</v>
      </c>
      <c r="U75" s="1">
        <f>(U72*($B$6)+U71-$C$6)^2</f>
        <v>0.31188501777777899</v>
      </c>
      <c r="V75" s="1">
        <f>(V72*($B$6)+V71-$C$6)^2</f>
        <v>0.48732034027777971</v>
      </c>
      <c r="W75" s="1">
        <f>(W72*($B$6)+W71-$C$6)^2</f>
        <v>0.70174128999999985</v>
      </c>
    </row>
    <row r="76" spans="6:24" x14ac:dyDescent="0.3">
      <c r="F76">
        <f>2*385</f>
        <v>770</v>
      </c>
      <c r="J76">
        <v>3</v>
      </c>
      <c r="K76" s="1">
        <f>(K72*($B$7)+K71-$C$7)^2</f>
        <v>1.5789179025000017</v>
      </c>
      <c r="L76" s="1">
        <f>(L72*($B$7)+L71-$C$7)^2</f>
        <v>1.0964707656249988</v>
      </c>
      <c r="M76" s="1">
        <f>(M72*($B$7)+M71-$C$7)^2</f>
        <v>0.70174128999999985</v>
      </c>
      <c r="N76" s="1">
        <f>(N72*($B$7)+N71-$C$7)^2</f>
        <v>0.39472947562500044</v>
      </c>
      <c r="O76" s="1">
        <f>(O72*($B$7)+O71-$C$7)^2</f>
        <v>0.17543532250000068</v>
      </c>
      <c r="P76" s="1">
        <f>(P72*($B$7)+P71-$C$7)^2</f>
        <v>4.3858830624999803E-2</v>
      </c>
      <c r="Q76" s="1">
        <f>(Q72*($B$7)+Q71-$C$7)^2</f>
        <v>0</v>
      </c>
      <c r="R76" s="1">
        <f>(R72*($B$7)+R71-$C$7)^2</f>
        <v>4.3858830624999803E-2</v>
      </c>
      <c r="S76" s="1">
        <f>(S72*($B$7)+S71-$C$7)^2</f>
        <v>0.17543532250000068</v>
      </c>
      <c r="T76" s="1">
        <f>(T72*($B$7)+T71-$C$7)^2</f>
        <v>0.39472947562500044</v>
      </c>
      <c r="U76" s="1">
        <f>(U72*($B$7)+U71-$C$7)^2</f>
        <v>0.70174128999999985</v>
      </c>
      <c r="V76" s="1">
        <f>(V72*($B$7)+V71-$C$7)^2</f>
        <v>1.0964707656249988</v>
      </c>
      <c r="W76" s="1">
        <f>(W72*($B$7)+W71-$C$7)^2</f>
        <v>1.5789179025000017</v>
      </c>
    </row>
    <row r="77" spans="6:24" x14ac:dyDescent="0.3">
      <c r="J77">
        <v>4</v>
      </c>
      <c r="K77" s="1">
        <f>(K72*($B$8)+K71-$C$8)^2</f>
        <v>2.8069651599999994</v>
      </c>
      <c r="L77" s="1">
        <f>(L72*($B$8)+L71-$C$8)^2</f>
        <v>1.9492813611111088</v>
      </c>
      <c r="M77" s="1">
        <f>(M72*($B$8)+M71-$C$8)^2</f>
        <v>1.2475400711111082</v>
      </c>
      <c r="N77" s="1">
        <f>(N72*($B$8)+N71-$C$8)^2</f>
        <v>0.70174128999999685</v>
      </c>
      <c r="O77" s="1">
        <f>(O72*($B$8)+O71-$C$8)^2</f>
        <v>0.31188501777777705</v>
      </c>
      <c r="P77" s="1">
        <f>(P72*($B$8)+P71-$C$8)^2</f>
        <v>7.7971254444443763E-2</v>
      </c>
      <c r="Q77" s="1">
        <f>(Q72*($B$8)+Q71-$C$8)^2</f>
        <v>3.1554436208840472E-30</v>
      </c>
      <c r="R77" s="1">
        <f>(R72*($B$8)+R71-$C$8)^2</f>
        <v>7.7971254444444749E-2</v>
      </c>
      <c r="S77" s="1">
        <f>(S72*($B$8)+S71-$C$8)^2</f>
        <v>0.31188501777777899</v>
      </c>
      <c r="T77" s="1">
        <f>(T72*($B$8)+T71-$C$8)^2</f>
        <v>0.70174129000000274</v>
      </c>
      <c r="U77" s="1">
        <f>(U72*($B$8)+U71-$C$8)^2</f>
        <v>1.2475400711111122</v>
      </c>
      <c r="V77" s="1">
        <f>(V72*($B$8)+V71-$C$8)^2</f>
        <v>1.9492813611111139</v>
      </c>
      <c r="W77" s="1">
        <f>(W72*($B$8)+W71-$C$8)^2</f>
        <v>2.8069651600000052</v>
      </c>
    </row>
    <row r="78" spans="6:24" x14ac:dyDescent="0.3">
      <c r="J78">
        <v>5</v>
      </c>
      <c r="K78" s="1">
        <f>(K72*($B$9)+K71-$C$9)^2</f>
        <v>4.3858830625000023</v>
      </c>
      <c r="L78" s="1">
        <f>(L72*($B$9)+L71-$C$9)^2</f>
        <v>3.0457521267361107</v>
      </c>
      <c r="M78" s="1">
        <f>(M72*($B$9)+M71-$C$9)^2</f>
        <v>1.9492813611111088</v>
      </c>
      <c r="N78" s="1">
        <f>(N72*($B$9)+N71-$C$9)^2</f>
        <v>1.0964707656249988</v>
      </c>
      <c r="O78" s="1">
        <f>(O72*($B$9)+O71-$C$9)^2</f>
        <v>0.48732034027777721</v>
      </c>
      <c r="P78" s="1">
        <f>(P72*($B$9)+P71-$C$9)^2</f>
        <v>0.1218300850694443</v>
      </c>
      <c r="Q78" s="1">
        <f>(Q72*($B$9)+Q71-$C$9)^2</f>
        <v>0</v>
      </c>
      <c r="R78" s="1">
        <f>(R72*($B$9)+R71-$C$9)^2</f>
        <v>0.12183008506944555</v>
      </c>
      <c r="S78" s="1">
        <f>(S72*($B$9)+S71-$C$9)^2</f>
        <v>0.48732034027777971</v>
      </c>
      <c r="T78" s="1">
        <f>(T72*($B$9)+T71-$C$9)^2</f>
        <v>1.0964707656250026</v>
      </c>
      <c r="U78" s="1">
        <f>(U72*($B$9)+U71-$C$9)^2</f>
        <v>1.9492813611111139</v>
      </c>
      <c r="V78" s="1">
        <f>(V72*($B$9)+V71-$C$9)^2</f>
        <v>3.0457521267361138</v>
      </c>
      <c r="W78" s="1">
        <f>(W72*($B$9)+W71-$C$9)^2</f>
        <v>4.3858830625000023</v>
      </c>
    </row>
    <row r="79" spans="6:24" x14ac:dyDescent="0.3">
      <c r="J79">
        <v>6</v>
      </c>
      <c r="K79" s="1">
        <f>(K72*($B$10)+K71-$C$10)^2</f>
        <v>6.3156716100000025</v>
      </c>
      <c r="L79" s="1">
        <f>(L72*($B$10)+L71-$C$10)^2</f>
        <v>4.3858830625000023</v>
      </c>
      <c r="M79" s="1">
        <f>(M72*($B$10)+M71-$C$10)^2</f>
        <v>2.8069651600000021</v>
      </c>
      <c r="N79" s="1">
        <f>(N72*($B$10)+N71-$C$10)^2</f>
        <v>1.5789179025000017</v>
      </c>
      <c r="O79" s="1">
        <f>(O72*($B$10)+O71-$C$10)^2</f>
        <v>0.70174128999999985</v>
      </c>
      <c r="P79" s="1">
        <f>(P72*($B$10)+P71-$C$10)^2</f>
        <v>0.17543532249999921</v>
      </c>
      <c r="Q79" s="1">
        <f>(Q72*($B$10)+Q71-$C$10)^2</f>
        <v>0</v>
      </c>
      <c r="R79" s="1">
        <f>(R72*($B$10)+R71-$C$10)^2</f>
        <v>0.17543532250000068</v>
      </c>
      <c r="S79" s="1">
        <f>(S72*($B$10)+S71-$C$10)^2</f>
        <v>0.70174128999999985</v>
      </c>
      <c r="T79" s="1">
        <f>(T72*($B$10)+T71-$C$10)^2</f>
        <v>1.5789179025000017</v>
      </c>
      <c r="U79" s="1">
        <f>(U72*($B$10)+U71-$C$10)^2</f>
        <v>2.8069651599999994</v>
      </c>
      <c r="V79" s="1">
        <f>(V72*($B$10)+V71-$C$10)^2</f>
        <v>4.3858830625000023</v>
      </c>
      <c r="W79" s="1">
        <f>(W72*($B$10)+W71-$C$10)^2</f>
        <v>6.3156716099999981</v>
      </c>
    </row>
    <row r="80" spans="6:24" x14ac:dyDescent="0.3">
      <c r="J80">
        <v>7</v>
      </c>
      <c r="K80" s="1">
        <f>(K72*($B$11)+K71-$C$11)^2</f>
        <v>8.5963308024999971</v>
      </c>
      <c r="L80" s="1">
        <f>(L72*($B$11)+L71-$C$11)^2</f>
        <v>5.9696741684027756</v>
      </c>
      <c r="M80" s="1">
        <f>(M72*($B$11)+M71-$C$11)^2</f>
        <v>3.8205914677777755</v>
      </c>
      <c r="N80" s="1">
        <f>(N72*($B$11)+N71-$C$11)^2</f>
        <v>2.149082700624998</v>
      </c>
      <c r="O80" s="1">
        <f>(O72*($B$11)+O71-$C$11)^2</f>
        <v>0.95514786694444131</v>
      </c>
      <c r="P80" s="1">
        <f>(P72*($B$11)+P71-$C$11)^2</f>
        <v>0.23878696673610947</v>
      </c>
      <c r="Q80" s="1">
        <f>(Q72*($B$11)+Q71-$C$11)^2</f>
        <v>3.1554436208840472E-30</v>
      </c>
      <c r="R80" s="1">
        <f>(R72*($B$11)+R71-$C$11)^2</f>
        <v>0.23878696673611294</v>
      </c>
      <c r="S80" s="1">
        <f>(S72*($B$11)+S71-$C$11)^2</f>
        <v>0.9551478669444482</v>
      </c>
      <c r="T80" s="1">
        <f>(T72*($B$11)+T71-$C$11)^2</f>
        <v>2.1490827006250059</v>
      </c>
      <c r="U80" s="1">
        <f>(U72*($B$11)+U71-$C$11)^2</f>
        <v>3.8205914677777861</v>
      </c>
      <c r="V80" s="1">
        <f>(V72*($B$11)+V71-$C$11)^2</f>
        <v>5.9696741684027881</v>
      </c>
      <c r="W80" s="1">
        <f>(W72*($B$11)+W71-$C$11)^2</f>
        <v>8.5963308025000025</v>
      </c>
    </row>
    <row r="81" spans="10:24" x14ac:dyDescent="0.3">
      <c r="J81">
        <v>8</v>
      </c>
      <c r="K81" s="1">
        <f>(K72*($B$12)+K71-$C$12)^2</f>
        <v>11.227860640000003</v>
      </c>
      <c r="L81" s="1">
        <f>(L72*($B$12)+L71-$C$12)^2</f>
        <v>7.797125444444446</v>
      </c>
      <c r="M81" s="1">
        <f>(M72*($B$12)+M71-$C$12)^2</f>
        <v>4.9901602844444444</v>
      </c>
      <c r="N81" s="1">
        <f>(N72*($B$12)+N71-$C$12)^2</f>
        <v>2.8069651599999994</v>
      </c>
      <c r="O81" s="1">
        <f>(O72*($B$12)+O71-$C$12)^2</f>
        <v>1.2475400711111102</v>
      </c>
      <c r="P81" s="1">
        <f>(P72*($B$12)+P71-$C$12)^2</f>
        <v>0.31188501777777705</v>
      </c>
      <c r="Q81" s="1">
        <f>(Q72*($B$12)+Q71-$C$12)^2</f>
        <v>0</v>
      </c>
      <c r="R81" s="1">
        <f>(R72*($B$12)+R71-$C$12)^2</f>
        <v>0.31188501777777899</v>
      </c>
      <c r="S81" s="1">
        <f>(S72*($B$12)+S71-$C$12)^2</f>
        <v>1.2475400711111122</v>
      </c>
      <c r="T81" s="1">
        <f>(T72*($B$12)+T71-$C$12)^2</f>
        <v>2.8069651600000052</v>
      </c>
      <c r="U81" s="1">
        <f>(U72*($B$12)+U71-$C$12)^2</f>
        <v>4.9901602844444488</v>
      </c>
      <c r="V81" s="1">
        <f>(V72*($B$12)+V71-$C$12)^2</f>
        <v>7.797125444444446</v>
      </c>
      <c r="W81" s="1">
        <f>(W72*($B$12)+W71-$C$12)^2</f>
        <v>11.227860640000008</v>
      </c>
    </row>
    <row r="82" spans="10:24" x14ac:dyDescent="0.3">
      <c r="J82">
        <v>9</v>
      </c>
      <c r="K82" s="1">
        <f>(K72*($B$13)+K71-$C$13)^2</f>
        <v>14.210261122499997</v>
      </c>
      <c r="L82" s="1">
        <f>(L72*($B$13)+L71-$C$13)^2</f>
        <v>9.8682368906249938</v>
      </c>
      <c r="M82" s="1">
        <f>(M72*($B$13)+M71-$C$13)^2</f>
        <v>6.3156716099999937</v>
      </c>
      <c r="N82" s="1">
        <f>(N72*($B$13)+N71-$C$13)^2</f>
        <v>3.5525652806249939</v>
      </c>
      <c r="O82" s="1">
        <f>(O72*($B$13)+O71-$C$13)^2</f>
        <v>1.5789179024999973</v>
      </c>
      <c r="P82" s="1">
        <f>(P72*($B$13)+P71-$C$13)^2</f>
        <v>0.39472947562499822</v>
      </c>
      <c r="Q82" s="1">
        <f>(Q72*($B$13)+Q71-$C$13)^2</f>
        <v>3.1554436208840472E-30</v>
      </c>
      <c r="R82" s="1">
        <f>(R72*($B$13)+R71-$C$13)^2</f>
        <v>0.39472947562500271</v>
      </c>
      <c r="S82" s="1">
        <f>(S72*($B$13)+S71-$C$13)^2</f>
        <v>1.5789179025000062</v>
      </c>
      <c r="T82" s="1">
        <f>(T72*($B$13)+T71-$C$13)^2</f>
        <v>3.5525652806250041</v>
      </c>
      <c r="U82" s="1">
        <f>(U72*($B$13)+U71-$C$13)^2</f>
        <v>6.315671610000007</v>
      </c>
      <c r="V82" s="1">
        <f>(V72*($B$13)+V71-$C$13)^2</f>
        <v>9.8682368906250115</v>
      </c>
      <c r="W82" s="1">
        <f>(W72*($B$13)+W71-$C$13)^2</f>
        <v>14.210261122500016</v>
      </c>
    </row>
    <row r="85" spans="10:24" x14ac:dyDescent="0.3">
      <c r="J85" t="s">
        <v>2</v>
      </c>
      <c r="K85" s="1">
        <v>9</v>
      </c>
      <c r="L85" s="1">
        <f>K85</f>
        <v>9</v>
      </c>
      <c r="M85" s="1">
        <f>K85</f>
        <v>9</v>
      </c>
      <c r="N85" s="1">
        <f>K85</f>
        <v>9</v>
      </c>
      <c r="O85" s="1">
        <f>K85</f>
        <v>9</v>
      </c>
      <c r="P85" s="1">
        <f>K85</f>
        <v>9</v>
      </c>
      <c r="Q85" s="1">
        <f>K85</f>
        <v>9</v>
      </c>
      <c r="R85" s="1">
        <f>K85</f>
        <v>9</v>
      </c>
      <c r="S85" s="1">
        <f>K85</f>
        <v>9</v>
      </c>
      <c r="T85" s="1">
        <f>K85</f>
        <v>9</v>
      </c>
      <c r="U85" s="1">
        <f>K85</f>
        <v>9</v>
      </c>
      <c r="V85" s="1">
        <f>K85</f>
        <v>9</v>
      </c>
      <c r="W85" s="1">
        <f>K85</f>
        <v>9</v>
      </c>
    </row>
    <row r="86" spans="10:24" x14ac:dyDescent="0.3">
      <c r="J86" t="s">
        <v>0</v>
      </c>
      <c r="K86" s="2">
        <v>-0.45295000000000002</v>
      </c>
      <c r="L86" s="1">
        <f>K86+(0.45295+0.36874)/12</f>
        <v>-0.38447583333333335</v>
      </c>
      <c r="M86" s="1">
        <f t="shared" ref="M86:W86" si="12">L86+(0.45295+0.36874)/12</f>
        <v>-0.31600166666666668</v>
      </c>
      <c r="N86" s="1">
        <f t="shared" si="12"/>
        <v>-0.24752750000000001</v>
      </c>
      <c r="O86" s="1">
        <f t="shared" si="12"/>
        <v>-0.17905333333333334</v>
      </c>
      <c r="P86" s="1">
        <f t="shared" si="12"/>
        <v>-0.11057916666666667</v>
      </c>
      <c r="Q86" s="1">
        <f t="shared" si="12"/>
        <v>-4.2105000000000004E-2</v>
      </c>
      <c r="R86" s="1">
        <f t="shared" si="12"/>
        <v>2.6369166666666666E-2</v>
      </c>
      <c r="S86" s="1">
        <f t="shared" si="12"/>
        <v>9.4843333333333335E-2</v>
      </c>
      <c r="T86" s="1">
        <f t="shared" si="12"/>
        <v>0.1633175</v>
      </c>
      <c r="U86" s="1">
        <f t="shared" si="12"/>
        <v>0.23179166666666667</v>
      </c>
      <c r="V86" s="1">
        <f t="shared" si="12"/>
        <v>0.30026583333333334</v>
      </c>
      <c r="W86" s="1">
        <f t="shared" si="12"/>
        <v>0.36874000000000001</v>
      </c>
    </row>
    <row r="87" spans="10:24" x14ac:dyDescent="0.3">
      <c r="J87" t="s">
        <v>1</v>
      </c>
      <c r="K87" s="1">
        <f t="shared" ref="K87:W87" si="13">SUM(K88:K97)</f>
        <v>50.000855212500014</v>
      </c>
      <c r="L87" s="1">
        <f t="shared" si="13"/>
        <v>35.301754928947922</v>
      </c>
      <c r="M87" s="1">
        <f t="shared" si="13"/>
        <v>23.275220200791676</v>
      </c>
      <c r="N87" s="1">
        <f t="shared" si="13"/>
        <v>13.92125102803125</v>
      </c>
      <c r="O87" s="1">
        <f t="shared" si="13"/>
        <v>7.239847410666667</v>
      </c>
      <c r="P87" s="1">
        <f t="shared" si="13"/>
        <v>3.2310093486979183</v>
      </c>
      <c r="Q87" s="1">
        <f t="shared" si="13"/>
        <v>1.8947368421250008</v>
      </c>
      <c r="R87" s="1">
        <f t="shared" si="13"/>
        <v>3.2310298909479158</v>
      </c>
      <c r="S87" s="1">
        <f t="shared" si="13"/>
        <v>7.2398884951666727</v>
      </c>
      <c r="T87" s="1">
        <f t="shared" si="13"/>
        <v>13.921312654781254</v>
      </c>
      <c r="U87" s="1">
        <f t="shared" si="13"/>
        <v>23.275302369791664</v>
      </c>
      <c r="V87" s="1">
        <f t="shared" si="13"/>
        <v>35.301857640197923</v>
      </c>
      <c r="W87" s="1">
        <f t="shared" si="13"/>
        <v>50.000978466000007</v>
      </c>
      <c r="X87" s="1">
        <f>K87-W87</f>
        <v>-1.2325349999287027E-4</v>
      </c>
    </row>
    <row r="88" spans="10:24" x14ac:dyDescent="0.3">
      <c r="J88">
        <v>1</v>
      </c>
      <c r="K88" s="1">
        <f>(K86*($B$5)+K85-$C$5)^2</f>
        <v>1.5698837025000005</v>
      </c>
      <c r="L88" s="1">
        <f>(L86*($B$5)+L85-$C$5)^2</f>
        <v>1.4029829997506957</v>
      </c>
      <c r="M88" s="1">
        <f>(M86*($B$5)+M85-$C$5)^2</f>
        <v>1.2454597200027795</v>
      </c>
      <c r="N88" s="1">
        <f>(N86*($B$5)+N85-$C$5)^2</f>
        <v>1.0973138632562522</v>
      </c>
      <c r="O88" s="1">
        <f>(O86*($B$5)+O85-$C$5)^2</f>
        <v>0.95854542951111377</v>
      </c>
      <c r="P88" s="1">
        <f>(P86*($B$5)+P85-$C$5)^2</f>
        <v>0.82915441876736407</v>
      </c>
      <c r="Q88" s="1">
        <f>(Q86*($B$5)+Q85-$C$5)^2</f>
        <v>0.70914083102500014</v>
      </c>
      <c r="R88" s="1">
        <f>(R86*($B$5)+R85-$C$5)^2</f>
        <v>0.59850466628402832</v>
      </c>
      <c r="S88" s="1">
        <f>(S86*($B$5)+S85-$C$5)^2</f>
        <v>0.49724592454444538</v>
      </c>
      <c r="T88" s="1">
        <f>(T86*($B$5)+T85-$C$5)^2</f>
        <v>0.40536460580625117</v>
      </c>
      <c r="U88" s="1">
        <f>(U86*($B$5)+U85-$C$5)^2</f>
        <v>0.32286071006944583</v>
      </c>
      <c r="V88" s="1">
        <f>(V86*($B$5)+V85-$C$5)^2</f>
        <v>0.24973423733402925</v>
      </c>
      <c r="W88" s="1">
        <f>(W86*($B$5)+W85-$C$5)^2</f>
        <v>0.18598518759999999</v>
      </c>
    </row>
    <row r="89" spans="10:24" x14ac:dyDescent="0.3">
      <c r="J89">
        <v>2</v>
      </c>
      <c r="K89" s="1">
        <f>(K86*($B$6)+K85-$C$6)^2</f>
        <v>2.2677348100000012</v>
      </c>
      <c r="L89" s="1">
        <f>(L86*($B$6)+L85-$C$6)^2</f>
        <v>1.8740286656694423</v>
      </c>
      <c r="M89" s="1">
        <f>(M86*($B$6)+M85-$C$6)^2</f>
        <v>1.517832213344444</v>
      </c>
      <c r="N89" s="1">
        <f>(N86*($B$6)+N85-$C$6)^2</f>
        <v>1.1991454530250008</v>
      </c>
      <c r="O89" s="1">
        <f>(O86*($B$6)+O85-$C$6)^2</f>
        <v>0.91796838471110942</v>
      </c>
      <c r="P89" s="1">
        <f>(P86*($B$6)+P85-$C$6)^2</f>
        <v>0.67430100840277718</v>
      </c>
      <c r="Q89" s="1">
        <f>(Q86*($B$6)+Q85-$C$6)^2</f>
        <v>0.46814332410000026</v>
      </c>
      <c r="R89" s="1">
        <f>(R86*($B$6)+R85-$C$6)^2</f>
        <v>0.29949533180277665</v>
      </c>
      <c r="S89" s="1">
        <f>(S86*($B$6)+S85-$C$6)^2</f>
        <v>0.16835703151111073</v>
      </c>
      <c r="T89" s="1">
        <f>(T86*($B$6)+T85-$C$6)^2</f>
        <v>7.4728423225000049E-2</v>
      </c>
      <c r="U89" s="1">
        <f>(U86*($B$6)+U85-$C$6)^2</f>
        <v>1.8609506944444132E-2</v>
      </c>
      <c r="V89" s="1">
        <f>(V86*($B$6)+V85-$C$6)^2</f>
        <v>2.8266944444507867E-7</v>
      </c>
      <c r="W89" s="1">
        <f>(W86*($B$6)+W85-$C$6)^2</f>
        <v>1.8900750400000013E-2</v>
      </c>
    </row>
    <row r="90" spans="10:24" x14ac:dyDescent="0.3">
      <c r="J90">
        <v>3</v>
      </c>
      <c r="K90" s="1">
        <f>(K86*($B$7)+K85-$C$7)^2</f>
        <v>3.0935533225000023</v>
      </c>
      <c r="L90" s="1">
        <f>(L86*($B$7)+L85-$C$7)^2</f>
        <v>2.413136997756252</v>
      </c>
      <c r="M90" s="1">
        <f>(M86*($B$7)+M85-$C$7)^2</f>
        <v>1.8171174800250016</v>
      </c>
      <c r="N90" s="1">
        <f>(N86*($B$7)+N85-$C$7)^2</f>
        <v>1.3054947693062491</v>
      </c>
      <c r="O90" s="1">
        <f>(O86*($B$7)+O85-$C$7)^2</f>
        <v>0.87826886560000084</v>
      </c>
      <c r="P90" s="1">
        <f>(P86*($B$7)+P85-$C$7)^2</f>
        <v>0.53543976890624922</v>
      </c>
      <c r="Q90" s="1">
        <f>(Q86*($B$7)+Q85-$C$7)^2</f>
        <v>0.27700747922500035</v>
      </c>
      <c r="R90" s="1">
        <f>(R86*($B$7)+R85-$C$7)^2</f>
        <v>0.10297199655625072</v>
      </c>
      <c r="S90" s="1">
        <f>(S86*($B$7)+S85-$C$7)^2</f>
        <v>1.3333320900000042E-2</v>
      </c>
      <c r="T90" s="1">
        <f>(T86*($B$7)+T85-$C$7)^2</f>
        <v>8.091452256249819E-3</v>
      </c>
      <c r="U90" s="1">
        <f>(U86*($B$7)+U85-$C$7)^2</f>
        <v>8.7246390624999962E-2</v>
      </c>
      <c r="V90" s="1">
        <f>(V86*($B$7)+V85-$C$7)^2</f>
        <v>0.25079813600624912</v>
      </c>
      <c r="W90" s="1">
        <f>(W86*($B$7)+W85-$C$7)^2</f>
        <v>0.49874668840000008</v>
      </c>
    </row>
    <row r="91" spans="10:24" x14ac:dyDescent="0.3">
      <c r="J91">
        <v>4</v>
      </c>
      <c r="K91" s="1">
        <f>(K86*($B$8)+K85-$C$8)^2</f>
        <v>4.0473392399999968</v>
      </c>
      <c r="L91" s="1">
        <f>(L86*($B$8)+L85-$C$8)^2</f>
        <v>3.020307996011109</v>
      </c>
      <c r="M91" s="1">
        <f>(M86*($B$8)+M85-$C$8)^2</f>
        <v>2.1433155200444434</v>
      </c>
      <c r="N91" s="1">
        <f>(N86*($B$8)+N85-$C$8)^2</f>
        <v>1.4163618120999975</v>
      </c>
      <c r="O91" s="1">
        <f>(O86*($B$8)+O85-$C$8)^2</f>
        <v>0.8394468721777778</v>
      </c>
      <c r="P91" s="1">
        <f>(P86*($B$8)+P85-$C$8)^2</f>
        <v>0.41257070027777687</v>
      </c>
      <c r="Q91" s="1">
        <f>(Q86*($B$8)+Q85-$C$8)^2</f>
        <v>0.13573329639999901</v>
      </c>
      <c r="R91" s="1">
        <f>(R86*($B$8)+R85-$C$8)^2</f>
        <v>8.9346605444443946E-3</v>
      </c>
      <c r="S91" s="1">
        <f>(S86*($B$8)+S85-$C$8)^2</f>
        <v>3.2174792711111448E-2</v>
      </c>
      <c r="T91" s="1">
        <f>(T86*($B$8)+T85-$C$8)^2</f>
        <v>0.20545369289999985</v>
      </c>
      <c r="U91" s="1">
        <f>(U86*($B$8)+U85-$C$8)^2</f>
        <v>0.52877136111111189</v>
      </c>
      <c r="V91" s="1">
        <f>(V86*($B$8)+V85-$C$8)^2</f>
        <v>1.0021277973444469</v>
      </c>
      <c r="W91" s="1">
        <f>(W86*($B$8)+W85-$C$8)^2</f>
        <v>1.6255230016000002</v>
      </c>
    </row>
    <row r="92" spans="10:24" x14ac:dyDescent="0.3">
      <c r="J92">
        <v>5</v>
      </c>
      <c r="K92" s="1">
        <f>(K86*($B$9)+K85-$C$9)^2</f>
        <v>5.1290925625000012</v>
      </c>
      <c r="L92" s="1">
        <f>(L86*($B$9)+L85-$C$9)^2</f>
        <v>3.6955416604340274</v>
      </c>
      <c r="M92" s="1">
        <f>(M86*($B$9)+M85-$C$9)^2</f>
        <v>2.4964263334027788</v>
      </c>
      <c r="N92" s="1">
        <f>(N86*($B$9)+N85-$C$9)^2</f>
        <v>1.5317465814062499</v>
      </c>
      <c r="O92" s="1">
        <f>(O86*($B$9)+O85-$C$9)^2</f>
        <v>0.80150240444444365</v>
      </c>
      <c r="P92" s="1">
        <f>(P86*($B$9)+P85-$C$9)^2</f>
        <v>0.30569380251736211</v>
      </c>
      <c r="Q92" s="1">
        <f>(Q86*($B$9)+Q85-$C$9)^2</f>
        <v>4.4320775625000218E-2</v>
      </c>
      <c r="R92" s="1">
        <f>(R86*($B$9)+R85-$C$9)^2</f>
        <v>1.738332376736108E-2</v>
      </c>
      <c r="S92" s="1">
        <f>(S86*($B$9)+S85-$C$9)^2</f>
        <v>0.22488144694444473</v>
      </c>
      <c r="T92" s="1">
        <f>(T86*($B$9)+T85-$C$9)^2</f>
        <v>0.66681514515625118</v>
      </c>
      <c r="U92" s="1">
        <f>(U86*($B$9)+U85-$C$9)^2</f>
        <v>1.3431844184027761</v>
      </c>
      <c r="V92" s="1">
        <f>(V86*($B$9)+V85-$C$9)^2</f>
        <v>2.2539892666840271</v>
      </c>
      <c r="W92" s="1">
        <f>(W86*($B$9)+W85-$C$9)^2</f>
        <v>3.3992296900000003</v>
      </c>
    </row>
    <row r="93" spans="10:24" x14ac:dyDescent="0.3">
      <c r="J93">
        <v>6</v>
      </c>
      <c r="K93" s="1">
        <f>(K86*($B$10)+K85-$C$10)^2</f>
        <v>6.3388132900000072</v>
      </c>
      <c r="L93" s="1">
        <f>(L86*($B$10)+L85-$C$10)^2</f>
        <v>4.4388379910250055</v>
      </c>
      <c r="M93" s="1">
        <f>(M86*($B$10)+M85-$C$10)^2</f>
        <v>2.8764499201000038</v>
      </c>
      <c r="N93" s="1">
        <f>(N86*($B$10)+N85-$C$10)^2</f>
        <v>1.6516490772250025</v>
      </c>
      <c r="O93" s="1">
        <f>(O86*($B$10)+O85-$C$10)^2</f>
        <v>0.76443546240000149</v>
      </c>
      <c r="P93" s="1">
        <f>(P86*($B$10)+P85-$C$10)^2</f>
        <v>0.21480907562500071</v>
      </c>
      <c r="Q93" s="1">
        <f>(Q86*($B$10)+Q85-$C$10)^2</f>
        <v>2.7699169000000652E-3</v>
      </c>
      <c r="R93" s="1">
        <f>(R86*($B$10)+R85-$C$10)^2</f>
        <v>0.12831798622499965</v>
      </c>
      <c r="S93" s="1">
        <f>(S86*($B$10)+S85-$C$10)^2</f>
        <v>0.59145328359999938</v>
      </c>
      <c r="T93" s="1">
        <f>(T86*($B$10)+T85-$C$10)^2</f>
        <v>1.3921758090249994</v>
      </c>
      <c r="U93" s="1">
        <f>(U86*($B$10)+U85-$C$10)^2</f>
        <v>2.5304855624999996</v>
      </c>
      <c r="V93" s="1">
        <f>(V86*($B$10)+V85-$C$10)^2</f>
        <v>4.0063825440250005</v>
      </c>
      <c r="W93" s="1">
        <f>(W86*($B$10)+W85-$C$10)^2</f>
        <v>5.8198667536000004</v>
      </c>
    </row>
    <row r="94" spans="10:24" x14ac:dyDescent="0.3">
      <c r="J94">
        <v>7</v>
      </c>
      <c r="K94" s="1">
        <f>(K86*($B$11)+K85-$C$11)^2</f>
        <v>7.6765014224999994</v>
      </c>
      <c r="L94" s="1">
        <f>(L86*($B$11)+L85-$C$11)^2</f>
        <v>5.2501969877840278</v>
      </c>
      <c r="M94" s="1">
        <f>(M86*($B$11)+M85-$C$11)^2</f>
        <v>3.2833862801361118</v>
      </c>
      <c r="N94" s="1">
        <f>(N86*($B$11)+N85-$C$11)^2</f>
        <v>1.7760692995562508</v>
      </c>
      <c r="O94" s="1">
        <f>(O86*($B$11)+O85-$C$11)^2</f>
        <v>0.72824604604444365</v>
      </c>
      <c r="P94" s="1">
        <f>(P86*($B$11)+P85-$C$11)^2</f>
        <v>0.13991651960069354</v>
      </c>
      <c r="Q94" s="1">
        <f>(Q86*($B$11)+Q85-$C$11)^2</f>
        <v>1.1080720225000222E-2</v>
      </c>
      <c r="R94" s="1">
        <f>(R86*($B$11)+R85-$C$11)^2</f>
        <v>0.34173864791736219</v>
      </c>
      <c r="S94" s="1">
        <f>(S86*($B$11)+S85-$C$11)^2</f>
        <v>1.1318903026777793</v>
      </c>
      <c r="T94" s="1">
        <f>(T86*($B$11)+T85-$C$11)^2</f>
        <v>2.3815356845062521</v>
      </c>
      <c r="U94" s="1">
        <f>(U86*($B$11)+U85-$C$11)^2</f>
        <v>4.0906747934027798</v>
      </c>
      <c r="V94" s="1">
        <f>(V86*($B$11)+V85-$C$11)^2</f>
        <v>6.2593076293673624</v>
      </c>
      <c r="W94" s="1">
        <f>(W86*($B$11)+W85-$C$11)^2</f>
        <v>8.8874341924000007</v>
      </c>
    </row>
    <row r="95" spans="10:24" x14ac:dyDescent="0.3">
      <c r="J95">
        <v>8</v>
      </c>
      <c r="K95" s="1">
        <f>(K86*($B$12)+K85-$C$12)^2</f>
        <v>9.1421569600000012</v>
      </c>
      <c r="L95" s="1">
        <f>(L86*($B$12)+L85-$C$12)^2</f>
        <v>6.1296186507111132</v>
      </c>
      <c r="M95" s="1">
        <f>(M86*($B$12)+M85-$C$12)^2</f>
        <v>3.7172354135111147</v>
      </c>
      <c r="N95" s="1">
        <f>(N86*($B$12)+N85-$C$12)^2</f>
        <v>1.9050072484000011</v>
      </c>
      <c r="O95" s="1">
        <f>(O86*($B$12)+O85-$C$12)^2</f>
        <v>0.69293415537777769</v>
      </c>
      <c r="P95" s="1">
        <f>(P86*($B$12)+P85-$C$12)^2</f>
        <v>8.1016134444444679E-2</v>
      </c>
      <c r="Q95" s="1">
        <f>(Q86*($B$12)+Q85-$C$12)^2</f>
        <v>6.9253185599999559E-2</v>
      </c>
      <c r="R95" s="1">
        <f>(R86*($B$12)+R85-$C$12)^2</f>
        <v>0.65764530884444239</v>
      </c>
      <c r="S95" s="1">
        <f>(S86*($B$12)+S85-$C$12)^2</f>
        <v>1.846192504177778</v>
      </c>
      <c r="T95" s="1">
        <f>(T86*($B$12)+T85-$C$12)^2</f>
        <v>3.6348947715999986</v>
      </c>
      <c r="U95" s="1">
        <f>(U86*($B$12)+U85-$C$12)^2</f>
        <v>6.0237521111111079</v>
      </c>
      <c r="V95" s="1">
        <f>(V86*($B$12)+V85-$C$12)^2</f>
        <v>9.0127645227111142</v>
      </c>
      <c r="W95" s="1">
        <f>(W86*($B$12)+W85-$C$12)^2</f>
        <v>12.601932006400002</v>
      </c>
    </row>
    <row r="96" spans="10:24" x14ac:dyDescent="0.3">
      <c r="J96">
        <v>9</v>
      </c>
      <c r="K96" s="1">
        <f>(K86*($B$13)+K85-$C$13)^2</f>
        <v>10.735779902499996</v>
      </c>
      <c r="L96" s="1">
        <f>(L86*($B$13)+L85-$C$13)^2</f>
        <v>7.0771029798062459</v>
      </c>
      <c r="M96" s="1">
        <f>(M86*($B$13)+M85-$C$13)^2</f>
        <v>4.1779973202249998</v>
      </c>
      <c r="N96" s="1">
        <f>(N86*($B$13)+N85-$C$13)^2</f>
        <v>2.0384629237562466</v>
      </c>
      <c r="O96" s="1">
        <f>(O86*($B$13)+O85-$C$13)^2</f>
        <v>0.65849979039999929</v>
      </c>
      <c r="P96" s="1">
        <f>(P86*($B$13)+P85-$C$13)^2</f>
        <v>3.8107920156250093E-2</v>
      </c>
      <c r="Q96" s="1">
        <f>(Q86*($B$13)+Q85-$C$13)^2</f>
        <v>0.17728731302500073</v>
      </c>
      <c r="R96" s="1">
        <f>(R86*($B$13)+R85-$C$13)^2</f>
        <v>1.0760379690062503</v>
      </c>
      <c r="S96" s="1">
        <f>(S86*($B$13)+S85-$C$13)^2</f>
        <v>2.7343598881000042</v>
      </c>
      <c r="T96" s="1">
        <f>(T86*($B$13)+T85-$C$13)^2</f>
        <v>5.1522530703062523</v>
      </c>
      <c r="U96" s="1">
        <f>(U86*($B$13)+U85-$C$13)^2</f>
        <v>8.3297175156249992</v>
      </c>
      <c r="V96" s="1">
        <f>(V86*($B$13)+V85-$C$13)^2</f>
        <v>12.266753224056256</v>
      </c>
      <c r="W96" s="1">
        <f>(W86*($B$13)+W85-$C$13)^2</f>
        <v>16.9633601956</v>
      </c>
    </row>
    <row r="99" spans="10:24" x14ac:dyDescent="0.3">
      <c r="J99" t="s">
        <v>2</v>
      </c>
      <c r="K99" s="1">
        <v>8</v>
      </c>
      <c r="L99" s="1">
        <f>K99</f>
        <v>8</v>
      </c>
      <c r="M99" s="1">
        <f>K99</f>
        <v>8</v>
      </c>
      <c r="N99" s="1">
        <f>K99</f>
        <v>8</v>
      </c>
      <c r="O99" s="1">
        <f>K99</f>
        <v>8</v>
      </c>
      <c r="P99" s="1">
        <f>K99</f>
        <v>8</v>
      </c>
      <c r="Q99" s="1">
        <f>K99</f>
        <v>8</v>
      </c>
      <c r="R99" s="1">
        <f>K99</f>
        <v>8</v>
      </c>
      <c r="S99" s="1">
        <f>K99</f>
        <v>8</v>
      </c>
      <c r="T99" s="1">
        <f>K99</f>
        <v>8</v>
      </c>
      <c r="U99" s="1">
        <f>K99</f>
        <v>8</v>
      </c>
      <c r="V99" s="1">
        <f>K99</f>
        <v>8</v>
      </c>
      <c r="W99" s="1">
        <f>K99</f>
        <v>8</v>
      </c>
    </row>
    <row r="100" spans="10:24" x14ac:dyDescent="0.3">
      <c r="J100" t="s">
        <v>0</v>
      </c>
      <c r="K100" s="2">
        <v>-0.27001552631578934</v>
      </c>
      <c r="L100" s="1">
        <f>K100+(0.27002+0.50159)/12</f>
        <v>-0.20571469298245604</v>
      </c>
      <c r="M100" s="1">
        <f t="shared" ref="M100:W100" si="14">L100+(0.27002+0.50159)/12</f>
        <v>-0.14141385964912273</v>
      </c>
      <c r="N100" s="1">
        <f t="shared" si="14"/>
        <v>-7.711302631578941E-2</v>
      </c>
      <c r="O100" s="1">
        <f t="shared" si="14"/>
        <v>-1.2812192982456089E-2</v>
      </c>
      <c r="P100" s="1">
        <f t="shared" si="14"/>
        <v>5.1488640350877232E-2</v>
      </c>
      <c r="Q100" s="1">
        <f t="shared" si="14"/>
        <v>0.11578947368421055</v>
      </c>
      <c r="R100" s="1">
        <f t="shared" si="14"/>
        <v>0.18009030701754386</v>
      </c>
      <c r="S100" s="1">
        <f t="shared" si="14"/>
        <v>0.24439114035087717</v>
      </c>
      <c r="T100" s="1">
        <f t="shared" si="14"/>
        <v>0.30869197368421047</v>
      </c>
      <c r="U100" s="1">
        <f t="shared" si="14"/>
        <v>0.37299280701754378</v>
      </c>
      <c r="V100" s="1">
        <f t="shared" si="14"/>
        <v>0.43729364035087709</v>
      </c>
      <c r="W100" s="1">
        <f t="shared" si="14"/>
        <v>0.5015944736842104</v>
      </c>
    </row>
    <row r="101" spans="10:24" x14ac:dyDescent="0.3">
      <c r="J101" t="s">
        <v>1</v>
      </c>
      <c r="K101" s="1">
        <f t="shared" ref="K101:W101" si="15">SUM(K102:K111)</f>
        <v>49.999914305546021</v>
      </c>
      <c r="L101" s="1">
        <f t="shared" si="15"/>
        <v>37.037952185868953</v>
      </c>
      <c r="M101" s="1">
        <f t="shared" si="15"/>
        <v>26.43271045158771</v>
      </c>
      <c r="N101" s="1">
        <f t="shared" si="15"/>
        <v>18.184189102702295</v>
      </c>
      <c r="O101" s="1">
        <f t="shared" si="15"/>
        <v>12.292388139212715</v>
      </c>
      <c r="P101" s="1">
        <f t="shared" si="15"/>
        <v>8.7573075611189708</v>
      </c>
      <c r="Q101" s="1">
        <f t="shared" si="15"/>
        <v>7.5789473684210495</v>
      </c>
      <c r="R101" s="1">
        <f t="shared" si="15"/>
        <v>8.7573075611189761</v>
      </c>
      <c r="S101" s="1">
        <f t="shared" si="15"/>
        <v>12.292388139212713</v>
      </c>
      <c r="T101" s="1">
        <f t="shared" si="15"/>
        <v>18.184189102702295</v>
      </c>
      <c r="U101" s="1">
        <f t="shared" si="15"/>
        <v>26.432710451587717</v>
      </c>
      <c r="V101" s="1">
        <f t="shared" si="15"/>
        <v>37.03795218586896</v>
      </c>
      <c r="W101" s="1">
        <f t="shared" si="15"/>
        <v>49.999914305546028</v>
      </c>
      <c r="X101" s="1">
        <f>K101-W101</f>
        <v>0</v>
      </c>
    </row>
    <row r="102" spans="10:24" x14ac:dyDescent="0.3">
      <c r="J102">
        <v>1</v>
      </c>
      <c r="K102" s="1">
        <f>(K100*($B$5)+K99-$C$5)^2</f>
        <v>4.2849642791884364</v>
      </c>
      <c r="L102" s="1">
        <f>(L100*($B$5)+L99-$C$5)^2</f>
        <v>4.0228914296457097</v>
      </c>
      <c r="M102" s="1">
        <f>(M100*($B$5)+M99-$C$5)^2</f>
        <v>3.7690877744377058</v>
      </c>
      <c r="N102" s="1">
        <f>(N100*($B$5)+N99-$C$5)^2</f>
        <v>3.5235533135644239</v>
      </c>
      <c r="O102" s="1">
        <f>(O100*($B$5)+O99-$C$5)^2</f>
        <v>3.286288047025864</v>
      </c>
      <c r="P102" s="1">
        <f>(P100*($B$5)+P99-$C$5)^2</f>
        <v>3.0572919748220264</v>
      </c>
      <c r="Q102" s="1">
        <f>(Q100*($B$5)+Q99-$C$5)^2</f>
        <v>2.8365650969529081</v>
      </c>
      <c r="R102" s="1">
        <f>(R100*($B$5)+R99-$C$5)^2</f>
        <v>2.6241074134185181</v>
      </c>
      <c r="S102" s="1">
        <f>(S100*($B$5)+S99-$C$5)^2</f>
        <v>2.4199189242188446</v>
      </c>
      <c r="T102" s="1">
        <f>(T100*($B$5)+T99-$C$5)^2</f>
        <v>2.2239996293538984</v>
      </c>
      <c r="U102" s="1">
        <f>(U100*($B$5)+U99-$C$5)^2</f>
        <v>2.0363495288236697</v>
      </c>
      <c r="V102" s="1">
        <f>(V100*($B$5)+V99-$C$5)^2</f>
        <v>1.8569686226281676</v>
      </c>
      <c r="W102" s="1">
        <f>(W100*($B$5)+W99-$C$5)^2</f>
        <v>1.6858569107673833</v>
      </c>
    </row>
    <row r="103" spans="10:24" x14ac:dyDescent="0.3">
      <c r="J103">
        <v>2</v>
      </c>
      <c r="K103" s="1">
        <f>(K100*($B$6)+K99-$C$6)^2</f>
        <v>4.5797329062274228</v>
      </c>
      <c r="L103" s="1">
        <f>(L100*($B$6)+L99-$C$6)^2</f>
        <v>4.0458481747231803</v>
      </c>
      <c r="M103" s="1">
        <f>(M100*($B$6)+M99-$C$6)^2</f>
        <v>3.54504022055783</v>
      </c>
      <c r="N103" s="1">
        <f>(N100*($B$6)+N99-$C$6)^2</f>
        <v>3.0773090437313688</v>
      </c>
      <c r="O103" s="1">
        <f>(O100*($B$6)+O99-$C$6)^2</f>
        <v>2.6426546442437964</v>
      </c>
      <c r="P103" s="1">
        <f>(P100*($B$6)+P99-$C$6)^2</f>
        <v>2.2410770220951126</v>
      </c>
      <c r="Q103" s="1">
        <f>(Q100*($B$6)+Q99-$C$6)^2</f>
        <v>1.872576177285318</v>
      </c>
      <c r="R103" s="1">
        <f>(R100*($B$6)+R99-$C$6)^2</f>
        <v>1.5371521098144121</v>
      </c>
      <c r="S103" s="1">
        <f>(S100*($B$6)+S99-$C$6)^2</f>
        <v>1.2348048196823949</v>
      </c>
      <c r="T103" s="1">
        <f>(T100*($B$6)+T99-$C$6)^2</f>
        <v>0.96553430688926656</v>
      </c>
      <c r="U103" s="1">
        <f>(U100*($B$6)+U99-$C$6)^2</f>
        <v>0.72934057143502695</v>
      </c>
      <c r="V103" s="1">
        <f>(V100*($B$6)+V99-$C$6)^2</f>
        <v>0.52622361331967615</v>
      </c>
      <c r="W103" s="1">
        <f>(W100*($B$6)+W99-$C$6)^2</f>
        <v>0.35618343254321211</v>
      </c>
    </row>
    <row r="104" spans="10:24" x14ac:dyDescent="0.3">
      <c r="J104">
        <v>3</v>
      </c>
      <c r="K104" s="1">
        <f>(K100*($B$7)+K99-$C$7)^2</f>
        <v>4.8843058811169673</v>
      </c>
      <c r="L104" s="1">
        <f>(L100*($B$7)+L99-$C$7)^2</f>
        <v>4.0688702352324286</v>
      </c>
      <c r="M104" s="1">
        <f>(M100*($B$7)+M99-$C$7)^2</f>
        <v>3.3278573383603898</v>
      </c>
      <c r="N104" s="1">
        <f>(N100*($B$7)+N99-$C$7)^2</f>
        <v>2.661267190500848</v>
      </c>
      <c r="O104" s="1">
        <f>(O100*($B$7)+O99-$C$7)^2</f>
        <v>2.0690997916538092</v>
      </c>
      <c r="P104" s="1">
        <f>(P100*($B$7)+P99-$C$7)^2</f>
        <v>1.5513551418192704</v>
      </c>
      <c r="Q104" s="1">
        <f>(Q100*($B$7)+Q99-$C$7)^2</f>
        <v>1.1080332409972293</v>
      </c>
      <c r="R104" s="1">
        <f>(R100*($B$7)+R99-$C$7)^2</f>
        <v>0.73913408918769186</v>
      </c>
      <c r="S104" s="1">
        <f>(S100*($B$7)+S99-$C$7)^2</f>
        <v>0.44465768639065123</v>
      </c>
      <c r="T104" s="1">
        <f>(T100*($B$7)+T99-$C$7)^2</f>
        <v>0.22460403260611109</v>
      </c>
      <c r="U104" s="1">
        <f>(U100*($B$7)+U99-$C$7)^2</f>
        <v>7.8973127834072412E-2</v>
      </c>
      <c r="V104" s="1">
        <f>(V100*($B$7)+V99-$C$7)^2</f>
        <v>7.7649720745325583E-3</v>
      </c>
      <c r="W104" s="1">
        <f>(W100*($B$7)+W99-$C$7)^2</f>
        <v>1.0979565327492825E-2</v>
      </c>
    </row>
    <row r="105" spans="10:24" x14ac:dyDescent="0.3">
      <c r="J105">
        <v>4</v>
      </c>
      <c r="K105" s="1">
        <f>(K100*($B$8)+K99-$C$8)^2</f>
        <v>5.1986832038570574</v>
      </c>
      <c r="L105" s="1">
        <f>(L100*($B$8)+L99-$C$8)^2</f>
        <v>4.0919576111734335</v>
      </c>
      <c r="M105" s="1">
        <f>(M100*($B$8)+M99-$C$8)^2</f>
        <v>3.1175391278453648</v>
      </c>
      <c r="N105" s="1">
        <f>(N100*($B$8)+N99-$C$8)^2</f>
        <v>2.2754277538728491</v>
      </c>
      <c r="O105" s="1">
        <f>(O100*($B$8)+O99-$C$8)^2</f>
        <v>1.5656234892558916</v>
      </c>
      <c r="P105" s="1">
        <f>(P100*($B$8)+P99-$C$8)^2</f>
        <v>0.98812633399448924</v>
      </c>
      <c r="Q105" s="1">
        <f>(Q100*($B$8)+Q99-$C$8)^2</f>
        <v>0.54293628808864214</v>
      </c>
      <c r="R105" s="1">
        <f>(R100*($B$8)+R99-$C$8)^2</f>
        <v>0.23005335153835021</v>
      </c>
      <c r="S105" s="1">
        <f>(S100*($B$8)+S99-$C$8)^2</f>
        <v>4.9477524343613542E-2</v>
      </c>
      <c r="T105" s="1">
        <f>(T100*($B$8)+T99-$C$8)^2</f>
        <v>1.2088065044322143E-3</v>
      </c>
      <c r="U105" s="1">
        <f>(U100*($B$8)+U99-$C$8)^2</f>
        <v>8.5247198020806894E-2</v>
      </c>
      <c r="V105" s="1">
        <f>(V100*($B$8)+V99-$C$8)^2</f>
        <v>0.30159269889273677</v>
      </c>
      <c r="W105" s="1">
        <f>(W100*($B$8)+W99-$C$8)^2</f>
        <v>0.65024530912022194</v>
      </c>
    </row>
    <row r="106" spans="10:24" x14ac:dyDescent="0.3">
      <c r="J106">
        <v>5</v>
      </c>
      <c r="K106" s="1">
        <f>(K100*($B$9)+K99-$C$9)^2</f>
        <v>5.5228648744477091</v>
      </c>
      <c r="L106" s="1">
        <f>(L100*($B$9)+L99-$C$9)^2</f>
        <v>4.1151103025462135</v>
      </c>
      <c r="M106" s="1">
        <f>(M100*($B$9)+M99-$C$9)^2</f>
        <v>2.9140855890127719</v>
      </c>
      <c r="N106" s="1">
        <f>(N100*($B$9)+N99-$C$9)^2</f>
        <v>1.9197907338473859</v>
      </c>
      <c r="O106" s="1">
        <f>(O100*($B$9)+O99-$C$9)^2</f>
        <v>1.132225737050053</v>
      </c>
      <c r="P106" s="1">
        <f>(P100*($B$9)+P99-$C$9)^2</f>
        <v>0.55139059862077755</v>
      </c>
      <c r="Q106" s="1">
        <f>(Q100*($B$9)+Q99-$C$9)^2</f>
        <v>0.1772853185595564</v>
      </c>
      <c r="R106" s="1">
        <f>(R100*($B$9)+R99-$C$9)^2</f>
        <v>9.9098968663917479E-3</v>
      </c>
      <c r="S106" s="1">
        <f>(S100*($B$9)+S99-$C$9)^2</f>
        <v>4.9264333541281777E-2</v>
      </c>
      <c r="T106" s="1">
        <f>(T100*($B$9)+T99-$C$9)^2</f>
        <v>0.295348628584228</v>
      </c>
      <c r="U106" s="1">
        <f>(U100*($B$9)+U99-$C$9)^2</f>
        <v>0.74816278199523034</v>
      </c>
      <c r="V106" s="1">
        <f>(V100*($B$9)+V99-$C$9)^2</f>
        <v>1.4077067937742846</v>
      </c>
      <c r="W106" s="1">
        <f>(W100*($B$9)+W99-$C$9)^2</f>
        <v>2.2739806639213982</v>
      </c>
    </row>
    <row r="107" spans="10:24" x14ac:dyDescent="0.3">
      <c r="J107">
        <v>6</v>
      </c>
      <c r="K107" s="1">
        <f>(K100*($B$10)+K99-$C$10)^2</f>
        <v>5.8568508928889198</v>
      </c>
      <c r="L107" s="1">
        <f>(L100*($B$10)+L99-$C$10)^2</f>
        <v>4.1383283093507641</v>
      </c>
      <c r="M107" s="1">
        <f>(M100*($B$10)+M99-$C$10)^2</f>
        <v>2.7174967218626045</v>
      </c>
      <c r="N107" s="1">
        <f>(N100*($B$10)+N99-$C$10)^2</f>
        <v>1.5943561304244476</v>
      </c>
      <c r="O107" s="1">
        <f>(O100*($B$10)+O99-$C$10)^2</f>
        <v>0.76890653503628847</v>
      </c>
      <c r="P107" s="1">
        <f>(P100*($B$10)+P99-$C$10)^2</f>
        <v>0.24114793569813089</v>
      </c>
      <c r="Q107" s="1">
        <f>(Q100*($B$10)+Q99-$C$10)^2</f>
        <v>1.1080332409972554E-2</v>
      </c>
      <c r="R107" s="1">
        <f>(R100*($B$10)+R99-$C$10)^2</f>
        <v>7.8703725171813441E-2</v>
      </c>
      <c r="S107" s="1">
        <f>(S100*($B$10)+S99-$C$10)^2</f>
        <v>0.44401811398365593</v>
      </c>
      <c r="T107" s="1">
        <f>(T100*($B$10)+T99-$C$10)^2</f>
        <v>1.1070234988454968</v>
      </c>
      <c r="U107" s="1">
        <f>(U100*($B$10)+U99-$C$10)^2</f>
        <v>2.0677198797573366</v>
      </c>
      <c r="V107" s="1">
        <f>(V100*($B$10)+V99-$C$10)^2</f>
        <v>3.3261072567191761</v>
      </c>
      <c r="W107" s="1">
        <f>(W100*($B$10)+W99-$C$10)^2</f>
        <v>4.8821856297310147</v>
      </c>
    </row>
    <row r="108" spans="10:24" x14ac:dyDescent="0.3">
      <c r="J108">
        <v>7</v>
      </c>
      <c r="K108" s="1">
        <f>(K100*($B$11)+K99-$C$11)^2</f>
        <v>6.2006412591806717</v>
      </c>
      <c r="L108" s="1">
        <f>(L100*($B$11)+L99-$C$11)^2</f>
        <v>4.1616116315870713</v>
      </c>
      <c r="M108" s="1">
        <f>(M100*($B$11)+M99-$C$11)^2</f>
        <v>2.5277725263948563</v>
      </c>
      <c r="N108" s="1">
        <f>(N100*($B$11)+N99-$C$11)^2</f>
        <v>1.2991239436040325</v>
      </c>
      <c r="O108" s="1">
        <f>(O100*($B$11)+O99-$C$11)^2</f>
        <v>0.47566588321459552</v>
      </c>
      <c r="P108" s="1">
        <f>(P100*($B$11)+P99-$C$11)^2</f>
        <v>5.7398345226548395E-2</v>
      </c>
      <c r="Q108" s="1">
        <f>(Q100*($B$11)+Q99-$C$11)^2</f>
        <v>4.4321329639889474E-2</v>
      </c>
      <c r="R108" s="1">
        <f>(R100*($B$11)+R99-$C$11)^2</f>
        <v>0.43643483645462</v>
      </c>
      <c r="S108" s="1">
        <f>(S100*($B$11)+S99-$C$11)^2</f>
        <v>1.233738865670736</v>
      </c>
      <c r="T108" s="1">
        <f>(T100*($B$11)+T99-$C$11)^2</f>
        <v>2.4362334172882441</v>
      </c>
      <c r="U108" s="1">
        <f>(U100*($B$11)+U99-$C$11)^2</f>
        <v>4.0439184913071413</v>
      </c>
      <c r="V108" s="1">
        <f>(V100*($B$11)+V99-$C$11)^2</f>
        <v>6.056794087727428</v>
      </c>
      <c r="W108" s="1">
        <f>(W100*($B$11)+W99-$C$11)^2</f>
        <v>8.4748602065490939</v>
      </c>
    </row>
    <row r="109" spans="10:24" x14ac:dyDescent="0.3">
      <c r="J109">
        <v>8</v>
      </c>
      <c r="K109" s="1">
        <f>(K100*($B$12)+K99-$C$12)^2</f>
        <v>6.554235973322986</v>
      </c>
      <c r="L109" s="1">
        <f>(L100*($B$12)+L99-$C$12)^2</f>
        <v>4.1849602692551535</v>
      </c>
      <c r="M109" s="1">
        <f>(M100*($B$12)+M99-$C$12)^2</f>
        <v>2.3449130026095419</v>
      </c>
      <c r="N109" s="1">
        <f>(N100*($B$12)+N99-$C$12)^2</f>
        <v>1.0340941733861495</v>
      </c>
      <c r="O109" s="1">
        <f>(O100*($B$12)+O99-$C$12)^2</f>
        <v>0.25250378158497971</v>
      </c>
      <c r="P109" s="1">
        <f>(P100*($B$12)+P99-$C$12)^2</f>
        <v>1.418272060326165E-4</v>
      </c>
      <c r="Q109" s="1">
        <f>(Q100*($B$12)+Q99-$C$12)^2</f>
        <v>0.27700831024930639</v>
      </c>
      <c r="R109" s="1">
        <f>(R100*($B$12)+R99-$C$12)^2</f>
        <v>1.0831032307148047</v>
      </c>
      <c r="S109" s="1">
        <f>(S100*($B$12)+S99-$C$12)^2</f>
        <v>2.418426588602522</v>
      </c>
      <c r="T109" s="1">
        <f>(T100*($B$12)+T99-$C$12)^2</f>
        <v>4.28297838391246</v>
      </c>
      <c r="U109" s="1">
        <f>(U100*($B$12)+U99-$C$12)^2</f>
        <v>6.6767586166446282</v>
      </c>
      <c r="V109" s="1">
        <f>(V100*($B$12)+V99-$C$12)^2</f>
        <v>9.5997672867990111</v>
      </c>
      <c r="W109" s="1">
        <f>(W100*($B$12)+W99-$C$12)^2</f>
        <v>13.052004394375613</v>
      </c>
    </row>
    <row r="110" spans="10:24" x14ac:dyDescent="0.3">
      <c r="J110">
        <v>9</v>
      </c>
      <c r="K110" s="1">
        <f>(K100*($B$13)+K99-$C$13)^2</f>
        <v>6.9176350353158496</v>
      </c>
      <c r="L110" s="1">
        <f>(L100*($B$13)+L99-$C$13)^2</f>
        <v>4.2083742223549958</v>
      </c>
      <c r="M110" s="1">
        <f>(M100*($B$13)+M99-$C$13)^2</f>
        <v>2.168918150506645</v>
      </c>
      <c r="N110" s="1">
        <f>(N100*($B$13)+N99-$C$13)^2</f>
        <v>0.79926681977079062</v>
      </c>
      <c r="O110" s="1">
        <f>(O100*($B$13)+O99-$C$13)^2</f>
        <v>9.9420230147436769E-2</v>
      </c>
      <c r="P110" s="1">
        <f>(P100*($B$13)+P99-$C$13)^2</f>
        <v>6.9378381636582775E-2</v>
      </c>
      <c r="Q110" s="1">
        <f>(Q100*($B$13)+Q99-$C$13)^2</f>
        <v>0.70914127423822859</v>
      </c>
      <c r="R110" s="1">
        <f>(R100*($B$13)+R99-$C$13)^2</f>
        <v>2.0187089079523748</v>
      </c>
      <c r="S110" s="1">
        <f>(S100*($B$13)+S99-$C$13)^2</f>
        <v>3.998081282779014</v>
      </c>
      <c r="T110" s="1">
        <f>(T100*($B$13)+T99-$C$13)^2</f>
        <v>6.6472583987181588</v>
      </c>
      <c r="U110" s="1">
        <f>(U100*($B$13)+U99-$C$13)^2</f>
        <v>9.9662402557698044</v>
      </c>
      <c r="V110" s="1">
        <f>(V100*($B$13)+V99-$C$13)^2</f>
        <v>13.955026853933949</v>
      </c>
      <c r="W110" s="1">
        <f>(W100*($B$13)+W99-$C$13)^2</f>
        <v>18.613618193210595</v>
      </c>
    </row>
    <row r="113" spans="10:24" x14ac:dyDescent="0.3">
      <c r="J113" t="s">
        <v>2</v>
      </c>
      <c r="K113" s="1">
        <v>7</v>
      </c>
      <c r="L113" s="1">
        <f>K113</f>
        <v>7</v>
      </c>
      <c r="M113" s="1">
        <f>K113</f>
        <v>7</v>
      </c>
      <c r="N113" s="1">
        <f>K113</f>
        <v>7</v>
      </c>
      <c r="O113" s="1">
        <f>K113</f>
        <v>7</v>
      </c>
      <c r="P113" s="1">
        <f>K113</f>
        <v>7</v>
      </c>
      <c r="Q113" s="1">
        <f>K113</f>
        <v>7</v>
      </c>
      <c r="R113" s="1">
        <f>K113</f>
        <v>7</v>
      </c>
      <c r="S113" s="1">
        <f>K113</f>
        <v>7</v>
      </c>
      <c r="T113" s="1">
        <f>K113</f>
        <v>7</v>
      </c>
      <c r="U113" s="1">
        <f>K113</f>
        <v>7</v>
      </c>
      <c r="V113" s="1">
        <f>K113</f>
        <v>7</v>
      </c>
      <c r="W113" s="1">
        <f>K113</f>
        <v>7</v>
      </c>
    </row>
    <row r="114" spans="10:24" x14ac:dyDescent="0.3">
      <c r="J114" t="s">
        <v>0</v>
      </c>
      <c r="K114" s="2">
        <v>-6.6322999999999993E-2</v>
      </c>
      <c r="L114" s="1">
        <f>K114+(0.61369+0.06632)/12</f>
        <v>-9.6554999999999905E-3</v>
      </c>
      <c r="M114" s="1">
        <f t="shared" ref="M114:W114" si="16">L114+(0.61369+0.06632)/12</f>
        <v>4.7012000000000012E-2</v>
      </c>
      <c r="N114" s="1">
        <f t="shared" si="16"/>
        <v>0.10367950000000001</v>
      </c>
      <c r="O114" s="1">
        <f t="shared" si="16"/>
        <v>0.16034700000000002</v>
      </c>
      <c r="P114" s="1">
        <f t="shared" si="16"/>
        <v>0.21701450000000003</v>
      </c>
      <c r="Q114" s="1">
        <f t="shared" si="16"/>
        <v>0.27368200000000004</v>
      </c>
      <c r="R114" s="1">
        <f t="shared" si="16"/>
        <v>0.33034950000000002</v>
      </c>
      <c r="S114" s="1">
        <f t="shared" si="16"/>
        <v>0.387017</v>
      </c>
      <c r="T114" s="1">
        <f t="shared" si="16"/>
        <v>0.44368449999999998</v>
      </c>
      <c r="U114" s="1">
        <f t="shared" si="16"/>
        <v>0.50035200000000002</v>
      </c>
      <c r="V114" s="1">
        <f t="shared" si="16"/>
        <v>0.5570195</v>
      </c>
      <c r="W114" s="1">
        <f t="shared" si="16"/>
        <v>0.61368699999999998</v>
      </c>
    </row>
    <row r="115" spans="10:24" x14ac:dyDescent="0.3">
      <c r="J115" t="s">
        <v>1</v>
      </c>
      <c r="K115" s="1">
        <f t="shared" ref="K115:W115" si="17">SUM(K116:K125)</f>
        <v>50.000028993765</v>
      </c>
      <c r="L115" s="1">
        <f t="shared" si="17"/>
        <v>39.93282817387125</v>
      </c>
      <c r="M115" s="1">
        <f t="shared" si="17"/>
        <v>31.696014521040002</v>
      </c>
      <c r="N115" s="1">
        <f t="shared" si="17"/>
        <v>25.289588035271251</v>
      </c>
      <c r="O115" s="1">
        <f t="shared" si="17"/>
        <v>20.713548716565001</v>
      </c>
      <c r="P115" s="1">
        <f t="shared" si="17"/>
        <v>17.967896564921251</v>
      </c>
      <c r="Q115" s="1">
        <f t="shared" si="17"/>
        <v>17.052631580340005</v>
      </c>
      <c r="R115" s="1">
        <f t="shared" si="17"/>
        <v>17.96775376282126</v>
      </c>
      <c r="S115" s="1">
        <f t="shared" si="17"/>
        <v>20.713263112364995</v>
      </c>
      <c r="T115" s="1">
        <f t="shared" si="17"/>
        <v>25.289159628971255</v>
      </c>
      <c r="U115" s="1">
        <f t="shared" si="17"/>
        <v>31.695443312640002</v>
      </c>
      <c r="V115" s="1">
        <f t="shared" si="17"/>
        <v>39.932114163371246</v>
      </c>
      <c r="W115" s="1">
        <f t="shared" si="17"/>
        <v>49.999172181165008</v>
      </c>
      <c r="X115" s="1">
        <f>K115-W115</f>
        <v>8.5681259999148551E-4</v>
      </c>
    </row>
    <row r="116" spans="10:24" x14ac:dyDescent="0.3">
      <c r="J116">
        <v>1</v>
      </c>
      <c r="K116" s="1">
        <f>(K114*($B$5)+K113-$C$5)^2</f>
        <v>8.2158075403290027</v>
      </c>
      <c r="L116" s="1">
        <f>(L114*($B$5)+L113-$C$5)^2</f>
        <v>7.8941640286802546</v>
      </c>
      <c r="M116" s="1">
        <f>(M114*($B$5)+M113-$C$5)^2</f>
        <v>7.5789429281440057</v>
      </c>
      <c r="N116" s="1">
        <f>(N114*($B$5)+N113-$C$5)^2</f>
        <v>7.2701442387202526</v>
      </c>
      <c r="O116" s="1">
        <f>(O114*($B$5)+O113-$C$5)^2</f>
        <v>6.967767960409005</v>
      </c>
      <c r="P116" s="1">
        <f>(P114*($B$5)+P113-$C$5)^2</f>
        <v>6.6718140932102523</v>
      </c>
      <c r="Q116" s="1">
        <f>(Q114*($B$5)+Q113-$C$5)^2</f>
        <v>6.3822826371240033</v>
      </c>
      <c r="R116" s="1">
        <f>(R114*($B$5)+R113-$C$5)^2</f>
        <v>6.0991735921502555</v>
      </c>
      <c r="S116" s="1">
        <f>(S114*($B$5)+S113-$C$5)^2</f>
        <v>5.8224869582890024</v>
      </c>
      <c r="T116" s="1">
        <f>(T114*($B$5)+T113-$C$5)^2</f>
        <v>5.552222735540254</v>
      </c>
      <c r="U116" s="1">
        <f>(U114*($B$5)+U113-$C$5)^2</f>
        <v>5.2883809239040014</v>
      </c>
      <c r="V116" s="1">
        <f>(V114*($B$5)+V113-$C$5)^2</f>
        <v>5.0309615233802534</v>
      </c>
      <c r="W116" s="1">
        <f>(W114*($B$5)+W113-$C$5)^2</f>
        <v>4.7799645339690047</v>
      </c>
    </row>
    <row r="117" spans="10:24" x14ac:dyDescent="0.3">
      <c r="J117">
        <v>2</v>
      </c>
      <c r="K117" s="1">
        <f>(K114*($B$6)+K113-$C$6)^2</f>
        <v>7.4673541613159999</v>
      </c>
      <c r="L117" s="1">
        <f>(L114*($B$6)+L113-$C$6)^2</f>
        <v>6.8607901147209986</v>
      </c>
      <c r="M117" s="1">
        <f>(M114*($B$6)+M113-$C$6)^2</f>
        <v>6.2799157125759981</v>
      </c>
      <c r="N117" s="1">
        <f>(N114*($B$6)+N113-$C$6)^2</f>
        <v>5.7247309548809966</v>
      </c>
      <c r="O117" s="1">
        <f>(O114*($B$6)+O113-$C$6)^2</f>
        <v>5.1952358416360003</v>
      </c>
      <c r="P117" s="1">
        <f>(P114*($B$6)+P113-$C$6)^2</f>
        <v>4.6914303728409994</v>
      </c>
      <c r="Q117" s="1">
        <f>(Q114*($B$6)+Q113-$C$6)^2</f>
        <v>4.2133145484959984</v>
      </c>
      <c r="R117" s="1">
        <f>(R114*($B$6)+R113-$C$6)^2</f>
        <v>3.7608883686009982</v>
      </c>
      <c r="S117" s="1">
        <f>(S114*($B$6)+S113-$C$6)^2</f>
        <v>3.3341518331559974</v>
      </c>
      <c r="T117" s="1">
        <f>(T114*($B$6)+T113-$C$6)^2</f>
        <v>2.933104942161</v>
      </c>
      <c r="U117" s="1">
        <f>(U114*($B$6)+U113-$C$6)^2</f>
        <v>2.5577476956159968</v>
      </c>
      <c r="V117" s="1">
        <f>(V114*($B$6)+V113-$C$6)^2</f>
        <v>2.2080800935209988</v>
      </c>
      <c r="W117" s="1">
        <f>(W114*($B$6)+W113-$C$6)^2</f>
        <v>1.8841021358760008</v>
      </c>
    </row>
    <row r="118" spans="10:24" x14ac:dyDescent="0.3">
      <c r="J118">
        <v>3</v>
      </c>
      <c r="K118" s="1">
        <f>(K114*($B$7)+K113-$C$7)^2</f>
        <v>6.7546398629610014</v>
      </c>
      <c r="L118" s="1">
        <f>(L114*($B$7)+L113-$C$7)^2</f>
        <v>5.8998782581222526</v>
      </c>
      <c r="M118" s="1">
        <f>(M114*($B$7)+M113-$C$7)^2</f>
        <v>5.102918353296003</v>
      </c>
      <c r="N118" s="1">
        <f>(N114*($B$7)+N113-$C$7)^2</f>
        <v>4.3637601484822497</v>
      </c>
      <c r="O118" s="1">
        <f>(O114*($B$7)+O113-$C$7)^2</f>
        <v>3.6824036436810004</v>
      </c>
      <c r="P118" s="1">
        <f>(P114*($B$7)+P113-$C$7)^2</f>
        <v>3.058848838892251</v>
      </c>
      <c r="Q118" s="1">
        <f>(Q114*($B$7)+Q113-$C$7)^2</f>
        <v>2.4930957341160012</v>
      </c>
      <c r="R118" s="1">
        <f>(R114*($B$7)+R113-$C$7)^2</f>
        <v>1.9851443293522517</v>
      </c>
      <c r="S118" s="1">
        <f>(S114*($B$7)+S113-$C$7)^2</f>
        <v>1.5349946246009996</v>
      </c>
      <c r="T118" s="1">
        <f>(T114*($B$7)+T113-$C$7)^2</f>
        <v>1.142646619862252</v>
      </c>
      <c r="U118" s="1">
        <f>(U114*($B$7)+U113-$C$7)^2</f>
        <v>0.80810031513600034</v>
      </c>
      <c r="V118" s="1">
        <f>(V114*($B$7)+V113-$C$7)^2</f>
        <v>0.53135571042224927</v>
      </c>
      <c r="W118" s="1">
        <f>(W114*($B$7)+W113-$C$7)^2</f>
        <v>0.31241280572100055</v>
      </c>
    </row>
    <row r="119" spans="10:24" x14ac:dyDescent="0.3">
      <c r="J119">
        <v>4</v>
      </c>
      <c r="K119" s="1">
        <f>(K114*($B$8)+K113-$C$8)^2</f>
        <v>6.0776646452639946</v>
      </c>
      <c r="L119" s="1">
        <f>(L114*($B$8)+L113-$C$8)^2</f>
        <v>5.0114284588839979</v>
      </c>
      <c r="M119" s="1">
        <f>(M114*($B$8)+M113-$C$8)^2</f>
        <v>4.0479508503039963</v>
      </c>
      <c r="N119" s="1">
        <f>(N114*($B$8)+N113-$C$8)^2</f>
        <v>3.1872318195239986</v>
      </c>
      <c r="O119" s="1">
        <f>(O114*($B$8)+O113-$C$8)^2</f>
        <v>2.4292713665439978</v>
      </c>
      <c r="P119" s="1">
        <f>(P114*($B$8)+P113-$C$8)^2</f>
        <v>1.7740694913639969</v>
      </c>
      <c r="Q119" s="1">
        <f>(Q114*($B$8)+Q113-$C$8)^2</f>
        <v>1.2216261939839985</v>
      </c>
      <c r="R119" s="1">
        <f>(R114*($B$8)+R113-$C$8)^2</f>
        <v>0.77194147440399818</v>
      </c>
      <c r="S119" s="1">
        <f>(S114*($B$8)+S113-$C$8)^2</f>
        <v>0.42501533262399821</v>
      </c>
      <c r="T119" s="1">
        <f>(T114*($B$8)+T113-$C$8)^2</f>
        <v>0.18084776864400001</v>
      </c>
      <c r="U119" s="1">
        <f>(U114*($B$8)+U113-$C$8)^2</f>
        <v>3.9438782463999865E-2</v>
      </c>
      <c r="V119" s="1">
        <f>(V114*($B$8)+V113-$C$8)^2</f>
        <v>7.883740840000401E-4</v>
      </c>
      <c r="W119" s="1">
        <f>(W114*($B$8)+W113-$C$8)^2</f>
        <v>6.4896543504000551E-2</v>
      </c>
    </row>
    <row r="120" spans="10:24" x14ac:dyDescent="0.3">
      <c r="J120">
        <v>5</v>
      </c>
      <c r="K120" s="1">
        <f>(K114*($B$9)+K113-$C$9)^2</f>
        <v>5.436428508225001</v>
      </c>
      <c r="L120" s="1">
        <f>(L114*($B$9)+L113-$C$9)^2</f>
        <v>4.1954407170062504</v>
      </c>
      <c r="M120" s="1">
        <f>(M114*($B$9)+M113-$C$9)^2</f>
        <v>3.1150132036000007</v>
      </c>
      <c r="N120" s="1">
        <f>(N114*($B$9)+N113-$C$9)^2</f>
        <v>2.1951459680062504</v>
      </c>
      <c r="O120" s="1">
        <f>(O114*($B$9)+O113-$C$9)^2</f>
        <v>1.4358390102250003</v>
      </c>
      <c r="P120" s="1">
        <f>(P114*($B$9)+P113-$C$9)^2</f>
        <v>0.83709233025624863</v>
      </c>
      <c r="Q120" s="1">
        <f>(Q114*($B$9)+Q113-$C$9)^2</f>
        <v>0.39890592809999897</v>
      </c>
      <c r="R120" s="1">
        <f>(R114*($B$9)+R113-$C$9)^2</f>
        <v>0.12127980375624943</v>
      </c>
      <c r="S120" s="1">
        <f>(S114*($B$9)+S113-$C$9)^2</f>
        <v>4.2139572249998919E-3</v>
      </c>
      <c r="T120" s="1">
        <f>(T114*($B$9)+T113-$C$9)^2</f>
        <v>4.7708388506249595E-2</v>
      </c>
      <c r="U120" s="1">
        <f>(U114*($B$9)+U113-$C$9)^2</f>
        <v>0.25176309760000087</v>
      </c>
      <c r="V120" s="1">
        <f>(V114*($B$9)+V113-$C$9)^2</f>
        <v>0.61637808450624865</v>
      </c>
      <c r="W120" s="1">
        <f>(W114*($B$9)+W113-$C$9)^2</f>
        <v>1.1415533492250018</v>
      </c>
    </row>
    <row r="121" spans="10:24" x14ac:dyDescent="0.3">
      <c r="J121">
        <v>6</v>
      </c>
      <c r="K121" s="1">
        <f>(K114*($B$10)+K113-$C$10)^2</f>
        <v>4.8309314518440027</v>
      </c>
      <c r="L121" s="1">
        <f>(L114*($B$10)+L113-$C$10)^2</f>
        <v>3.4519150324890036</v>
      </c>
      <c r="M121" s="1">
        <f>(M114*($B$10)+M113-$C$10)^2</f>
        <v>2.3041054131840011</v>
      </c>
      <c r="N121" s="1">
        <f>(N114*($B$10)+N113-$C$10)^2</f>
        <v>1.3875025939290018</v>
      </c>
      <c r="O121" s="1">
        <f>(O114*($B$10)+O113-$C$10)^2</f>
        <v>0.70210657472400029</v>
      </c>
      <c r="P121" s="1">
        <f>(P114*($B$10)+P113-$C$10)^2</f>
        <v>0.24791735556900049</v>
      </c>
      <c r="Q121" s="1">
        <f>(Q114*($B$10)+Q113-$C$10)^2</f>
        <v>2.493493646400026E-2</v>
      </c>
      <c r="R121" s="1">
        <f>(R114*($B$10)+R113-$C$10)^2</f>
        <v>3.3159317408999578E-2</v>
      </c>
      <c r="S121" s="1">
        <f>(S114*($B$10)+S113-$C$10)^2</f>
        <v>0.27259049840400029</v>
      </c>
      <c r="T121" s="1">
        <f>(T114*($B$10)+T113-$C$10)^2</f>
        <v>0.74322847944899684</v>
      </c>
      <c r="U121" s="1">
        <f>(U114*($B$10)+U113-$C$10)^2</f>
        <v>1.4450732605439991</v>
      </c>
      <c r="V121" s="1">
        <f>(V114*($B$10)+V113-$C$10)^2</f>
        <v>2.3781248416889977</v>
      </c>
      <c r="W121" s="1">
        <f>(W114*($B$10)+W113-$C$10)^2</f>
        <v>3.5423832228839962</v>
      </c>
    </row>
    <row r="122" spans="10:24" x14ac:dyDescent="0.3">
      <c r="J122">
        <v>7</v>
      </c>
      <c r="K122" s="1">
        <f>(K114*($B$11)+K113-$C$11)^2</f>
        <v>4.2611734761209972</v>
      </c>
      <c r="L122" s="1">
        <f>(L114*($B$11)+L113-$C$11)^2</f>
        <v>2.7808514053322497</v>
      </c>
      <c r="M122" s="1">
        <f>(M114*($B$11)+M113-$C$11)^2</f>
        <v>1.6152274790559993</v>
      </c>
      <c r="N122" s="1">
        <f>(N114*($B$11)+N113-$C$11)^2</f>
        <v>0.76430169729224917</v>
      </c>
      <c r="O122" s="1">
        <f>(O114*($B$11)+O113-$C$11)^2</f>
        <v>0.22807406004099934</v>
      </c>
      <c r="P122" s="1">
        <f>(P114*($B$11)+P113-$C$11)^2</f>
        <v>6.5445673022499979E-3</v>
      </c>
      <c r="Q122" s="1">
        <f>(Q114*($B$11)+Q113-$C$11)^2</f>
        <v>9.9713219076000698E-2</v>
      </c>
      <c r="R122" s="1">
        <f>(R114*($B$11)+R113-$C$11)^2</f>
        <v>0.50758001536225061</v>
      </c>
      <c r="S122" s="1">
        <f>(S114*($B$11)+S113-$C$11)^2</f>
        <v>1.2301449561609994</v>
      </c>
      <c r="T122" s="1">
        <f>(T114*($B$11)+T113-$C$11)^2</f>
        <v>2.2674080414722524</v>
      </c>
      <c r="U122" s="1">
        <f>(U114*($B$11)+U113-$C$11)^2</f>
        <v>3.6193692712960006</v>
      </c>
      <c r="V122" s="1">
        <f>(V114*($B$11)+V113-$C$11)^2</f>
        <v>5.2860286456322561</v>
      </c>
      <c r="W122" s="1">
        <f>(W114*($B$11)+W113-$C$11)^2</f>
        <v>7.2673861644810032</v>
      </c>
    </row>
    <row r="123" spans="10:24" x14ac:dyDescent="0.3">
      <c r="J123">
        <v>8</v>
      </c>
      <c r="K123" s="1">
        <f>(K114*($B$12)+K113-$C$12)^2</f>
        <v>3.7271545810560021</v>
      </c>
      <c r="L123" s="1">
        <f>(L114*($B$12)+L113-$C$12)^2</f>
        <v>2.1822498355360018</v>
      </c>
      <c r="M123" s="1">
        <f>(M114*($B$12)+M113-$C$12)^2</f>
        <v>1.0483794012159999</v>
      </c>
      <c r="N123" s="1">
        <f>(N114*($B$12)+N113-$C$12)^2</f>
        <v>0.32554327809600009</v>
      </c>
      <c r="O123" s="1">
        <f>(O114*($B$12)+O113-$C$12)^2</f>
        <v>1.374146617600005E-2</v>
      </c>
      <c r="P123" s="1">
        <f>(P114*($B$12)+P113-$C$12)^2</f>
        <v>0.11297396545600036</v>
      </c>
      <c r="Q123" s="1">
        <f>(Q114*($B$12)+Q113-$C$12)^2</f>
        <v>0.62324077593599925</v>
      </c>
      <c r="R123" s="1">
        <f>(R114*($B$12)+R113-$C$12)^2</f>
        <v>1.5445418976160006</v>
      </c>
      <c r="S123" s="1">
        <f>(S114*($B$12)+S113-$C$12)^2</f>
        <v>2.8768773304959971</v>
      </c>
      <c r="T123" s="1">
        <f>(T114*($B$12)+T113-$C$12)^2</f>
        <v>4.6202470745759996</v>
      </c>
      <c r="U123" s="1">
        <f>(U114*($B$12)+U113-$C$12)^2</f>
        <v>6.7746511298559939</v>
      </c>
      <c r="V123" s="1">
        <f>(V114*($B$12)+V113-$C$12)^2</f>
        <v>9.3400894963359971</v>
      </c>
      <c r="W123" s="1">
        <f>(W114*($B$12)+W113-$C$12)^2</f>
        <v>12.316562174016003</v>
      </c>
    </row>
    <row r="124" spans="10:24" x14ac:dyDescent="0.3">
      <c r="J124">
        <v>9</v>
      </c>
      <c r="K124" s="1">
        <f>(K114*($B$13)+K113-$C$13)^2</f>
        <v>3.228874766648997</v>
      </c>
      <c r="L124" s="1">
        <f>(L114*($B$13)+L113-$C$13)^2</f>
        <v>1.6561103231002468</v>
      </c>
      <c r="M124" s="1">
        <f>(M114*($B$13)+M113-$C$13)^2</f>
        <v>0.6035611796639988</v>
      </c>
      <c r="N124" s="1">
        <f>(N114*($B$13)+N113-$C$13)^2</f>
        <v>7.1227336340249386E-2</v>
      </c>
      <c r="O124" s="1">
        <f>(O114*($B$13)+O113-$C$13)^2</f>
        <v>5.910879312900031E-2</v>
      </c>
      <c r="P124" s="1">
        <f>(P114*($B$13)+P113-$C$13)^2</f>
        <v>0.56720555003025153</v>
      </c>
      <c r="Q124" s="1">
        <f>(Q114*($B$13)+Q113-$C$13)^2</f>
        <v>1.5955176070440036</v>
      </c>
      <c r="R124" s="1">
        <f>(R114*($B$13)+R113-$C$13)^2</f>
        <v>3.1440449641702566</v>
      </c>
      <c r="S124" s="1">
        <f>(S114*($B$13)+S113-$C$13)^2</f>
        <v>5.2127876214090021</v>
      </c>
      <c r="T124" s="1">
        <f>(T114*($B$13)+T113-$C$13)^2</f>
        <v>7.8017455787602543</v>
      </c>
      <c r="U124" s="1">
        <f>(U114*($B$13)+U113-$C$13)^2</f>
        <v>10.910918836224008</v>
      </c>
      <c r="V124" s="1">
        <f>(V114*($B$13)+V113-$C$13)^2</f>
        <v>14.540307393800248</v>
      </c>
      <c r="W124" s="1">
        <f>(W114*($B$13)+W113-$C$13)^2</f>
        <v>18.689911251489001</v>
      </c>
    </row>
    <row r="127" spans="10:24" x14ac:dyDescent="0.3">
      <c r="J127" t="s">
        <v>2</v>
      </c>
      <c r="K127" s="1">
        <v>6</v>
      </c>
      <c r="L127" s="1">
        <f>K127</f>
        <v>6</v>
      </c>
      <c r="M127" s="1">
        <f>K127</f>
        <v>6</v>
      </c>
      <c r="N127" s="1">
        <f>K127</f>
        <v>6</v>
      </c>
      <c r="O127" s="1">
        <f>K127</f>
        <v>6</v>
      </c>
      <c r="P127" s="1">
        <f>K127</f>
        <v>6</v>
      </c>
      <c r="Q127" s="1">
        <f>K127</f>
        <v>6</v>
      </c>
      <c r="R127" s="1">
        <f>K127</f>
        <v>6</v>
      </c>
      <c r="S127" s="1">
        <f>K127</f>
        <v>6</v>
      </c>
      <c r="T127" s="1">
        <f>K127</f>
        <v>6</v>
      </c>
      <c r="U127" s="1">
        <f>K127</f>
        <v>6</v>
      </c>
      <c r="V127" s="1">
        <f>K127</f>
        <v>6</v>
      </c>
      <c r="W127" s="1">
        <f>K127</f>
        <v>6</v>
      </c>
    </row>
    <row r="128" spans="10:24" x14ac:dyDescent="0.3">
      <c r="J128" t="s">
        <v>0</v>
      </c>
      <c r="K128" s="2">
        <v>0.16877</v>
      </c>
      <c r="L128" s="1">
        <f>K128+(-0.16877+0.69439)/12</f>
        <v>0.21257166666666666</v>
      </c>
      <c r="M128" s="1">
        <f t="shared" ref="M128:W128" si="18">L128+(-0.16877+0.69439)/12</f>
        <v>0.25637333333333334</v>
      </c>
      <c r="N128" s="1">
        <f t="shared" si="18"/>
        <v>0.30017500000000003</v>
      </c>
      <c r="O128" s="1">
        <f t="shared" si="18"/>
        <v>0.34397666666666671</v>
      </c>
      <c r="P128" s="1">
        <f t="shared" si="18"/>
        <v>0.38777833333333339</v>
      </c>
      <c r="Q128" s="1">
        <f t="shared" si="18"/>
        <v>0.43158000000000007</v>
      </c>
      <c r="R128" s="1">
        <f t="shared" si="18"/>
        <v>0.47538166666666676</v>
      </c>
      <c r="S128" s="1">
        <f t="shared" si="18"/>
        <v>0.51918333333333344</v>
      </c>
      <c r="T128" s="1">
        <f t="shared" si="18"/>
        <v>0.56298500000000007</v>
      </c>
      <c r="U128" s="1">
        <f t="shared" si="18"/>
        <v>0.6067866666666667</v>
      </c>
      <c r="V128" s="1">
        <f t="shared" si="18"/>
        <v>0.65058833333333332</v>
      </c>
      <c r="W128" s="1">
        <f t="shared" si="18"/>
        <v>0.69438999999999995</v>
      </c>
    </row>
    <row r="129" spans="10:24" x14ac:dyDescent="0.3">
      <c r="J129" t="s">
        <v>1</v>
      </c>
      <c r="K129" s="1">
        <f t="shared" ref="K129:W129" si="19">SUM(K130:K139)</f>
        <v>50.000324176500008</v>
      </c>
      <c r="L129" s="1">
        <f t="shared" si="19"/>
        <v>43.985583338791677</v>
      </c>
      <c r="M129" s="1">
        <f t="shared" si="19"/>
        <v>39.064436522666668</v>
      </c>
      <c r="N129" s="1">
        <f t="shared" si="19"/>
        <v>35.236883728125008</v>
      </c>
      <c r="O129" s="1">
        <f t="shared" si="19"/>
        <v>32.502924955166669</v>
      </c>
      <c r="P129" s="1">
        <f t="shared" si="19"/>
        <v>30.86256020379167</v>
      </c>
      <c r="Q129" s="1">
        <f t="shared" si="19"/>
        <v>30.315789473999999</v>
      </c>
      <c r="R129" s="1">
        <f t="shared" si="19"/>
        <v>30.862612765791688</v>
      </c>
      <c r="S129" s="1">
        <f t="shared" si="19"/>
        <v>32.50303007916667</v>
      </c>
      <c r="T129" s="1">
        <f t="shared" si="19"/>
        <v>35.237041414125002</v>
      </c>
      <c r="U129" s="1">
        <f t="shared" si="19"/>
        <v>39.06464677066667</v>
      </c>
      <c r="V129" s="1">
        <f t="shared" si="19"/>
        <v>43.985846148791673</v>
      </c>
      <c r="W129" s="1">
        <f t="shared" si="19"/>
        <v>50.000639548500004</v>
      </c>
      <c r="X129" s="1">
        <f>K129-W129</f>
        <v>-3.153719999957616E-4</v>
      </c>
    </row>
    <row r="130" spans="10:24" x14ac:dyDescent="0.3">
      <c r="J130">
        <v>1</v>
      </c>
      <c r="K130" s="1">
        <f>(K128*($B$5)+K127-$C$5)^2</f>
        <v>13.185831312900003</v>
      </c>
      <c r="L130" s="1">
        <f>(L128*($B$5)+L127-$C$5)^2</f>
        <v>12.869642046802785</v>
      </c>
      <c r="M130" s="1">
        <f>(M128*($B$5)+M127-$C$5)^2</f>
        <v>12.557289952711116</v>
      </c>
      <c r="N130" s="1">
        <f>(N128*($B$5)+N127-$C$5)^2</f>
        <v>12.248775030625003</v>
      </c>
      <c r="O130" s="1">
        <f>(O128*($B$5)+O127-$C$5)^2</f>
        <v>11.944097280544451</v>
      </c>
      <c r="P130" s="1">
        <f>(P128*($B$5)+P127-$C$5)^2</f>
        <v>11.643256702469449</v>
      </c>
      <c r="Q130" s="1">
        <f>(Q128*($B$5)+Q127-$C$5)^2</f>
        <v>11.346253296400002</v>
      </c>
      <c r="R130" s="1">
        <f>(R128*($B$5)+R127-$C$5)^2</f>
        <v>11.053087062336118</v>
      </c>
      <c r="S130" s="1">
        <f>(S128*($B$5)+S127-$C$5)^2</f>
        <v>10.763758000277782</v>
      </c>
      <c r="T130" s="1">
        <f>(T128*($B$5)+T127-$C$5)^2</f>
        <v>10.478266110225002</v>
      </c>
      <c r="U130" s="1">
        <f>(U128*($B$5)+U127-$C$5)^2</f>
        <v>10.196611392177784</v>
      </c>
      <c r="V130" s="1">
        <f>(V128*($B$5)+V127-$C$5)^2</f>
        <v>9.9187938461361149</v>
      </c>
      <c r="W130" s="1">
        <f>(W128*($B$5)+W127-$C$5)^2</f>
        <v>9.6448134721000027</v>
      </c>
    </row>
    <row r="131" spans="10:24" x14ac:dyDescent="0.3">
      <c r="J131">
        <v>2</v>
      </c>
      <c r="K131" s="1">
        <f>(K128*($B$6)+K127-$C$6)^2</f>
        <v>10.643645251599999</v>
      </c>
      <c r="L131" s="1">
        <f>(L128*($B$6)+L127-$C$6)^2</f>
        <v>10.079714853877773</v>
      </c>
      <c r="M131" s="1">
        <f>(M128*($B$6)+M127-$C$6)^2</f>
        <v>9.531133144177776</v>
      </c>
      <c r="N131" s="1">
        <f>(N128*($B$6)+N127-$C$6)^2</f>
        <v>8.997900122499999</v>
      </c>
      <c r="O131" s="1">
        <f>(O128*($B$6)+O127-$C$6)^2</f>
        <v>8.4800157888444403</v>
      </c>
      <c r="P131" s="1">
        <f>(P128*($B$6)+P127-$C$6)^2</f>
        <v>7.9774801432111087</v>
      </c>
      <c r="Q131" s="1">
        <f>(Q128*($B$6)+Q127-$C$6)^2</f>
        <v>7.4902931855999952</v>
      </c>
      <c r="R131" s="1">
        <f>(R128*($B$6)+R127-$C$6)^2</f>
        <v>7.018454916011108</v>
      </c>
      <c r="S131" s="1">
        <f>(S128*($B$6)+S127-$C$6)^2</f>
        <v>6.5619653344444426</v>
      </c>
      <c r="T131" s="1">
        <f>(T128*($B$6)+T127-$C$6)^2</f>
        <v>6.1208244408999954</v>
      </c>
      <c r="U131" s="1">
        <f>(U128*($B$6)+U127-$C$6)^2</f>
        <v>5.6950322353777745</v>
      </c>
      <c r="V131" s="1">
        <f>(V128*($B$6)+V127-$C$6)^2</f>
        <v>5.2845887178777762</v>
      </c>
      <c r="W131" s="1">
        <f>(W128*($B$6)+W127-$C$6)^2</f>
        <v>4.8894938883999997</v>
      </c>
    </row>
    <row r="132" spans="10:24" x14ac:dyDescent="0.3">
      <c r="J132">
        <v>3</v>
      </c>
      <c r="K132" s="1">
        <f>(K128*($B$7)+K127-$C$7)^2</f>
        <v>8.3734418161000015</v>
      </c>
      <c r="L132" s="1">
        <f>(L128*($B$7)+L127-$C$7)^2</f>
        <v>7.6302184212250017</v>
      </c>
      <c r="M132" s="1">
        <f>(M128*($B$7)+M127-$C$7)^2</f>
        <v>6.9215295744000018</v>
      </c>
      <c r="N132" s="1">
        <f>(N128*($B$7)+N127-$C$7)^2</f>
        <v>6.2473752756250018</v>
      </c>
      <c r="O132" s="1">
        <f>(O128*($B$7)+O127-$C$7)^2</f>
        <v>5.6077555249000017</v>
      </c>
      <c r="P132" s="1">
        <f>(P128*($B$7)+P127-$C$7)^2</f>
        <v>5.0026703222250015</v>
      </c>
      <c r="Q132" s="1">
        <f>(Q128*($B$7)+Q127-$C$7)^2</f>
        <v>4.4321196676000012</v>
      </c>
      <c r="R132" s="1">
        <f>(R128*($B$7)+R127-$C$7)^2</f>
        <v>3.8961035610250012</v>
      </c>
      <c r="S132" s="1">
        <f>(S128*($B$7)+S127-$C$7)^2</f>
        <v>3.394622002499998</v>
      </c>
      <c r="T132" s="1">
        <f>(T128*($B$7)+T127-$C$7)^2</f>
        <v>2.9276749920250014</v>
      </c>
      <c r="U132" s="1">
        <f>(U128*($B$7)+U127-$C$7)^2</f>
        <v>2.4952625296000011</v>
      </c>
      <c r="V132" s="1">
        <f>(V128*($B$7)+V127-$C$7)^2</f>
        <v>2.0973846152250011</v>
      </c>
      <c r="W132" s="1">
        <f>(W128*($B$7)+W127-$C$7)^2</f>
        <v>1.7340412489000034</v>
      </c>
    </row>
    <row r="133" spans="10:24" x14ac:dyDescent="0.3">
      <c r="J133">
        <v>4</v>
      </c>
      <c r="K133" s="1">
        <f>(K128*($B$8)+K127-$C$8)^2</f>
        <v>6.375221006399995</v>
      </c>
      <c r="L133" s="1">
        <f>(L128*($B$8)+L127-$C$8)^2</f>
        <v>5.5211527488444423</v>
      </c>
      <c r="M133" s="1">
        <f>(M128*($B$8)+M127-$C$8)^2</f>
        <v>4.7284792433777749</v>
      </c>
      <c r="N133" s="1">
        <f>(N128*($B$8)+N127-$C$8)^2</f>
        <v>3.997200489999996</v>
      </c>
      <c r="O133" s="1">
        <f>(O128*($B$8)+O127-$C$8)^2</f>
        <v>3.3273164887111064</v>
      </c>
      <c r="P133" s="1">
        <f>(P128*($B$8)+P127-$C$8)^2</f>
        <v>2.7188272395111088</v>
      </c>
      <c r="Q133" s="1">
        <f>(Q128*($B$8)+Q127-$C$8)^2</f>
        <v>2.171732742399997</v>
      </c>
      <c r="R133" s="1">
        <f>(R128*($B$8)+R127-$C$8)^2</f>
        <v>1.6860329973777743</v>
      </c>
      <c r="S133" s="1">
        <f>(S128*($B$8)+S127-$C$8)^2</f>
        <v>1.2617280044444428</v>
      </c>
      <c r="T133" s="1">
        <f>(T128*($B$8)+T127-$C$8)^2</f>
        <v>0.89881776359999643</v>
      </c>
      <c r="U133" s="1">
        <f>(U128*($B$8)+U127-$C$8)^2</f>
        <v>0.59730227484444243</v>
      </c>
      <c r="V133" s="1">
        <f>(V128*($B$8)+V127-$C$8)^2</f>
        <v>0.35718153817777698</v>
      </c>
      <c r="W133" s="1">
        <f>(W128*($B$8)+W127-$C$8)^2</f>
        <v>0.17845555359999993</v>
      </c>
    </row>
    <row r="134" spans="10:24" x14ac:dyDescent="0.3">
      <c r="J134">
        <v>5</v>
      </c>
      <c r="K134" s="1">
        <f>(K128*($B$9)+K127-$C$9)^2</f>
        <v>4.6489828225000007</v>
      </c>
      <c r="L134" s="1">
        <f>(L128*($B$9)+L127-$C$9)^2</f>
        <v>3.7525178367361134</v>
      </c>
      <c r="M134" s="1">
        <f>(M128*($B$9)+M127-$C$9)^2</f>
        <v>2.9519821511111108</v>
      </c>
      <c r="N134" s="1">
        <f>(N128*($B$9)+N127-$C$9)^2</f>
        <v>2.247375765624998</v>
      </c>
      <c r="O134" s="1">
        <f>(O128*($B$9)+O127-$C$9)^2</f>
        <v>1.638698680277777</v>
      </c>
      <c r="P134" s="1">
        <f>(P128*($B$9)+P127-$C$9)^2</f>
        <v>1.1259508950694443</v>
      </c>
      <c r="Q134" s="1">
        <f>(Q128*($B$9)+Q127-$C$9)^2</f>
        <v>0.70913240999999749</v>
      </c>
      <c r="R134" s="1">
        <f>(R128*($B$9)+R127-$C$9)^2</f>
        <v>0.3882432250694452</v>
      </c>
      <c r="S134" s="1">
        <f>(S128*($B$9)+S127-$C$9)^2</f>
        <v>0.16328334027777708</v>
      </c>
      <c r="T134" s="1">
        <f>(T128*($B$9)+T127-$C$9)^2</f>
        <v>3.4252755624999791E-2</v>
      </c>
      <c r="U134" s="1">
        <f>(U128*($B$9)+U127-$C$9)^2</f>
        <v>1.1514711111111288E-3</v>
      </c>
      <c r="V134" s="1">
        <f>(V128*($B$9)+V127-$C$9)^2</f>
        <v>6.3979486736111091E-2</v>
      </c>
      <c r="W134" s="1">
        <f>(W128*($B$9)+W127-$C$9)^2</f>
        <v>0.22273680249999966</v>
      </c>
    </row>
    <row r="135" spans="10:24" x14ac:dyDescent="0.3">
      <c r="J135">
        <v>6</v>
      </c>
      <c r="K135" s="1">
        <f>(K128*($B$10)+K127-$C$10)^2</f>
        <v>3.1947272644000022</v>
      </c>
      <c r="L135" s="1">
        <f>(L128*($B$10)+L127-$C$10)^2</f>
        <v>2.3243136849000021</v>
      </c>
      <c r="M135" s="1">
        <f>(M128*($B$10)+M127-$C$10)^2</f>
        <v>1.5920382976000016</v>
      </c>
      <c r="N135" s="1">
        <f>(N128*($B$10)+N127-$C$10)^2</f>
        <v>0.9979011025000013</v>
      </c>
      <c r="O135" s="1">
        <f>(O128*($B$10)+O127-$C$10)^2</f>
        <v>0.54190209960000102</v>
      </c>
      <c r="P135" s="1">
        <f>(P128*($B$10)+P127-$C$10)^2</f>
        <v>0.22404128890000066</v>
      </c>
      <c r="Q135" s="1">
        <f>(Q128*($B$10)+Q127-$C$10)^2</f>
        <v>4.4318670400000294E-2</v>
      </c>
      <c r="R135" s="1">
        <f>(R128*($B$10)+R127-$C$10)^2</f>
        <v>2.7342440999999248E-3</v>
      </c>
      <c r="S135" s="1">
        <f>(S128*($B$10)+S127-$C$10)^2</f>
        <v>9.9288010000000662E-2</v>
      </c>
      <c r="T135" s="1">
        <f>(T128*($B$10)+T127-$C$10)^2</f>
        <v>0.33397996809999914</v>
      </c>
      <c r="U135" s="1">
        <f>(U128*($B$10)+U127-$C$10)^2</f>
        <v>0.70681011839999874</v>
      </c>
      <c r="V135" s="1">
        <f>(V128*($B$10)+V127-$C$10)^2</f>
        <v>1.2177784608999984</v>
      </c>
      <c r="W135" s="1">
        <f>(W128*($B$10)+W127-$C$10)^2</f>
        <v>1.8668849955999978</v>
      </c>
    </row>
    <row r="136" spans="10:24" x14ac:dyDescent="0.3">
      <c r="J136">
        <v>7</v>
      </c>
      <c r="K136" s="1">
        <f>(K128*($B$11)+K127-$C$11)^2</f>
        <v>2.0124543320999977</v>
      </c>
      <c r="L136" s="1">
        <f>(L128*($B$11)+L127-$C$11)^2</f>
        <v>1.2365402933361107</v>
      </c>
      <c r="M136" s="1">
        <f>(M128*($B$11)+M127-$C$11)^2</f>
        <v>0.64864768284444374</v>
      </c>
      <c r="N136" s="1">
        <f>(N128*($B$11)+N127-$C$11)^2</f>
        <v>0.2487765006250002</v>
      </c>
      <c r="O136" s="1">
        <f>(O128*($B$11)+O127-$C$11)^2</f>
        <v>3.692674667777774E-2</v>
      </c>
      <c r="P136" s="1">
        <f>(P128*($B$11)+P127-$C$11)^2</f>
        <v>1.3098421002777864E-2</v>
      </c>
      <c r="Q136" s="1">
        <f>(Q128*($B$11)+Q127-$C$11)^2</f>
        <v>0.17729152360000056</v>
      </c>
      <c r="R136" s="1">
        <f>(R128*($B$11)+R127-$C$11)^2</f>
        <v>0.52950605446944576</v>
      </c>
      <c r="S136" s="1">
        <f>(S128*($B$11)+S127-$C$11)^2</f>
        <v>1.0697420136111135</v>
      </c>
      <c r="T136" s="1">
        <f>(T128*($B$11)+T127-$C$11)^2</f>
        <v>1.797999401025004</v>
      </c>
      <c r="U136" s="1">
        <f>(U128*($B$11)+U127-$C$11)^2</f>
        <v>2.714278216711111</v>
      </c>
      <c r="V136" s="1">
        <f>(V128*($B$11)+V127-$C$11)^2</f>
        <v>3.8185784606694457</v>
      </c>
      <c r="W136" s="1">
        <f>(W128*($B$11)+W127-$C$11)^2</f>
        <v>5.110900132900003</v>
      </c>
    </row>
    <row r="137" spans="10:24" x14ac:dyDescent="0.3">
      <c r="J137">
        <v>8</v>
      </c>
      <c r="K137" s="1">
        <f>(K128*($B$12)+K127-$C$12)^2</f>
        <v>1.1021640256000012</v>
      </c>
      <c r="L137" s="1">
        <f>(L128*($B$12)+L127-$C$12)^2</f>
        <v>0.48919766204444565</v>
      </c>
      <c r="M137" s="1">
        <f>(M128*($B$12)+M127-$C$12)^2</f>
        <v>0.12181030684444465</v>
      </c>
      <c r="N137" s="1">
        <f>(N128*($B$12)+N127-$C$12)^2</f>
        <v>1.9600000000008118E-6</v>
      </c>
      <c r="O137" s="1">
        <f>(O128*($B$12)+O127-$C$12)^2</f>
        <v>0.12377262151111172</v>
      </c>
      <c r="P137" s="1">
        <f>(P128*($B$12)+P127-$C$12)^2</f>
        <v>0.4931222913777773</v>
      </c>
      <c r="Q137" s="1">
        <f>(Q128*($B$12)+Q127-$C$12)^2</f>
        <v>1.1080509696000005</v>
      </c>
      <c r="R137" s="1">
        <f>(R128*($B$12)+R127-$C$12)^2</f>
        <v>1.9685586561777801</v>
      </c>
      <c r="S137" s="1">
        <f>(S128*($B$12)+S127-$C$12)^2</f>
        <v>3.0746453511111098</v>
      </c>
      <c r="T137" s="1">
        <f>(T128*($B$12)+T127-$C$12)^2</f>
        <v>4.4263110544000011</v>
      </c>
      <c r="U137" s="1">
        <f>(U128*($B$12)+U127-$C$12)^2</f>
        <v>6.0235557660444483</v>
      </c>
      <c r="V137" s="1">
        <f>(V128*($B$12)+V127-$C$12)^2</f>
        <v>7.8663794860444423</v>
      </c>
      <c r="W137" s="1">
        <f>(W128*($B$12)+W127-$C$12)^2</f>
        <v>9.9547822143999891</v>
      </c>
    </row>
    <row r="138" spans="10:24" x14ac:dyDescent="0.3">
      <c r="J138">
        <v>9</v>
      </c>
      <c r="K138" s="1">
        <f>(K128*($B$13)+K127-$C$13)^2</f>
        <v>0.46385634489999888</v>
      </c>
      <c r="L138" s="1">
        <f>(L128*($B$13)+L127-$C$13)^2</f>
        <v>8.2285791024999541E-2</v>
      </c>
      <c r="M138" s="1">
        <f>(M128*($B$13)+M127-$C$13)^2</f>
        <v>1.1526169599999978E-2</v>
      </c>
      <c r="N138" s="1">
        <f>(N128*($B$13)+N127-$C$13)^2</f>
        <v>0.25157748062500079</v>
      </c>
      <c r="O138" s="1">
        <f>(O128*($B$13)+O127-$C$13)^2</f>
        <v>0.80243972410000297</v>
      </c>
      <c r="P138" s="1">
        <f>(P128*($B$13)+P127-$C$13)^2</f>
        <v>1.6641129000250019</v>
      </c>
      <c r="Q138" s="1">
        <f>(Q128*($B$13)+Q127-$C$13)^2</f>
        <v>2.8365970084000054</v>
      </c>
      <c r="R138" s="1">
        <f>(R128*($B$13)+R127-$C$13)^2</f>
        <v>4.3198920492250101</v>
      </c>
      <c r="S138" s="1">
        <f>(S128*($B$13)+S127-$C$13)^2</f>
        <v>6.1139980225000077</v>
      </c>
      <c r="T138" s="1">
        <f>(T128*($B$13)+T127-$C$13)^2</f>
        <v>8.2189149282250042</v>
      </c>
      <c r="U138" s="1">
        <f>(U128*($B$13)+U127-$C$13)^2</f>
        <v>10.634642766399999</v>
      </c>
      <c r="V138" s="1">
        <f>(V128*($B$13)+V127-$C$13)^2</f>
        <v>13.361181537025004</v>
      </c>
      <c r="W138" s="1">
        <f>(W128*($B$13)+W127-$C$13)^2</f>
        <v>16.398531240100013</v>
      </c>
    </row>
    <row r="143" spans="10:24" x14ac:dyDescent="0.3">
      <c r="J143" t="s">
        <v>2</v>
      </c>
      <c r="K143" s="1">
        <v>5</v>
      </c>
      <c r="L143" s="1">
        <f>K143</f>
        <v>5</v>
      </c>
      <c r="M143" s="1">
        <f>K143</f>
        <v>5</v>
      </c>
      <c r="N143" s="1">
        <f>K143</f>
        <v>5</v>
      </c>
      <c r="O143" s="1">
        <f>K143</f>
        <v>5</v>
      </c>
      <c r="P143" s="1">
        <f>K143</f>
        <v>5</v>
      </c>
      <c r="Q143" s="1">
        <f>K143</f>
        <v>5</v>
      </c>
      <c r="R143" s="1">
        <f>K143</f>
        <v>5</v>
      </c>
      <c r="S143" s="1">
        <f>K143</f>
        <v>5</v>
      </c>
      <c r="T143" s="1">
        <f>K143</f>
        <v>5</v>
      </c>
      <c r="U143" s="1">
        <f>K143</f>
        <v>5</v>
      </c>
      <c r="V143" s="1">
        <f>K143</f>
        <v>5</v>
      </c>
      <c r="W143" s="1">
        <f>K143</f>
        <v>5</v>
      </c>
    </row>
    <row r="144" spans="10:24" x14ac:dyDescent="0.3">
      <c r="J144" t="s">
        <v>0</v>
      </c>
      <c r="K144" s="2">
        <v>0.49337999999999999</v>
      </c>
      <c r="L144" s="1">
        <f>K144+(0.68557-0.49338)/12</f>
        <v>0.50939583333333327</v>
      </c>
      <c r="M144" s="1">
        <f t="shared" ref="M144:W144" si="20">L144+(0.68557-0.49338)/12</f>
        <v>0.52541166666666661</v>
      </c>
      <c r="N144" s="1">
        <f t="shared" si="20"/>
        <v>0.54142749999999995</v>
      </c>
      <c r="O144" s="1">
        <f t="shared" si="20"/>
        <v>0.55744333333333329</v>
      </c>
      <c r="P144" s="1">
        <f t="shared" si="20"/>
        <v>0.57345916666666663</v>
      </c>
      <c r="Q144" s="1">
        <f t="shared" si="20"/>
        <v>0.58947499999999997</v>
      </c>
      <c r="R144" s="1">
        <f t="shared" si="20"/>
        <v>0.60549083333333331</v>
      </c>
      <c r="S144" s="1">
        <f t="shared" si="20"/>
        <v>0.62150666666666665</v>
      </c>
      <c r="T144" s="1">
        <f t="shared" si="20"/>
        <v>0.63752249999999999</v>
      </c>
      <c r="U144" s="1">
        <f t="shared" si="20"/>
        <v>0.65353833333333333</v>
      </c>
      <c r="V144" s="1">
        <f t="shared" si="20"/>
        <v>0.66955416666666667</v>
      </c>
      <c r="W144" s="1">
        <f t="shared" si="20"/>
        <v>0.68557000000000001</v>
      </c>
    </row>
    <row r="145" spans="9:24" x14ac:dyDescent="0.3">
      <c r="J145" t="s">
        <v>1</v>
      </c>
      <c r="K145" s="1">
        <f t="shared" ref="K145:W145" si="21">SUM(K146:K155)</f>
        <v>50.000109953999996</v>
      </c>
      <c r="L145" s="1">
        <f t="shared" si="21"/>
        <v>49.195972779947923</v>
      </c>
      <c r="M145" s="1">
        <f t="shared" si="21"/>
        <v>48.538044548791667</v>
      </c>
      <c r="N145" s="1">
        <f t="shared" si="21"/>
        <v>48.026325260531245</v>
      </c>
      <c r="O145" s="1">
        <f t="shared" si="21"/>
        <v>47.660814915166668</v>
      </c>
      <c r="P145" s="1">
        <f t="shared" si="21"/>
        <v>47.441513512697924</v>
      </c>
      <c r="Q145" s="1">
        <f t="shared" si="21"/>
        <v>47.368421053125019</v>
      </c>
      <c r="R145" s="1">
        <f t="shared" si="21"/>
        <v>47.441537536447917</v>
      </c>
      <c r="S145" s="1">
        <f t="shared" si="21"/>
        <v>47.66086296266667</v>
      </c>
      <c r="T145" s="1">
        <f t="shared" si="21"/>
        <v>48.026397331781254</v>
      </c>
      <c r="U145" s="1">
        <f t="shared" si="21"/>
        <v>48.538140643791664</v>
      </c>
      <c r="V145" s="1">
        <f t="shared" si="21"/>
        <v>49.196092898697927</v>
      </c>
      <c r="W145" s="1">
        <f t="shared" si="21"/>
        <v>50.000254096500008</v>
      </c>
      <c r="X145" s="1">
        <f>K145-W145</f>
        <v>-1.441425000123786E-4</v>
      </c>
    </row>
    <row r="146" spans="9:24" x14ac:dyDescent="0.3">
      <c r="J146">
        <v>1</v>
      </c>
      <c r="K146" s="1">
        <f>(K144*($B$5)+K143-$C$5)^2</f>
        <v>18.546975824400004</v>
      </c>
      <c r="L146" s="1">
        <f>(L144*($B$5)+L143-$C$5)^2</f>
        <v>18.409284115017368</v>
      </c>
      <c r="M146" s="1">
        <f>(M144*($B$5)+M143-$C$5)^2</f>
        <v>18.272105419469447</v>
      </c>
      <c r="N146" s="1">
        <f>(N144*($B$5)+N143-$C$5)^2</f>
        <v>18.135439737756254</v>
      </c>
      <c r="O146" s="1">
        <f>(O144*($B$5)+O143-$C$5)^2</f>
        <v>17.999287069877781</v>
      </c>
      <c r="P146" s="1">
        <f>(P144*($B$5)+P143-$C$5)^2</f>
        <v>17.863647415834031</v>
      </c>
      <c r="Q146" s="1">
        <f>(Q144*($B$5)+Q143-$C$5)^2</f>
        <v>17.728520775625004</v>
      </c>
      <c r="R146" s="1">
        <f>(R144*($B$5)+R143-$C$5)^2</f>
        <v>17.5939071492507</v>
      </c>
      <c r="S146" s="1">
        <f>(S144*($B$5)+S143-$C$5)^2</f>
        <v>17.459806536711117</v>
      </c>
      <c r="T146" s="1">
        <f>(T144*($B$5)+T143-$C$5)^2</f>
        <v>17.326218938006253</v>
      </c>
      <c r="U146" s="1">
        <f>(U144*($B$5)+U143-$C$5)^2</f>
        <v>17.193144353136116</v>
      </c>
      <c r="V146" s="1">
        <f>(V144*($B$5)+V143-$C$5)^2</f>
        <v>17.060582782100699</v>
      </c>
      <c r="W146" s="1">
        <f>(W144*($B$5)+W143-$C$5)^2</f>
        <v>16.928534224900005</v>
      </c>
    </row>
    <row r="147" spans="9:24" x14ac:dyDescent="0.3">
      <c r="J147">
        <v>2</v>
      </c>
      <c r="K147" s="1">
        <f>(K144*($B$6)+K143-$C$6)^2</f>
        <v>13.055503297599996</v>
      </c>
      <c r="L147" s="1">
        <f>(L144*($B$6)+L143-$C$6)^2</f>
        <v>12.825053126736107</v>
      </c>
      <c r="M147" s="1">
        <f>(M144*($B$6)+M143-$C$6)^2</f>
        <v>12.596655011211107</v>
      </c>
      <c r="N147" s="1">
        <f>(N144*($B$6)+N143-$C$6)^2</f>
        <v>12.370308951024995</v>
      </c>
      <c r="O147" s="1">
        <f>(O144*($B$6)+O143-$C$6)^2</f>
        <v>12.146014946177774</v>
      </c>
      <c r="P147" s="1">
        <f>(P144*($B$6)+P143-$C$6)^2</f>
        <v>11.92377299666944</v>
      </c>
      <c r="Q147" s="1">
        <f>(Q144*($B$6)+Q143-$C$6)^2</f>
        <v>11.703583102499994</v>
      </c>
      <c r="R147" s="1">
        <f>(R144*($B$6)+R143-$C$6)^2</f>
        <v>11.485445263669439</v>
      </c>
      <c r="S147" s="1">
        <f>(S144*($B$6)+S143-$C$6)^2</f>
        <v>11.269359480177773</v>
      </c>
      <c r="T147" s="1">
        <f>(T144*($B$6)+T143-$C$6)^2</f>
        <v>11.055325752024995</v>
      </c>
      <c r="U147" s="1">
        <f>(U144*($B$6)+U143-$C$6)^2</f>
        <v>10.843344079211105</v>
      </c>
      <c r="V147" s="1">
        <f>(V144*($B$6)+V143-$C$6)^2</f>
        <v>10.633414461736105</v>
      </c>
      <c r="W147" s="1">
        <f>(W144*($B$6)+W143-$C$6)^2</f>
        <v>10.425536899599996</v>
      </c>
    </row>
    <row r="148" spans="9:24" x14ac:dyDescent="0.3">
      <c r="J148">
        <v>3</v>
      </c>
      <c r="K148" s="1">
        <f>(K144*($B$7)+K143-$C$7)^2</f>
        <v>8.5255824195999992</v>
      </c>
      <c r="L148" s="1">
        <f>(L144*($B$7)+L143-$C$7)^2</f>
        <v>8.2473070351562541</v>
      </c>
      <c r="M148" s="1">
        <f>(M144*($B$7)+M143-$C$7)^2</f>
        <v>7.973648775225004</v>
      </c>
      <c r="N148" s="1">
        <f>(N144*($B$7)+N143-$C$7)^2</f>
        <v>7.7046076398062544</v>
      </c>
      <c r="O148" s="1">
        <f>(O144*($B$7)+O143-$C$7)^2</f>
        <v>7.4401836289000043</v>
      </c>
      <c r="P148" s="1">
        <f>(P144*($B$7)+P143-$C$7)^2</f>
        <v>7.1803767425062537</v>
      </c>
      <c r="Q148" s="1">
        <f>(Q144*($B$7)+Q143-$C$7)^2</f>
        <v>6.9251869806250035</v>
      </c>
      <c r="R148" s="1">
        <f>(R144*($B$7)+R143-$C$7)^2</f>
        <v>6.6746143432562537</v>
      </c>
      <c r="S148" s="1">
        <f>(S144*($B$7)+S143-$C$7)^2</f>
        <v>6.4286588304000034</v>
      </c>
      <c r="T148" s="1">
        <f>(T144*($B$7)+T143-$C$7)^2</f>
        <v>6.1873204420562526</v>
      </c>
      <c r="U148" s="1">
        <f>(U144*($B$7)+U143-$C$7)^2</f>
        <v>5.9505991782250032</v>
      </c>
      <c r="V148" s="1">
        <f>(V144*($B$7)+V143-$C$7)^2</f>
        <v>5.7184950389062523</v>
      </c>
      <c r="W148" s="1">
        <f>(W144*($B$7)+W143-$C$7)^2</f>
        <v>5.4910080241000028</v>
      </c>
    </row>
    <row r="149" spans="9:24" x14ac:dyDescent="0.3">
      <c r="J149">
        <v>4</v>
      </c>
      <c r="K149" s="1">
        <f>(K144*($B$8)+K143-$C$8)^2</f>
        <v>4.9572131903999983</v>
      </c>
      <c r="L149" s="1">
        <f>(L144*($B$8)+L143-$C$8)^2</f>
        <v>4.6760458402777756</v>
      </c>
      <c r="M149" s="1">
        <f>(M144*($B$8)+M143-$C$8)^2</f>
        <v>4.4030867115111088</v>
      </c>
      <c r="N149" s="1">
        <f>(N144*($B$8)+N143-$C$8)^2</f>
        <v>4.1383358040999978</v>
      </c>
      <c r="O149" s="1">
        <f>(O144*($B$8)+O143-$C$8)^2</f>
        <v>3.8817931180444423</v>
      </c>
      <c r="P149" s="1">
        <f>(P144*($B$8)+P143-$C$8)^2</f>
        <v>3.6334586533444422</v>
      </c>
      <c r="Q149" s="1">
        <f>(Q144*($B$8)+Q143-$C$8)^2</f>
        <v>3.393332409999998</v>
      </c>
      <c r="R149" s="1">
        <f>(R144*($B$8)+R143-$C$8)^2</f>
        <v>3.1614143880111087</v>
      </c>
      <c r="S149" s="1">
        <f>(S144*($B$8)+S143-$C$8)^2</f>
        <v>2.9377045873777754</v>
      </c>
      <c r="T149" s="1">
        <f>(T144*($B$8)+T143-$C$8)^2</f>
        <v>2.7222030080999979</v>
      </c>
      <c r="U149" s="1">
        <f>(U144*($B$8)+U143-$C$8)^2</f>
        <v>2.5149096501777755</v>
      </c>
      <c r="V149" s="1">
        <f>(V144*($B$8)+V143-$C$8)^2</f>
        <v>2.3158245136111089</v>
      </c>
      <c r="W149" s="1">
        <f>(W144*($B$8)+W143-$C$8)^2</f>
        <v>2.1249475983999977</v>
      </c>
    </row>
    <row r="150" spans="9:24" x14ac:dyDescent="0.3">
      <c r="J150">
        <v>5</v>
      </c>
      <c r="K150" s="1">
        <f>(K144*($B$9)+K143-$C$9)^2</f>
        <v>2.3503956100000005</v>
      </c>
      <c r="L150" s="1">
        <f>(L144*($B$9)+L143-$C$9)^2</f>
        <v>2.1112695421006946</v>
      </c>
      <c r="M150" s="1">
        <f>(M144*($B$9)+M143-$C$9)^2</f>
        <v>1.8849688200694446</v>
      </c>
      <c r="N150" s="1">
        <f>(N144*($B$9)+N143-$C$9)^2</f>
        <v>1.6714934439062501</v>
      </c>
      <c r="O150" s="1">
        <f>(O144*($B$9)+O143-$C$9)^2</f>
        <v>1.470843413611111</v>
      </c>
      <c r="P150" s="1">
        <f>(P144*($B$9)+P143-$C$9)^2</f>
        <v>1.2830187291840276</v>
      </c>
      <c r="Q150" s="1">
        <f>(Q144*($B$9)+Q143-$C$9)^2</f>
        <v>1.1080193906249998</v>
      </c>
      <c r="R150" s="1">
        <f>(R144*($B$9)+R143-$C$9)^2</f>
        <v>0.94584539793402755</v>
      </c>
      <c r="S150" s="1">
        <f>(S144*($B$9)+S143-$C$9)^2</f>
        <v>0.7964967511111124</v>
      </c>
      <c r="T150" s="1">
        <f>(T144*($B$9)+T143-$C$9)^2</f>
        <v>0.65997345015624975</v>
      </c>
      <c r="U150" s="1">
        <f>(U144*($B$9)+U143-$C$9)^2</f>
        <v>0.53627549506944283</v>
      </c>
      <c r="V150" s="1">
        <f>(V144*($B$9)+V143-$C$9)^2</f>
        <v>0.42540288585069413</v>
      </c>
      <c r="W150" s="1">
        <f>(W144*($B$9)+W143-$C$9)^2</f>
        <v>0.32735562250000066</v>
      </c>
    </row>
    <row r="151" spans="9:24" x14ac:dyDescent="0.3">
      <c r="J151">
        <v>6</v>
      </c>
      <c r="K151" s="1">
        <f>(K144*($B$10)+K143-$C$10)^2</f>
        <v>0.70512967840000118</v>
      </c>
      <c r="L151" s="1">
        <f>(L144*($B$10)+L143-$C$10)^2</f>
        <v>0.55297814062500228</v>
      </c>
      <c r="M151" s="1">
        <f>(M144*($B$10)+M143-$C$10)^2</f>
        <v>0.41929510090000194</v>
      </c>
      <c r="N151" s="1">
        <f>(N144*($B$10)+N143-$C$10)^2</f>
        <v>0.3040805592250016</v>
      </c>
      <c r="O151" s="1">
        <f>(O144*($B$10)+O143-$C$10)^2</f>
        <v>0.2073345156000013</v>
      </c>
      <c r="P151" s="1">
        <f>(P144*($B$10)+P143-$C$10)^2</f>
        <v>0.12905697002500099</v>
      </c>
      <c r="Q151" s="1">
        <f>(Q144*($B$10)+Q143-$C$10)^2</f>
        <v>6.9247922500000697E-2</v>
      </c>
      <c r="R151" s="1">
        <f>(R144*($B$10)+R143-$C$10)^2</f>
        <v>2.7907373025000428E-2</v>
      </c>
      <c r="S151" s="1">
        <f>(S144*($B$10)+S143-$C$10)^2</f>
        <v>5.0353216000001769E-3</v>
      </c>
      <c r="T151" s="1">
        <f>(T144*($B$10)+T143-$C$10)^2</f>
        <v>6.3176822499993958E-4</v>
      </c>
      <c r="U151" s="1">
        <f>(U144*($B$10)+U143-$C$10)^2</f>
        <v>1.4696712899999718E-2</v>
      </c>
      <c r="V151" s="1">
        <f>(V144*($B$10)+V143-$C$10)^2</f>
        <v>4.7230155624999513E-2</v>
      </c>
      <c r="W151" s="1">
        <f>(W144*($B$10)+W143-$C$10)^2</f>
        <v>9.823209639999933E-2</v>
      </c>
    </row>
    <row r="152" spans="9:24" x14ac:dyDescent="0.3">
      <c r="J152">
        <v>7</v>
      </c>
      <c r="K152" s="1">
        <f>(K144*($B$11)+K143-$C$11)^2</f>
        <v>2.1415395600000105E-2</v>
      </c>
      <c r="L152" s="1">
        <f>(L144*($B$11)+L143-$C$11)^2</f>
        <v>1.1716358506945264E-3</v>
      </c>
      <c r="M152" s="1">
        <f>(M144*($B$11)+M143-$C$11)^2</f>
        <v>6.0655540027777372E-3</v>
      </c>
      <c r="N152" s="1">
        <f>(N144*($B$11)+N143-$C$11)^2</f>
        <v>3.6097150056250256E-2</v>
      </c>
      <c r="O152" s="1">
        <f>(O144*($B$11)+O143-$C$11)^2</f>
        <v>9.1266424011111014E-2</v>
      </c>
      <c r="P152" s="1">
        <f>(P144*($B$11)+P143-$C$11)^2</f>
        <v>0.17157337586736027</v>
      </c>
      <c r="Q152" s="1">
        <f>(Q144*($B$11)+Q143-$C$11)^2</f>
        <v>0.27701800562499995</v>
      </c>
      <c r="R152" s="1">
        <f>(R144*($B$11)+R143-$C$11)^2</f>
        <v>0.4076003132840289</v>
      </c>
      <c r="S152" s="1">
        <f>(S144*($B$11)+S143-$C$11)^2</f>
        <v>0.56332029884444446</v>
      </c>
      <c r="T152" s="1">
        <f>(T144*($B$11)+T143-$C$11)^2</f>
        <v>0.74417796230624855</v>
      </c>
      <c r="U152" s="1">
        <f>(U144*($B$11)+U143-$C$11)^2</f>
        <v>0.95017330366944464</v>
      </c>
      <c r="V152" s="1">
        <f>(V144*($B$11)+V143-$C$11)^2</f>
        <v>1.1813063229340302</v>
      </c>
      <c r="W152" s="1">
        <f>(W144*($B$11)+W143-$C$11)^2</f>
        <v>1.4375770201000004</v>
      </c>
    </row>
    <row r="153" spans="9:24" x14ac:dyDescent="0.3">
      <c r="J153">
        <v>8</v>
      </c>
      <c r="K153" s="1">
        <f>(K144*($B$12)+K143-$C$12)^2</f>
        <v>0.29925276159999897</v>
      </c>
      <c r="L153" s="1">
        <f>(L144*($B$12)+L143-$C$12)^2</f>
        <v>0.45585002777777661</v>
      </c>
      <c r="M153" s="1">
        <f>(M144*($B$12)+M143-$C$12)^2</f>
        <v>0.64528017937777649</v>
      </c>
      <c r="N153" s="1">
        <f>(N144*($B$12)+N143-$C$12)^2</f>
        <v>0.86754321639999865</v>
      </c>
      <c r="O153" s="1">
        <f>(O144*($B$12)+O143-$C$12)^2</f>
        <v>1.122639138844443</v>
      </c>
      <c r="P153" s="1">
        <f>(P144*($B$12)+P143-$C$12)^2</f>
        <v>1.4105679467111096</v>
      </c>
      <c r="Q153" s="1">
        <f>(Q144*($B$12)+Q143-$C$12)^2</f>
        <v>1.7313296399999984</v>
      </c>
      <c r="R153" s="1">
        <f>(R144*($B$12)+R143-$C$12)^2</f>
        <v>2.0849242187111097</v>
      </c>
      <c r="S153" s="1">
        <f>(S144*($B$12)+S143-$C$12)^2</f>
        <v>2.4713516828444431</v>
      </c>
      <c r="T153" s="1">
        <f>(T144*($B$12)+T143-$C$12)^2</f>
        <v>2.8906120323999986</v>
      </c>
      <c r="U153" s="1">
        <f>(U144*($B$12)+U143-$C$12)^2</f>
        <v>3.3427052673777764</v>
      </c>
      <c r="V153" s="1">
        <f>(V144*($B$12)+V143-$C$12)^2</f>
        <v>3.8276313877777768</v>
      </c>
      <c r="W153" s="1">
        <f>(W144*($B$12)+W143-$C$12)^2</f>
        <v>4.3453903935999989</v>
      </c>
    </row>
    <row r="154" spans="9:24" x14ac:dyDescent="0.3">
      <c r="J154">
        <v>9</v>
      </c>
      <c r="K154" s="1">
        <f>(K144*($B$13)+K143-$C$13)^2</f>
        <v>1.5386417764000007</v>
      </c>
      <c r="L154" s="1">
        <f>(L144*($B$13)+L143-$C$13)^2</f>
        <v>1.9170133164062535</v>
      </c>
      <c r="M154" s="1">
        <f>(M144*($B$13)+M143-$C$13)^2</f>
        <v>2.3369389770250013</v>
      </c>
      <c r="N154" s="1">
        <f>(N144*($B$13)+N143-$C$13)^2</f>
        <v>2.7984187582562488</v>
      </c>
      <c r="O154" s="1">
        <f>(O144*($B$13)+O143-$C$13)^2</f>
        <v>3.301452660100002</v>
      </c>
      <c r="P154" s="1">
        <f>(P144*($B$13)+P143-$C$13)^2</f>
        <v>3.8460406825562559</v>
      </c>
      <c r="Q154" s="1">
        <f>(Q144*($B$13)+Q143-$C$13)^2</f>
        <v>4.4321828256250031</v>
      </c>
      <c r="R154" s="1">
        <f>(R144*($B$13)+R143-$C$13)^2</f>
        <v>5.0598790893062491</v>
      </c>
      <c r="S154" s="1">
        <f>(S144*($B$13)+S143-$C$13)^2</f>
        <v>5.729129473600004</v>
      </c>
      <c r="T154" s="1">
        <f>(T144*($B$13)+T143-$C$13)^2</f>
        <v>6.439933978506259</v>
      </c>
      <c r="U154" s="1">
        <f>(U144*($B$13)+U143-$C$13)^2</f>
        <v>7.1922926040250053</v>
      </c>
      <c r="V154" s="1">
        <f>(V144*($B$13)+V143-$C$13)^2</f>
        <v>7.9862053501562507</v>
      </c>
      <c r="W154" s="1">
        <f>(W144*($B$13)+W143-$C$13)^2</f>
        <v>8.8216722169000068</v>
      </c>
    </row>
    <row r="159" spans="9:24" x14ac:dyDescent="0.3">
      <c r="I159" t="s">
        <v>8</v>
      </c>
      <c r="J159" t="s">
        <v>2</v>
      </c>
      <c r="K159" s="1">
        <v>6.704719166666667</v>
      </c>
      <c r="L159" s="1">
        <f>K159</f>
        <v>6.704719166666667</v>
      </c>
      <c r="M159" s="1">
        <f t="shared" ref="M159:W159" si="22">L159</f>
        <v>6.704719166666667</v>
      </c>
      <c r="N159" s="1">
        <f t="shared" si="22"/>
        <v>6.704719166666667</v>
      </c>
      <c r="O159" s="1">
        <f t="shared" si="22"/>
        <v>6.704719166666667</v>
      </c>
      <c r="P159" s="1">
        <f t="shared" si="22"/>
        <v>6.704719166666667</v>
      </c>
      <c r="Q159" s="1">
        <f t="shared" si="22"/>
        <v>6.704719166666667</v>
      </c>
      <c r="R159" s="1">
        <f t="shared" si="22"/>
        <v>6.704719166666667</v>
      </c>
      <c r="S159" s="1">
        <f t="shared" si="22"/>
        <v>6.704719166666667</v>
      </c>
      <c r="T159" s="1">
        <f t="shared" si="22"/>
        <v>6.704719166666667</v>
      </c>
      <c r="U159" s="1">
        <f t="shared" si="22"/>
        <v>6.704719166666667</v>
      </c>
      <c r="V159" s="1">
        <f t="shared" si="22"/>
        <v>6.704719166666667</v>
      </c>
      <c r="W159" s="1">
        <f t="shared" si="22"/>
        <v>6.704719166666667</v>
      </c>
    </row>
    <row r="160" spans="9:24" x14ac:dyDescent="0.3">
      <c r="J160" t="s">
        <v>0</v>
      </c>
      <c r="K160" s="2">
        <v>0</v>
      </c>
      <c r="L160" s="1">
        <f>K160+(0.640615)/12</f>
        <v>5.3384583333333339E-2</v>
      </c>
      <c r="M160" s="1">
        <f t="shared" ref="M160:W160" si="23">L160+(0.640615)/12</f>
        <v>0.10676916666666668</v>
      </c>
      <c r="N160" s="1">
        <f t="shared" si="23"/>
        <v>0.16015375000000001</v>
      </c>
      <c r="O160" s="1">
        <f t="shared" si="23"/>
        <v>0.21353833333333336</v>
      </c>
      <c r="P160" s="1">
        <f t="shared" si="23"/>
        <v>0.26692291666666668</v>
      </c>
      <c r="Q160" s="1">
        <f t="shared" si="23"/>
        <v>0.32030750000000002</v>
      </c>
      <c r="R160" s="1">
        <f t="shared" si="23"/>
        <v>0.37369208333333337</v>
      </c>
      <c r="S160" s="1">
        <f t="shared" si="23"/>
        <v>0.42707666666666672</v>
      </c>
      <c r="T160" s="1">
        <f t="shared" si="23"/>
        <v>0.48046125000000006</v>
      </c>
      <c r="U160" s="1">
        <f t="shared" si="23"/>
        <v>0.53384583333333335</v>
      </c>
      <c r="V160" s="1">
        <f t="shared" si="23"/>
        <v>0.58723041666666664</v>
      </c>
      <c r="W160" s="1">
        <f t="shared" si="23"/>
        <v>0.64061499999999993</v>
      </c>
    </row>
    <row r="161" spans="2:25" x14ac:dyDescent="0.3">
      <c r="J161" t="s">
        <v>1</v>
      </c>
      <c r="K161" s="1">
        <f t="shared" ref="K161:W161" si="24">SUM(K162:K171)</f>
        <v>49.814826934806234</v>
      </c>
      <c r="L161" s="1">
        <f t="shared" si="24"/>
        <v>40.880347367199469</v>
      </c>
      <c r="M161" s="1">
        <f t="shared" si="24"/>
        <v>33.570318630066659</v>
      </c>
      <c r="N161" s="1">
        <f t="shared" si="24"/>
        <v>27.884740723407806</v>
      </c>
      <c r="O161" s="1">
        <f t="shared" si="24"/>
        <v>23.823613647222913</v>
      </c>
      <c r="P161" s="1">
        <f t="shared" si="24"/>
        <v>21.386937401511979</v>
      </c>
      <c r="Q161" s="1">
        <f t="shared" si="24"/>
        <v>20.574711986274995</v>
      </c>
      <c r="R161" s="1">
        <f t="shared" si="24"/>
        <v>21.386937401511986</v>
      </c>
      <c r="S161" s="1">
        <f t="shared" si="24"/>
        <v>23.823613647222924</v>
      </c>
      <c r="T161" s="1">
        <f t="shared" si="24"/>
        <v>27.884740723407823</v>
      </c>
      <c r="U161" s="1">
        <f t="shared" si="24"/>
        <v>33.57031863006668</v>
      </c>
      <c r="V161" s="1">
        <f t="shared" si="24"/>
        <v>40.880347367199491</v>
      </c>
      <c r="W161" s="1">
        <f t="shared" si="24"/>
        <v>49.814826934806248</v>
      </c>
      <c r="Y161" s="1">
        <f>W161-K161</f>
        <v>0</v>
      </c>
    </row>
    <row r="162" spans="2:25" x14ac:dyDescent="0.3">
      <c r="J162">
        <v>1</v>
      </c>
      <c r="K162" s="1">
        <f>(K160*($B$5)+K159-$C$5)^2</f>
        <v>9.5807634372006962</v>
      </c>
      <c r="L162" s="1">
        <f>(L160*($B$5)+L159-$C$5)^2</f>
        <v>9.253132795764067</v>
      </c>
      <c r="M162" s="1">
        <f>(M160*($B$5)+M159-$C$5)^2</f>
        <v>8.9312019818027775</v>
      </c>
      <c r="N162" s="1">
        <f>(N160*($B$5)+N159-$C$5)^2</f>
        <v>8.6149709953168419</v>
      </c>
      <c r="O162" s="1">
        <f>(O160*($B$5)+O159-$C$5)^2</f>
        <v>8.304439836306253</v>
      </c>
      <c r="P162" s="1">
        <f>(P160*($B$5)+P159-$C$5)^2</f>
        <v>7.9996085047710066</v>
      </c>
      <c r="Q162" s="1">
        <f>(Q160*($B$5)+Q159-$C$5)^2</f>
        <v>7.7004770007111123</v>
      </c>
      <c r="R162" s="1">
        <f>(R160*($B$5)+R159-$C$5)^2</f>
        <v>7.4070453241265648</v>
      </c>
      <c r="S162" s="1">
        <f>(S160*($B$5)+S159-$C$5)^2</f>
        <v>7.119313475017365</v>
      </c>
      <c r="T162" s="1">
        <f>(T160*($B$5)+T159-$C$5)^2</f>
        <v>6.8372814533835076</v>
      </c>
      <c r="U162" s="1">
        <f>(U160*($B$5)+U159-$C$5)^2</f>
        <v>6.5609492592250014</v>
      </c>
      <c r="V162" s="1">
        <f>(V160*($B$5)+V159-$C$5)^2</f>
        <v>6.2903168925418438</v>
      </c>
      <c r="W162" s="1">
        <f>(W160*($B$5)+W159-$C$5)^2</f>
        <v>6.0253843533340277</v>
      </c>
    </row>
    <row r="163" spans="2:25" x14ac:dyDescent="0.3">
      <c r="J163">
        <v>2</v>
      </c>
      <c r="K163" s="1">
        <f>(K160*($B$6)+K159-$C$6)^2</f>
        <v>8.3826511038673566</v>
      </c>
      <c r="L163" s="1">
        <f>(L160*($B$6)+L159-$C$6)^2</f>
        <v>7.7757973151361055</v>
      </c>
      <c r="M163" s="1">
        <f>(M160*($B$6)+M159-$C$6)^2</f>
        <v>7.191742836306247</v>
      </c>
      <c r="N163" s="1">
        <f>(N160*($B$6)+N159-$C$6)^2</f>
        <v>6.6304876673777731</v>
      </c>
      <c r="O163" s="1">
        <f>(O160*($B$6)+O159-$C$6)^2</f>
        <v>6.0920318083506926</v>
      </c>
      <c r="P163" s="1">
        <f>(P160*($B$6)+P159-$C$6)^2</f>
        <v>5.5763752592249967</v>
      </c>
      <c r="Q163" s="1">
        <f>(Q160*($B$6)+Q159-$C$6)^2</f>
        <v>5.0835180200006898</v>
      </c>
      <c r="R163" s="1">
        <f>(R160*($B$6)+R159-$C$6)^2</f>
        <v>4.6134600906777754</v>
      </c>
      <c r="S163" s="1">
        <f>(S160*($B$6)+S159-$C$6)^2</f>
        <v>4.1662014712562465</v>
      </c>
      <c r="T163" s="1">
        <f>(T160*($B$6)+T159-$C$6)^2</f>
        <v>3.7417421617361062</v>
      </c>
      <c r="U163" s="1">
        <f>(U160*($B$6)+U159-$C$6)^2</f>
        <v>3.3400821621173584</v>
      </c>
      <c r="V163" s="1">
        <f>(V160*($B$6)+V159-$C$6)^2</f>
        <v>2.9612214723999992</v>
      </c>
      <c r="W163" s="1">
        <f>(W160*($B$6)+W159-$C$6)^2</f>
        <v>2.6051600925840259</v>
      </c>
    </row>
    <row r="164" spans="2:25" x14ac:dyDescent="0.3">
      <c r="J164">
        <v>3</v>
      </c>
      <c r="K164" s="1">
        <f>(K160*($B$7)+K159-$C$7)^2</f>
        <v>7.2645387705340276</v>
      </c>
      <c r="L164" s="1">
        <f>(L160*($B$7)+L159-$C$7)^2</f>
        <v>6.4268693286501728</v>
      </c>
      <c r="M164" s="1">
        <f>(M160*($B$7)+M159-$C$7)^2</f>
        <v>5.6404983340444437</v>
      </c>
      <c r="N164" s="1">
        <f>(N160*($B$7)+N159-$C$7)^2</f>
        <v>4.9054257867168394</v>
      </c>
      <c r="O164" s="1">
        <f>(O160*($B$7)+O159-$C$7)^2</f>
        <v>4.2216516866673599</v>
      </c>
      <c r="P164" s="1">
        <f>(P160*($B$7)+P159-$C$7)^2</f>
        <v>3.5891760338960084</v>
      </c>
      <c r="Q164" s="1">
        <f>(Q160*($B$7)+Q159-$C$7)^2</f>
        <v>3.0079988284027759</v>
      </c>
      <c r="R164" s="1">
        <f>(R160*($B$7)+R159-$C$7)^2</f>
        <v>2.4781200701876744</v>
      </c>
      <c r="S164" s="1">
        <f>(S160*($B$7)+S159-$C$7)^2</f>
        <v>1.9995397592506949</v>
      </c>
      <c r="T164" s="1">
        <f>(T160*($B$7)+T159-$C$7)^2</f>
        <v>1.5722578955918405</v>
      </c>
      <c r="U164" s="1">
        <f>(U160*($B$7)+U159-$C$7)^2</f>
        <v>1.1962744792111129</v>
      </c>
      <c r="V164" s="1">
        <f>(V160*($B$7)+V159-$C$7)^2</f>
        <v>0.87158951010850672</v>
      </c>
      <c r="W164" s="1">
        <f>(W160*($B$7)+W159-$C$7)^2</f>
        <v>0.59820298828402874</v>
      </c>
    </row>
    <row r="165" spans="2:25" x14ac:dyDescent="0.3">
      <c r="J165">
        <v>4</v>
      </c>
      <c r="K165" s="1">
        <f>(K160*($B$8)+K159-$C$8)^2</f>
        <v>6.226426437200689</v>
      </c>
      <c r="L165" s="1">
        <f>(L160*($B$8)+L159-$C$8)^2</f>
        <v>5.2063488363062458</v>
      </c>
      <c r="M165" s="1">
        <f>(M160*($B$8)+M159-$C$8)^2</f>
        <v>4.2774684750173586</v>
      </c>
      <c r="N165" s="1">
        <f>(N160*($B$8)+N159-$C$8)^2</f>
        <v>3.4397853533340226</v>
      </c>
      <c r="O165" s="1">
        <f>(O160*($B$8)+O159-$C$8)^2</f>
        <v>2.6932994712562457</v>
      </c>
      <c r="P165" s="1">
        <f>(P160*($B$8)+P159-$C$8)^2</f>
        <v>2.0380108287840248</v>
      </c>
      <c r="Q165" s="1">
        <f>(Q160*($B$8)+Q159-$C$8)^2</f>
        <v>1.4739194259173589</v>
      </c>
      <c r="R165" s="1">
        <f>(R160*($B$8)+R159-$C$8)^2</f>
        <v>1.0010252626562486</v>
      </c>
      <c r="S165" s="1">
        <f>(S160*($B$8)+S159-$C$8)^2</f>
        <v>0.61932833900069217</v>
      </c>
      <c r="T165" s="1">
        <f>(T160*($B$8)+T159-$C$8)^2</f>
        <v>0.32882865495069191</v>
      </c>
      <c r="U165" s="1">
        <f>(U160*($B$8)+U159-$C$8)^2</f>
        <v>0.12952621050624918</v>
      </c>
      <c r="V165" s="1">
        <f>(V160*($B$8)+V159-$C$8)^2</f>
        <v>2.142100566736109E-2</v>
      </c>
      <c r="W165" s="1">
        <f>(W160*($B$8)+W159-$C$8)^2</f>
        <v>4.5130404340278842E-3</v>
      </c>
    </row>
    <row r="166" spans="2:25" x14ac:dyDescent="0.3">
      <c r="J166">
        <v>5</v>
      </c>
      <c r="K166" s="1">
        <f>(K160*($B$9)+K159-$C$9)^2</f>
        <v>5.2683141038673593</v>
      </c>
      <c r="L166" s="1">
        <f>(L160*($B$9)+L159-$C$9)^2</f>
        <v>4.1142358381043369</v>
      </c>
      <c r="M166" s="1">
        <f>(M160*($B$9)+M159-$C$9)^2</f>
        <v>3.1026532592249989</v>
      </c>
      <c r="N166" s="1">
        <f>(N160*($B$9)+N159-$C$9)^2</f>
        <v>2.2335663672293404</v>
      </c>
      <c r="O166" s="1">
        <f>(O160*($B$9)+O159-$C$9)^2</f>
        <v>1.5069751621173602</v>
      </c>
      <c r="P166" s="1">
        <f>(P160*($B$9)+P159-$C$9)^2</f>
        <v>0.92287964388906085</v>
      </c>
      <c r="Q166" s="1">
        <f>(Q160*($B$9)+Q159-$C$9)^2</f>
        <v>0.48127981254444513</v>
      </c>
      <c r="R166" s="1">
        <f>(R160*($B$9)+R159-$C$9)^2</f>
        <v>0.18217566808350696</v>
      </c>
      <c r="S166" s="1">
        <f>(S160*($B$9)+S159-$C$9)^2</f>
        <v>2.5567210506249865E-2</v>
      </c>
      <c r="T166" s="1">
        <f>(T160*($B$9)+T159-$C$9)^2</f>
        <v>1.1454439812673798E-2</v>
      </c>
      <c r="U166" s="1">
        <f>(U160*($B$9)+U159-$C$9)^2</f>
        <v>0.13983735600277877</v>
      </c>
      <c r="V166" s="1">
        <f>(V160*($B$9)+V159-$C$9)^2</f>
        <v>0.4107159590765625</v>
      </c>
      <c r="W166" s="1">
        <f>(W160*($B$9)+W159-$C$9)^2</f>
        <v>0.82409024903402861</v>
      </c>
    </row>
    <row r="167" spans="2:25" x14ac:dyDescent="0.3">
      <c r="J167">
        <v>6</v>
      </c>
      <c r="K167" s="1">
        <f>(K160*($B$10)+K159-$C$10)^2</f>
        <v>4.3902017705340297</v>
      </c>
      <c r="L167" s="1">
        <f>(L160*($B$10)+L159-$C$10)^2</f>
        <v>3.1505303340444453</v>
      </c>
      <c r="M167" s="1">
        <f>(M160*($B$10)+M159-$C$10)^2</f>
        <v>2.116052686667361</v>
      </c>
      <c r="N167" s="1">
        <f>(N160*($B$10)+N159-$C$10)^2</f>
        <v>1.2867688284027774</v>
      </c>
      <c r="O167" s="1">
        <f>(O160*($B$10)+O159-$C$10)^2</f>
        <v>0.6626787592506953</v>
      </c>
      <c r="P167" s="1">
        <f>(P160*($B$10)+P159-$C$10)^2</f>
        <v>0.24378247921111229</v>
      </c>
      <c r="Q167" s="1">
        <f>(Q160*($B$10)+Q159-$C$10)^2</f>
        <v>3.0079988284027512E-2</v>
      </c>
      <c r="R167" s="1">
        <f>(R160*($B$10)+R159-$C$10)^2</f>
        <v>2.1571286469444204E-2</v>
      </c>
      <c r="S167" s="1">
        <f>(S160*($B$10)+S159-$C$10)^2</f>
        <v>0.21825637376736051</v>
      </c>
      <c r="T167" s="1">
        <f>(T160*($B$10)+T159-$C$10)^2</f>
        <v>0.62013525017777704</v>
      </c>
      <c r="U167" s="1">
        <f>(U160*($B$10)+U159-$C$10)^2</f>
        <v>1.2272079157006939</v>
      </c>
      <c r="V167" s="1">
        <f>(V160*($B$10)+V159-$C$10)^2</f>
        <v>2.0394743703361109</v>
      </c>
      <c r="W167" s="1">
        <f>(W160*($B$10)+W159-$C$10)^2</f>
        <v>3.0569346140840219</v>
      </c>
    </row>
    <row r="168" spans="2:25" x14ac:dyDescent="0.3">
      <c r="J168">
        <v>7</v>
      </c>
      <c r="K168" s="1">
        <f>(K160*($B$11)+K159-$C$11)^2</f>
        <v>3.5920894372006917</v>
      </c>
      <c r="L168" s="1">
        <f>(L160*($B$11)+L159-$C$11)^2</f>
        <v>2.3152323241265607</v>
      </c>
      <c r="M168" s="1">
        <f>(M160*($B$11)+M159-$C$11)^2</f>
        <v>1.3176667573444432</v>
      </c>
      <c r="N168" s="1">
        <f>(N160*($B$11)+N159-$C$11)^2</f>
        <v>0.59939273685433958</v>
      </c>
      <c r="O168" s="1">
        <f>(O160*($B$11)+O159-$C$11)^2</f>
        <v>0.16041026265624969</v>
      </c>
      <c r="P168" s="1">
        <f>(P160*($B$11)+P159-$C$11)^2</f>
        <v>7.19334750173594E-4</v>
      </c>
      <c r="Q168" s="1">
        <f>(Q160*($B$11)+Q159-$C$11)^2</f>
        <v>0.12031995313611128</v>
      </c>
      <c r="R168" s="1">
        <f>(R160*($B$11)+R159-$C$11)^2</f>
        <v>0.51921211781406529</v>
      </c>
      <c r="S168" s="1">
        <f>(S160*($B$11)+S159-$C$11)^2</f>
        <v>1.1973958287840281</v>
      </c>
      <c r="T168" s="1">
        <f>(T160*($B$11)+T159-$C$11)^2</f>
        <v>2.1548710860460121</v>
      </c>
      <c r="U168" s="1">
        <f>(U160*($B$11)+U159-$C$11)^2</f>
        <v>3.3916378895999997</v>
      </c>
      <c r="V168" s="1">
        <f>(V160*($B$11)+V159-$C$11)^2</f>
        <v>4.9076962394460146</v>
      </c>
      <c r="W168" s="1">
        <f>(W160*($B$11)+W159-$C$11)^2</f>
        <v>6.7030461355840263</v>
      </c>
    </row>
    <row r="169" spans="2:25" x14ac:dyDescent="0.3">
      <c r="J169">
        <v>8</v>
      </c>
      <c r="K169" s="1">
        <f>(K160*($B$12)+K159-$C$12)^2</f>
        <v>2.8739771038673614</v>
      </c>
      <c r="L169" s="1">
        <f>(L160*($B$12)+L159-$C$12)^2</f>
        <v>1.6083418083506953</v>
      </c>
      <c r="M169" s="1">
        <f>(M160*($B$12)+M159-$C$12)^2</f>
        <v>0.70749547125624968</v>
      </c>
      <c r="N169" s="1">
        <f>(N160*($B$12)+N159-$C$12)^2</f>
        <v>0.1714380925840279</v>
      </c>
      <c r="O169" s="1">
        <f>(O160*($B$12)+O159-$C$12)^2</f>
        <v>1.6967233402778828E-4</v>
      </c>
      <c r="P169" s="1">
        <f>(P160*($B$12)+P159-$C$12)^2</f>
        <v>0.19369021050625004</v>
      </c>
      <c r="Q169" s="1">
        <f>(Q160*($B$12)+Q159-$C$12)^2</f>
        <v>0.75199970710069397</v>
      </c>
      <c r="R169" s="1">
        <f>(R160*($B$12)+R159-$C$12)^2</f>
        <v>1.6750981621173595</v>
      </c>
      <c r="S169" s="1">
        <f>(S160*($B$12)+S159-$C$12)^2</f>
        <v>2.9629855755562526</v>
      </c>
      <c r="T169" s="1">
        <f>(T160*($B$12)+T159-$C$12)^2</f>
        <v>4.6156619474173635</v>
      </c>
      <c r="U169" s="1">
        <f>(U160*($B$12)+U159-$C$12)^2</f>
        <v>6.6331272777006953</v>
      </c>
      <c r="V169" s="1">
        <f>(V160*($B$12)+V159-$C$12)^2</f>
        <v>9.0153815664062495</v>
      </c>
      <c r="W169" s="1">
        <f>(W160*($B$12)+W159-$C$12)^2</f>
        <v>11.762424813534023</v>
      </c>
    </row>
    <row r="170" spans="2:25" x14ac:dyDescent="0.3">
      <c r="J170">
        <v>9</v>
      </c>
      <c r="K170" s="1">
        <f>(K160*($B$13)+K159-$C$13)^2</f>
        <v>2.2358647705340244</v>
      </c>
      <c r="L170" s="1">
        <f>(L160*($B$13)+L159-$C$13)^2</f>
        <v>1.0298587867168376</v>
      </c>
      <c r="M170" s="1">
        <f>(M160*($B$13)+M159-$C$13)^2</f>
        <v>0.28553882840277606</v>
      </c>
      <c r="N170" s="1">
        <f>(N160*($B$13)+N159-$C$13)^2</f>
        <v>2.9048955918401682E-3</v>
      </c>
      <c r="O170" s="1">
        <f>(O160*($B$13)+O159-$C$13)^2</f>
        <v>0.18195698828402965</v>
      </c>
      <c r="P170" s="1">
        <f>(P160*($B$13)+P159-$C$13)^2</f>
        <v>0.82269510647934319</v>
      </c>
      <c r="Q170" s="1">
        <f>(Q160*($B$13)+Q159-$C$13)^2</f>
        <v>1.9251192501777805</v>
      </c>
      <c r="R170" s="1">
        <f>(R160*($B$13)+R159-$C$13)^2</f>
        <v>3.4892294193793485</v>
      </c>
      <c r="S170" s="1">
        <f>(S160*($B$13)+S159-$C$13)^2</f>
        <v>5.5150256140840348</v>
      </c>
      <c r="T170" s="1">
        <f>(T160*($B$13)+T159-$C$13)^2</f>
        <v>8.0025078342918459</v>
      </c>
      <c r="U170" s="1">
        <f>(U160*($B$13)+U159-$C$13)^2</f>
        <v>10.951676080002791</v>
      </c>
      <c r="V170" s="1">
        <f>(V160*($B$13)+V159-$C$13)^2</f>
        <v>14.362530351216838</v>
      </c>
      <c r="W170" s="1">
        <f>(W160*($B$13)+W159-$C$13)^2</f>
        <v>18.235070647934034</v>
      </c>
    </row>
    <row r="174" spans="2:25" x14ac:dyDescent="0.3">
      <c r="J174" t="s">
        <v>2</v>
      </c>
      <c r="K174" s="1">
        <v>6.54</v>
      </c>
      <c r="L174" s="1">
        <f>K174</f>
        <v>6.54</v>
      </c>
      <c r="M174" s="1">
        <f>K174</f>
        <v>6.54</v>
      </c>
      <c r="N174" s="1">
        <f>K174</f>
        <v>6.54</v>
      </c>
      <c r="O174" s="1">
        <f>K174</f>
        <v>6.54</v>
      </c>
      <c r="P174" s="1">
        <f>K174</f>
        <v>6.54</v>
      </c>
      <c r="Q174" s="1">
        <f>K174</f>
        <v>6.54</v>
      </c>
      <c r="R174" s="1">
        <f>K174</f>
        <v>6.54</v>
      </c>
      <c r="S174" s="1">
        <f>K174</f>
        <v>6.54</v>
      </c>
      <c r="T174" s="1">
        <f>K174</f>
        <v>6.54</v>
      </c>
      <c r="U174" s="1">
        <f>K174</f>
        <v>6.54</v>
      </c>
      <c r="V174" s="1">
        <f>K174</f>
        <v>6.54</v>
      </c>
      <c r="W174" s="1">
        <f>K174</f>
        <v>6.54</v>
      </c>
    </row>
    <row r="175" spans="2:25" x14ac:dyDescent="0.3">
      <c r="B175">
        <f>285/2</f>
        <v>142.5</v>
      </c>
      <c r="J175" t="s">
        <v>0</v>
      </c>
      <c r="K175" s="2">
        <v>3.6719000000000002E-2</v>
      </c>
      <c r="L175" s="1">
        <f>K175+(0.65591-0.036719)/12</f>
        <v>8.8318250000000015E-2</v>
      </c>
      <c r="M175" s="1">
        <f t="shared" ref="M175:W175" si="25">L175+(0.65591-0.036719)/12</f>
        <v>0.13991750000000003</v>
      </c>
      <c r="N175" s="1">
        <f t="shared" si="25"/>
        <v>0.19151675000000004</v>
      </c>
      <c r="O175" s="1">
        <f t="shared" si="25"/>
        <v>0.24311600000000005</v>
      </c>
      <c r="P175" s="1">
        <f t="shared" si="25"/>
        <v>0.29471525000000004</v>
      </c>
      <c r="Q175" s="1">
        <f t="shared" si="25"/>
        <v>0.34631450000000003</v>
      </c>
      <c r="R175" s="1">
        <f t="shared" si="25"/>
        <v>0.39791375000000001</v>
      </c>
      <c r="S175" s="1">
        <f t="shared" si="25"/>
        <v>0.449513</v>
      </c>
      <c r="T175" s="1">
        <f t="shared" si="25"/>
        <v>0.50111225000000004</v>
      </c>
      <c r="U175" s="1">
        <f t="shared" si="25"/>
        <v>0.55271150000000002</v>
      </c>
      <c r="V175" s="1">
        <f t="shared" si="25"/>
        <v>0.60431075000000001</v>
      </c>
      <c r="W175" s="1">
        <f t="shared" si="25"/>
        <v>0.65590999999999999</v>
      </c>
    </row>
    <row r="176" spans="2:25" x14ac:dyDescent="0.3">
      <c r="J176" t="s">
        <v>1</v>
      </c>
      <c r="K176" s="1">
        <f t="shared" ref="K176:W176" si="26">SUM(K177:K186)</f>
        <v>50.000330613884991</v>
      </c>
      <c r="L176" s="1">
        <f t="shared" si="26"/>
        <v>41.65340973567281</v>
      </c>
      <c r="M176" s="1">
        <f t="shared" si="26"/>
        <v>34.824103939781246</v>
      </c>
      <c r="N176" s="1">
        <f t="shared" si="26"/>
        <v>29.512413226210306</v>
      </c>
      <c r="O176" s="1">
        <f t="shared" si="26"/>
        <v>25.718337594960001</v>
      </c>
      <c r="P176" s="1">
        <f t="shared" si="26"/>
        <v>23.441877046030317</v>
      </c>
      <c r="Q176" s="1">
        <f t="shared" si="26"/>
        <v>22.683031579421254</v>
      </c>
      <c r="R176" s="1">
        <f t="shared" si="26"/>
        <v>23.441801195132822</v>
      </c>
      <c r="S176" s="1">
        <f t="shared" si="26"/>
        <v>25.718185893165003</v>
      </c>
      <c r="T176" s="1">
        <f t="shared" si="26"/>
        <v>29.51218567351782</v>
      </c>
      <c r="U176" s="1">
        <f t="shared" si="26"/>
        <v>34.823800536191257</v>
      </c>
      <c r="V176" s="1">
        <f t="shared" si="26"/>
        <v>41.653030481185333</v>
      </c>
      <c r="W176" s="1">
        <f t="shared" si="26"/>
        <v>49.999875508500011</v>
      </c>
    </row>
    <row r="177" spans="10:23" x14ac:dyDescent="0.3">
      <c r="J177">
        <v>1</v>
      </c>
      <c r="K177" s="1">
        <f>(K175*($B$5)+K174-$C$5)^2</f>
        <v>10.389540404961005</v>
      </c>
      <c r="L177" s="1">
        <f>(L175*($B$5)+L174-$C$5)^2</f>
        <v>10.059565123283065</v>
      </c>
      <c r="M177" s="1">
        <f>(M175*($B$5)+M174-$C$5)^2</f>
        <v>9.7349148068062537</v>
      </c>
      <c r="N177" s="1">
        <f>(N175*($B$5)+N174-$C$5)^2</f>
        <v>9.4155894555305668</v>
      </c>
      <c r="O177" s="1">
        <f>(O175*($B$5)+O174-$C$5)^2</f>
        <v>9.101589069456006</v>
      </c>
      <c r="P177" s="1">
        <f>(P175*($B$5)+P174-$C$5)^2</f>
        <v>8.7929136485825641</v>
      </c>
      <c r="Q177" s="1">
        <f>(Q175*($B$5)+Q174-$C$5)^2</f>
        <v>8.4895631929102535</v>
      </c>
      <c r="R177" s="1">
        <f>(R175*($B$5)+R174-$C$5)^2</f>
        <v>8.1915377024390672</v>
      </c>
      <c r="S177" s="1">
        <f>(S175*($B$5)+S174-$C$5)^2</f>
        <v>7.898837177169006</v>
      </c>
      <c r="T177" s="1">
        <f>(T175*($B$5)+T174-$C$5)^2</f>
        <v>7.6114616171000646</v>
      </c>
      <c r="U177" s="1">
        <f>(U175*($B$5)+U174-$C$5)^2</f>
        <v>7.3294110222322537</v>
      </c>
      <c r="V177" s="1">
        <f>(V175*($B$5)+V174-$C$5)^2</f>
        <v>7.052685392565567</v>
      </c>
      <c r="W177" s="1">
        <f>(W175*($B$5)+W174-$C$5)^2</f>
        <v>6.7812847281000055</v>
      </c>
    </row>
    <row r="178" spans="10:23" x14ac:dyDescent="0.3">
      <c r="J178">
        <v>2</v>
      </c>
      <c r="K178" s="1">
        <f>(K175*($B$6)+K174-$C$6)^2</f>
        <v>8.9195525798439963</v>
      </c>
      <c r="L178" s="1">
        <f>(L175*($B$6)+L174-$C$6)^2</f>
        <v>8.313785073132248</v>
      </c>
      <c r="M178" s="1">
        <f>(M175*($B$6)+M174-$C$6)^2</f>
        <v>7.7293174272249967</v>
      </c>
      <c r="N178" s="1">
        <f>(N175*($B$6)+N174-$C$6)^2</f>
        <v>7.1661496421222486</v>
      </c>
      <c r="O178" s="1">
        <f>(O175*($B$6)+O174-$C$6)^2</f>
        <v>6.6242817178239966</v>
      </c>
      <c r="P178" s="1">
        <f>(P175*($B$6)+P174-$C$6)^2</f>
        <v>6.1037136543302495</v>
      </c>
      <c r="Q178" s="1">
        <f>(Q175*($B$6)+Q174-$C$6)^2</f>
        <v>5.6044454516409976</v>
      </c>
      <c r="R178" s="1">
        <f>(R175*($B$6)+R174-$C$6)^2</f>
        <v>5.1264771097562498</v>
      </c>
      <c r="S178" s="1">
        <f>(S175*($B$6)+S174-$C$6)^2</f>
        <v>4.6698086286759981</v>
      </c>
      <c r="T178" s="1">
        <f>(T175*($B$6)+T174-$C$6)^2</f>
        <v>4.2344400084002496</v>
      </c>
      <c r="U178" s="1">
        <f>(U175*($B$6)+U174-$C$6)^2</f>
        <v>3.8203712489289985</v>
      </c>
      <c r="V178" s="1">
        <f>(V175*($B$6)+V174-$C$6)^2</f>
        <v>3.427602350262247</v>
      </c>
      <c r="W178" s="1">
        <f>(W175*($B$6)+W174-$C$6)^2</f>
        <v>3.0561333123999987</v>
      </c>
    </row>
    <row r="179" spans="10:23" x14ac:dyDescent="0.3">
      <c r="J179">
        <v>3</v>
      </c>
      <c r="K179" s="1">
        <f>(K175*($B$7)+K174-$C$7)^2</f>
        <v>7.5616365246490016</v>
      </c>
      <c r="L179" s="1">
        <f>(L175*($B$7)+L174-$C$7)^2</f>
        <v>6.7342598495475627</v>
      </c>
      <c r="M179" s="1">
        <f>(M175*($B$7)+M174-$C$7)^2</f>
        <v>5.9548078612562492</v>
      </c>
      <c r="N179" s="1">
        <f>(N175*($B$7)+N174-$C$7)^2</f>
        <v>5.2232805597750609</v>
      </c>
      <c r="O179" s="1">
        <f>(O175*($B$7)+O174-$C$7)^2</f>
        <v>4.5396779451040015</v>
      </c>
      <c r="P179" s="1">
        <f>(P175*($B$7)+P174-$C$7)^2</f>
        <v>3.9040000172430633</v>
      </c>
      <c r="Q179" s="1">
        <f>(Q175*($B$7)+Q174-$C$7)^2</f>
        <v>3.3162467761922505</v>
      </c>
      <c r="R179" s="1">
        <f>(R175*($B$7)+R174-$C$7)^2</f>
        <v>2.7764182219515652</v>
      </c>
      <c r="S179" s="1">
        <f>(S175*($B$7)+S174-$C$7)^2</f>
        <v>2.284514354521002</v>
      </c>
      <c r="T179" s="1">
        <f>(T175*($B$7)+T174-$C$7)^2</f>
        <v>1.8405351739005638</v>
      </c>
      <c r="U179" s="1">
        <f>(U175*($B$7)+U174-$C$7)^2</f>
        <v>1.4444806800902505</v>
      </c>
      <c r="V179" s="1">
        <f>(V175*($B$7)+V174-$C$7)^2</f>
        <v>1.0963508730900626</v>
      </c>
      <c r="W179" s="1">
        <f>(W175*($B$7)+W174-$C$7)^2</f>
        <v>0.79614575289999978</v>
      </c>
    </row>
    <row r="180" spans="10:23" x14ac:dyDescent="0.3">
      <c r="J180">
        <v>4</v>
      </c>
      <c r="K180" s="1">
        <f>(K175*($B$8)+K174-$C$8)^2</f>
        <v>6.3157922393759973</v>
      </c>
      <c r="L180" s="1">
        <f>(L175*($B$8)+L174-$C$8)^2</f>
        <v>5.3209894525289982</v>
      </c>
      <c r="M180" s="1">
        <f>(M175*($B$8)+M174-$C$8)^2</f>
        <v>4.4113861088999986</v>
      </c>
      <c r="N180" s="1">
        <f>(N175*($B$8)+N174-$C$8)^2</f>
        <v>3.5869822084889953</v>
      </c>
      <c r="O180" s="1">
        <f>(O175*($B$8)+O174-$C$8)^2</f>
        <v>2.8477777512959959</v>
      </c>
      <c r="P180" s="1">
        <f>(P175*($B$8)+P174-$C$8)^2</f>
        <v>2.1937727373209968</v>
      </c>
      <c r="Q180" s="1">
        <f>(Q175*($B$8)+Q174-$C$8)^2</f>
        <v>1.6249671665639973</v>
      </c>
      <c r="R180" s="1">
        <f>(R175*($B$8)+R174-$C$8)^2</f>
        <v>1.1413610390249977</v>
      </c>
      <c r="S180" s="1">
        <f>(S175*($B$8)+S174-$C$8)^2</f>
        <v>0.74295435470399984</v>
      </c>
      <c r="T180" s="1">
        <f>(T175*($B$8)+T174-$C$8)^2</f>
        <v>0.42974711360099882</v>
      </c>
      <c r="U180" s="1">
        <f>(U175*($B$8)+U174-$C$8)^2</f>
        <v>0.20173931571600004</v>
      </c>
      <c r="V180" s="1">
        <f>(V175*($B$8)+V174-$C$8)^2</f>
        <v>5.8930961048999621E-2</v>
      </c>
      <c r="W180" s="1">
        <f>(W175*($B$8)+W174-$C$8)^2</f>
        <v>1.3220495999998832E-3</v>
      </c>
    </row>
    <row r="181" spans="10:23" x14ac:dyDescent="0.3">
      <c r="J181">
        <v>5</v>
      </c>
      <c r="K181" s="1">
        <f>(K175*($B$9)+K174-$C$9)^2</f>
        <v>5.1820197240249977</v>
      </c>
      <c r="L181" s="1">
        <f>(L175*($B$9)+L174-$C$9)^2</f>
        <v>4.0739738820765616</v>
      </c>
      <c r="M181" s="1">
        <f>(M175*($B$9)+M174-$C$9)^2</f>
        <v>3.0990521701562503</v>
      </c>
      <c r="N181" s="1">
        <f>(N175*($B$9)+N174-$C$9)^2</f>
        <v>2.2572545882640611</v>
      </c>
      <c r="O181" s="1">
        <f>(O175*($B$9)+O174-$C$9)^2</f>
        <v>1.5485811363999997</v>
      </c>
      <c r="P181" s="1">
        <f>(P175*($B$9)+P174-$C$9)^2</f>
        <v>0.97303181456406285</v>
      </c>
      <c r="Q181" s="1">
        <f>(Q175*($B$9)+Q174-$C$9)^2</f>
        <v>0.5306066227562507</v>
      </c>
      <c r="R181" s="1">
        <f>(R175*($B$9)+R174-$C$9)^2</f>
        <v>0.2213055609765632</v>
      </c>
      <c r="S181" s="1">
        <f>(S175*($B$9)+S174-$C$9)^2</f>
        <v>4.5128629224999689E-2</v>
      </c>
      <c r="T181" s="1">
        <f>(T175*($B$9)+T174-$C$9)^2</f>
        <v>2.0758275015625403E-3</v>
      </c>
      <c r="U181" s="1">
        <f>(U175*($B$9)+U174-$C$9)^2</f>
        <v>9.2147155806250089E-2</v>
      </c>
      <c r="V181" s="1">
        <f>(V175*($B$9)+V174-$C$9)^2</f>
        <v>0.31534261413906234</v>
      </c>
      <c r="W181" s="1">
        <f>(W175*($B$9)+W174-$C$9)^2</f>
        <v>0.67166220249999931</v>
      </c>
    </row>
    <row r="182" spans="10:23" x14ac:dyDescent="0.3">
      <c r="J182">
        <v>6</v>
      </c>
      <c r="K182" s="1">
        <f>(K175*($B$10)+K174-$C$10)^2</f>
        <v>4.1603189785960026</v>
      </c>
      <c r="L182" s="1">
        <f>(L175*($B$10)+L174-$C$10)^2</f>
        <v>2.9932131381902538</v>
      </c>
      <c r="M182" s="1">
        <f>(M175*($B$10)+M174-$C$10)^2</f>
        <v>2.0178060450250022</v>
      </c>
      <c r="N182" s="1">
        <f>(N175*($B$10)+N174-$C$10)^2</f>
        <v>1.2340976991002508</v>
      </c>
      <c r="O182" s="1">
        <f>(O175*($B$10)+O174-$C$10)^2</f>
        <v>0.64208810041600006</v>
      </c>
      <c r="P182" s="1">
        <f>(P175*($B$10)+P174-$C$10)^2</f>
        <v>0.24177724897225142</v>
      </c>
      <c r="Q182" s="1">
        <f>(Q175*($B$10)+Q174-$C$10)^2</f>
        <v>3.3165144769000392E-2</v>
      </c>
      <c r="R182" s="1">
        <f>(R175*($B$10)+R174-$C$10)^2</f>
        <v>1.6251787806249817E-2</v>
      </c>
      <c r="S182" s="1">
        <f>(S175*($B$10)+S174-$C$10)^2</f>
        <v>0.19103717808399967</v>
      </c>
      <c r="T182" s="1">
        <f>(T175*($B$10)+T174-$C$10)^2</f>
        <v>0.55752131560224993</v>
      </c>
      <c r="U182" s="1">
        <f>(U175*($B$10)+U174-$C$10)^2</f>
        <v>1.1157042003610007</v>
      </c>
      <c r="V182" s="1">
        <f>(V175*($B$10)+V174-$C$10)^2</f>
        <v>1.865585832360247</v>
      </c>
      <c r="W182" s="1">
        <f>(W175*($B$10)+W174-$C$10)^2</f>
        <v>2.8071662115999976</v>
      </c>
    </row>
    <row r="183" spans="10:23" x14ac:dyDescent="0.3">
      <c r="J183">
        <v>7</v>
      </c>
      <c r="K183" s="1">
        <f>(K175*($B$11)+K174-$C$11)^2</f>
        <v>3.2506900030889994</v>
      </c>
      <c r="L183" s="1">
        <f>(L175*($B$11)+L174-$C$11)^2</f>
        <v>2.0787072208700614</v>
      </c>
      <c r="M183" s="1">
        <f>(M175*($B$11)+M174-$C$11)^2</f>
        <v>1.167647733506249</v>
      </c>
      <c r="N183" s="1">
        <f>(N175*($B$11)+N174-$C$11)^2</f>
        <v>0.51751154099756169</v>
      </c>
      <c r="O183" s="1">
        <f>(O175*($B$11)+O174-$C$11)^2</f>
        <v>0.12829864334400012</v>
      </c>
      <c r="P183" s="1">
        <f>(P175*($B$11)+P174-$C$11)^2</f>
        <v>9.0405455625050214E-6</v>
      </c>
      <c r="Q183" s="1">
        <f>(Q175*($B$11)+Q174-$C$11)^2</f>
        <v>0.13264273260225004</v>
      </c>
      <c r="R183" s="1">
        <f>(R175*($B$11)+R174-$C$11)^2</f>
        <v>0.52619971951406408</v>
      </c>
      <c r="S183" s="1">
        <f>(S175*($B$11)+S174-$C$11)^2</f>
        <v>1.1806800012810006</v>
      </c>
      <c r="T183" s="1">
        <f>(T175*($B$11)+T174-$C$11)^2</f>
        <v>2.0960835779030611</v>
      </c>
      <c r="U183" s="1">
        <f>(U175*($B$11)+U174-$C$11)^2</f>
        <v>3.2724104493802519</v>
      </c>
      <c r="V183" s="1">
        <f>(V175*($B$11)+V174-$C$11)^2</f>
        <v>4.7096606157125693</v>
      </c>
      <c r="W183" s="1">
        <f>(W175*($B$11)+W174-$C$11)^2</f>
        <v>6.407834076900004</v>
      </c>
    </row>
    <row r="184" spans="10:23" x14ac:dyDescent="0.3">
      <c r="J184">
        <v>8</v>
      </c>
      <c r="K184" s="1">
        <f>(K175*($B$12)+K174-$C$12)^2</f>
        <v>2.4531327975039994</v>
      </c>
      <c r="L184" s="1">
        <f>(L175*($B$12)+L174-$C$12)^2</f>
        <v>1.3304561301160001</v>
      </c>
      <c r="M184" s="1">
        <f>(M175*($B$12)+M174-$C$12)^2</f>
        <v>0.54857723560000016</v>
      </c>
      <c r="N184" s="1">
        <f>(N175*($B$12)+N174-$C$12)^2</f>
        <v>0.10749611395600014</v>
      </c>
      <c r="O184" s="1">
        <f>(O175*($B$12)+O174-$C$12)^2</f>
        <v>7.2127651839999441E-3</v>
      </c>
      <c r="P184" s="1">
        <f>(P175*($B$12)+P174-$C$12)^2</f>
        <v>0.24772718928399956</v>
      </c>
      <c r="Q184" s="1">
        <f>(Q175*($B$12)+Q174-$C$12)^2</f>
        <v>0.82903938625599893</v>
      </c>
      <c r="R184" s="1">
        <f>(R175*($B$12)+R174-$C$12)^2</f>
        <v>1.7511493560999982</v>
      </c>
      <c r="S184" s="1">
        <f>(S175*($B$12)+S174-$C$12)^2</f>
        <v>3.0140570988159974</v>
      </c>
      <c r="T184" s="1">
        <f>(T175*($B$12)+T174-$C$12)^2</f>
        <v>4.617762614404004</v>
      </c>
      <c r="U184" s="1">
        <f>(U175*($B$12)+U174-$C$12)^2</f>
        <v>6.5622659028639951</v>
      </c>
      <c r="V184" s="1">
        <f>(V175*($B$12)+V174-$C$12)^2</f>
        <v>8.8475669641960035</v>
      </c>
      <c r="W184" s="1">
        <f>(W175*($B$12)+W174-$C$12)^2</f>
        <v>11.473665798399992</v>
      </c>
    </row>
    <row r="185" spans="10:23" x14ac:dyDescent="0.3">
      <c r="J185">
        <v>9</v>
      </c>
      <c r="K185" s="1">
        <f>(K175*($B$13)+K174-$C$13)^2</f>
        <v>1.7676473618409976</v>
      </c>
      <c r="L185" s="1">
        <f>(L175*($B$13)+L174-$C$13)^2</f>
        <v>0.74845986592806146</v>
      </c>
      <c r="M185" s="1">
        <f>(M175*($B$13)+M174-$C$13)^2</f>
        <v>0.16059455130624911</v>
      </c>
      <c r="N185" s="1">
        <f>(N175*($B$13)+N174-$C$13)^2</f>
        <v>4.0514179755625958E-3</v>
      </c>
      <c r="O185" s="1">
        <f>(O175*($B$13)+O174-$C$13)^2</f>
        <v>0.27883046593600136</v>
      </c>
      <c r="P185" s="1">
        <f>(P175*($B$13)+P174-$C$13)^2</f>
        <v>0.98493169518756607</v>
      </c>
      <c r="Q185" s="1">
        <f>(Q175*($B$13)+Q174-$C$13)^2</f>
        <v>2.1223551057302519</v>
      </c>
      <c r="R185" s="1">
        <f>(R175*($B$13)+R174-$C$13)^2</f>
        <v>3.691100697564067</v>
      </c>
      <c r="S185" s="1">
        <f>(S175*($B$13)+S174-$C$13)^2</f>
        <v>5.6911684706889991</v>
      </c>
      <c r="T185" s="1">
        <f>(T175*($B$13)+T174-$C$13)^2</f>
        <v>8.1225584251050655</v>
      </c>
      <c r="U185" s="1">
        <f>(U175*($B$13)+U174-$C$13)^2</f>
        <v>10.985270560812257</v>
      </c>
      <c r="V185" s="1">
        <f>(V175*($B$13)+V174-$C$13)^2</f>
        <v>14.279304877810574</v>
      </c>
      <c r="W185" s="1">
        <f>(W175*($B$13)+W174-$C$13)^2</f>
        <v>18.004661376100017</v>
      </c>
    </row>
  </sheetData>
  <pageMargins left="0.7" right="0.7" top="0.75" bottom="0.75" header="0.3" footer="0.3"/>
  <pageSetup orientation="portrait" r:id="rId1"/>
  <ignoredErrors>
    <ignoredError sqref="Q74:Q8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="97" zoomScaleNormal="97" workbookViewId="0">
      <selection activeCell="B8" sqref="B8"/>
    </sheetView>
  </sheetViews>
  <sheetFormatPr defaultRowHeight="14.4" x14ac:dyDescent="0.3"/>
  <sheetData>
    <row r="1" spans="1:12" x14ac:dyDescent="0.3">
      <c r="B1" s="3">
        <v>-1.0855999999999999</v>
      </c>
      <c r="C1" s="3">
        <v>-1.0944</v>
      </c>
      <c r="D1">
        <v>-1.0137</v>
      </c>
      <c r="E1">
        <v>-0.90159</v>
      </c>
      <c r="F1">
        <v>-0.76873999999999998</v>
      </c>
      <c r="G1">
        <v>-0.61885000000000001</v>
      </c>
      <c r="H1">
        <v>-0.45295000000000002</v>
      </c>
      <c r="I1">
        <v>-0.27000999999999997</v>
      </c>
      <c r="J1">
        <v>-6.6320000000000004E-2</v>
      </c>
      <c r="K1">
        <v>0.16877</v>
      </c>
      <c r="L1">
        <v>0.49337999999999999</v>
      </c>
    </row>
    <row r="2" spans="1:12" x14ac:dyDescent="0.3">
      <c r="B2" s="3">
        <v>-0.89337999999999995</v>
      </c>
      <c r="C2" s="3">
        <v>-0.56877</v>
      </c>
      <c r="D2">
        <v>-0.33367999999999998</v>
      </c>
      <c r="E2">
        <v>-0.12998000000000001</v>
      </c>
      <c r="F2">
        <v>5.2946E-2</v>
      </c>
      <c r="G2">
        <v>0.21884999999999999</v>
      </c>
      <c r="H2">
        <v>0.36874000000000001</v>
      </c>
      <c r="I2">
        <v>0.50158999999999998</v>
      </c>
      <c r="J2">
        <v>0.61368699999999998</v>
      </c>
      <c r="K2">
        <v>0.69438999999999995</v>
      </c>
      <c r="L2">
        <v>0.68557000000000001</v>
      </c>
    </row>
    <row r="3" spans="1:12" x14ac:dyDescent="0.3">
      <c r="A3" t="s">
        <v>7</v>
      </c>
      <c r="B3" s="3">
        <v>564</v>
      </c>
      <c r="C3" s="3">
        <v>474</v>
      </c>
      <c r="D3">
        <v>384</v>
      </c>
      <c r="E3">
        <v>294</v>
      </c>
      <c r="F3">
        <v>204</v>
      </c>
      <c r="G3">
        <v>114</v>
      </c>
      <c r="H3">
        <v>24</v>
      </c>
      <c r="I3">
        <v>-66</v>
      </c>
      <c r="J3">
        <v>-156</v>
      </c>
      <c r="K3">
        <v>-246</v>
      </c>
      <c r="L3">
        <v>-336.4</v>
      </c>
    </row>
    <row r="4" spans="1:12" x14ac:dyDescent="0.3">
      <c r="A4" t="s">
        <v>6</v>
      </c>
      <c r="B4" s="3">
        <v>326.39999999999998</v>
      </c>
      <c r="C4" s="3">
        <v>227.4</v>
      </c>
      <c r="D4">
        <v>146.4</v>
      </c>
      <c r="E4">
        <v>83.4</v>
      </c>
      <c r="F4">
        <v>38.4</v>
      </c>
      <c r="G4">
        <v>11.4</v>
      </c>
      <c r="H4">
        <v>2.4</v>
      </c>
      <c r="I4">
        <v>11.4</v>
      </c>
      <c r="J4">
        <v>38.4</v>
      </c>
      <c r="K4">
        <v>83.4</v>
      </c>
      <c r="L4">
        <v>146.4</v>
      </c>
    </row>
    <row r="5" spans="1:12" x14ac:dyDescent="0.3">
      <c r="B5" s="4">
        <v>15</v>
      </c>
      <c r="C5" s="3">
        <v>14</v>
      </c>
      <c r="D5">
        <v>13</v>
      </c>
      <c r="E5">
        <v>12</v>
      </c>
      <c r="F5">
        <v>11</v>
      </c>
      <c r="G5">
        <v>10</v>
      </c>
      <c r="H5">
        <v>9</v>
      </c>
      <c r="I5">
        <v>8</v>
      </c>
      <c r="J5">
        <v>7</v>
      </c>
      <c r="K5">
        <v>6</v>
      </c>
      <c r="L5">
        <v>5</v>
      </c>
    </row>
    <row r="8" spans="1:12" x14ac:dyDescent="0.3">
      <c r="B8">
        <f>7-2.8/6.1</f>
        <v>6.5409836065573774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tjioesman</dc:creator>
  <cp:lastModifiedBy>tjioesman</cp:lastModifiedBy>
  <dcterms:created xsi:type="dcterms:W3CDTF">2020-11-14T03:55:15Z</dcterms:created>
  <dcterms:modified xsi:type="dcterms:W3CDTF">2020-11-17T05:25:36Z</dcterms:modified>
</cp:coreProperties>
</file>