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A3A1581-0642-45E7-B345-6A23D3F30CF2}" xr6:coauthVersionLast="47" xr6:coauthVersionMax="47" xr10:uidLastSave="{00000000-0000-0000-0000-000000000000}"/>
  <bookViews>
    <workbookView xWindow="-28920" yWindow="-4815" windowWidth="29040" windowHeight="15840" xr2:uid="{00000000-000D-0000-FFFF-FFFF00000000}"/>
  </bookViews>
  <sheets>
    <sheet name="1 - Formato Evaluación" sheetId="1" r:id="rId1"/>
    <sheet name="Hoja1" sheetId="3" state="hidden" r:id="rId2"/>
  </sheets>
  <definedNames>
    <definedName name="_xlnm.Print_Area" localSheetId="0">'1 - Formato Evaluación'!$A$1:$R$52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M18" i="1"/>
  <c r="N18" i="1"/>
  <c r="O18" i="1"/>
  <c r="P18" i="1"/>
  <c r="Q18" i="1"/>
  <c r="Q35" i="1" l="1"/>
  <c r="M35" i="1"/>
  <c r="I35" i="1"/>
  <c r="J35" i="1"/>
  <c r="K35" i="1"/>
  <c r="L35" i="1"/>
  <c r="N35" i="1"/>
  <c r="O35" i="1"/>
  <c r="P35" i="1"/>
  <c r="H43" i="1" l="1"/>
  <c r="P42" i="1" l="1"/>
  <c r="N42" i="1"/>
  <c r="L42" i="1"/>
  <c r="J42" i="1"/>
  <c r="I42" i="1"/>
  <c r="P27" i="1"/>
  <c r="N27" i="1"/>
  <c r="L27" i="1"/>
  <c r="J27" i="1"/>
  <c r="I27" i="1"/>
  <c r="K42" i="1" l="1"/>
  <c r="K27" i="1"/>
  <c r="O27" i="1"/>
  <c r="M42" i="1"/>
  <c r="Q42" i="1"/>
  <c r="O42" i="1"/>
  <c r="M27" i="1"/>
  <c r="Q27" i="1"/>
  <c r="J43" i="1" l="1"/>
  <c r="N43" i="1"/>
  <c r="L43" i="1"/>
  <c r="P43" i="1"/>
  <c r="N44" i="1" l="1"/>
  <c r="P44" i="1"/>
  <c r="L44" i="1"/>
  <c r="J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tc={2D35C5E3-650B-42C2-8C4A-07D663BF7464}</author>
  </authors>
  <commentList>
    <comment ref="R20" authorId="0" shapeId="0" xr:uid="{2D35C5E3-650B-42C2-8C4A-07D663BF74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</text>
    </comment>
  </commentList>
</comments>
</file>

<file path=xl/sharedStrings.xml><?xml version="1.0" encoding="utf-8"?>
<sst xmlns="http://schemas.openxmlformats.org/spreadsheetml/2006/main" count="102" uniqueCount="68">
  <si>
    <t>Comentarios</t>
  </si>
  <si>
    <t>Item</t>
  </si>
  <si>
    <t>Peso del 
Item</t>
  </si>
  <si>
    <t>Sub Totales</t>
  </si>
  <si>
    <t>I. DATOS DE LA EVALUACIÓN</t>
  </si>
  <si>
    <t>II. EVALUACIÓN DE LOS REQUERIMIENTOS FUNCIONALES</t>
  </si>
  <si>
    <t>III. EVALUACIÓN DE LOS REQUERIMIENTOS NO FUNCIONALES</t>
  </si>
  <si>
    <t>IV. EVALUACIÓN DE ASPECTOS FINANCIEROS</t>
  </si>
  <si>
    <t>V. EVALUACIÓN DE ASPECTOS GENERALES</t>
  </si>
  <si>
    <t>TOTALES</t>
  </si>
  <si>
    <t>% Cap.</t>
  </si>
  <si>
    <t>Orden de Eligibilidad *</t>
  </si>
  <si>
    <t>* En el caso en que varios proveedores empaten en el primer lugar, Compras seleccionará entre ellos al proveedor con quien se negocien mejores precios y/o condiciones de pago.</t>
  </si>
  <si>
    <t xml:space="preserve">VERSION 1.0 </t>
  </si>
  <si>
    <t xml:space="preserve">NOMBRE PROYECTO : </t>
  </si>
  <si>
    <t>EVALUACIÓN DE PROPUESTAS</t>
  </si>
  <si>
    <t xml:space="preserve">Registro de usuario en el sistema </t>
  </si>
  <si>
    <t xml:space="preserve">Autenticación de usuarios </t>
  </si>
  <si>
    <t>El proponente 3 ha demostrado pocos casos de éxito durante la elaboración del proyecto de desarrollo de software.</t>
  </si>
  <si>
    <t>CODIGO:01</t>
  </si>
  <si>
    <t>Pag. 1  de  1</t>
  </si>
  <si>
    <t>Aplicaciones Sa Proponente 1</t>
  </si>
  <si>
    <t>LÍDER TÉCNICO: Graciela Arias Vargas</t>
  </si>
  <si>
    <t>Capital de Trabajo (AC - PC)</t>
  </si>
  <si>
    <t>Relación Precio de Venta / Ventas</t>
  </si>
  <si>
    <t>Indice de Endeudamiento (PT / AT)</t>
  </si>
  <si>
    <t>Indice de Liquidez (AC / PC)</t>
  </si>
  <si>
    <t>Precio de Venta</t>
  </si>
  <si>
    <t>Experiencia Previa - Casos de Éxito</t>
  </si>
  <si>
    <t>Equipo de Trabajo</t>
  </si>
  <si>
    <t>Tiempo de Garantía</t>
  </si>
  <si>
    <t>Servicio de Soporte</t>
  </si>
  <si>
    <t>FARMA GREEN</t>
  </si>
  <si>
    <t>FARMAGREEN</t>
  </si>
  <si>
    <t>FECHA: 12/11/21</t>
  </si>
  <si>
    <t>Modificar el inventario</t>
  </si>
  <si>
    <t>Modificar el perfil de usuario</t>
  </si>
  <si>
    <t>Perimiso de acceso</t>
  </si>
  <si>
    <t>Agregar productos</t>
  </si>
  <si>
    <t>Eliminar productos</t>
  </si>
  <si>
    <t>Compra de productos</t>
  </si>
  <si>
    <t>Modificacion de Stock</t>
  </si>
  <si>
    <t>La Base de datos debe estar normalizada y actualizada diariamente.</t>
  </si>
  <si>
    <t>Seguridad Informática</t>
  </si>
  <si>
    <t>Inducción Aplicación</t>
  </si>
  <si>
    <t>Manuales al usuario.</t>
  </si>
  <si>
    <t>Confiabilidad continúa del sistema.</t>
  </si>
  <si>
    <t>Módulo de ayuda</t>
  </si>
  <si>
    <t xml:space="preserve">GERENTE DE PROYECTO:  </t>
  </si>
  <si>
    <t>Sanofi</t>
  </si>
  <si>
    <t>Tecnofarma</t>
  </si>
  <si>
    <t>En este item tan importante para que nuestro sistema sea confiable el proponente 1 y 2 nos proporcioana lo requerido.</t>
  </si>
  <si>
    <t>Al momento que usuario desee modificar su informacion o algo por ese estilo, los proponente 1 y 2 nos proporcionan lo mismo, acomparacion del proponente 3 este da un mayor porcentaje, pero el 4 nos da mayor calidad.</t>
  </si>
  <si>
    <t>En proponenete 1, 2 y 3 nos proporcionan lo mismo pero el proponenete 4 es mayor por lo tanto nos da una mayor fiabilidad.</t>
  </si>
  <si>
    <t>El proponente 3 ha demostrado muy bajo su calidad, mientras que el proponenete 4 da mayor calidad y confiabilidad al sistema.</t>
  </si>
  <si>
    <t>El proponente 1 y 2 ha demostrado muy bajo su calidad, mientras que el proponenete 3 y 4 da mayor calidad y confiabilidad al sistema.</t>
  </si>
  <si>
    <t>En el proponente 1 nos da un porcentaje bajo pero el 2 y 3 en comparacion mejora un poco, pero el mas confiable es el proponente 4.</t>
  </si>
  <si>
    <t>En proponenete 1, 2 nos proporcionan lo mismo pero en conmparacion con el 3 es mayor a estos pero el proponenete 4 es mayor por lo tanto nos proporciona una mayor fiabilidad.</t>
  </si>
  <si>
    <t>En proponenete 1, 2 nos proporcionan lo mismo pero en conmparacion con el 2 es menir a estos pero el proponenete 4 es mayor por lo tanto nos proporciona una mayor fiabilidad.</t>
  </si>
  <si>
    <t>En proponenete 1 y 2 nos proporcionan lo mismo pero el proponenete 3 y 4 son mayores por lo tanto nos da una mayor confiabilidad.</t>
  </si>
  <si>
    <t>En proponenete 1, 2 nos proporcionan lo mismo pero en conmparacion con el 3 es menor a estos pero el proponenete 4 es mayor por lo tanto nos proporciona una mayor fiabilidad.</t>
  </si>
  <si>
    <t>El proponente 3 ha demostrado pocos casos de éxito en el indice de endeudamiento.</t>
  </si>
  <si>
    <t>En proponenete 2, 3 nos proporcionan lo mismo pero en conmparacion con el 1 es menor a estos pero el proponenete 4 es mayor por lo tanto nos proporciona una mayor fiabilidad.</t>
  </si>
  <si>
    <t>El proponente 4 ha demostrado tener muchos casos de éxito en el precio de venta.</t>
  </si>
  <si>
    <t>El proponente 3 ha demostrado tener poco existo en el trabajo de equipo.</t>
  </si>
  <si>
    <t>El proponente 1 y 3 ha demostrado tener poco tiempo de garantia.</t>
  </si>
  <si>
    <t>El proponente 1 ha demostrado muy pocos éxito en el servicio de soporte.</t>
  </si>
  <si>
    <t>J+J Empresa de farmacos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</si>
</sst>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$_-;\-* #,##0.00\ _$_-;_-* &quot;-&quot;??\ _$_-;_-@_-"/>
    <numFmt numFmtId="165" formatCode="_-* #,##0\ _$_-;\-* #,##0\ _$_-;_-* &quot;-&quot;??\ _$_-;_-@_-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2" fillId="0" borderId="12" xfId="0" applyFont="1" applyBorder="1" applyAlignment="1">
      <alignment horizontal="left"/>
    </xf>
    <xf numFmtId="0" fontId="12" fillId="0" borderId="3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0" borderId="32" xfId="0" applyFont="1" applyBorder="1" applyAlignment="1"/>
    <xf numFmtId="0" fontId="13" fillId="0" borderId="33" xfId="0" applyFont="1" applyBorder="1" applyAlignment="1"/>
    <xf numFmtId="10" fontId="0" fillId="0" borderId="8" xfId="2" applyNumberFormat="1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/>
    <xf numFmtId="10" fontId="2" fillId="0" borderId="8" xfId="0" applyNumberFormat="1" applyFont="1" applyBorder="1" applyAlignment="1">
      <alignment horizontal="center" vertical="center"/>
    </xf>
    <xf numFmtId="165" fontId="2" fillId="0" borderId="8" xfId="1" applyNumberFormat="1" applyFont="1" applyBorder="1" applyAlignment="1">
      <alignment horizontal="center" vertical="center"/>
    </xf>
    <xf numFmtId="10" fontId="2" fillId="0" borderId="8" xfId="2" applyNumberFormat="1" applyFont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0" fontId="2" fillId="0" borderId="18" xfId="0" applyNumberFormat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10" fontId="2" fillId="0" borderId="18" xfId="2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0" fillId="0" borderId="35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165" fontId="0" fillId="0" borderId="8" xfId="1" applyNumberFormat="1" applyFont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17" fontId="1" fillId="4" borderId="1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0" fontId="6" fillId="3" borderId="2" xfId="2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0" fillId="0" borderId="8" xfId="2" applyFont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9" fontId="0" fillId="0" borderId="18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8" fillId="2" borderId="0" xfId="0" applyFont="1" applyFill="1" applyBorder="1" applyAlignment="1">
      <alignment horizontal="left"/>
    </xf>
    <xf numFmtId="9" fontId="7" fillId="3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6" fillId="3" borderId="13" xfId="1" applyNumberFormat="1" applyFont="1" applyFill="1" applyBorder="1" applyAlignment="1">
      <alignment horizontal="center" vertical="center"/>
    </xf>
    <xf numFmtId="0" fontId="6" fillId="3" borderId="15" xfId="1" applyNumberFormat="1" applyFont="1" applyFill="1" applyBorder="1" applyAlignment="1">
      <alignment horizontal="center" vertical="center"/>
    </xf>
    <xf numFmtId="17" fontId="1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0" dT="2021-08-24T03:09:46.19" personId="{00000000-0000-0000-0000-000000000000}" id="{2D35C5E3-650B-42C2-8C4A-07D663BF7464}">
    <text>Deben analizar las propuestas  que son tres  cual es la mas aceptable. y en cada items de los requisitos colocar si cumple o no cumple.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31" zoomScale="110" zoomScaleNormal="110" zoomScaleSheetLayoutView="148" workbookViewId="0">
      <selection activeCell="R44" sqref="R44"/>
    </sheetView>
  </sheetViews>
  <sheetFormatPr baseColWidth="10" defaultRowHeight="15" x14ac:dyDescent="0.25"/>
  <cols>
    <col min="1" max="1" width="3.42578125" style="1" bestFit="1" customWidth="1"/>
    <col min="2" max="4" width="3.42578125" style="1" customWidth="1"/>
    <col min="5" max="5" width="7" style="1" customWidth="1"/>
    <col min="6" max="6" width="7.28515625" style="1" customWidth="1"/>
    <col min="7" max="7" width="30.5703125" style="1" customWidth="1"/>
    <col min="8" max="8" width="6" style="1" bestFit="1" customWidth="1"/>
    <col min="9" max="9" width="8.7109375" style="1" bestFit="1" customWidth="1"/>
    <col min="10" max="10" width="6.42578125" style="1" bestFit="1" customWidth="1"/>
    <col min="11" max="11" width="16.28515625" style="1" customWidth="1"/>
    <col min="12" max="12" width="15.140625" style="1" customWidth="1"/>
    <col min="13" max="13" width="8.7109375" style="1" customWidth="1"/>
    <col min="14" max="14" width="12.42578125" style="1" customWidth="1"/>
    <col min="15" max="15" width="15.85546875" style="1" customWidth="1"/>
    <col min="16" max="16" width="15" style="1" customWidth="1"/>
    <col min="17" max="17" width="7.28515625" style="1" customWidth="1"/>
    <col min="18" max="18" width="67.140625" style="1" customWidth="1"/>
    <col min="19" max="16384" width="11.42578125" style="1"/>
  </cols>
  <sheetData>
    <row r="1" spans="1:18" ht="42" customHeight="1" x14ac:dyDescent="0.35">
      <c r="A1" s="38"/>
      <c r="B1" s="39"/>
      <c r="C1" s="39"/>
      <c r="D1" s="39"/>
      <c r="E1" s="39"/>
      <c r="F1" s="39"/>
      <c r="G1" s="40"/>
      <c r="H1" s="46" t="s">
        <v>15</v>
      </c>
      <c r="I1" s="47"/>
      <c r="J1" s="47"/>
      <c r="K1" s="47"/>
      <c r="L1" s="47"/>
      <c r="M1" s="47"/>
      <c r="N1" s="47"/>
      <c r="O1" s="47"/>
      <c r="P1" s="47"/>
      <c r="Q1" s="47"/>
      <c r="R1" s="7" t="s">
        <v>13</v>
      </c>
    </row>
    <row r="2" spans="1:18" ht="34.5" customHeight="1" thickBot="1" x14ac:dyDescent="0.3">
      <c r="A2" s="41"/>
      <c r="B2" s="42"/>
      <c r="C2" s="42"/>
      <c r="D2" s="42"/>
      <c r="E2" s="42"/>
      <c r="F2" s="42"/>
      <c r="G2" s="43"/>
      <c r="H2" s="44" t="s">
        <v>19</v>
      </c>
      <c r="I2" s="45"/>
      <c r="J2" s="45"/>
      <c r="K2" s="45"/>
      <c r="L2" s="45"/>
      <c r="M2" s="45"/>
      <c r="N2" s="45"/>
      <c r="O2" s="45"/>
      <c r="P2" s="45"/>
      <c r="Q2" s="45"/>
      <c r="R2" s="8" t="s">
        <v>20</v>
      </c>
    </row>
    <row r="3" spans="1:18" s="9" customFormat="1" ht="24.75" customHeight="1" thickBot="1" x14ac:dyDescent="0.3">
      <c r="A3" s="10" t="s">
        <v>14</v>
      </c>
      <c r="B3" s="11"/>
      <c r="C3" s="11"/>
      <c r="D3" s="11"/>
      <c r="E3" s="11"/>
      <c r="F3" s="11"/>
      <c r="G3" s="48" t="s">
        <v>33</v>
      </c>
      <c r="H3" s="48"/>
      <c r="I3" s="48"/>
      <c r="J3" s="48"/>
      <c r="K3" s="48"/>
      <c r="L3" s="48"/>
      <c r="M3" s="48"/>
      <c r="N3" s="48"/>
      <c r="O3" s="48" t="s">
        <v>67</v>
      </c>
      <c r="P3" s="48"/>
      <c r="Q3" s="48"/>
      <c r="R3" s="49"/>
    </row>
    <row r="4" spans="1:18" s="2" customFormat="1" ht="15" customHeight="1" x14ac:dyDescent="0.25">
      <c r="A4" s="50" t="s">
        <v>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</row>
    <row r="5" spans="1:18" x14ac:dyDescent="0.2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6" t="s">
        <v>34</v>
      </c>
    </row>
    <row r="6" spans="1:18" ht="15.75" thickBot="1" x14ac:dyDescent="0.3">
      <c r="A6" s="84" t="s">
        <v>48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6"/>
      <c r="M6" s="87" t="s">
        <v>22</v>
      </c>
      <c r="N6" s="85"/>
      <c r="O6" s="85"/>
      <c r="P6" s="85"/>
      <c r="Q6" s="85"/>
      <c r="R6" s="88"/>
    </row>
    <row r="7" spans="1:18" ht="18.75" x14ac:dyDescent="0.25">
      <c r="A7" s="53" t="s">
        <v>5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55"/>
      <c r="P7" s="55"/>
      <c r="Q7" s="55"/>
      <c r="R7" s="56"/>
    </row>
    <row r="8" spans="1:18" s="2" customFormat="1" ht="30" customHeight="1" x14ac:dyDescent="0.25">
      <c r="A8" s="68" t="s">
        <v>1</v>
      </c>
      <c r="B8" s="69"/>
      <c r="C8" s="69"/>
      <c r="D8" s="69"/>
      <c r="E8" s="69"/>
      <c r="F8" s="69"/>
      <c r="G8" s="69"/>
      <c r="H8" s="36" t="s">
        <v>10</v>
      </c>
      <c r="I8" s="36" t="s">
        <v>2</v>
      </c>
      <c r="J8" s="57" t="s">
        <v>21</v>
      </c>
      <c r="K8" s="58"/>
      <c r="L8" s="57" t="s">
        <v>49</v>
      </c>
      <c r="M8" s="58"/>
      <c r="N8" s="57" t="s">
        <v>50</v>
      </c>
      <c r="O8" s="58"/>
      <c r="P8" s="57" t="s">
        <v>32</v>
      </c>
      <c r="Q8" s="58"/>
      <c r="R8" s="37" t="s">
        <v>0</v>
      </c>
    </row>
    <row r="9" spans="1:18" ht="38.25" customHeight="1" x14ac:dyDescent="0.25">
      <c r="A9" s="18">
        <v>1</v>
      </c>
      <c r="B9" s="70" t="s">
        <v>16</v>
      </c>
      <c r="C9" s="71"/>
      <c r="D9" s="71"/>
      <c r="E9" s="71"/>
      <c r="F9" s="71"/>
      <c r="G9" s="72"/>
      <c r="H9" s="92">
        <v>0.4</v>
      </c>
      <c r="I9" s="12">
        <v>0.15</v>
      </c>
      <c r="J9" s="35">
        <v>4</v>
      </c>
      <c r="K9" s="14">
        <v>0.05</v>
      </c>
      <c r="L9" s="35">
        <v>4</v>
      </c>
      <c r="M9" s="14">
        <v>0.04</v>
      </c>
      <c r="N9" s="35">
        <v>5</v>
      </c>
      <c r="O9" s="14">
        <v>0.05</v>
      </c>
      <c r="P9" s="35">
        <v>5</v>
      </c>
      <c r="Q9" s="14">
        <v>0.05</v>
      </c>
      <c r="R9" s="27" t="s">
        <v>59</v>
      </c>
    </row>
    <row r="10" spans="1:18" ht="38.25" customHeight="1" x14ac:dyDescent="0.25">
      <c r="A10" s="18">
        <v>2</v>
      </c>
      <c r="B10" s="70" t="s">
        <v>17</v>
      </c>
      <c r="C10" s="71"/>
      <c r="D10" s="71"/>
      <c r="E10" s="71"/>
      <c r="F10" s="71"/>
      <c r="G10" s="72"/>
      <c r="H10" s="93"/>
      <c r="I10" s="12">
        <v>0.2</v>
      </c>
      <c r="J10" s="13">
        <v>4</v>
      </c>
      <c r="K10" s="14">
        <v>0.04</v>
      </c>
      <c r="L10" s="13">
        <v>4</v>
      </c>
      <c r="M10" s="14">
        <v>0.04</v>
      </c>
      <c r="N10" s="13">
        <v>5</v>
      </c>
      <c r="O10" s="14">
        <v>0.05</v>
      </c>
      <c r="P10" s="13">
        <v>5</v>
      </c>
      <c r="Q10" s="14">
        <v>0.05</v>
      </c>
      <c r="R10" s="27" t="s">
        <v>51</v>
      </c>
    </row>
    <row r="11" spans="1:18" ht="47.25" customHeight="1" x14ac:dyDescent="0.25">
      <c r="A11" s="18">
        <v>3</v>
      </c>
      <c r="B11" s="70" t="s">
        <v>36</v>
      </c>
      <c r="C11" s="71"/>
      <c r="D11" s="71"/>
      <c r="E11" s="71"/>
      <c r="F11" s="71"/>
      <c r="G11" s="72"/>
      <c r="H11" s="93"/>
      <c r="I11" s="12">
        <v>0.05</v>
      </c>
      <c r="J11" s="13">
        <v>5</v>
      </c>
      <c r="K11" s="14">
        <v>0.04</v>
      </c>
      <c r="L11" s="13">
        <v>5</v>
      </c>
      <c r="M11" s="14">
        <v>0.05</v>
      </c>
      <c r="N11" s="13">
        <v>4</v>
      </c>
      <c r="O11" s="14">
        <v>0.04</v>
      </c>
      <c r="P11" s="13">
        <v>5</v>
      </c>
      <c r="Q11" s="14">
        <v>0.05</v>
      </c>
      <c r="R11" s="27" t="s">
        <v>52</v>
      </c>
    </row>
    <row r="12" spans="1:18" ht="29.25" customHeight="1" x14ac:dyDescent="0.25">
      <c r="A12" s="18">
        <v>4</v>
      </c>
      <c r="B12" s="70" t="s">
        <v>35</v>
      </c>
      <c r="C12" s="71"/>
      <c r="D12" s="71"/>
      <c r="E12" s="71"/>
      <c r="F12" s="71"/>
      <c r="G12" s="72"/>
      <c r="H12" s="93"/>
      <c r="I12" s="12">
        <v>0.05</v>
      </c>
      <c r="J12" s="13">
        <v>5</v>
      </c>
      <c r="K12" s="14">
        <v>0.05</v>
      </c>
      <c r="L12" s="13">
        <v>5</v>
      </c>
      <c r="M12" s="14">
        <v>0.05</v>
      </c>
      <c r="N12" s="13">
        <v>4</v>
      </c>
      <c r="O12" s="14">
        <v>0.05</v>
      </c>
      <c r="P12" s="13">
        <v>4</v>
      </c>
      <c r="Q12" s="14">
        <v>0.04</v>
      </c>
      <c r="R12" s="27" t="s">
        <v>59</v>
      </c>
    </row>
    <row r="13" spans="1:18" ht="51.75" customHeight="1" x14ac:dyDescent="0.25">
      <c r="A13" s="18">
        <v>5</v>
      </c>
      <c r="B13" s="70" t="s">
        <v>37</v>
      </c>
      <c r="C13" s="71"/>
      <c r="D13" s="71"/>
      <c r="E13" s="71"/>
      <c r="F13" s="71"/>
      <c r="G13" s="72"/>
      <c r="H13" s="93"/>
      <c r="I13" s="12">
        <v>0.1</v>
      </c>
      <c r="J13" s="13">
        <v>3</v>
      </c>
      <c r="K13" s="14">
        <v>0.03</v>
      </c>
      <c r="L13" s="13">
        <v>3</v>
      </c>
      <c r="M13" s="14">
        <v>0.03</v>
      </c>
      <c r="N13" s="13">
        <v>2</v>
      </c>
      <c r="O13" s="14">
        <v>0.02</v>
      </c>
      <c r="P13" s="13">
        <v>4</v>
      </c>
      <c r="Q13" s="14">
        <v>0.03</v>
      </c>
      <c r="R13" s="27" t="s">
        <v>54</v>
      </c>
    </row>
    <row r="14" spans="1:18" ht="51" customHeight="1" x14ac:dyDescent="0.25">
      <c r="A14" s="18">
        <v>6</v>
      </c>
      <c r="B14" s="62" t="s">
        <v>38</v>
      </c>
      <c r="C14" s="71"/>
      <c r="D14" s="71"/>
      <c r="E14" s="71"/>
      <c r="F14" s="71"/>
      <c r="G14" s="72"/>
      <c r="H14" s="93"/>
      <c r="I14" s="12">
        <v>0.1</v>
      </c>
      <c r="J14" s="13">
        <v>3</v>
      </c>
      <c r="K14" s="14">
        <v>0.03</v>
      </c>
      <c r="L14" s="13">
        <v>3</v>
      </c>
      <c r="M14" s="14">
        <v>0.03</v>
      </c>
      <c r="N14" s="13">
        <v>4</v>
      </c>
      <c r="O14" s="14">
        <v>0.04</v>
      </c>
      <c r="P14" s="13">
        <v>4</v>
      </c>
      <c r="Q14" s="14">
        <v>0.04</v>
      </c>
      <c r="R14" s="27" t="s">
        <v>55</v>
      </c>
    </row>
    <row r="15" spans="1:18" ht="48" customHeight="1" x14ac:dyDescent="0.25">
      <c r="A15" s="18">
        <v>7</v>
      </c>
      <c r="B15" s="70" t="s">
        <v>39</v>
      </c>
      <c r="C15" s="71"/>
      <c r="D15" s="71"/>
      <c r="E15" s="71"/>
      <c r="F15" s="71"/>
      <c r="G15" s="72"/>
      <c r="H15" s="93"/>
      <c r="I15" s="12">
        <v>0.05</v>
      </c>
      <c r="J15" s="13">
        <v>2</v>
      </c>
      <c r="K15" s="14">
        <v>0.02</v>
      </c>
      <c r="L15" s="13">
        <v>2</v>
      </c>
      <c r="M15" s="14">
        <v>0.02</v>
      </c>
      <c r="N15" s="13">
        <v>2</v>
      </c>
      <c r="O15" s="14">
        <v>0.01</v>
      </c>
      <c r="P15" s="13">
        <v>3</v>
      </c>
      <c r="Q15" s="14">
        <v>0.02</v>
      </c>
      <c r="R15" s="27" t="s">
        <v>53</v>
      </c>
    </row>
    <row r="16" spans="1:18" ht="30" x14ac:dyDescent="0.25">
      <c r="A16" s="18">
        <v>8</v>
      </c>
      <c r="B16" s="62" t="s">
        <v>40</v>
      </c>
      <c r="C16" s="63"/>
      <c r="D16" s="63"/>
      <c r="E16" s="63"/>
      <c r="F16" s="63"/>
      <c r="G16" s="64"/>
      <c r="H16" s="93"/>
      <c r="I16" s="12">
        <v>0.2</v>
      </c>
      <c r="J16" s="13">
        <v>1</v>
      </c>
      <c r="K16" s="14">
        <v>0.01</v>
      </c>
      <c r="L16" s="13">
        <v>1</v>
      </c>
      <c r="M16" s="14">
        <v>0.01</v>
      </c>
      <c r="N16" s="13">
        <v>4</v>
      </c>
      <c r="O16" s="14">
        <v>0.04</v>
      </c>
      <c r="P16" s="13">
        <v>4</v>
      </c>
      <c r="Q16" s="14">
        <v>0.04</v>
      </c>
      <c r="R16" s="27" t="s">
        <v>59</v>
      </c>
    </row>
    <row r="17" spans="1:18" ht="30" x14ac:dyDescent="0.25">
      <c r="A17" s="18">
        <v>9</v>
      </c>
      <c r="B17" s="62" t="s">
        <v>41</v>
      </c>
      <c r="C17" s="63"/>
      <c r="D17" s="63"/>
      <c r="E17" s="63"/>
      <c r="F17" s="63"/>
      <c r="G17" s="64"/>
      <c r="H17" s="93"/>
      <c r="I17" s="12">
        <v>0.1</v>
      </c>
      <c r="J17" s="13">
        <v>1</v>
      </c>
      <c r="K17" s="14">
        <v>0.02</v>
      </c>
      <c r="L17" s="13">
        <v>1</v>
      </c>
      <c r="M17" s="14">
        <v>0.02</v>
      </c>
      <c r="N17" s="13">
        <v>2</v>
      </c>
      <c r="O17" s="14">
        <v>0.01</v>
      </c>
      <c r="P17" s="13">
        <v>2</v>
      </c>
      <c r="Q17" s="14">
        <v>0.01</v>
      </c>
      <c r="R17" s="27" t="s">
        <v>59</v>
      </c>
    </row>
    <row r="18" spans="1:18" ht="15.75" thickBot="1" x14ac:dyDescent="0.3">
      <c r="A18" s="65" t="s">
        <v>3</v>
      </c>
      <c r="B18" s="66"/>
      <c r="C18" s="66"/>
      <c r="D18" s="66"/>
      <c r="E18" s="66"/>
      <c r="F18" s="66"/>
      <c r="G18" s="67"/>
      <c r="H18" s="95"/>
      <c r="I18" s="15">
        <f>+SUM(I9:I17)</f>
        <v>0.99999999999999989</v>
      </c>
      <c r="J18" s="16">
        <f>+SUM(J9:J17)</f>
        <v>28</v>
      </c>
      <c r="K18" s="17">
        <f>SUM(K9:K17)</f>
        <v>0.29000000000000004</v>
      </c>
      <c r="L18" s="16">
        <f>+SUM(L9:L17)</f>
        <v>28</v>
      </c>
      <c r="M18" s="17">
        <f>SUM(M9:M17)</f>
        <v>0.29000000000000004</v>
      </c>
      <c r="N18" s="16">
        <f>+SUM(N9:N17)</f>
        <v>32</v>
      </c>
      <c r="O18" s="17">
        <f>SUM(O9:O17)</f>
        <v>0.31</v>
      </c>
      <c r="P18" s="16">
        <f>+SUM(P9:P17)</f>
        <v>36</v>
      </c>
      <c r="Q18" s="17">
        <f>SUM(Q9:Q17)</f>
        <v>0.33</v>
      </c>
      <c r="R18" s="20"/>
    </row>
    <row r="19" spans="1:18" ht="15" customHeight="1" x14ac:dyDescent="0.25">
      <c r="A19" s="53" t="s">
        <v>6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  <c r="O19" s="55"/>
      <c r="P19" s="55"/>
      <c r="Q19" s="55"/>
      <c r="R19" s="56"/>
    </row>
    <row r="20" spans="1:18" s="2" customFormat="1" ht="30" customHeight="1" x14ac:dyDescent="0.25">
      <c r="A20" s="68" t="s">
        <v>1</v>
      </c>
      <c r="B20" s="69"/>
      <c r="C20" s="69"/>
      <c r="D20" s="69"/>
      <c r="E20" s="69"/>
      <c r="F20" s="69"/>
      <c r="G20" s="69"/>
      <c r="H20" s="36" t="s">
        <v>10</v>
      </c>
      <c r="I20" s="36" t="s">
        <v>2</v>
      </c>
      <c r="J20" s="57" t="s">
        <v>21</v>
      </c>
      <c r="K20" s="58"/>
      <c r="L20" s="57" t="s">
        <v>49</v>
      </c>
      <c r="M20" s="58"/>
      <c r="N20" s="57" t="s">
        <v>50</v>
      </c>
      <c r="O20" s="58"/>
      <c r="P20" s="57" t="s">
        <v>32</v>
      </c>
      <c r="Q20" s="58"/>
      <c r="R20" s="37" t="s">
        <v>0</v>
      </c>
    </row>
    <row r="21" spans="1:18" ht="44.25" customHeight="1" x14ac:dyDescent="0.25">
      <c r="A21" s="18">
        <v>1</v>
      </c>
      <c r="B21" s="96" t="s">
        <v>42</v>
      </c>
      <c r="C21" s="97"/>
      <c r="D21" s="97"/>
      <c r="E21" s="97"/>
      <c r="F21" s="97"/>
      <c r="G21" s="98"/>
      <c r="H21" s="92">
        <v>0.3</v>
      </c>
      <c r="I21" s="12">
        <v>0.2</v>
      </c>
      <c r="J21" s="13">
        <v>4</v>
      </c>
      <c r="K21" s="14">
        <v>0.04</v>
      </c>
      <c r="L21" s="13">
        <v>4</v>
      </c>
      <c r="M21" s="14">
        <v>0.04</v>
      </c>
      <c r="N21" s="13">
        <v>5</v>
      </c>
      <c r="O21" s="14">
        <v>0.05</v>
      </c>
      <c r="P21" s="13">
        <v>5</v>
      </c>
      <c r="Q21" s="14">
        <v>0.05</v>
      </c>
      <c r="R21" s="27" t="s">
        <v>59</v>
      </c>
    </row>
    <row r="22" spans="1:18" ht="30" customHeight="1" x14ac:dyDescent="0.25">
      <c r="A22" s="18">
        <v>2</v>
      </c>
      <c r="B22" s="89" t="s">
        <v>43</v>
      </c>
      <c r="C22" s="90"/>
      <c r="D22" s="90"/>
      <c r="E22" s="90"/>
      <c r="F22" s="90"/>
      <c r="G22" s="91"/>
      <c r="H22" s="93"/>
      <c r="I22" s="12">
        <v>0.2</v>
      </c>
      <c r="J22" s="13">
        <v>3</v>
      </c>
      <c r="K22" s="14">
        <v>0.04</v>
      </c>
      <c r="L22" s="13">
        <v>4</v>
      </c>
      <c r="M22" s="14">
        <v>0.05</v>
      </c>
      <c r="N22" s="13">
        <v>4</v>
      </c>
      <c r="O22" s="14">
        <v>0.04</v>
      </c>
      <c r="P22" s="13">
        <v>5</v>
      </c>
      <c r="Q22" s="14">
        <v>0.04</v>
      </c>
      <c r="R22" s="27" t="s">
        <v>56</v>
      </c>
    </row>
    <row r="23" spans="1:18" ht="45" x14ac:dyDescent="0.25">
      <c r="A23" s="18">
        <v>3</v>
      </c>
      <c r="B23" s="89" t="s">
        <v>44</v>
      </c>
      <c r="C23" s="90"/>
      <c r="D23" s="90"/>
      <c r="E23" s="90"/>
      <c r="F23" s="90"/>
      <c r="G23" s="91"/>
      <c r="H23" s="93"/>
      <c r="I23" s="12">
        <v>0.25</v>
      </c>
      <c r="J23" s="13">
        <v>2</v>
      </c>
      <c r="K23" s="14">
        <v>0.05</v>
      </c>
      <c r="L23" s="13">
        <v>2</v>
      </c>
      <c r="M23" s="14">
        <v>0.05</v>
      </c>
      <c r="N23" s="13">
        <v>3</v>
      </c>
      <c r="O23" s="14">
        <v>0.05</v>
      </c>
      <c r="P23" s="13">
        <v>4</v>
      </c>
      <c r="Q23" s="14">
        <v>0.04</v>
      </c>
      <c r="R23" s="27" t="s">
        <v>57</v>
      </c>
    </row>
    <row r="24" spans="1:18" ht="45" x14ac:dyDescent="0.25">
      <c r="A24" s="18">
        <v>4</v>
      </c>
      <c r="B24" s="89" t="s">
        <v>45</v>
      </c>
      <c r="C24" s="90"/>
      <c r="D24" s="90"/>
      <c r="E24" s="90"/>
      <c r="F24" s="90"/>
      <c r="G24" s="91"/>
      <c r="H24" s="93"/>
      <c r="I24" s="12">
        <v>0.1</v>
      </c>
      <c r="J24" s="13">
        <v>3</v>
      </c>
      <c r="K24" s="14">
        <v>0.03</v>
      </c>
      <c r="L24" s="13">
        <v>3</v>
      </c>
      <c r="M24" s="14">
        <v>0.03</v>
      </c>
      <c r="N24" s="13">
        <v>2</v>
      </c>
      <c r="O24" s="14">
        <v>0.02</v>
      </c>
      <c r="P24" s="13">
        <v>4</v>
      </c>
      <c r="Q24" s="14">
        <v>0.04</v>
      </c>
      <c r="R24" s="27" t="s">
        <v>58</v>
      </c>
    </row>
    <row r="25" spans="1:18" ht="30.75" customHeight="1" x14ac:dyDescent="0.25">
      <c r="A25" s="18">
        <v>5</v>
      </c>
      <c r="B25" s="89" t="s">
        <v>46</v>
      </c>
      <c r="C25" s="90"/>
      <c r="D25" s="90"/>
      <c r="E25" s="90"/>
      <c r="F25" s="90"/>
      <c r="G25" s="91"/>
      <c r="H25" s="93"/>
      <c r="I25" s="12">
        <v>0.15</v>
      </c>
      <c r="J25" s="13">
        <v>3</v>
      </c>
      <c r="K25" s="14">
        <v>0.03</v>
      </c>
      <c r="L25" s="13">
        <v>3</v>
      </c>
      <c r="M25" s="14">
        <v>0.03</v>
      </c>
      <c r="N25" s="13">
        <v>4</v>
      </c>
      <c r="O25" s="14">
        <v>0.04</v>
      </c>
      <c r="P25" s="13">
        <v>4</v>
      </c>
      <c r="Q25" s="14">
        <v>0.04</v>
      </c>
      <c r="R25" s="27" t="s">
        <v>59</v>
      </c>
    </row>
    <row r="26" spans="1:18" ht="30.75" customHeight="1" x14ac:dyDescent="0.25">
      <c r="A26" s="18">
        <v>6</v>
      </c>
      <c r="B26" s="89" t="s">
        <v>47</v>
      </c>
      <c r="C26" s="90"/>
      <c r="D26" s="90"/>
      <c r="E26" s="90"/>
      <c r="F26" s="90"/>
      <c r="G26" s="91"/>
      <c r="H26" s="93"/>
      <c r="I26" s="12">
        <v>0.1</v>
      </c>
      <c r="J26" s="13">
        <v>2</v>
      </c>
      <c r="K26" s="14">
        <v>0.02</v>
      </c>
      <c r="L26" s="13">
        <v>2</v>
      </c>
      <c r="M26" s="14">
        <v>0.02</v>
      </c>
      <c r="N26" s="13">
        <v>1</v>
      </c>
      <c r="O26" s="14">
        <v>0.01</v>
      </c>
      <c r="P26" s="13">
        <v>3</v>
      </c>
      <c r="Q26" s="14">
        <v>0.02</v>
      </c>
      <c r="R26" s="27" t="s">
        <v>53</v>
      </c>
    </row>
    <row r="27" spans="1:18" ht="15.75" thickBot="1" x14ac:dyDescent="0.3">
      <c r="A27" s="65" t="s">
        <v>3</v>
      </c>
      <c r="B27" s="66"/>
      <c r="C27" s="66"/>
      <c r="D27" s="66"/>
      <c r="E27" s="66"/>
      <c r="F27" s="66"/>
      <c r="G27" s="67"/>
      <c r="H27" s="94"/>
      <c r="I27" s="22">
        <f>+SUM(I21:I26)</f>
        <v>1</v>
      </c>
      <c r="J27" s="23">
        <f>+SUM(J21:J26)</f>
        <v>17</v>
      </c>
      <c r="K27" s="24">
        <f>SUM(K21:K26)</f>
        <v>0.21</v>
      </c>
      <c r="L27" s="23">
        <f>+SUM(L21:L26)</f>
        <v>18</v>
      </c>
      <c r="M27" s="24">
        <f>SUM(M21:M26)</f>
        <v>0.22</v>
      </c>
      <c r="N27" s="23">
        <f>+SUM(N21:N26)</f>
        <v>19</v>
      </c>
      <c r="O27" s="24">
        <f>SUM(O21:O26)</f>
        <v>0.21000000000000002</v>
      </c>
      <c r="P27" s="23">
        <f>+SUM(P21:P26)</f>
        <v>25</v>
      </c>
      <c r="Q27" s="24">
        <f>SUM(Q21:Q26)</f>
        <v>0.23</v>
      </c>
      <c r="R27" s="19"/>
    </row>
    <row r="28" spans="1:18" ht="15" customHeight="1" x14ac:dyDescent="0.25">
      <c r="A28" s="53" t="s">
        <v>7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5"/>
      <c r="O28" s="55"/>
      <c r="P28" s="55"/>
      <c r="Q28" s="55"/>
      <c r="R28" s="56"/>
    </row>
    <row r="29" spans="1:18" s="2" customFormat="1" ht="30" customHeight="1" x14ac:dyDescent="0.25">
      <c r="A29" s="68" t="s">
        <v>1</v>
      </c>
      <c r="B29" s="69"/>
      <c r="C29" s="69"/>
      <c r="D29" s="69"/>
      <c r="E29" s="69"/>
      <c r="F29" s="69"/>
      <c r="G29" s="69"/>
      <c r="H29" s="36" t="s">
        <v>10</v>
      </c>
      <c r="I29" s="36" t="s">
        <v>2</v>
      </c>
      <c r="J29" s="57" t="s">
        <v>21</v>
      </c>
      <c r="K29" s="58"/>
      <c r="L29" s="57" t="s">
        <v>49</v>
      </c>
      <c r="M29" s="58"/>
      <c r="N29" s="57" t="s">
        <v>50</v>
      </c>
      <c r="O29" s="58"/>
      <c r="P29" s="57" t="s">
        <v>32</v>
      </c>
      <c r="Q29" s="58"/>
      <c r="R29" s="37" t="s">
        <v>0</v>
      </c>
    </row>
    <row r="30" spans="1:18" s="25" customFormat="1" ht="45" x14ac:dyDescent="0.25">
      <c r="A30" s="26">
        <v>1</v>
      </c>
      <c r="B30" s="79" t="s">
        <v>23</v>
      </c>
      <c r="C30" s="80"/>
      <c r="D30" s="80"/>
      <c r="E30" s="80"/>
      <c r="F30" s="80"/>
      <c r="G30" s="81"/>
      <c r="H30" s="92">
        <v>0.15</v>
      </c>
      <c r="I30" s="14">
        <v>0.5</v>
      </c>
      <c r="J30" s="35">
        <v>4</v>
      </c>
      <c r="K30" s="14">
        <v>0.04</v>
      </c>
      <c r="L30" s="35">
        <v>4</v>
      </c>
      <c r="M30" s="14">
        <v>0.05</v>
      </c>
      <c r="N30" s="13">
        <v>3</v>
      </c>
      <c r="O30" s="14">
        <v>0.02</v>
      </c>
      <c r="P30" s="35">
        <v>5</v>
      </c>
      <c r="Q30" s="14">
        <v>0.05</v>
      </c>
      <c r="R30" s="27" t="s">
        <v>60</v>
      </c>
    </row>
    <row r="31" spans="1:18" ht="46.5" customHeight="1" x14ac:dyDescent="0.25">
      <c r="A31" s="18">
        <v>2</v>
      </c>
      <c r="B31" s="59" t="s">
        <v>24</v>
      </c>
      <c r="C31" s="60"/>
      <c r="D31" s="60"/>
      <c r="E31" s="60"/>
      <c r="F31" s="60"/>
      <c r="G31" s="61"/>
      <c r="H31" s="93"/>
      <c r="I31" s="14">
        <v>0.1</v>
      </c>
      <c r="J31" s="13">
        <v>3</v>
      </c>
      <c r="K31" s="14">
        <v>0.02</v>
      </c>
      <c r="L31" s="13">
        <v>3</v>
      </c>
      <c r="M31" s="14">
        <v>0.04</v>
      </c>
      <c r="N31" s="13">
        <v>2</v>
      </c>
      <c r="O31" s="14">
        <v>0.03</v>
      </c>
      <c r="P31" s="13">
        <v>4</v>
      </c>
      <c r="Q31" s="14">
        <v>0.04</v>
      </c>
      <c r="R31" s="27" t="s">
        <v>60</v>
      </c>
    </row>
    <row r="32" spans="1:18" ht="45.75" customHeight="1" x14ac:dyDescent="0.25">
      <c r="A32" s="18">
        <v>3</v>
      </c>
      <c r="B32" s="59" t="s">
        <v>25</v>
      </c>
      <c r="C32" s="60"/>
      <c r="D32" s="60"/>
      <c r="E32" s="60"/>
      <c r="F32" s="60"/>
      <c r="G32" s="61"/>
      <c r="H32" s="93"/>
      <c r="I32" s="14">
        <v>0.15</v>
      </c>
      <c r="J32" s="13">
        <v>2</v>
      </c>
      <c r="K32" s="14">
        <v>0.02</v>
      </c>
      <c r="L32" s="13">
        <v>4</v>
      </c>
      <c r="M32" s="14">
        <v>0.04</v>
      </c>
      <c r="N32" s="13">
        <v>2</v>
      </c>
      <c r="O32" s="14">
        <v>0.04</v>
      </c>
      <c r="P32" s="13">
        <v>5</v>
      </c>
      <c r="Q32" s="14">
        <v>0.04</v>
      </c>
      <c r="R32" s="31" t="s">
        <v>61</v>
      </c>
    </row>
    <row r="33" spans="1:18" ht="61.5" customHeight="1" x14ac:dyDescent="0.25">
      <c r="A33" s="18">
        <v>4</v>
      </c>
      <c r="B33" s="59" t="s">
        <v>26</v>
      </c>
      <c r="C33" s="60"/>
      <c r="D33" s="60"/>
      <c r="E33" s="60"/>
      <c r="F33" s="60"/>
      <c r="G33" s="61"/>
      <c r="H33" s="93"/>
      <c r="I33" s="14">
        <v>0.15</v>
      </c>
      <c r="J33" s="13">
        <v>2</v>
      </c>
      <c r="K33" s="14">
        <v>0.02</v>
      </c>
      <c r="L33" s="13">
        <v>4</v>
      </c>
      <c r="M33" s="14">
        <v>0.05</v>
      </c>
      <c r="N33" s="13">
        <v>4</v>
      </c>
      <c r="O33" s="14">
        <v>0.02</v>
      </c>
      <c r="P33" s="13">
        <v>5</v>
      </c>
      <c r="Q33" s="14">
        <v>0.05</v>
      </c>
      <c r="R33" s="27" t="s">
        <v>62</v>
      </c>
    </row>
    <row r="34" spans="1:18" ht="29.25" customHeight="1" x14ac:dyDescent="0.25">
      <c r="A34" s="18">
        <v>5</v>
      </c>
      <c r="B34" s="59" t="s">
        <v>27</v>
      </c>
      <c r="C34" s="60"/>
      <c r="D34" s="60"/>
      <c r="E34" s="60"/>
      <c r="F34" s="60"/>
      <c r="G34" s="61"/>
      <c r="H34" s="93"/>
      <c r="I34" s="14">
        <v>0.1</v>
      </c>
      <c r="J34" s="13">
        <v>4</v>
      </c>
      <c r="K34" s="14">
        <v>0.04</v>
      </c>
      <c r="L34" s="13">
        <v>4</v>
      </c>
      <c r="M34" s="14">
        <v>0.02</v>
      </c>
      <c r="N34" s="13">
        <v>3</v>
      </c>
      <c r="O34" s="14">
        <v>0.03</v>
      </c>
      <c r="P34" s="13">
        <v>5</v>
      </c>
      <c r="Q34" s="14">
        <v>0.02</v>
      </c>
      <c r="R34" s="31" t="s">
        <v>63</v>
      </c>
    </row>
    <row r="35" spans="1:18" ht="15.75" thickBot="1" x14ac:dyDescent="0.3">
      <c r="A35" s="65" t="s">
        <v>3</v>
      </c>
      <c r="B35" s="66"/>
      <c r="C35" s="66"/>
      <c r="D35" s="66"/>
      <c r="E35" s="66"/>
      <c r="F35" s="66"/>
      <c r="G35" s="67"/>
      <c r="H35" s="95"/>
      <c r="I35" s="22">
        <f>+SUM(I30:I34)</f>
        <v>1</v>
      </c>
      <c r="J35" s="23">
        <f>+SUM(J30:J34)</f>
        <v>15</v>
      </c>
      <c r="K35" s="24">
        <f>SUM(K30:K34)</f>
        <v>0.14000000000000001</v>
      </c>
      <c r="L35" s="23">
        <f>+SUM(L30:L34)</f>
        <v>19</v>
      </c>
      <c r="M35" s="24">
        <f>SUM(M30:M34)</f>
        <v>0.19999999999999998</v>
      </c>
      <c r="N35" s="23">
        <f>+SUM(N30:N34)</f>
        <v>14</v>
      </c>
      <c r="O35" s="24">
        <f>SUM(O30:O34)</f>
        <v>0.14000000000000001</v>
      </c>
      <c r="P35" s="23">
        <f>+SUM(P30:P34)</f>
        <v>24</v>
      </c>
      <c r="Q35" s="24">
        <f>SUM(Q30:Q34)</f>
        <v>0.19999999999999998</v>
      </c>
      <c r="R35" s="21"/>
    </row>
    <row r="36" spans="1:18" ht="15" customHeight="1" x14ac:dyDescent="0.25">
      <c r="A36" s="53" t="s">
        <v>8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55"/>
      <c r="P36" s="55"/>
      <c r="Q36" s="55"/>
      <c r="R36" s="56"/>
    </row>
    <row r="37" spans="1:18" s="2" customFormat="1" ht="30" customHeight="1" x14ac:dyDescent="0.25">
      <c r="A37" s="68" t="s">
        <v>1</v>
      </c>
      <c r="B37" s="69"/>
      <c r="C37" s="69"/>
      <c r="D37" s="69"/>
      <c r="E37" s="69"/>
      <c r="F37" s="69"/>
      <c r="G37" s="69"/>
      <c r="H37" s="36" t="s">
        <v>10</v>
      </c>
      <c r="I37" s="36" t="s">
        <v>2</v>
      </c>
      <c r="J37" s="57" t="s">
        <v>21</v>
      </c>
      <c r="K37" s="58"/>
      <c r="L37" s="57" t="s">
        <v>49</v>
      </c>
      <c r="M37" s="58"/>
      <c r="N37" s="57" t="s">
        <v>50</v>
      </c>
      <c r="O37" s="58"/>
      <c r="P37" s="57" t="s">
        <v>32</v>
      </c>
      <c r="Q37" s="58"/>
      <c r="R37" s="108" t="s">
        <v>0</v>
      </c>
    </row>
    <row r="38" spans="1:18" ht="34.5" customHeight="1" x14ac:dyDescent="0.25">
      <c r="A38" s="18">
        <v>1</v>
      </c>
      <c r="B38" s="78" t="s">
        <v>28</v>
      </c>
      <c r="C38" s="78"/>
      <c r="D38" s="78"/>
      <c r="E38" s="78"/>
      <c r="F38" s="78"/>
      <c r="G38" s="78"/>
      <c r="H38" s="76">
        <v>0.15</v>
      </c>
      <c r="I38" s="14">
        <v>0.2</v>
      </c>
      <c r="J38" s="35">
        <v>4</v>
      </c>
      <c r="K38" s="14">
        <v>0.04</v>
      </c>
      <c r="L38" s="35">
        <v>4</v>
      </c>
      <c r="M38" s="14">
        <v>0.05</v>
      </c>
      <c r="N38" s="13">
        <v>3</v>
      </c>
      <c r="O38" s="14">
        <v>0.02</v>
      </c>
      <c r="P38" s="35">
        <v>5</v>
      </c>
      <c r="Q38" s="14">
        <v>0.05</v>
      </c>
      <c r="R38" s="109" t="s">
        <v>18</v>
      </c>
    </row>
    <row r="39" spans="1:18" ht="39.75" customHeight="1" x14ac:dyDescent="0.25">
      <c r="A39" s="18">
        <v>2</v>
      </c>
      <c r="B39" s="78" t="s">
        <v>29</v>
      </c>
      <c r="C39" s="78"/>
      <c r="D39" s="78"/>
      <c r="E39" s="78"/>
      <c r="F39" s="78"/>
      <c r="G39" s="78"/>
      <c r="H39" s="76"/>
      <c r="I39" s="14">
        <v>0.4</v>
      </c>
      <c r="J39" s="13">
        <v>3</v>
      </c>
      <c r="K39" s="14">
        <v>0.02</v>
      </c>
      <c r="L39" s="13">
        <v>3</v>
      </c>
      <c r="M39" s="14">
        <v>0.04</v>
      </c>
      <c r="N39" s="13">
        <v>2</v>
      </c>
      <c r="O39" s="14">
        <v>0.03</v>
      </c>
      <c r="P39" s="13">
        <v>4</v>
      </c>
      <c r="Q39" s="14">
        <v>0.04</v>
      </c>
      <c r="R39" s="109" t="s">
        <v>64</v>
      </c>
    </row>
    <row r="40" spans="1:18" ht="33" customHeight="1" x14ac:dyDescent="0.25">
      <c r="A40" s="18">
        <v>3</v>
      </c>
      <c r="B40" s="105" t="s">
        <v>30</v>
      </c>
      <c r="C40" s="105"/>
      <c r="D40" s="105"/>
      <c r="E40" s="105"/>
      <c r="F40" s="105"/>
      <c r="G40" s="105"/>
      <c r="H40" s="76"/>
      <c r="I40" s="14">
        <v>0.15</v>
      </c>
      <c r="J40" s="13">
        <v>2</v>
      </c>
      <c r="K40" s="14">
        <v>0.02</v>
      </c>
      <c r="L40" s="13">
        <v>4</v>
      </c>
      <c r="M40" s="14">
        <v>0.04</v>
      </c>
      <c r="N40" s="13">
        <v>2</v>
      </c>
      <c r="O40" s="14">
        <v>0.04</v>
      </c>
      <c r="P40" s="13">
        <v>5</v>
      </c>
      <c r="Q40" s="14">
        <v>0.04</v>
      </c>
      <c r="R40" s="109" t="s">
        <v>65</v>
      </c>
    </row>
    <row r="41" spans="1:18" ht="43.5" customHeight="1" x14ac:dyDescent="0.25">
      <c r="A41" s="18">
        <v>4</v>
      </c>
      <c r="B41" s="78" t="s">
        <v>31</v>
      </c>
      <c r="C41" s="78"/>
      <c r="D41" s="78"/>
      <c r="E41" s="78"/>
      <c r="F41" s="78"/>
      <c r="G41" s="78"/>
      <c r="H41" s="76"/>
      <c r="I41" s="14">
        <v>0.25</v>
      </c>
      <c r="J41" s="13">
        <v>2</v>
      </c>
      <c r="K41" s="14">
        <v>0.02</v>
      </c>
      <c r="L41" s="13">
        <v>4</v>
      </c>
      <c r="M41" s="14">
        <v>0.05</v>
      </c>
      <c r="N41" s="13">
        <v>4</v>
      </c>
      <c r="O41" s="14">
        <v>0.02</v>
      </c>
      <c r="P41" s="13">
        <v>5</v>
      </c>
      <c r="Q41" s="14">
        <v>0.05</v>
      </c>
      <c r="R41" s="109" t="s">
        <v>66</v>
      </c>
    </row>
    <row r="42" spans="1:18" ht="15.75" thickBot="1" x14ac:dyDescent="0.3">
      <c r="A42" s="74" t="s">
        <v>3</v>
      </c>
      <c r="B42" s="75"/>
      <c r="C42" s="75"/>
      <c r="D42" s="75"/>
      <c r="E42" s="75"/>
      <c r="F42" s="75"/>
      <c r="G42" s="75"/>
      <c r="H42" s="77"/>
      <c r="I42" s="28">
        <f>+SUM(I38:I41)</f>
        <v>1</v>
      </c>
      <c r="J42" s="29">
        <f>+SUM(J38:J41)</f>
        <v>11</v>
      </c>
      <c r="K42" s="30">
        <f>SUM(K38:K41)</f>
        <v>0.1</v>
      </c>
      <c r="L42" s="29">
        <f>+SUM(L38:L41)</f>
        <v>15</v>
      </c>
      <c r="M42" s="30">
        <f>SUM(M38:M41)</f>
        <v>0.18</v>
      </c>
      <c r="N42" s="29">
        <f>+SUM(N38:N41)</f>
        <v>11</v>
      </c>
      <c r="O42" s="30">
        <f>SUM(O38:O41)</f>
        <v>0.11</v>
      </c>
      <c r="P42" s="29">
        <f>+SUM(P38:P41)</f>
        <v>19</v>
      </c>
      <c r="Q42" s="30">
        <f>SUM(Q38:Q41)</f>
        <v>0.18</v>
      </c>
      <c r="R42" s="32"/>
    </row>
    <row r="43" spans="1:18" ht="18.75" customHeight="1" x14ac:dyDescent="0.25">
      <c r="A43" s="101" t="s">
        <v>9</v>
      </c>
      <c r="B43" s="102"/>
      <c r="C43" s="102"/>
      <c r="D43" s="102"/>
      <c r="E43" s="102"/>
      <c r="F43" s="102"/>
      <c r="G43" s="102"/>
      <c r="H43" s="100">
        <f>SUM(H9,H21,H30,H38)</f>
        <v>1</v>
      </c>
      <c r="I43" s="100"/>
      <c r="J43" s="73">
        <f>(K18*$H$9)+(K27*$H$21)+(K35*$H$30)+(K42*$H$38)</f>
        <v>0.21500000000000002</v>
      </c>
      <c r="K43" s="73"/>
      <c r="L43" s="73">
        <f>(M18*$H$9)+(M27*$H$21)+(M35*$H$30)+(M42*$H$38)</f>
        <v>0.23900000000000002</v>
      </c>
      <c r="M43" s="73"/>
      <c r="N43" s="73">
        <f>(O18*$H$9)+(O27*$H$21)+(O35*$H$30)+(O42*$H$38)</f>
        <v>0.22449999999999998</v>
      </c>
      <c r="O43" s="73"/>
      <c r="P43" s="73">
        <f>(Q18*$H$9)+(Q27*$H$21)+(Q35*$H$30)+(Q42*$H$38)</f>
        <v>0.25800000000000001</v>
      </c>
      <c r="Q43" s="73"/>
      <c r="R43" s="33"/>
    </row>
    <row r="44" spans="1:18" ht="19.5" customHeight="1" thickBot="1" x14ac:dyDescent="0.3">
      <c r="A44" s="103" t="s">
        <v>11</v>
      </c>
      <c r="B44" s="104"/>
      <c r="C44" s="104"/>
      <c r="D44" s="104"/>
      <c r="E44" s="104"/>
      <c r="F44" s="104"/>
      <c r="G44" s="104"/>
      <c r="H44" s="104"/>
      <c r="I44" s="104"/>
      <c r="J44" s="106">
        <f>RANK(J43,$J$43:$Q$43)</f>
        <v>4</v>
      </c>
      <c r="K44" s="107"/>
      <c r="L44" s="106">
        <f>RANK(L43,$J$43:$Q$43)</f>
        <v>2</v>
      </c>
      <c r="M44" s="107"/>
      <c r="N44" s="106">
        <f>RANK(N43,$J$43:$Q$43)</f>
        <v>3</v>
      </c>
      <c r="O44" s="107"/>
      <c r="P44" s="106">
        <f>RANK(P43,$J$43:$Q$43)</f>
        <v>1</v>
      </c>
      <c r="Q44" s="107"/>
      <c r="R44" s="34"/>
    </row>
    <row r="45" spans="1:18" x14ac:dyDescent="0.25">
      <c r="A45" s="99" t="s">
        <v>12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1:18" x14ac:dyDescent="0.25">
      <c r="A46" s="3"/>
      <c r="B46" s="4"/>
      <c r="C46" s="4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3"/>
      <c r="B47" s="4"/>
      <c r="C47" s="4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3"/>
      <c r="B48" s="4"/>
      <c r="C48" s="4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3"/>
      <c r="B49" s="4"/>
      <c r="C49" s="4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3"/>
      <c r="B50" s="4"/>
      <c r="C50" s="4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3"/>
      <c r="B51" s="4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3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3"/>
      <c r="B53" s="4"/>
      <c r="C53" s="4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3"/>
      <c r="B54" s="4"/>
      <c r="C54" s="4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3"/>
      <c r="B55" s="4"/>
      <c r="C55" s="4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77">
    <mergeCell ref="A45:R45"/>
    <mergeCell ref="B31:G31"/>
    <mergeCell ref="H43:I43"/>
    <mergeCell ref="A43:G43"/>
    <mergeCell ref="A44:I44"/>
    <mergeCell ref="B40:G40"/>
    <mergeCell ref="B41:G41"/>
    <mergeCell ref="H30:H35"/>
    <mergeCell ref="B38:G38"/>
    <mergeCell ref="A36:R36"/>
    <mergeCell ref="A37:G37"/>
    <mergeCell ref="J44:K44"/>
    <mergeCell ref="L44:M44"/>
    <mergeCell ref="N44:O44"/>
    <mergeCell ref="P44:Q44"/>
    <mergeCell ref="L43:M43"/>
    <mergeCell ref="B25:G25"/>
    <mergeCell ref="B26:G26"/>
    <mergeCell ref="B14:G14"/>
    <mergeCell ref="B15:G15"/>
    <mergeCell ref="B21:G21"/>
    <mergeCell ref="A19:R19"/>
    <mergeCell ref="A20:G20"/>
    <mergeCell ref="J20:K20"/>
    <mergeCell ref="A5:Q5"/>
    <mergeCell ref="A6:L6"/>
    <mergeCell ref="M6:R6"/>
    <mergeCell ref="B22:G22"/>
    <mergeCell ref="B23:G23"/>
    <mergeCell ref="H21:H27"/>
    <mergeCell ref="P20:Q20"/>
    <mergeCell ref="H9:H18"/>
    <mergeCell ref="A8:G8"/>
    <mergeCell ref="J8:K8"/>
    <mergeCell ref="L8:M8"/>
    <mergeCell ref="P8:Q8"/>
    <mergeCell ref="L20:M20"/>
    <mergeCell ref="N20:O20"/>
    <mergeCell ref="B11:G11"/>
    <mergeCell ref="B24:G24"/>
    <mergeCell ref="B30:G30"/>
    <mergeCell ref="B32:G32"/>
    <mergeCell ref="J37:K37"/>
    <mergeCell ref="A35:G35"/>
    <mergeCell ref="A27:G27"/>
    <mergeCell ref="J29:K29"/>
    <mergeCell ref="A42:G42"/>
    <mergeCell ref="H38:H42"/>
    <mergeCell ref="J43:K43"/>
    <mergeCell ref="B39:G39"/>
    <mergeCell ref="N37:O37"/>
    <mergeCell ref="L29:M29"/>
    <mergeCell ref="P29:Q29"/>
    <mergeCell ref="N43:O43"/>
    <mergeCell ref="P43:Q43"/>
    <mergeCell ref="P37:Q37"/>
    <mergeCell ref="A4:R4"/>
    <mergeCell ref="A7:R7"/>
    <mergeCell ref="L37:M37"/>
    <mergeCell ref="B34:G34"/>
    <mergeCell ref="B33:G33"/>
    <mergeCell ref="N8:O8"/>
    <mergeCell ref="B16:G16"/>
    <mergeCell ref="B17:G17"/>
    <mergeCell ref="A18:G18"/>
    <mergeCell ref="A29:G29"/>
    <mergeCell ref="B13:G13"/>
    <mergeCell ref="B9:G9"/>
    <mergeCell ref="B10:G10"/>
    <mergeCell ref="B12:G12"/>
    <mergeCell ref="N29:O29"/>
    <mergeCell ref="A28:R28"/>
    <mergeCell ref="A1:G2"/>
    <mergeCell ref="H2:Q2"/>
    <mergeCell ref="H1:Q1"/>
    <mergeCell ref="G3:N3"/>
    <mergeCell ref="O3:R3"/>
  </mergeCells>
  <pageMargins left="0.70866141732283472" right="0.70866141732283472" top="0.47" bottom="0.53" header="0.31496062992125984" footer="0.31496062992125984"/>
  <pageSetup scale="49" orientation="landscape" horizontalDpi="200" verticalDpi="200" r:id="rId1"/>
  <ignoredErrors>
    <ignoredError sqref="K18:L18 P18 N18 M18 O18 Q18 K27:Q27 K35:Q35 K42:Q4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469A66FD62C4AB52007FF8964D5B0" ma:contentTypeVersion="0" ma:contentTypeDescription="Crear nuevo documento." ma:contentTypeScope="" ma:versionID="93106d383accc10335f253cad39805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7EEEA3-7B7E-416E-BBFD-22F8FF3DB3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A8BBAB-0C20-4F07-9F1E-39301B36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768A20-1CAA-4618-AB4D-5C20A894F129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1 - Formato Evaluación</vt:lpstr>
      <vt:lpstr>Hoja1</vt:lpstr>
      <vt:lpstr>'1 - Formato Evaluación'!Área_de_impresión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2021-12-15T16:59:24Z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