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2673918C-A42A-4A4A-BACA-D8B207153829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" i="1" l="1"/>
  <c r="BO3" i="1"/>
  <c r="BQ3" i="1" s="1"/>
  <c r="BO4" i="1"/>
  <c r="BM4" i="1" s="1"/>
  <c r="BP4" i="1" l="1"/>
  <c r="BQ4" i="1"/>
  <c r="BP2" i="1"/>
  <c r="BQ2" i="1"/>
  <c r="BM2" i="1"/>
  <c r="BN3" i="1"/>
  <c r="BP3" i="1"/>
  <c r="BN4" i="1"/>
  <c r="BM3" i="1"/>
  <c r="BN2" i="1"/>
</calcChain>
</file>

<file path=xl/sharedStrings.xml><?xml version="1.0" encoding="utf-8"?>
<sst xmlns="http://schemas.openxmlformats.org/spreadsheetml/2006/main" count="26403" uniqueCount="10385">
  <si>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</si>
  <si>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</si>
  <si>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</si>
  <si>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</si>
  <si>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</si>
  <si>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</si>
  <si>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</si>
  <si>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</si>
  <si>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</si>
  <si>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</si>
  <si>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</si>
  <si>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</si>
  <si>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</si>
  <si>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</si>
  <si>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</si>
  <si>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</si>
  <si>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</si>
  <si>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</si>
  <si>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</si>
  <si>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</si>
  <si>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</si>
  <si>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</si>
  <si>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</si>
  <si>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</si>
  <si>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</si>
  <si>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</si>
  <si>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</si>
  <si>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</si>
  <si>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</si>
  <si>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</si>
  <si>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</si>
  <si>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</si>
  <si>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</si>
  <si>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</si>
  <si>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</si>
  <si>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</si>
  <si>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</si>
  <si>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</si>
  <si>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</si>
  <si>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</si>
  <si>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</si>
  <si>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</si>
  <si>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</si>
  <si>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</si>
  <si>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</si>
  <si>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</si>
  <si>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</si>
  <si>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</si>
  <si>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</si>
  <si>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</si>
  <si>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</si>
  <si>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</si>
  <si>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</si>
  <si>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</si>
  <si>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</si>
  <si>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</si>
  <si>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</si>
  <si>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</si>
  <si>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</si>
  <si>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</si>
  <si>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</si>
  <si>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</si>
  <si>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</si>
  <si>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</si>
  <si>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</si>
  <si>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</si>
  <si>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</si>
  <si>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</si>
  <si>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</si>
  <si>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</si>
  <si>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</si>
  <si>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</si>
  <si>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</si>
  <si>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</si>
  <si>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</si>
  <si>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</si>
  <si>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</si>
  <si>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</si>
  <si>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</si>
  <si>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</si>
  <si>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</si>
  <si>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</si>
  <si>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</si>
  <si>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</si>
  <si>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</si>
  <si>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</si>
  <si>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</si>
  <si>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</si>
  <si>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</si>
  <si>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</si>
  <si>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</si>
  <si>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</si>
  <si>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</si>
  <si>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</si>
  <si>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</si>
  <si>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</si>
  <si>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</si>
  <si>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</si>
  <si>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</si>
  <si>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</si>
  <si>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</si>
  <si>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</si>
  <si>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</si>
  <si>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</si>
  <si>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</si>
  <si>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</si>
  <si>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</si>
  <si>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</si>
  <si>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</si>
  <si>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</si>
  <si>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</si>
  <si>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</si>
  <si>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</si>
  <si>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</si>
  <si>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</si>
  <si>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</si>
  <si>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</si>
  <si>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</si>
  <si>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</si>
  <si>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</si>
  <si>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</si>
  <si>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</si>
  <si>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</si>
  <si>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</si>
  <si>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</si>
  <si>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</si>
  <si>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</si>
  <si>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</si>
  <si>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</si>
  <si>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</si>
  <si>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</si>
  <si>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</si>
  <si>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</si>
  <si>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</si>
  <si>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</si>
  <si>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</si>
  <si>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</si>
  <si>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</si>
  <si>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</si>
  <si>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</si>
  <si>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</si>
  <si>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</si>
  <si>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</si>
  <si>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</si>
  <si>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</si>
  <si>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</si>
  <si>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</si>
  <si>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</si>
  <si>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</si>
  <si>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</si>
  <si>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</si>
  <si>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</si>
  <si>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</si>
  <si>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</si>
  <si>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</si>
  <si>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</si>
  <si>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</si>
  <si>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</si>
  <si>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</si>
  <si>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</si>
  <si>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</si>
  <si>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</si>
  <si>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</si>
  <si>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</si>
  <si>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</si>
  <si>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</si>
  <si>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</si>
  <si>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</si>
  <si>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</si>
  <si>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</si>
  <si>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</si>
  <si>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</si>
  <si>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</si>
  <si>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</si>
  <si>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</si>
  <si>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</si>
  <si>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</si>
  <si>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</si>
  <si>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</si>
  <si>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</si>
  <si>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</si>
  <si>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</si>
  <si>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</si>
  <si>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</si>
  <si>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</si>
  <si>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</si>
  <si>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</si>
  <si>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</si>
  <si>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</si>
  <si>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</si>
  <si>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</si>
  <si>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</si>
  <si>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</si>
  <si>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</si>
  <si>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</si>
  <si>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</si>
  <si>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</si>
  <si>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</si>
  <si>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</si>
  <si>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</si>
  <si>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</si>
  <si>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</si>
  <si>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</si>
  <si>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</si>
  <si>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</si>
  <si>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</si>
  <si>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</si>
  <si>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</si>
  <si>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</si>
  <si>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</si>
  <si>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</si>
  <si>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</si>
  <si>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</si>
  <si>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</si>
  <si>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</si>
  <si>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</si>
  <si>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</si>
  <si>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</si>
  <si>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</si>
  <si>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</si>
  <si>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</si>
  <si>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</si>
  <si>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</si>
  <si>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</si>
  <si>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</si>
  <si>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</si>
  <si>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</si>
  <si>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</si>
  <si>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</si>
  <si>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</si>
  <si>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</si>
  <si>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</si>
  <si>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</si>
  <si>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</si>
  <si>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</si>
  <si>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</si>
  <si>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</si>
  <si>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</si>
  <si>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</si>
  <si>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</si>
  <si>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</si>
  <si>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</si>
  <si>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</si>
  <si>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</si>
  <si>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</si>
  <si>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</si>
  <si>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</si>
  <si>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</si>
  <si>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</si>
  <si>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</si>
  <si>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</si>
  <si>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</si>
  <si>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</si>
  <si>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</si>
  <si>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</si>
  <si>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</si>
  <si>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</si>
  <si>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</si>
  <si>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</si>
  <si>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</si>
  <si>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</si>
  <si>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</si>
  <si>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</si>
  <si>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</si>
  <si>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</si>
  <si>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</si>
  <si>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</si>
  <si>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</si>
  <si>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</si>
  <si>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</si>
  <si>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</si>
  <si>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</si>
  <si>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</si>
  <si>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</si>
  <si>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</si>
  <si>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</si>
  <si>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</si>
  <si>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</si>
  <si>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</si>
  <si>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</si>
  <si>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</si>
  <si>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</si>
  <si>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</si>
  <si>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</si>
  <si>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</si>
  <si>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</si>
  <si>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</si>
  <si>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</si>
  <si>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</si>
  <si>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</si>
  <si>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</si>
  <si>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</si>
  <si>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</si>
  <si>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</si>
  <si>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</si>
  <si>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</si>
  <si>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</si>
  <si>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</si>
  <si>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</si>
  <si>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</si>
  <si>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</si>
  <si>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</si>
  <si>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</si>
  <si>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</si>
  <si>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</si>
  <si>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</si>
  <si>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</si>
  <si>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</si>
  <si>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</si>
  <si>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</si>
  <si>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</si>
  <si>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</si>
  <si>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</si>
  <si>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</si>
  <si>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</si>
  <si>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</si>
  <si>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</si>
  <si>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</si>
  <si>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</si>
  <si>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</si>
  <si>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</si>
  <si>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</si>
  <si>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</si>
  <si>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</si>
  <si>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</si>
  <si>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</si>
  <si>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</si>
  <si>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</si>
  <si>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</si>
  <si>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</si>
  <si>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</si>
  <si>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</si>
  <si>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</si>
  <si>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</si>
  <si>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</si>
  <si>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</si>
  <si>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</si>
  <si>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</si>
  <si>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</si>
  <si>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</si>
  <si>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</si>
  <si>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</si>
  <si>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</si>
  <si>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</si>
  <si>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</si>
  <si>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</si>
  <si>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</si>
  <si>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</si>
  <si>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</si>
  <si>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</si>
  <si>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</si>
  <si>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</si>
  <si>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</si>
  <si>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</si>
  <si>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</si>
  <si>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</si>
  <si>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</si>
  <si>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</si>
  <si>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</si>
  <si>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</si>
  <si>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</si>
  <si>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</si>
  <si>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</si>
  <si>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</si>
  <si>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</si>
  <si>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</si>
  <si>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</si>
  <si>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</si>
  <si>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</si>
  <si>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</si>
  <si>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</si>
  <si>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</si>
  <si>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</si>
  <si>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</si>
  <si>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</si>
  <si>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</si>
  <si>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</si>
  <si>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</si>
  <si>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</si>
  <si>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</si>
  <si>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</si>
  <si>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</si>
  <si>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</si>
  <si>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</si>
  <si>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</si>
  <si>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</si>
  <si>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</si>
  <si>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</si>
  <si>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</si>
  <si>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</si>
  <si>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</si>
  <si>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</si>
  <si>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</si>
  <si>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</si>
  <si>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</si>
  <si>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</si>
  <si>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</si>
  <si>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</si>
  <si>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</si>
  <si>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</si>
  <si>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</si>
  <si>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</si>
  <si>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</si>
  <si>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</si>
  <si>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</si>
  <si>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</si>
  <si>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</si>
  <si>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</si>
  <si>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</si>
  <si>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</si>
  <si>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</si>
  <si>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</si>
  <si>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</si>
  <si>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</si>
  <si>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</si>
  <si>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</si>
  <si>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</si>
  <si>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</si>
  <si>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</si>
  <si>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</si>
  <si>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</si>
  <si>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</si>
  <si>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</si>
  <si>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</si>
  <si>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</si>
  <si>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</si>
  <si>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</si>
  <si>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</si>
  <si>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</si>
  <si>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</si>
  <si>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</si>
  <si>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</si>
  <si>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</si>
  <si>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</si>
  <si>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</si>
  <si>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</si>
  <si>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</si>
  <si>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</si>
  <si>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</si>
  <si>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</si>
  <si>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</si>
  <si>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</si>
  <si>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</si>
  <si>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</si>
  <si>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</si>
  <si>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</si>
  <si>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</si>
  <si>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</si>
  <si>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</si>
  <si>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</si>
  <si>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</si>
  <si>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</si>
  <si>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</si>
  <si>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</si>
  <si>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</si>
  <si>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</si>
  <si>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</si>
  <si>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</si>
  <si>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</si>
  <si>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</si>
  <si>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</si>
  <si>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</si>
  <si>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</si>
  <si>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</si>
  <si>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</si>
  <si>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</si>
  <si>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</si>
  <si>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</si>
  <si>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</si>
  <si>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</si>
  <si>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</si>
  <si>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</si>
  <si>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</si>
  <si>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</si>
  <si>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</si>
  <si>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</si>
  <si>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</si>
  <si>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</si>
  <si>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</si>
  <si>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</si>
  <si>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</si>
  <si>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</si>
  <si>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</si>
  <si>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</si>
  <si>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</si>
  <si>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</si>
  <si>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</si>
  <si>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</si>
  <si>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</si>
  <si>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</si>
  <si>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</si>
  <si>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</si>
  <si>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</si>
  <si>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</si>
  <si>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</si>
  <si>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</si>
  <si>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</si>
  <si>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</si>
  <si>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</si>
  <si>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</si>
  <si>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</si>
  <si>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</si>
  <si>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</si>
  <si>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</si>
  <si>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</si>
  <si>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</si>
  <si>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</si>
  <si>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</si>
  <si>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</si>
  <si>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</si>
  <si>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</si>
  <si>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</si>
  <si>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</si>
  <si>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</si>
  <si>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</si>
  <si>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</si>
  <si>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</si>
  <si>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</si>
  <si>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</si>
  <si>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</si>
  <si>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</si>
  <si>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</si>
  <si>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</si>
  <si>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</si>
  <si>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</si>
  <si>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</si>
  <si>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</si>
  <si>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</si>
  <si>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</si>
  <si>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</si>
  <si>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</si>
  <si>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</si>
  <si>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</si>
  <si>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</si>
  <si>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</si>
  <si>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</si>
  <si>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</si>
  <si>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</si>
  <si>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</si>
  <si>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</si>
  <si>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</si>
  <si>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</si>
  <si>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</si>
  <si>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</si>
  <si>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</si>
  <si>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</si>
  <si>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</si>
  <si>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</si>
  <si>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</si>
  <si>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</si>
  <si>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</si>
  <si>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</si>
  <si>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</si>
  <si>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</si>
  <si>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</si>
  <si>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</si>
  <si>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</si>
  <si>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</si>
  <si>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</si>
  <si>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</si>
  <si>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</si>
  <si>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</si>
  <si>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</si>
  <si>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</si>
  <si>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</si>
  <si>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</si>
  <si>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</si>
  <si>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</si>
  <si>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</si>
  <si>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</si>
  <si>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</si>
  <si>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</si>
  <si>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</si>
  <si>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</si>
  <si>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</si>
  <si>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</si>
  <si>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</si>
  <si>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</si>
  <si>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</si>
  <si>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</si>
  <si>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</si>
  <si>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</si>
  <si>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</si>
  <si>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</si>
  <si>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</si>
  <si>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</si>
  <si>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</si>
  <si>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</si>
  <si>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</si>
  <si>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</si>
  <si>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</si>
  <si>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</si>
  <si>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</si>
  <si>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</si>
  <si>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</si>
  <si>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</si>
  <si>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</si>
  <si>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</si>
  <si>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</si>
  <si>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</si>
  <si>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</si>
  <si>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</si>
  <si>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</si>
  <si>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</si>
  <si>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</si>
  <si>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</si>
  <si>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</si>
  <si>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</si>
  <si>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</si>
  <si>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</si>
  <si>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</si>
  <si>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</si>
  <si>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</si>
  <si>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</si>
  <si>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</si>
  <si>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</si>
  <si>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</si>
  <si>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</si>
  <si>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</si>
  <si>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</si>
  <si>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</si>
  <si>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</si>
  <si>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</si>
  <si>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</si>
  <si>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</si>
  <si>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</si>
  <si>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</si>
  <si>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</si>
  <si>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</si>
  <si>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</si>
  <si>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</si>
  <si>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</si>
  <si>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</si>
  <si>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</si>
  <si>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</si>
  <si>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</si>
  <si>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</si>
  <si>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</si>
  <si>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</si>
  <si>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</si>
  <si>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</si>
  <si>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</si>
  <si>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</si>
  <si>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</si>
  <si>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</si>
  <si>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</si>
  <si>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</si>
  <si>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</si>
  <si>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</si>
  <si>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</si>
  <si>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</si>
  <si>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</si>
  <si>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</si>
  <si>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</si>
  <si>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</si>
  <si>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</si>
  <si>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</si>
  <si>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</si>
  <si>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</si>
  <si>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</si>
  <si>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</si>
  <si>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</si>
  <si>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</si>
  <si>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</si>
  <si>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</si>
  <si>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</si>
  <si>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</si>
  <si>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</si>
  <si>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</si>
  <si>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</si>
  <si>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</si>
  <si>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</si>
  <si>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</si>
  <si>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</si>
  <si>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</si>
  <si>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</si>
  <si>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</si>
  <si>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</si>
  <si>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</si>
  <si>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</si>
  <si>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</si>
  <si>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</si>
  <si>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</si>
  <si>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</si>
  <si>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</si>
  <si>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</si>
  <si>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</si>
  <si>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</si>
  <si>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</si>
  <si>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</si>
  <si>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</si>
  <si>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</si>
  <si>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</si>
  <si>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</si>
  <si>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</si>
  <si>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</si>
  <si>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</si>
  <si>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</si>
  <si>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</si>
  <si>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</si>
  <si>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</si>
  <si>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</si>
  <si>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</si>
  <si>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</si>
  <si>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</si>
  <si>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</si>
  <si>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</si>
  <si>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</si>
  <si>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</si>
  <si>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</si>
  <si>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</si>
  <si>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</si>
  <si>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</si>
  <si>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</si>
  <si>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</si>
  <si>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</si>
  <si>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</si>
  <si>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</si>
  <si>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</si>
  <si>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</si>
  <si>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</si>
  <si>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</si>
  <si>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</si>
  <si>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</si>
  <si>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</si>
  <si>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</si>
  <si>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</si>
  <si>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</si>
  <si>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</si>
  <si>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</si>
  <si>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</si>
  <si>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</si>
  <si>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</si>
  <si>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</si>
  <si>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</si>
  <si>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</si>
  <si>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</si>
  <si>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</si>
  <si>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</si>
  <si>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</si>
  <si>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</si>
  <si>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</si>
  <si>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</si>
  <si>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</si>
  <si>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</si>
  <si>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</si>
  <si>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</si>
  <si>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</si>
  <si>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</si>
  <si>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</si>
  <si>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</si>
  <si>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</si>
  <si>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</si>
  <si>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</si>
  <si>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</si>
  <si>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</si>
  <si>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</si>
  <si>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</si>
  <si>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</si>
  <si>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</si>
  <si>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</si>
  <si>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</si>
  <si>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</si>
  <si>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</si>
  <si>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</si>
  <si>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</si>
  <si>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</si>
  <si>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</si>
  <si>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</si>
  <si>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</si>
  <si>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</si>
  <si>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</si>
  <si>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</si>
  <si>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</si>
  <si>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</si>
  <si>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</si>
  <si>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</si>
  <si>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</si>
  <si>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</si>
  <si>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</si>
  <si>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</si>
  <si>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</si>
  <si>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</si>
  <si>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</si>
  <si>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</si>
  <si>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</si>
  <si>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</si>
  <si>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</si>
  <si>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</si>
  <si>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</si>
  <si>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</si>
  <si>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</si>
  <si>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</si>
  <si>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</si>
  <si>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</si>
  <si>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</si>
  <si>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</si>
  <si>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</si>
  <si>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</si>
  <si>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</si>
  <si>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</si>
  <si>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</si>
  <si>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</si>
  <si>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</si>
  <si>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</si>
  <si>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</si>
  <si>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</si>
  <si>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</si>
  <si>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</si>
  <si>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</si>
  <si>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</si>
  <si>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</si>
  <si>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</si>
  <si>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</si>
  <si>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</si>
  <si>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</si>
  <si>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</si>
  <si>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</si>
  <si>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</si>
  <si>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</si>
  <si>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</si>
  <si>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</si>
  <si>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</si>
  <si>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</si>
  <si>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</si>
  <si>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</si>
  <si>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</si>
  <si>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</si>
  <si>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</si>
  <si>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</si>
  <si>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</si>
  <si>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</si>
  <si>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</si>
  <si>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</si>
  <si>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</si>
  <si>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</si>
  <si>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</si>
  <si>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</si>
  <si>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</si>
  <si>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</si>
  <si>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</si>
  <si>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</si>
  <si>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</si>
  <si>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</si>
  <si>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</si>
  <si>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</si>
  <si>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</si>
  <si>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</si>
  <si>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</si>
  <si>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</si>
  <si>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</si>
  <si>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</si>
  <si>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</si>
  <si>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</si>
  <si>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</si>
  <si>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</si>
  <si>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</si>
  <si>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</si>
  <si>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</si>
  <si>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</si>
  <si>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</si>
  <si>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</si>
  <si>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</si>
  <si>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</si>
  <si>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</si>
  <si>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</si>
  <si>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</si>
  <si>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</si>
  <si>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</si>
  <si>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</si>
  <si>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</si>
  <si>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</si>
  <si>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</si>
  <si>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</si>
  <si>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</si>
  <si>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</si>
  <si>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</si>
  <si>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</si>
  <si>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</si>
  <si>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</si>
  <si>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</si>
  <si>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</si>
  <si>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</si>
  <si>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</si>
  <si>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</si>
  <si>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</si>
  <si>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</si>
  <si>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</si>
  <si>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</si>
  <si>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</si>
  <si>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</si>
  <si>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</si>
  <si>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</si>
  <si>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</si>
  <si>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</si>
  <si>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</si>
  <si>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</si>
  <si>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</si>
  <si>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</si>
  <si>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</si>
  <si>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</si>
  <si>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</si>
  <si>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</si>
  <si>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</si>
  <si>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</si>
  <si>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</si>
  <si>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</si>
  <si>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</si>
  <si>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</si>
  <si>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</si>
  <si>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</si>
  <si>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</si>
  <si>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</si>
  <si>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</si>
  <si>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</si>
  <si>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</si>
  <si>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</si>
  <si>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</si>
  <si>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</si>
  <si>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</si>
  <si>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</si>
  <si>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</si>
  <si>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</si>
  <si>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</si>
  <si>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</si>
  <si>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</si>
  <si>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</si>
  <si>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</si>
  <si>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</si>
  <si>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</si>
  <si>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</si>
  <si>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</si>
  <si>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</si>
  <si>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</si>
  <si>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</si>
  <si>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</si>
  <si>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</si>
  <si>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</si>
  <si>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</si>
  <si>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</si>
  <si>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</si>
  <si>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</si>
  <si>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</si>
  <si>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</si>
  <si>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</si>
  <si>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</si>
  <si>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</si>
  <si>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</si>
  <si>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</si>
  <si>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</si>
  <si>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</si>
  <si>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</si>
  <si>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</si>
  <si>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</si>
  <si>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</si>
  <si>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</si>
  <si>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</si>
  <si>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</si>
  <si>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</si>
  <si>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</si>
  <si>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</si>
  <si>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</si>
  <si>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</si>
  <si>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</si>
  <si>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</si>
  <si>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</si>
  <si>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</si>
  <si>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</si>
  <si>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</si>
  <si>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</si>
  <si>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</si>
  <si>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</si>
  <si>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</si>
  <si>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</si>
  <si>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</si>
  <si>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</si>
  <si>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</si>
  <si>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</si>
  <si>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</si>
  <si>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</si>
  <si>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</si>
  <si>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</si>
  <si>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</si>
  <si>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</si>
  <si>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</si>
  <si>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</si>
  <si>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</si>
  <si>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</si>
  <si>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</si>
  <si>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</si>
  <si>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</si>
  <si>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</si>
  <si>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</si>
  <si>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</si>
  <si>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</si>
  <si>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</si>
  <si>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</si>
  <si>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</si>
  <si>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</si>
  <si>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</si>
  <si>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</si>
  <si>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</si>
  <si>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</si>
  <si>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</si>
  <si>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</si>
  <si>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</si>
  <si>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</si>
  <si>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</si>
  <si>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</si>
  <si>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</si>
  <si>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</si>
  <si>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</si>
  <si>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</si>
  <si>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</si>
  <si>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</si>
  <si>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</si>
  <si>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</si>
  <si>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</si>
  <si>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</si>
  <si>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</si>
  <si>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</si>
  <si>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</si>
  <si>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</si>
  <si>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</si>
  <si>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</si>
  <si>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</si>
  <si>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</si>
  <si>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</si>
  <si>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</si>
  <si>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</si>
  <si>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</si>
  <si>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</si>
  <si>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</si>
  <si>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</si>
  <si>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</si>
  <si>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</si>
  <si>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</si>
  <si>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</si>
  <si>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</si>
  <si>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</si>
  <si>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</si>
  <si>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</si>
  <si>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</si>
  <si>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</si>
  <si>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</si>
  <si>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</si>
  <si>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</si>
  <si>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</si>
  <si>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</si>
  <si>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</si>
  <si>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</si>
  <si>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</si>
  <si>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</si>
  <si>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</si>
  <si>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</si>
  <si>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</si>
  <si>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</si>
  <si>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</si>
  <si>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</si>
  <si>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</si>
  <si>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</si>
  <si>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</si>
  <si>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</si>
  <si>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</si>
  <si>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</si>
  <si>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</si>
  <si>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</si>
  <si>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</si>
  <si>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</si>
  <si>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</si>
  <si>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</si>
  <si>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</si>
  <si>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</si>
  <si>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</si>
  <si>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</si>
  <si>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</si>
  <si>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</si>
  <si>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</si>
  <si>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</si>
  <si>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</si>
  <si>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</si>
  <si>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</si>
  <si>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</si>
  <si>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</si>
  <si>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</si>
  <si>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</si>
  <si>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</si>
  <si>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</si>
  <si>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</si>
  <si>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</si>
  <si>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</si>
  <si>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</si>
  <si>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</si>
  <si>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</si>
  <si>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</si>
  <si>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</si>
  <si>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</si>
  <si>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</si>
  <si>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</si>
  <si>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</si>
  <si>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</si>
  <si>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</si>
  <si>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</si>
  <si>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</si>
  <si>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</si>
  <si>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</si>
  <si>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</si>
  <si>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</si>
  <si>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</si>
  <si>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</si>
  <si>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</si>
  <si>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</si>
  <si>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</si>
  <si>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</si>
  <si>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</si>
  <si>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</si>
  <si>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</si>
  <si>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</si>
  <si>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</si>
  <si>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</si>
  <si>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</si>
  <si>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</si>
  <si>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</si>
  <si>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</si>
  <si>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</si>
  <si>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</si>
  <si>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</si>
  <si>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</si>
  <si>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</si>
  <si>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</si>
  <si>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</si>
  <si>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</si>
  <si>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</si>
  <si>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</si>
  <si>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</si>
  <si>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</si>
  <si>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</si>
  <si>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</si>
  <si>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</si>
  <si>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</si>
  <si>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</si>
  <si>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</si>
  <si>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</si>
  <si>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</si>
  <si>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</si>
  <si>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</si>
  <si>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</si>
  <si>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</si>
  <si>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</si>
  <si>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</si>
  <si>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</si>
  <si>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</si>
  <si>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</si>
  <si>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</si>
  <si>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</si>
  <si>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</si>
  <si>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</si>
  <si>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</si>
  <si>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</si>
  <si>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</si>
  <si>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</si>
  <si>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</si>
  <si>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</si>
  <si>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</si>
  <si>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</si>
  <si>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</si>
  <si>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</si>
  <si>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</si>
  <si>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</si>
  <si>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</si>
  <si>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</si>
  <si>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</si>
  <si>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</si>
  <si>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</si>
  <si>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</si>
  <si>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</si>
  <si>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</si>
  <si>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</si>
  <si>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</si>
  <si>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</si>
  <si>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</si>
  <si>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</si>
  <si>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</si>
  <si>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</si>
  <si>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</si>
  <si>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</si>
  <si>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</si>
  <si>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</si>
  <si>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</si>
  <si>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</si>
  <si>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</si>
  <si>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</si>
  <si>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</si>
  <si>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</si>
  <si>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</si>
  <si>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</si>
  <si>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</si>
  <si>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</si>
  <si>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</si>
  <si>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</si>
  <si>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</si>
  <si>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</si>
  <si>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</si>
  <si>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</si>
  <si>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</si>
  <si>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</si>
  <si>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</si>
  <si>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</si>
  <si>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</si>
  <si>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</si>
  <si>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</si>
  <si>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</si>
  <si>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</si>
  <si>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</si>
  <si>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</si>
  <si>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</si>
  <si>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</si>
  <si>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</si>
  <si>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</si>
  <si>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</si>
  <si>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</si>
  <si>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</si>
  <si>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</si>
  <si>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</si>
  <si>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</si>
  <si>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</si>
  <si>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</si>
  <si>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</si>
  <si>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</si>
  <si>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</si>
  <si>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</si>
  <si>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</si>
  <si>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</si>
  <si>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</si>
  <si>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</si>
  <si>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</si>
  <si>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</si>
  <si>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</si>
  <si>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</si>
  <si>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</si>
  <si>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</si>
  <si>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</si>
  <si>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</si>
  <si>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</si>
  <si>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</si>
  <si>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</si>
  <si>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</si>
  <si>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</si>
  <si>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</si>
  <si>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</si>
  <si>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</si>
  <si>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</si>
  <si>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</si>
  <si>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</si>
  <si>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</si>
  <si>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</si>
  <si>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</si>
  <si>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</si>
  <si>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</si>
  <si>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</si>
  <si>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</si>
  <si>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</si>
  <si>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</si>
  <si>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</si>
  <si>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</si>
  <si>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</si>
  <si>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</si>
  <si>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</si>
  <si>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</si>
  <si>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</si>
  <si>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</si>
  <si>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</si>
  <si>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</si>
  <si>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</si>
  <si>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</si>
  <si>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</si>
  <si>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</si>
  <si>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</si>
  <si>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</si>
  <si>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</si>
  <si>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</si>
  <si>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</si>
  <si>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</si>
  <si>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</si>
  <si>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</si>
  <si>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</si>
  <si>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</si>
  <si>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</si>
  <si>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</si>
  <si>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</si>
  <si>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</si>
  <si>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</si>
  <si>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</si>
  <si>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</si>
  <si>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</si>
  <si>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</si>
  <si>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</si>
  <si>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</si>
  <si>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</si>
  <si>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</si>
  <si>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</si>
  <si>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</si>
  <si>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</si>
  <si>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</si>
  <si>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</si>
  <si>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</si>
  <si>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</si>
  <si>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</si>
  <si>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</si>
  <si>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</si>
  <si>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</si>
  <si>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</si>
  <si>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</si>
  <si>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</si>
  <si>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</si>
  <si>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</si>
  <si>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</si>
  <si>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</si>
  <si>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</si>
  <si>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</si>
  <si>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</si>
  <si>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</si>
  <si>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</si>
  <si>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</si>
  <si>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</si>
  <si>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</si>
  <si>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</si>
  <si>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</si>
  <si>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</si>
  <si>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</si>
  <si>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</si>
  <si>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</si>
  <si>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</si>
  <si>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</si>
  <si>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</si>
  <si>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</si>
  <si>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</si>
  <si>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</si>
  <si>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</si>
  <si>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</si>
  <si>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</si>
  <si>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</si>
  <si>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</si>
  <si>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</si>
  <si>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</si>
  <si>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</si>
  <si>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</si>
  <si>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</si>
  <si>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</si>
  <si>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</si>
  <si>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</si>
  <si>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</si>
  <si>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</si>
  <si>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</si>
  <si>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</si>
  <si>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</si>
  <si>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</si>
  <si>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</si>
  <si>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</si>
  <si>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</si>
  <si>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</si>
  <si>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</si>
  <si>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</si>
  <si>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</si>
  <si>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</si>
  <si>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</si>
  <si>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</si>
  <si>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</si>
  <si>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</si>
  <si>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</si>
  <si>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</si>
  <si>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</si>
  <si>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</si>
  <si>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</si>
  <si>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</si>
  <si>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</si>
  <si>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</si>
  <si>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</si>
  <si>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</si>
  <si>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</si>
  <si>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</si>
  <si>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</si>
  <si>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</si>
  <si>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</si>
  <si>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</si>
  <si>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</si>
  <si>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</si>
  <si>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</si>
  <si>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</si>
  <si>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</si>
  <si>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</si>
  <si>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</si>
  <si>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</si>
  <si>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</si>
  <si>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</si>
  <si>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</si>
  <si>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</si>
  <si>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</si>
  <si>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</si>
  <si>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</si>
  <si>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</si>
  <si>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</si>
  <si>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</si>
  <si>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</si>
  <si>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</si>
  <si>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</si>
  <si>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</si>
  <si>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</si>
  <si>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</si>
  <si>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</si>
  <si>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</si>
  <si>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</si>
  <si>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</si>
  <si>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</si>
  <si>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</si>
  <si>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</si>
  <si>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</si>
  <si>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</si>
  <si>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</si>
  <si>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</si>
  <si>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</si>
  <si>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</si>
  <si>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</si>
  <si>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</si>
  <si>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</si>
  <si>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</si>
  <si>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</si>
  <si>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</si>
  <si>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</si>
  <si>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</si>
  <si>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</si>
  <si>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</si>
  <si>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</si>
  <si>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</si>
  <si>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</si>
  <si>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</si>
  <si>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</si>
  <si>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</si>
  <si>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</si>
  <si>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</si>
  <si>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</si>
  <si>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</si>
  <si>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</si>
  <si>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</si>
  <si>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</si>
  <si>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</si>
  <si>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</si>
  <si>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</si>
  <si>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</si>
  <si>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</si>
  <si>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</si>
  <si>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</si>
  <si>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</si>
  <si>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</si>
  <si>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</si>
  <si>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</si>
  <si>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</si>
  <si>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</si>
  <si>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</si>
  <si>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</si>
  <si>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</si>
  <si>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</si>
  <si>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</si>
  <si>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</si>
  <si>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</si>
  <si>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</si>
  <si>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</si>
  <si>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</si>
  <si>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</si>
  <si>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</si>
  <si>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</si>
  <si>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</si>
  <si>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</si>
  <si>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</si>
  <si>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</si>
  <si>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</si>
  <si>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</si>
  <si>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</si>
  <si>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</si>
  <si>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</si>
  <si>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</si>
  <si>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</si>
  <si>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</si>
  <si>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</si>
  <si>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</si>
  <si>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</si>
  <si>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</si>
  <si>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</si>
  <si>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</si>
  <si>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</si>
  <si>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</si>
  <si>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</si>
  <si>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</si>
  <si>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</si>
  <si>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</si>
  <si>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</si>
  <si>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</si>
  <si>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</si>
  <si>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</si>
  <si>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</si>
  <si>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</si>
  <si>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</si>
  <si>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</si>
  <si>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</si>
  <si>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</si>
  <si>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</si>
  <si>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</si>
  <si>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</si>
  <si>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</si>
  <si>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</si>
  <si>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</si>
  <si>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</si>
  <si>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</si>
  <si>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</si>
  <si>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</si>
  <si>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</si>
  <si>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</si>
  <si>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</si>
  <si>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</si>
  <si>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</si>
  <si>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</si>
  <si>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</si>
  <si>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</si>
  <si>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</si>
  <si>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</si>
  <si>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</si>
  <si>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</si>
  <si>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</si>
  <si>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</si>
  <si>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</si>
  <si>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</si>
  <si>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</si>
  <si>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</si>
  <si>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</si>
  <si>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</si>
  <si>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</si>
  <si>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</si>
  <si>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</si>
  <si>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</si>
  <si>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</si>
  <si>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</si>
  <si>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</si>
  <si>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</si>
  <si>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</si>
  <si>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</si>
  <si>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</si>
  <si>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</si>
  <si>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</si>
  <si>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</si>
  <si>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</si>
  <si>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</si>
  <si>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</si>
  <si>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</si>
  <si>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</si>
  <si>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</si>
  <si>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</si>
  <si>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</si>
  <si>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</si>
  <si>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</si>
  <si>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</si>
  <si>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</si>
  <si>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</si>
  <si>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</si>
  <si>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</si>
  <si>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</si>
  <si>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</si>
  <si>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</si>
  <si>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</si>
  <si>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</si>
  <si>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</si>
  <si>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</si>
  <si>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</si>
  <si>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</si>
  <si>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</si>
  <si>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</si>
  <si>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</si>
  <si>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</si>
  <si>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</si>
  <si>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</si>
  <si>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</si>
  <si>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</si>
  <si>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</si>
  <si>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</si>
  <si>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</si>
  <si>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</si>
  <si>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</si>
  <si>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</si>
  <si>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</si>
  <si>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</si>
  <si>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</si>
  <si>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</si>
  <si>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</si>
  <si>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</si>
  <si>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</si>
  <si>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</si>
  <si>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</si>
  <si>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</si>
  <si>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</si>
  <si>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</si>
  <si>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</si>
  <si>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</si>
  <si>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</si>
  <si>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</si>
  <si>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</si>
  <si>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</si>
  <si>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</si>
  <si>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</si>
  <si>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</si>
  <si>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</si>
  <si>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</si>
  <si>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</si>
  <si>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</si>
  <si>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</si>
  <si>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</si>
  <si>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</si>
  <si>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</si>
  <si>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</si>
  <si>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</si>
  <si>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</si>
  <si>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</si>
  <si>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</si>
  <si>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</si>
  <si>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</si>
  <si>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</si>
  <si>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</si>
  <si>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</si>
  <si>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</si>
  <si>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</si>
  <si>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</si>
  <si>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</si>
  <si>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</si>
  <si>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</si>
  <si>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</si>
  <si>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</si>
  <si>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</si>
  <si>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</si>
  <si>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</si>
  <si>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</si>
  <si>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</si>
  <si>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</si>
  <si>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</si>
  <si>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</si>
  <si>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</si>
  <si>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</si>
  <si>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</si>
  <si>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</si>
  <si>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</si>
  <si>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</si>
  <si>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</si>
  <si>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</si>
  <si>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</si>
  <si>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</si>
  <si>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</si>
  <si>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</si>
  <si>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</si>
  <si>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</si>
  <si>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</si>
  <si>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</si>
  <si>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</si>
  <si>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</si>
  <si>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</si>
  <si>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</si>
  <si>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</si>
  <si>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</si>
  <si>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</si>
  <si>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</si>
  <si>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</si>
  <si>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</si>
  <si>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</si>
  <si>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</si>
  <si>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</si>
  <si>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</si>
  <si>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</si>
  <si>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</si>
  <si>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</si>
  <si>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</si>
  <si>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</si>
  <si>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</si>
  <si>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</si>
  <si>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</si>
  <si>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</si>
  <si>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</si>
  <si>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</si>
  <si>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</si>
  <si>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</si>
  <si>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</si>
  <si>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</si>
  <si>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</si>
  <si>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</si>
  <si>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</si>
  <si>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</si>
  <si>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</si>
  <si>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</si>
  <si>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</si>
  <si>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</si>
  <si>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</si>
  <si>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</si>
  <si>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</si>
  <si>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</si>
  <si>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</si>
  <si>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</si>
  <si>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</si>
  <si>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</si>
  <si>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</si>
  <si>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</si>
  <si>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</si>
  <si>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</si>
  <si>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</si>
  <si>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</si>
  <si>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</si>
  <si>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</si>
  <si>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</si>
  <si>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</si>
  <si>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</si>
  <si>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</si>
  <si>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</si>
  <si>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</si>
  <si>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</si>
  <si>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</si>
  <si>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</si>
  <si>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</si>
  <si>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</si>
  <si>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</si>
  <si>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</si>
  <si>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</si>
  <si>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</si>
  <si>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</si>
  <si>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</si>
  <si>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</si>
  <si>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</si>
  <si>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</si>
  <si>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</si>
  <si>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</si>
  <si>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</si>
  <si>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</si>
  <si>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</si>
  <si>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</si>
  <si>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</si>
  <si>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</si>
  <si>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</si>
  <si>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</si>
  <si>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</si>
  <si>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</si>
  <si>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</si>
  <si>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</si>
  <si>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</si>
  <si>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</si>
  <si>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</si>
  <si>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</si>
  <si>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</si>
  <si>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</si>
  <si>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</si>
  <si>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</si>
  <si>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</si>
  <si>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</si>
  <si>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</si>
  <si>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</si>
  <si>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</si>
  <si>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</si>
  <si>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</si>
  <si>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</si>
  <si>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</si>
  <si>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</si>
  <si>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</si>
  <si>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</si>
  <si>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</si>
  <si>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</si>
  <si>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</si>
  <si>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</si>
  <si>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</si>
  <si>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</si>
  <si>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</si>
  <si>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</si>
  <si>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</si>
  <si>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</si>
  <si>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</si>
  <si>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</si>
  <si>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</si>
  <si>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</si>
  <si>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</si>
  <si>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</si>
  <si>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</si>
  <si>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</si>
  <si>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</si>
  <si>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</si>
  <si>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</si>
  <si>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</si>
  <si>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</si>
  <si>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</si>
  <si>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</si>
  <si>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</si>
  <si>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</si>
  <si>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</si>
  <si>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</si>
  <si>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</si>
  <si>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</si>
  <si>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</si>
  <si>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</si>
  <si>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</si>
  <si>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</si>
  <si>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</si>
  <si>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</si>
  <si>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</si>
  <si>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</si>
  <si>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</si>
  <si>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</si>
  <si>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</si>
  <si>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</si>
  <si>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</si>
  <si>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</si>
  <si>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</si>
  <si>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</si>
  <si>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</si>
  <si>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</si>
  <si>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</si>
  <si>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</si>
  <si>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</si>
  <si>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</si>
  <si>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</si>
  <si>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</si>
  <si>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</si>
  <si>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</si>
  <si>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</si>
  <si>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</si>
  <si>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</si>
  <si>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</si>
  <si>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</si>
  <si>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</si>
  <si>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</si>
  <si>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</si>
  <si>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</si>
  <si>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</si>
  <si>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</si>
  <si>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</si>
  <si>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</si>
  <si>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</si>
  <si>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</si>
  <si>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</si>
  <si>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</si>
  <si>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</si>
  <si>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</si>
  <si>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</si>
  <si>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</si>
  <si>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</si>
  <si>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</si>
  <si>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</si>
  <si>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</si>
  <si>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</si>
  <si>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</si>
  <si>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</si>
  <si>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</si>
  <si>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</si>
  <si>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</si>
  <si>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</si>
  <si>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</si>
  <si>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</si>
  <si>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</si>
  <si>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</si>
  <si>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</si>
  <si>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</si>
  <si>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</si>
  <si>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</si>
  <si>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</si>
  <si>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</si>
  <si>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</si>
  <si>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</si>
  <si>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</si>
  <si>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</si>
  <si>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</si>
  <si>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</si>
  <si>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</si>
  <si>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</si>
  <si>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</si>
  <si>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</si>
  <si>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</si>
  <si>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</si>
  <si>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</si>
  <si>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</si>
  <si>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</si>
  <si>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</si>
  <si>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</si>
  <si>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</si>
  <si>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</si>
  <si>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</si>
  <si>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</si>
  <si>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</si>
  <si>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</si>
  <si>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</si>
  <si>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</si>
  <si>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</si>
  <si>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</si>
  <si>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</si>
  <si>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</si>
  <si>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</si>
  <si>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</si>
  <si>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</si>
  <si>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</si>
  <si>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</si>
  <si>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</si>
  <si>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</si>
  <si>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</si>
  <si>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</si>
  <si>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</si>
  <si>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</si>
  <si>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</si>
  <si>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</si>
  <si>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</si>
  <si>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</si>
  <si>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</si>
  <si>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</si>
  <si>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</si>
  <si>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</si>
  <si>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</si>
  <si>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</si>
  <si>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</si>
  <si>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</si>
  <si>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</si>
  <si>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</si>
  <si>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</si>
  <si>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</si>
  <si>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</si>
  <si>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</si>
  <si>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</si>
  <si>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</si>
  <si>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</si>
  <si>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</si>
  <si>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</si>
  <si>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</si>
  <si>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</si>
  <si>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</si>
  <si>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</si>
  <si>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</si>
  <si>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</si>
  <si>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</si>
  <si>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</si>
  <si>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</si>
  <si>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</si>
  <si>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</si>
  <si>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</si>
  <si>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</si>
  <si>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</si>
  <si>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</si>
  <si>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</si>
  <si>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</si>
  <si>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</si>
  <si>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</si>
  <si>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</si>
  <si>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</si>
  <si>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</si>
  <si>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</si>
  <si>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</si>
  <si>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</si>
  <si>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</si>
  <si>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</si>
  <si>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</si>
  <si>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</si>
  <si>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</si>
  <si>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</si>
  <si>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</si>
  <si>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</si>
  <si>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</si>
  <si>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</si>
  <si>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</si>
  <si>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</si>
  <si>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</si>
  <si>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</si>
  <si>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</si>
  <si>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</si>
  <si>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</si>
  <si>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</si>
  <si>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</si>
  <si>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</si>
  <si>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</si>
  <si>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</si>
  <si>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</si>
  <si>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</si>
  <si>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</si>
  <si>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</si>
  <si>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</si>
  <si>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</si>
  <si>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</si>
  <si>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</si>
  <si>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</si>
  <si>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</si>
  <si>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</si>
  <si>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</si>
  <si>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</si>
  <si>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</si>
  <si>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</si>
  <si>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</si>
  <si>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</si>
  <si>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</si>
  <si>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</si>
  <si>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</si>
  <si>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</si>
  <si>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</si>
  <si>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</si>
  <si>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</si>
  <si>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</si>
  <si>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</si>
  <si>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</si>
  <si>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</si>
  <si>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</si>
  <si>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</si>
  <si>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</si>
  <si>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</si>
  <si>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</si>
  <si>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</si>
  <si>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</si>
  <si>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</si>
  <si>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</si>
  <si>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</si>
  <si>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</si>
  <si>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</si>
  <si>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</si>
  <si>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</si>
  <si>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</si>
  <si>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</si>
  <si>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</si>
  <si>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</si>
  <si>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</si>
  <si>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</si>
  <si>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</si>
  <si>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</si>
  <si>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</si>
  <si>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</si>
  <si>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</si>
  <si>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</si>
  <si>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</si>
  <si>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</si>
  <si>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</si>
  <si>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</si>
  <si>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</si>
  <si>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</si>
  <si>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</si>
  <si>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</si>
  <si>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</si>
  <si>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</si>
  <si>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</si>
  <si>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</si>
  <si>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</si>
  <si>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</si>
  <si>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</si>
  <si>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</si>
  <si>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</si>
  <si>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</si>
  <si>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</si>
  <si>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</si>
  <si>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</si>
  <si>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</si>
  <si>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</si>
  <si>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</si>
  <si>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</si>
  <si>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</si>
  <si>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</si>
  <si>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</si>
  <si>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</si>
  <si>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</si>
  <si>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</si>
  <si>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</si>
  <si>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</si>
  <si>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</si>
  <si>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</si>
  <si>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</si>
  <si>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</si>
  <si>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</si>
  <si>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</si>
  <si>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</si>
  <si>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</si>
  <si>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</si>
  <si>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</si>
  <si>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</si>
  <si>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</si>
  <si>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</si>
  <si>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</si>
  <si>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</si>
  <si>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</si>
  <si>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</si>
  <si>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</si>
  <si>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</si>
  <si>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</si>
  <si>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</si>
  <si>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</si>
  <si>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</si>
  <si>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</si>
  <si>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</si>
  <si>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</si>
  <si>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</si>
  <si>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</si>
  <si>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</si>
  <si>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</si>
  <si>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</si>
  <si>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</si>
  <si>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</si>
  <si>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</si>
  <si>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</si>
  <si>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</si>
  <si>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</si>
  <si>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</si>
  <si>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</si>
  <si>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</si>
  <si>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</si>
  <si>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</si>
  <si>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</si>
  <si>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</si>
  <si>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</si>
  <si>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</si>
  <si>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</si>
  <si>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</si>
  <si>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</si>
  <si>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</si>
  <si>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</si>
  <si>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</si>
  <si>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</si>
  <si>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</si>
  <si>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</si>
  <si>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</si>
  <si>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</si>
  <si>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</si>
  <si>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</si>
  <si>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</si>
  <si>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</si>
  <si>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</si>
  <si>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</si>
  <si>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</si>
  <si>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</si>
  <si>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</si>
  <si>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</si>
  <si>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</si>
  <si>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</si>
  <si>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</si>
  <si>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</si>
  <si>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</si>
  <si>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</si>
  <si>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</si>
  <si>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</si>
  <si>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</si>
  <si>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</si>
  <si>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</si>
  <si>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</si>
  <si>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</si>
  <si>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</si>
  <si>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</si>
  <si>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</si>
  <si>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</si>
  <si>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</si>
  <si>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</si>
  <si>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</si>
  <si>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</si>
  <si>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</si>
  <si>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</si>
  <si>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</si>
  <si>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</si>
  <si>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</si>
  <si>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</si>
  <si>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</si>
  <si>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</si>
  <si>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</si>
  <si>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</si>
  <si>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</si>
  <si>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</si>
  <si>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</si>
  <si>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</si>
  <si>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</si>
  <si>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</si>
  <si>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</si>
  <si>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</si>
  <si>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</si>
  <si>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</si>
  <si>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</si>
  <si>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</si>
  <si>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</si>
  <si>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</si>
  <si>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</si>
  <si>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</si>
  <si>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</si>
  <si>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</si>
  <si>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</si>
  <si>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</si>
  <si>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</si>
  <si>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</si>
  <si>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</si>
  <si>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</si>
  <si>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</si>
  <si>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</si>
  <si>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</si>
  <si>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</si>
  <si>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</si>
  <si>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</si>
  <si>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</si>
  <si>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</si>
  <si>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</si>
  <si>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</si>
  <si>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</si>
  <si>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</si>
  <si>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</si>
  <si>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</si>
  <si>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</si>
  <si>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</si>
  <si>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</si>
  <si>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</si>
  <si>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</si>
  <si>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</si>
  <si>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</si>
  <si>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</si>
  <si>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</si>
  <si>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</si>
  <si>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</si>
  <si>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</si>
  <si>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</si>
  <si>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</si>
  <si>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</si>
  <si>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</si>
  <si>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</si>
  <si>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</si>
  <si>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</si>
  <si>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</si>
  <si>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</si>
  <si>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</si>
  <si>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</si>
  <si>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</si>
  <si>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</si>
  <si>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</si>
  <si>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</si>
  <si>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</si>
  <si>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</si>
  <si>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</si>
  <si>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</si>
  <si>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</si>
  <si>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</si>
  <si>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</si>
  <si>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</si>
  <si>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</si>
  <si>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</si>
  <si>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</si>
  <si>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</si>
  <si>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</si>
  <si>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</si>
  <si>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</si>
  <si>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</si>
  <si>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</si>
  <si>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</si>
  <si>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</si>
  <si>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</si>
  <si>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</si>
  <si>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</si>
  <si>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</si>
  <si>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</si>
  <si>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</si>
  <si>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</si>
  <si>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</si>
  <si>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</si>
  <si>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</si>
  <si>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</si>
  <si>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</si>
  <si>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</si>
  <si>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</si>
  <si>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</si>
  <si>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</si>
  <si>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</si>
  <si>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</si>
  <si>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</si>
  <si>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</si>
  <si>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</si>
  <si>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</si>
  <si>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</si>
  <si>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</si>
  <si>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</si>
  <si>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</si>
  <si>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</si>
  <si>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</si>
  <si>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</si>
  <si>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</si>
  <si>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</si>
  <si>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</si>
  <si>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</si>
  <si>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</si>
  <si>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</si>
  <si>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</si>
  <si>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</si>
  <si>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</si>
  <si>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</si>
  <si>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</si>
  <si>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</si>
  <si>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</si>
  <si>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</si>
  <si>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</si>
  <si>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</si>
  <si>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</si>
  <si>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</si>
  <si>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</si>
  <si>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</si>
  <si>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</si>
  <si>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</si>
  <si>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</si>
  <si>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</si>
  <si>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</si>
  <si>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</si>
  <si>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</si>
  <si>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</si>
  <si>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</si>
  <si>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</si>
  <si>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</si>
  <si>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</si>
  <si>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</si>
  <si>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</si>
  <si>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</si>
  <si>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</si>
  <si>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</si>
  <si>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</si>
  <si>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</si>
  <si>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</si>
  <si>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</si>
  <si>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</si>
  <si>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</si>
  <si>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</si>
  <si>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</si>
  <si>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</si>
  <si>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</si>
  <si>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</si>
  <si>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</si>
  <si>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</si>
  <si>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</si>
  <si>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</si>
  <si>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</si>
  <si>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</si>
  <si>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</si>
  <si>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</si>
  <si>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</si>
  <si>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</si>
  <si>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</si>
  <si>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</si>
  <si>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</si>
  <si>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</si>
  <si>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</si>
  <si>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</si>
  <si>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</si>
  <si>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</si>
  <si>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</si>
  <si>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</si>
  <si>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</si>
  <si>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</si>
  <si>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</si>
  <si>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</si>
  <si>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</si>
  <si>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</si>
  <si>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</si>
  <si>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</si>
  <si>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</si>
  <si>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</si>
  <si>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</si>
  <si>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</si>
  <si>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</si>
  <si>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</si>
  <si>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</si>
  <si>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</si>
  <si>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</si>
  <si>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</si>
  <si>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</si>
  <si>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</si>
  <si>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</si>
  <si>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</si>
  <si>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</si>
  <si>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</si>
  <si>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</si>
  <si>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</si>
  <si>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</si>
  <si>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</si>
  <si>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</si>
  <si>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</si>
  <si>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</si>
  <si>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</si>
  <si>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</si>
  <si>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</si>
  <si>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</si>
  <si>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</si>
  <si>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</si>
  <si>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</si>
  <si>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</si>
  <si>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</si>
  <si>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</si>
  <si>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</si>
  <si>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</si>
  <si>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</si>
  <si>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</si>
  <si>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</si>
  <si>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</si>
  <si>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</si>
  <si>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</si>
  <si>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</si>
  <si>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</si>
  <si>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</si>
  <si>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</si>
  <si>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</si>
  <si>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</si>
  <si>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</si>
  <si>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</si>
  <si>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</si>
  <si>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</si>
  <si>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</si>
  <si>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</si>
  <si>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</si>
  <si>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</si>
  <si>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</si>
  <si>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</si>
  <si>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</si>
  <si>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</si>
  <si>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</si>
  <si>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</si>
  <si>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</si>
  <si>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</si>
  <si>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</si>
  <si>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</si>
  <si>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</si>
  <si>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</si>
  <si>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</si>
  <si>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</si>
  <si>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</si>
  <si>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</si>
  <si>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</si>
  <si>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</si>
  <si>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</si>
  <si>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</si>
  <si>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</si>
  <si>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</si>
  <si>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</si>
  <si>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</si>
  <si>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</si>
  <si>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</si>
  <si>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</si>
  <si>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</si>
  <si>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</si>
  <si>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</si>
  <si>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</si>
  <si>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</si>
  <si>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</si>
  <si>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</si>
  <si>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</si>
  <si>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</si>
  <si>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</si>
  <si>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</si>
  <si>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</si>
  <si>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</si>
  <si>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</si>
  <si>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</si>
  <si>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</si>
  <si>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</si>
  <si>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</si>
  <si>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</si>
  <si>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</si>
  <si>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</si>
  <si>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</si>
  <si>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</si>
  <si>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</si>
  <si>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</si>
  <si>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</si>
  <si>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</si>
  <si>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</si>
  <si>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</si>
  <si>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</si>
  <si>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</si>
  <si>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</si>
  <si>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</si>
  <si>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</si>
  <si>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</si>
  <si>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</si>
  <si>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</si>
  <si>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</si>
  <si>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</si>
  <si>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</si>
  <si>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</si>
  <si>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</si>
  <si>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</si>
  <si>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</si>
  <si>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</si>
  <si>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</si>
  <si>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</si>
  <si>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</si>
  <si>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</si>
  <si>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</si>
  <si>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</si>
  <si>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</si>
  <si>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</si>
  <si>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</si>
  <si>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</si>
  <si>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</si>
  <si>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</si>
  <si>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</si>
  <si>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</si>
  <si>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</si>
  <si>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</si>
  <si>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</si>
  <si>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</si>
  <si>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</si>
  <si>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</si>
  <si>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</si>
  <si>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</si>
  <si>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</si>
  <si>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</si>
  <si>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</si>
  <si>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</si>
  <si>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</si>
  <si>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</si>
  <si>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</si>
  <si>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</si>
  <si>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</si>
  <si>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</si>
  <si>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</si>
  <si>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</si>
  <si>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</si>
  <si>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</si>
  <si>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</si>
  <si>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</si>
  <si>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</si>
  <si>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</si>
  <si>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</si>
  <si>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</si>
  <si>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</si>
  <si>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</si>
  <si>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</si>
  <si>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</si>
  <si>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</si>
  <si>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</si>
  <si>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</si>
  <si>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</si>
  <si>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</si>
  <si>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</si>
  <si>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</si>
  <si>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</si>
  <si>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</si>
  <si>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</si>
  <si>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</si>
  <si>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</si>
  <si>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</si>
  <si>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</si>
  <si>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</si>
  <si>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</si>
  <si>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</si>
  <si>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</si>
  <si>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</si>
  <si>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</si>
  <si>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</si>
  <si>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</si>
  <si>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</si>
  <si>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</si>
  <si>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</si>
  <si>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</si>
  <si>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</si>
  <si>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</si>
  <si>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</si>
  <si>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</si>
  <si>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</si>
  <si>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</si>
  <si>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</si>
  <si>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</si>
  <si>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</si>
  <si>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</si>
  <si>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</si>
  <si>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</si>
  <si>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</si>
  <si>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</si>
  <si>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</si>
  <si>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</si>
  <si>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</si>
  <si>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</si>
  <si>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</si>
  <si>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</si>
  <si>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</si>
  <si>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</si>
  <si>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</si>
  <si>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</si>
  <si>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</si>
  <si>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</si>
  <si>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</si>
  <si>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</si>
  <si>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</si>
  <si>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</si>
  <si>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</si>
  <si>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</si>
  <si>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</si>
  <si>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</si>
  <si>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</si>
  <si>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</si>
  <si>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</si>
  <si>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</si>
  <si>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</si>
  <si>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</si>
  <si>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</si>
  <si>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</si>
  <si>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</si>
  <si>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</si>
  <si>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</si>
  <si>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</si>
  <si>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</si>
  <si>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</si>
  <si>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</si>
  <si>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</si>
  <si>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</si>
  <si>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</si>
  <si>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</si>
  <si>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</si>
  <si>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</si>
  <si>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</si>
  <si>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</si>
  <si>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</si>
  <si>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</si>
  <si>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</si>
  <si>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</si>
  <si>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</si>
  <si>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</si>
  <si>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</si>
  <si>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</si>
  <si>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</si>
  <si>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</si>
  <si>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</si>
  <si>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</si>
  <si>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</si>
  <si>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</si>
  <si>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</si>
  <si>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</si>
  <si>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</si>
  <si>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</si>
  <si>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</si>
  <si>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</si>
  <si>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</si>
  <si>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</si>
  <si>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</si>
  <si>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</si>
  <si>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</si>
  <si>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</si>
  <si>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</si>
  <si>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</si>
  <si>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</si>
  <si>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</si>
  <si>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</si>
  <si>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</si>
  <si>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</si>
  <si>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</si>
  <si>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</si>
  <si>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</si>
  <si>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</si>
  <si>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</si>
  <si>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</si>
  <si>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</si>
  <si>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</si>
  <si>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</si>
  <si>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</si>
  <si>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</si>
  <si>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</si>
  <si>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</si>
  <si>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</si>
  <si>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</si>
  <si>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</si>
  <si>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</si>
  <si>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</si>
  <si>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</si>
  <si>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</si>
  <si>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</si>
  <si>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</si>
  <si>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</si>
  <si>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</si>
  <si>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</si>
  <si>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</si>
  <si>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</si>
  <si>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</si>
  <si>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</si>
  <si>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</si>
  <si>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</si>
  <si>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</si>
  <si>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</si>
  <si>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</si>
  <si>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</si>
  <si>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</si>
  <si>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</si>
  <si>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</si>
  <si>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</si>
  <si>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</si>
  <si>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</si>
  <si>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</si>
  <si>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</si>
  <si>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</si>
  <si>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</si>
  <si>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</si>
  <si>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</si>
  <si>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</si>
  <si>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</si>
  <si>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</si>
  <si>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</si>
  <si>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</si>
  <si>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</si>
  <si>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</si>
  <si>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</si>
  <si>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</si>
  <si>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</si>
  <si>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</si>
  <si>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</si>
  <si>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</si>
  <si>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</si>
  <si>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</si>
  <si>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</si>
  <si>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</si>
  <si>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</si>
  <si>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</si>
  <si>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</si>
  <si>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</si>
  <si>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</si>
  <si>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</si>
  <si>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</si>
  <si>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</si>
  <si>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</si>
  <si>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</si>
  <si>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</si>
  <si>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</si>
  <si>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</si>
  <si>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</si>
  <si>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</si>
  <si>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</si>
  <si>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</si>
  <si>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</si>
  <si>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</si>
  <si>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</si>
  <si>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</si>
  <si>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</si>
  <si>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</si>
  <si>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</si>
  <si>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</si>
  <si>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</si>
  <si>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</si>
  <si>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</si>
  <si>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</si>
  <si>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</si>
  <si>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</si>
  <si>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</si>
  <si>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</si>
  <si>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</si>
  <si>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</si>
  <si>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</si>
  <si>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</si>
  <si>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</si>
  <si>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</si>
  <si>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</si>
  <si>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</si>
  <si>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</si>
  <si>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</si>
  <si>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</si>
  <si>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</si>
  <si>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</si>
  <si>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</si>
  <si>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</si>
  <si>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</si>
  <si>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</si>
  <si>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</si>
  <si>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</si>
  <si>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</si>
  <si>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</si>
  <si>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</si>
  <si>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</si>
  <si>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</si>
  <si>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</si>
  <si>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</si>
  <si>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</si>
  <si>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</si>
  <si>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</si>
  <si>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</si>
  <si>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</si>
  <si>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</si>
  <si>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</si>
  <si>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</si>
  <si>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</si>
  <si>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</si>
  <si>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</si>
  <si>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</si>
  <si>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</si>
  <si>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</si>
  <si>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</si>
  <si>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</si>
  <si>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</si>
  <si>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</si>
  <si>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</si>
  <si>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</si>
  <si>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</si>
  <si>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</si>
  <si>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</si>
  <si>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</si>
  <si>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</si>
  <si>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</si>
  <si>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</si>
  <si>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</si>
  <si>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</si>
  <si>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</si>
  <si>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</si>
  <si>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</si>
  <si>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</si>
  <si>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</si>
  <si>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</si>
  <si>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</si>
  <si>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</si>
  <si>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</si>
  <si>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</si>
  <si>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</si>
  <si>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</si>
  <si>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</si>
  <si>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</si>
  <si>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</si>
  <si>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</si>
  <si>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</si>
  <si>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</si>
  <si>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</si>
  <si>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</si>
  <si>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</si>
  <si>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</si>
  <si>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</si>
  <si>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</si>
  <si>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</si>
  <si>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</si>
  <si>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</si>
  <si>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</si>
  <si>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</si>
  <si>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</si>
  <si>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</si>
  <si>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</si>
  <si>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</si>
  <si>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</si>
  <si>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</si>
  <si>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</si>
  <si>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</si>
  <si>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</si>
  <si>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</si>
  <si>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</si>
  <si>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</si>
  <si>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</si>
  <si>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</si>
  <si>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</si>
  <si>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</si>
  <si>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</si>
  <si>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</si>
  <si>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</si>
  <si>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</si>
  <si>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</si>
  <si>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</si>
  <si>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</si>
  <si>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</si>
  <si>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</si>
  <si>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</si>
  <si>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</si>
  <si>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</si>
  <si>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</si>
  <si>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</si>
  <si>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</si>
  <si>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</si>
  <si>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</si>
  <si>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</si>
  <si>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</si>
  <si>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</si>
  <si>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</si>
  <si>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</si>
  <si>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</si>
  <si>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</si>
  <si>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</si>
  <si>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</si>
  <si>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</si>
  <si>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</si>
  <si>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</si>
  <si>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</si>
  <si>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</si>
  <si>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</si>
  <si>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</si>
  <si>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</si>
  <si>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</si>
  <si>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</si>
  <si>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</si>
  <si>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</si>
  <si>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</si>
  <si>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</si>
  <si>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</si>
  <si>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</si>
  <si>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</si>
  <si>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</si>
  <si>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</si>
  <si>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</si>
  <si>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</si>
  <si>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</si>
  <si>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</si>
  <si>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</si>
  <si>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</si>
  <si>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</si>
  <si>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</si>
  <si>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</si>
  <si>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</si>
  <si>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</si>
  <si>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</si>
  <si>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</si>
  <si>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</si>
  <si>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</si>
  <si>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</si>
  <si>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</si>
  <si>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</si>
  <si>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</si>
  <si>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</si>
  <si>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</si>
  <si>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</si>
  <si>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</si>
  <si>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</si>
  <si>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</si>
  <si>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</si>
  <si>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</si>
  <si>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</si>
  <si>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</si>
  <si>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</si>
  <si>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</si>
  <si>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</si>
  <si>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</si>
  <si>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</si>
  <si>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</si>
  <si>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</si>
  <si>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</si>
  <si>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</si>
  <si>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</si>
  <si>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</si>
  <si>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</si>
  <si>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</si>
  <si>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</si>
  <si>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</si>
  <si>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</si>
  <si>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</si>
  <si>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</si>
  <si>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</si>
  <si>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</si>
  <si>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</si>
  <si>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</si>
  <si>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</si>
  <si>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</si>
  <si>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</si>
  <si>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</si>
  <si>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</si>
  <si>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</si>
  <si>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</si>
  <si>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</si>
  <si>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</si>
  <si>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</si>
  <si>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</si>
  <si>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</si>
  <si>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</si>
  <si>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</si>
  <si>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</si>
  <si>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</si>
  <si>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</si>
  <si>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</si>
  <si>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</si>
  <si>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</si>
  <si>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</si>
  <si>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</si>
  <si>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</si>
  <si>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</si>
  <si>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</si>
  <si>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</si>
  <si>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</si>
  <si>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</si>
  <si>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</si>
  <si>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</si>
  <si>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</si>
  <si>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</si>
  <si>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</si>
  <si>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</si>
  <si>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</si>
  <si>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</si>
  <si>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</si>
  <si>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</si>
  <si>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</si>
  <si>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</si>
  <si>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</si>
  <si>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</si>
  <si>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</si>
  <si>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</si>
  <si>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</si>
  <si>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</si>
  <si>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</si>
  <si>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</si>
  <si>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</si>
  <si>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</si>
  <si>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</si>
  <si>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</si>
  <si>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</si>
  <si>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</si>
  <si>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</si>
  <si>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</si>
  <si>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</si>
  <si>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</si>
  <si>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</si>
  <si>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</si>
  <si>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</si>
  <si>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</si>
  <si>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</si>
  <si>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</si>
  <si>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</si>
  <si>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</si>
  <si>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</si>
  <si>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</si>
  <si>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</si>
  <si>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</si>
  <si>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</si>
  <si>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</si>
  <si>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</si>
  <si>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</si>
  <si>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</si>
  <si>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</si>
  <si>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</si>
  <si>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</si>
  <si>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</si>
  <si>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</si>
  <si>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</si>
  <si>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</si>
  <si>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</si>
  <si>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</si>
  <si>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</si>
  <si>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</si>
  <si>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</si>
  <si>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</si>
  <si>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</si>
  <si>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</si>
  <si>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</si>
  <si>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</si>
  <si>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</si>
  <si>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</si>
  <si>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</si>
  <si>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</si>
  <si>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</si>
  <si>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</si>
  <si>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</si>
  <si>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</si>
  <si>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</si>
  <si>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</si>
  <si>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</si>
  <si>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</si>
  <si>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</si>
  <si>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</si>
  <si>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</si>
  <si>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</si>
  <si>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</si>
  <si>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</si>
  <si>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</si>
  <si>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</si>
  <si>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</si>
  <si>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</si>
  <si>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</si>
  <si>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</si>
  <si>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</si>
  <si>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</si>
  <si>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</si>
  <si>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</si>
  <si>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</si>
  <si>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</si>
  <si>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</si>
  <si>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</si>
  <si>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</si>
  <si>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</si>
  <si>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</si>
  <si>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</si>
  <si>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</si>
  <si>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</si>
  <si>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</si>
  <si>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</si>
  <si>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</si>
  <si>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</si>
  <si>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</si>
  <si>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</si>
  <si>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</si>
  <si>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</si>
  <si>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</si>
  <si>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</si>
  <si>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</si>
  <si>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</si>
  <si>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</si>
  <si>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</si>
  <si>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</si>
  <si>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</si>
  <si>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</si>
  <si>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</si>
  <si>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</si>
  <si>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</si>
  <si>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</si>
  <si>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</si>
  <si>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</si>
  <si>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</si>
  <si>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</si>
  <si>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</si>
  <si>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</si>
  <si>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</si>
  <si>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</si>
  <si>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</si>
  <si>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</si>
  <si>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</si>
  <si>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</si>
  <si>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</si>
  <si>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</si>
  <si>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</si>
  <si>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</si>
  <si>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</si>
  <si>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</si>
  <si>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</si>
  <si>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</si>
  <si>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</si>
  <si>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</si>
  <si>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</si>
  <si>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</si>
  <si>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</si>
  <si>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</si>
  <si>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</si>
  <si>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</si>
  <si>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</si>
  <si>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</si>
  <si>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</si>
  <si>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</si>
  <si>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</si>
  <si>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</si>
  <si>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</si>
  <si>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</si>
  <si>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</si>
  <si>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</si>
  <si>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</si>
  <si>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</si>
  <si>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</si>
  <si>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</si>
  <si>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</si>
  <si>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</si>
  <si>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</si>
  <si>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</si>
  <si>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</si>
  <si>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</si>
  <si>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</si>
  <si>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</si>
  <si>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</si>
  <si>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</si>
  <si>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</si>
  <si>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</si>
  <si>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</si>
  <si>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</si>
  <si>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</si>
  <si>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</si>
  <si>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</si>
  <si>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</si>
  <si>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</si>
  <si>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</si>
  <si>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</si>
  <si>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</si>
  <si>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</si>
  <si>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</si>
  <si>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</si>
  <si>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</si>
  <si>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</si>
  <si>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</si>
  <si>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</si>
  <si>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</si>
  <si>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</si>
  <si>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</si>
  <si>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</si>
  <si>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</si>
  <si>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</si>
  <si>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</si>
  <si>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</si>
  <si>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</si>
  <si>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</si>
  <si>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</si>
  <si>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</si>
  <si>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</si>
  <si>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</si>
  <si>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</si>
  <si>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</si>
  <si>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</si>
  <si>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</si>
  <si>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</si>
  <si>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</si>
  <si>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</si>
  <si>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</si>
  <si>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</si>
  <si>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</si>
  <si>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</si>
  <si>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</si>
  <si>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</si>
  <si>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</si>
  <si>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</si>
  <si>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</si>
  <si>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</si>
  <si>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</si>
  <si>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</si>
  <si>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</si>
  <si>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</si>
  <si>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</si>
  <si>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</si>
  <si>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</si>
  <si>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</si>
  <si>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</si>
  <si>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</si>
  <si>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</si>
  <si>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</si>
  <si>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</si>
  <si>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</si>
  <si>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</si>
  <si>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</si>
  <si>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</si>
  <si>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</si>
  <si>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</si>
  <si>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</si>
  <si>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</si>
  <si>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</si>
  <si>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</si>
  <si>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</si>
  <si>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</si>
  <si>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</si>
  <si>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</si>
  <si>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</si>
  <si>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</si>
  <si>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</si>
  <si>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</si>
  <si>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</si>
  <si>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</si>
  <si>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</si>
  <si>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</si>
  <si>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</si>
  <si>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</si>
  <si>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</si>
  <si>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</si>
  <si>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</si>
  <si>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</si>
  <si>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</si>
  <si>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</si>
  <si>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</si>
  <si>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</si>
  <si>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</si>
  <si>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</si>
  <si>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</si>
  <si>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</si>
  <si>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</si>
  <si>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</si>
  <si>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</si>
  <si>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</si>
  <si>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</si>
  <si>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</si>
  <si>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</si>
  <si>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</si>
  <si>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</si>
  <si>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</si>
  <si>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</si>
  <si>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</si>
  <si>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</si>
  <si>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</si>
  <si>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</si>
  <si>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</si>
  <si>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</si>
  <si>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</si>
  <si>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</si>
  <si>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</si>
  <si>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</si>
  <si>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</si>
  <si>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</si>
  <si>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</si>
  <si>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</si>
  <si>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</si>
  <si>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</si>
  <si>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</si>
  <si>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</si>
  <si>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</si>
  <si>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</si>
  <si>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</si>
  <si>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</si>
  <si>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</si>
  <si>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</si>
  <si>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</si>
  <si>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</si>
  <si>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</si>
  <si>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</si>
  <si>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</si>
  <si>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</si>
  <si>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</si>
  <si>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</si>
  <si>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</si>
  <si>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</si>
  <si>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</si>
  <si>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</si>
  <si>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</si>
  <si>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</si>
  <si>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</si>
  <si>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</si>
  <si>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</si>
  <si>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</si>
  <si>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</si>
  <si>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</si>
  <si>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</si>
  <si>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</si>
  <si>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</si>
  <si>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</si>
  <si>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</si>
  <si>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</si>
  <si>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</si>
  <si>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</si>
  <si>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</si>
  <si>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</si>
  <si>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</si>
  <si>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</si>
  <si>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</si>
  <si>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</si>
  <si>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</si>
  <si>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</si>
  <si>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</si>
  <si>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</si>
  <si>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</si>
  <si>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</si>
  <si>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</si>
  <si>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</si>
  <si>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</si>
  <si>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</si>
  <si>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</si>
  <si>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</si>
  <si>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</si>
  <si>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</si>
  <si>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</si>
  <si>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</si>
  <si>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</si>
  <si>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</si>
  <si>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</si>
  <si>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</si>
  <si>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</si>
  <si>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</si>
  <si>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</si>
  <si>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</si>
  <si>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</si>
  <si>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</si>
  <si>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</si>
  <si>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</si>
  <si>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</si>
  <si>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</si>
  <si>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</si>
  <si>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</si>
  <si>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</si>
  <si>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</si>
  <si>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</si>
  <si>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</si>
  <si>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</si>
  <si>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</si>
  <si>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</si>
  <si>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</si>
  <si>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</si>
  <si>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</si>
  <si>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</si>
  <si>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</si>
  <si>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</si>
  <si>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</si>
  <si>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</si>
  <si>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</si>
  <si>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</si>
  <si>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</si>
  <si>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</si>
  <si>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</si>
  <si>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</si>
  <si>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</si>
  <si>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</si>
  <si>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</si>
  <si>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</si>
  <si>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</si>
  <si>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</si>
  <si>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</si>
  <si>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</si>
  <si>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</si>
  <si>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</si>
  <si>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</si>
  <si>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</si>
  <si>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</si>
  <si>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</si>
  <si>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</si>
  <si>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</si>
  <si>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</si>
  <si>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</si>
  <si>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</si>
  <si>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</si>
  <si>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</si>
  <si>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</si>
  <si>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</si>
  <si>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</si>
  <si>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</si>
  <si>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</si>
  <si>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</si>
  <si>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</si>
  <si>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</si>
  <si>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</si>
  <si>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</si>
  <si>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</si>
  <si>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</si>
  <si>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</si>
  <si>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</si>
  <si>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</si>
  <si>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</si>
  <si>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</si>
  <si>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</si>
  <si>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</si>
  <si>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</si>
  <si>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</si>
  <si>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</si>
  <si>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</si>
  <si>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</si>
  <si>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</si>
  <si>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</si>
  <si>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</si>
  <si>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</si>
  <si>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</si>
  <si>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</si>
  <si>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</si>
  <si>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</si>
  <si>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</si>
  <si>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</si>
  <si>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</si>
  <si>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</si>
  <si>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</si>
  <si>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</si>
  <si>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</si>
  <si>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</si>
  <si>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</si>
  <si>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</si>
  <si>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</si>
  <si>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</si>
  <si>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</si>
  <si>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</si>
  <si>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</si>
  <si>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</si>
  <si>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</si>
  <si>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</si>
  <si>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</si>
  <si>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</si>
  <si>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</si>
  <si>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</si>
  <si>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</si>
  <si>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</si>
  <si>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</si>
  <si>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</si>
  <si>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</si>
  <si>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</si>
  <si>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</si>
  <si>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</si>
  <si>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</si>
  <si>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</si>
  <si>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</si>
  <si>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</si>
  <si>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</si>
  <si>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</si>
  <si>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</si>
  <si>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</si>
  <si>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</si>
  <si>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</si>
  <si>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</si>
  <si>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</si>
  <si>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</si>
  <si>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</si>
  <si>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</si>
  <si>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</si>
  <si>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</si>
  <si>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</si>
  <si>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</si>
  <si>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</si>
  <si>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</si>
  <si>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</si>
  <si>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</si>
  <si>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</si>
  <si>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</si>
  <si>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</si>
  <si>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</si>
  <si>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</si>
  <si>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</si>
  <si>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</si>
  <si>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</si>
  <si>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</si>
  <si>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</si>
  <si>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</si>
  <si>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</si>
  <si>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</si>
  <si>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</si>
  <si>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</si>
  <si>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</si>
  <si>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</si>
  <si>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</si>
  <si>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</si>
  <si>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</si>
  <si>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</si>
  <si>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</si>
  <si>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</si>
  <si>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</si>
  <si>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</si>
  <si>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</si>
  <si>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</si>
  <si>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</si>
  <si>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</si>
  <si>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</si>
  <si>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</si>
  <si>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</si>
  <si>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</si>
  <si>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</si>
  <si>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</si>
  <si>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</si>
  <si>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</si>
  <si>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</si>
  <si>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</si>
  <si>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</si>
  <si>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</si>
  <si>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</si>
  <si>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</si>
  <si>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</si>
  <si>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</si>
  <si>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</si>
  <si>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</si>
  <si>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</si>
  <si>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</si>
  <si>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</si>
  <si>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</si>
  <si>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</si>
  <si>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</si>
  <si>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</si>
  <si>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</si>
  <si>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</si>
  <si>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</si>
  <si>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</si>
  <si>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</si>
  <si>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</si>
  <si>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</si>
  <si>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</si>
  <si>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</si>
  <si>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</si>
  <si>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</si>
  <si>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</si>
  <si>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</si>
  <si>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</si>
  <si>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</si>
  <si>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</si>
  <si>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</si>
  <si>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</si>
  <si>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</si>
  <si>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</si>
  <si>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</si>
  <si>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</si>
  <si>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</si>
  <si>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</si>
  <si>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</si>
  <si>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</si>
  <si>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</si>
  <si>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</si>
  <si>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</si>
  <si>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</si>
  <si>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</si>
  <si>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</si>
  <si>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</si>
  <si>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</si>
  <si>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</si>
  <si>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</si>
  <si>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</si>
  <si>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</si>
  <si>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</si>
  <si>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</si>
  <si>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</si>
  <si>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</si>
  <si>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</si>
  <si>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</si>
  <si>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</si>
  <si>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</si>
  <si>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</si>
  <si>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</si>
  <si>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</si>
  <si>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</si>
  <si>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</si>
  <si>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</si>
  <si>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</si>
  <si>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</si>
  <si>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</si>
  <si>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</si>
  <si>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</si>
  <si>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</si>
  <si>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</si>
  <si>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</si>
  <si>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</si>
  <si>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</si>
  <si>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</si>
  <si>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</si>
  <si>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</si>
  <si>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</si>
  <si>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</si>
  <si>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</si>
  <si>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</si>
  <si>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</si>
  <si>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</si>
  <si>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</si>
  <si>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</si>
  <si>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</si>
  <si>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</si>
  <si>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</si>
  <si>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</si>
  <si>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</si>
  <si>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</si>
  <si>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</si>
  <si>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</si>
  <si>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</si>
  <si>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</si>
  <si>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</si>
  <si>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</si>
  <si>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</si>
  <si>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</si>
  <si>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</si>
  <si>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</si>
  <si>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</si>
  <si>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</si>
  <si>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</si>
  <si>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</si>
  <si>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</si>
  <si>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</si>
  <si>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</si>
  <si>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</si>
  <si>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</si>
  <si>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</si>
  <si>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</si>
  <si>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</si>
  <si>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</si>
  <si>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</si>
  <si>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</si>
  <si>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</si>
  <si>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</si>
  <si>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</si>
  <si>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</si>
  <si>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</si>
  <si>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</si>
  <si>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</si>
  <si>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</si>
  <si>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</si>
  <si>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</si>
  <si>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</si>
  <si>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</si>
  <si>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</si>
  <si>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</si>
  <si>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</si>
  <si>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</si>
  <si>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</si>
  <si>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</si>
  <si>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</si>
  <si>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</si>
  <si>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</si>
  <si>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</si>
  <si>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</si>
  <si>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</si>
  <si>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</si>
  <si>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</si>
  <si>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</si>
  <si>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</si>
  <si>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</si>
  <si>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</si>
  <si>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</si>
  <si>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</si>
  <si>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</si>
  <si>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</si>
  <si>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</si>
  <si>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</si>
  <si>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</si>
  <si>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</si>
  <si>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</si>
  <si>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</si>
  <si>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</si>
  <si>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</si>
  <si>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</si>
  <si>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</si>
  <si>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</si>
  <si>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</si>
  <si>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</si>
  <si>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</si>
  <si>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</si>
  <si>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</si>
  <si>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</si>
  <si>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</si>
  <si>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</si>
  <si>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</si>
  <si>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</si>
  <si>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</si>
  <si>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</si>
  <si>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</si>
  <si>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</si>
  <si>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</si>
  <si>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</si>
  <si>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</si>
  <si>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</si>
  <si>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</si>
  <si>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</si>
  <si>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</si>
  <si>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</si>
  <si>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</si>
  <si>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</si>
  <si>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</si>
  <si>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</si>
  <si>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</si>
  <si>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</si>
  <si>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</si>
  <si>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</si>
  <si>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</si>
  <si>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</si>
  <si>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</si>
  <si>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</si>
  <si>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</si>
  <si>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</si>
  <si>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</si>
  <si>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</si>
  <si>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</si>
  <si>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</si>
  <si>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</si>
  <si>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</si>
  <si>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</si>
  <si>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</si>
  <si>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</si>
  <si>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</si>
  <si>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</si>
  <si>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</si>
  <si>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</si>
  <si>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</si>
  <si>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</si>
  <si>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</si>
  <si>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</si>
  <si>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</si>
  <si>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</si>
  <si>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</si>
  <si>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</si>
  <si>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</si>
  <si>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</si>
  <si>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</si>
  <si>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</si>
  <si>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</si>
  <si>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</si>
  <si>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</si>
  <si>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</si>
  <si>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</si>
  <si>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</si>
  <si>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</si>
  <si>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</si>
  <si>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</si>
  <si>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</si>
  <si>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</si>
  <si>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</si>
  <si>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</si>
  <si>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</si>
  <si>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</si>
  <si>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</si>
  <si>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</si>
  <si>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</si>
  <si>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</si>
  <si>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</si>
  <si>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</si>
  <si>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</si>
  <si>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</si>
  <si>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</si>
  <si>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</si>
  <si>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</si>
  <si>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</si>
  <si>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</si>
  <si>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</si>
  <si>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</si>
  <si>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</si>
  <si>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</si>
  <si>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</si>
  <si>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</si>
  <si>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</si>
  <si>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</si>
  <si>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</si>
  <si>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</si>
  <si>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</si>
  <si>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</si>
  <si>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</si>
  <si>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</si>
  <si>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</si>
  <si>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</si>
  <si>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</si>
  <si>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</si>
  <si>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</si>
  <si>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</si>
  <si>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</si>
  <si>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</si>
  <si>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</si>
  <si>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</si>
  <si>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</si>
  <si>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</si>
  <si>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</si>
  <si>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</si>
  <si>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</si>
  <si>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</si>
  <si>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</si>
  <si>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</si>
  <si>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</si>
  <si>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</si>
  <si>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</si>
  <si>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</si>
  <si>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</si>
  <si>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</si>
  <si>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</si>
  <si>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</si>
  <si>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</si>
  <si>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</si>
  <si>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</si>
  <si>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</si>
  <si>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</si>
  <si>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</si>
  <si>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</si>
  <si>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</si>
  <si>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</si>
  <si>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</si>
  <si>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</si>
  <si>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</si>
  <si>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</si>
  <si>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</si>
  <si>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</si>
  <si>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</si>
  <si>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</si>
  <si>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</si>
  <si>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</si>
  <si>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</si>
  <si>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</si>
  <si>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</si>
  <si>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</si>
  <si>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</si>
  <si>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</si>
  <si>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</si>
  <si>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</si>
  <si>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</si>
  <si>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</si>
  <si>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</si>
  <si>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</si>
  <si>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</si>
  <si>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</si>
  <si>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</si>
  <si>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</si>
  <si>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</si>
  <si>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</si>
  <si>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</si>
  <si>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</si>
  <si>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</si>
  <si>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</si>
  <si>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</si>
  <si>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</si>
  <si>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</si>
  <si>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</si>
  <si>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</si>
  <si>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</si>
  <si>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</si>
  <si>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</si>
  <si>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</si>
  <si>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</si>
  <si>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</si>
  <si>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</si>
  <si>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</si>
  <si>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</si>
  <si>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</si>
  <si>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</si>
  <si>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</si>
  <si>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</si>
  <si>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</si>
  <si>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</si>
  <si>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</si>
  <si>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</si>
  <si>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</si>
  <si>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</si>
  <si>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</si>
  <si>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</si>
  <si>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</si>
  <si>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</si>
  <si>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</si>
  <si>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</si>
  <si>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</si>
  <si>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</si>
  <si>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</si>
  <si>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</si>
  <si>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</si>
  <si>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</si>
  <si>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</si>
  <si>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</si>
  <si>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</si>
  <si>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</si>
  <si>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</si>
  <si>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</si>
  <si>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</si>
  <si>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</si>
  <si>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</si>
  <si>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</si>
  <si>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</si>
  <si>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</si>
  <si>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</si>
  <si>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</si>
  <si>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</si>
  <si>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</si>
  <si>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</si>
  <si>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</si>
  <si>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</si>
  <si>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</si>
  <si>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</si>
  <si>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</si>
  <si>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</si>
  <si>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</si>
  <si>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</si>
  <si>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</si>
  <si>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</si>
  <si>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</si>
  <si>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</si>
  <si>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</si>
  <si>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</si>
  <si>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</si>
  <si>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</si>
  <si>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</si>
  <si>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</si>
  <si>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</si>
  <si>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</si>
  <si>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</si>
  <si>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</si>
  <si>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</si>
  <si>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</si>
  <si>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</si>
  <si>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</si>
  <si>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</si>
  <si>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</si>
  <si>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</si>
  <si>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</si>
  <si>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</si>
  <si>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</si>
  <si>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</si>
  <si>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</si>
  <si>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</si>
  <si>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</si>
  <si>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</si>
  <si>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</si>
  <si>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</si>
  <si>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</si>
  <si>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</si>
  <si>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</si>
  <si>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</si>
  <si>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</si>
  <si>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</si>
  <si>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</si>
  <si>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</si>
  <si>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</si>
  <si>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</si>
  <si>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</si>
  <si>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</si>
  <si>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</si>
  <si>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</si>
  <si>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</si>
  <si>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</si>
  <si>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</si>
  <si>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</si>
  <si>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</si>
  <si>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</si>
  <si>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</si>
  <si>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</si>
  <si>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</si>
  <si>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</si>
  <si>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</si>
  <si>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</si>
  <si>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</si>
  <si>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</si>
  <si>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</si>
  <si>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</si>
  <si>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</si>
  <si>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</si>
  <si>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</si>
  <si>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</si>
  <si>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</si>
  <si>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</si>
  <si>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</si>
  <si>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</si>
  <si>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</si>
  <si>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</si>
  <si>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</si>
  <si>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</si>
  <si>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</si>
  <si>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</si>
  <si>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</si>
  <si>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</si>
  <si>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</si>
  <si>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</si>
  <si>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</si>
  <si>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</si>
  <si>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</si>
  <si>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</si>
  <si>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</si>
  <si>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</si>
  <si>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</si>
  <si>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</si>
  <si>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</si>
  <si>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</si>
  <si>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</si>
  <si>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</si>
  <si>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</si>
  <si>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</si>
  <si>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</si>
  <si>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</si>
  <si>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</si>
  <si>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</si>
  <si>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</si>
  <si>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</si>
  <si>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</si>
  <si>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</si>
  <si>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</si>
  <si>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</si>
  <si>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</si>
  <si>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</si>
  <si>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</si>
  <si>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</si>
  <si>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</si>
  <si>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</si>
  <si>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</si>
  <si>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</si>
  <si>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</si>
  <si>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</si>
  <si>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</si>
  <si>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</si>
  <si>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</si>
  <si>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</si>
  <si>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</si>
  <si>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</si>
  <si>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</si>
  <si>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</si>
  <si>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</si>
  <si>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</si>
  <si>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</si>
  <si>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</si>
  <si>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</si>
  <si>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</si>
  <si>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</si>
  <si>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</si>
  <si>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</si>
  <si>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</si>
  <si>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</si>
  <si>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</si>
  <si>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</si>
  <si>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</si>
  <si>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</si>
  <si>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</si>
  <si>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</si>
  <si>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</si>
  <si>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</si>
  <si>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</si>
  <si>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</si>
  <si>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</si>
  <si>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</si>
  <si>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</si>
  <si>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</si>
  <si>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</si>
  <si>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</si>
  <si>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</si>
  <si>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</si>
  <si>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</si>
  <si>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</si>
  <si>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</si>
  <si>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</si>
  <si>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</si>
  <si>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</si>
  <si>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</si>
  <si>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</si>
  <si>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</si>
  <si>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</si>
  <si>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</si>
  <si>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</si>
  <si>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</si>
  <si>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</si>
  <si>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</si>
  <si>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</si>
  <si>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</si>
  <si>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</si>
  <si>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</si>
  <si>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</si>
  <si>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</si>
  <si>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</si>
  <si>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</si>
  <si>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</si>
  <si>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</si>
  <si>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</si>
  <si>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</si>
  <si>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</si>
  <si>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</si>
  <si>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</si>
  <si>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</si>
  <si>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</si>
  <si>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</si>
  <si>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</si>
  <si>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</si>
  <si>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</si>
  <si>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</si>
  <si>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</si>
  <si>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</si>
  <si>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</si>
  <si>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</si>
  <si>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</si>
  <si>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</si>
  <si>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</si>
  <si>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</si>
  <si>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</si>
  <si>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</si>
  <si>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</si>
  <si>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</si>
  <si>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</si>
  <si>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</si>
  <si>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</si>
  <si>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</si>
  <si>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</si>
  <si>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</si>
  <si>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</si>
  <si>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</si>
  <si>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</si>
  <si>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</si>
  <si>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</si>
  <si>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</si>
  <si>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</si>
  <si>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</si>
  <si>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</si>
  <si>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</si>
  <si>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</si>
  <si>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</si>
  <si>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</si>
  <si>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</si>
  <si>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</si>
  <si>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</si>
  <si>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</si>
  <si>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</si>
  <si>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</si>
  <si>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</si>
  <si>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</si>
  <si>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</si>
  <si>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</si>
  <si>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</si>
  <si>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</si>
  <si>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</si>
  <si>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</si>
  <si>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</si>
  <si>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</si>
  <si>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</si>
  <si>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</si>
  <si>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</si>
  <si>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</si>
  <si>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</si>
  <si>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</si>
  <si>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</si>
  <si>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</si>
  <si>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</si>
  <si>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</si>
  <si>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</si>
  <si>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</si>
  <si>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</si>
  <si>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</si>
  <si>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</si>
  <si>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</si>
  <si>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</si>
  <si>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</si>
  <si>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</si>
  <si>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</si>
  <si>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</si>
  <si>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</si>
  <si>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</si>
  <si>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</si>
  <si>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</si>
  <si>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</si>
  <si>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</si>
  <si>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</si>
  <si>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</si>
  <si>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</si>
  <si>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</si>
  <si>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</si>
  <si>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</si>
  <si>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</si>
  <si>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</si>
  <si>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</si>
  <si>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</si>
  <si>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</si>
  <si>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</si>
  <si>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</si>
  <si>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</si>
  <si>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</si>
  <si>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</si>
  <si>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</si>
  <si>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</si>
  <si>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</si>
  <si>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</si>
  <si>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</si>
  <si>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</si>
  <si>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</si>
  <si>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</si>
  <si>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</si>
  <si>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</si>
  <si>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</si>
  <si>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</si>
  <si>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</si>
  <si>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</si>
  <si>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</si>
  <si>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</si>
  <si>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</si>
  <si>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</si>
  <si>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</si>
  <si>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</si>
  <si>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</si>
  <si>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</si>
  <si>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</si>
  <si>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</si>
  <si>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</si>
  <si>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</si>
  <si>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</si>
  <si>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</si>
  <si>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</si>
  <si>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</si>
  <si>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</si>
  <si>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</si>
  <si>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</si>
  <si>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</si>
  <si>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</si>
  <si>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</si>
  <si>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</si>
  <si>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</si>
  <si>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</si>
  <si>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</si>
  <si>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</si>
  <si>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</si>
  <si>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</si>
  <si>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</si>
  <si>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</si>
  <si>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</si>
  <si>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</si>
  <si>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</si>
  <si>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</si>
  <si>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</si>
  <si>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</si>
  <si>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</si>
  <si>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</si>
  <si>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</si>
  <si>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</si>
  <si>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</si>
  <si>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</si>
  <si>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</si>
  <si>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</si>
  <si>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</si>
  <si>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</si>
  <si>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</si>
  <si>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</si>
  <si>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</si>
  <si>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</si>
  <si>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</si>
  <si>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</si>
  <si>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</si>
  <si>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</si>
  <si>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</si>
  <si>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</si>
  <si>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</si>
  <si>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</si>
  <si>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</si>
  <si>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</si>
  <si>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</si>
  <si>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</si>
  <si>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</si>
  <si>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</si>
  <si>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</si>
  <si>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</si>
  <si>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</si>
  <si>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</si>
  <si>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</si>
  <si>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</si>
  <si>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</si>
  <si>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</si>
  <si>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</si>
  <si>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</si>
  <si>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</si>
  <si>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</si>
  <si>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</si>
  <si>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</si>
  <si>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</si>
  <si>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</si>
  <si>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</si>
  <si>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</si>
  <si>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</si>
  <si>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</si>
  <si>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</si>
  <si>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</si>
  <si>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</si>
  <si>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</si>
  <si>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</si>
  <si>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</si>
  <si>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</si>
  <si>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</si>
  <si>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</si>
  <si>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</si>
  <si>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</si>
  <si>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</si>
  <si>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</si>
  <si>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</si>
  <si>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</si>
  <si>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</si>
  <si>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</si>
  <si>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</si>
  <si>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</si>
  <si>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</si>
  <si>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</si>
  <si>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</si>
  <si>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</si>
  <si>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</si>
  <si>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</si>
  <si>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</si>
  <si>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</si>
  <si>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</si>
  <si>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</si>
  <si>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</si>
  <si>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</si>
  <si>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</si>
  <si>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</si>
  <si>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</si>
  <si>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</si>
  <si>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</si>
  <si>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</si>
  <si>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</si>
  <si>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</si>
  <si>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</si>
  <si>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</si>
  <si>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</si>
  <si>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</si>
  <si>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</si>
  <si>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</si>
  <si>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</si>
  <si>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</si>
  <si>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</si>
  <si>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</si>
  <si>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</si>
  <si>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</si>
  <si>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</si>
  <si>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</si>
  <si>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</si>
  <si>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</si>
  <si>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</si>
  <si>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</si>
  <si>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</si>
  <si>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</si>
  <si>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</si>
  <si>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</si>
  <si>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</si>
  <si>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</si>
  <si>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</si>
  <si>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</si>
  <si>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</si>
  <si>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</si>
  <si>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</si>
  <si>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</si>
  <si>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</si>
  <si>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</si>
  <si>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</si>
  <si>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</si>
  <si>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</si>
  <si>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</si>
  <si>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</si>
  <si>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</si>
  <si>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</si>
  <si>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</si>
  <si>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</si>
  <si>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</si>
  <si>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</si>
  <si>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</si>
  <si>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</si>
  <si>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</si>
  <si>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</si>
  <si>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</si>
  <si>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</si>
  <si>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</si>
  <si>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</si>
  <si>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</si>
  <si>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</si>
  <si>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</si>
  <si>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</si>
  <si>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</si>
  <si>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</si>
  <si>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</si>
  <si>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</si>
  <si>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</si>
  <si>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</si>
  <si>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</si>
  <si>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</si>
  <si>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</si>
  <si>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</si>
  <si>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</si>
  <si>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</si>
  <si>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</si>
  <si>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</si>
  <si>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</si>
  <si>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</si>
  <si>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</si>
  <si>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</si>
  <si>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</si>
  <si>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</si>
  <si>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</si>
  <si>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</si>
  <si>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</si>
  <si>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</si>
  <si>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</si>
  <si>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</si>
  <si>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</si>
  <si>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</si>
  <si>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</si>
  <si>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</si>
  <si>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</si>
  <si>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</si>
  <si>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</si>
  <si>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</si>
  <si>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</si>
  <si>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</si>
  <si>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</si>
  <si>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</si>
  <si>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</si>
  <si>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</si>
  <si>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</si>
  <si>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</si>
  <si>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</si>
  <si>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</si>
  <si>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</si>
  <si>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</si>
  <si>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</si>
  <si>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</si>
  <si>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</si>
  <si>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</si>
  <si>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</si>
  <si>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</si>
  <si>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</si>
  <si>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</si>
  <si>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</si>
  <si>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</si>
  <si>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</si>
  <si>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</si>
  <si>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</si>
  <si>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</si>
  <si>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</si>
  <si>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</si>
  <si>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</si>
  <si>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</si>
  <si>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</si>
  <si>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</si>
  <si>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</si>
  <si>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</si>
  <si>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</si>
  <si>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</si>
  <si>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</si>
  <si>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</si>
  <si>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</si>
  <si>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</si>
  <si>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</si>
  <si>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</si>
  <si>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</si>
  <si>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</si>
  <si>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</si>
  <si>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</si>
  <si>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</si>
  <si>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</si>
  <si>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</si>
  <si>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</si>
  <si>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</si>
  <si>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</si>
  <si>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</si>
  <si>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</si>
  <si>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</si>
  <si>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</si>
  <si>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</si>
  <si>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</si>
  <si>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</si>
  <si>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</si>
  <si>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</si>
  <si>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</si>
  <si>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</si>
  <si>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</si>
  <si>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</si>
  <si>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</si>
  <si>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</si>
  <si>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</si>
  <si>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</si>
  <si>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</si>
  <si>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</si>
  <si>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</si>
  <si>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</si>
  <si>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</si>
  <si>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</si>
  <si>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</si>
  <si>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</si>
  <si>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</si>
  <si>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</si>
  <si>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</si>
  <si>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</si>
  <si>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</si>
  <si>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</si>
  <si>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</si>
  <si>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</si>
  <si>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</si>
  <si>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</si>
  <si>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</si>
  <si>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</si>
  <si>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</si>
  <si>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</si>
  <si>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</si>
  <si>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</si>
  <si>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</si>
  <si>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</si>
  <si>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</si>
  <si>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</si>
  <si>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</si>
  <si>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</si>
  <si>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</si>
  <si>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</si>
  <si>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</si>
  <si>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</si>
  <si>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</si>
  <si>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</si>
  <si>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</si>
  <si>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</si>
  <si>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</si>
  <si>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</si>
  <si>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</si>
  <si>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</si>
  <si>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</si>
  <si>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</si>
  <si>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</si>
  <si>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</si>
  <si>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</si>
  <si>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</si>
  <si>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</si>
  <si>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</si>
  <si>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</si>
  <si>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</si>
  <si>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</si>
  <si>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</si>
  <si>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</si>
  <si>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</si>
  <si>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</si>
  <si>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</si>
  <si>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</si>
  <si>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</si>
  <si>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</si>
  <si>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</si>
  <si>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</si>
  <si>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</si>
  <si>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</si>
  <si>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</si>
  <si>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</si>
  <si>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</si>
  <si>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</si>
  <si>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</si>
  <si>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</si>
  <si>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</si>
  <si>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</si>
  <si>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</si>
  <si>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</si>
  <si>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</si>
  <si>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</si>
  <si>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</si>
  <si>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</si>
  <si>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</si>
  <si>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</si>
  <si>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</si>
  <si>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</si>
  <si>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</si>
  <si>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</si>
  <si>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</si>
  <si>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</si>
  <si>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</si>
  <si>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</si>
  <si>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</si>
  <si>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</si>
  <si>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</si>
  <si>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</si>
  <si>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</si>
  <si>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</si>
  <si>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</si>
  <si>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</si>
  <si>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</si>
  <si>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</si>
  <si>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</si>
  <si>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</si>
  <si>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</si>
  <si>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</si>
  <si>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</si>
  <si>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</si>
  <si>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</si>
  <si>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</si>
  <si>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</si>
  <si>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</si>
  <si>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</si>
  <si>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</si>
  <si>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</si>
  <si>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</si>
  <si>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</si>
  <si>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</si>
  <si>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</si>
  <si>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</si>
  <si>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</si>
  <si>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</si>
  <si>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</si>
  <si>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</si>
  <si>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</si>
  <si>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</si>
  <si>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</si>
  <si>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</si>
  <si>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</si>
  <si>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</si>
  <si>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</si>
  <si>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</si>
  <si>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</si>
  <si>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</si>
  <si>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</si>
  <si>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</si>
  <si>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</si>
  <si>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</si>
  <si>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</si>
  <si>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</si>
  <si>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</si>
  <si>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</si>
  <si>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</si>
  <si>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</si>
  <si>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</si>
  <si>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</si>
  <si>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</si>
  <si>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</si>
  <si>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</si>
  <si>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</si>
  <si>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</si>
  <si>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</si>
  <si>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</si>
  <si>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</si>
  <si>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</si>
  <si>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</si>
  <si>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</si>
  <si>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</si>
  <si>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</si>
  <si>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</si>
  <si>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</si>
  <si>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</si>
  <si>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</si>
  <si>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</si>
  <si>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</si>
  <si>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</si>
  <si>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</si>
  <si>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</si>
  <si>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</si>
  <si>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</si>
  <si>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</si>
  <si>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</si>
  <si>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</si>
  <si>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</si>
  <si>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</si>
  <si>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</si>
  <si>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</si>
  <si>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</si>
  <si>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</si>
  <si>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</si>
  <si>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</si>
  <si>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</si>
  <si>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</si>
  <si>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</si>
  <si>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</si>
  <si>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</si>
  <si>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</si>
  <si>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</si>
  <si>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</si>
  <si>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</si>
  <si>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</si>
  <si>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</si>
  <si>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</si>
  <si>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</si>
  <si>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</si>
  <si>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</si>
  <si>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</si>
  <si>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</si>
  <si>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</si>
  <si>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</si>
  <si>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</si>
  <si>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</si>
  <si>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</si>
  <si>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</si>
  <si>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</si>
  <si>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</si>
  <si>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</si>
  <si>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</si>
  <si>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</si>
  <si>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</si>
  <si>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</si>
  <si>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</si>
  <si>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</si>
  <si>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</si>
  <si>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</si>
  <si>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</si>
  <si>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</si>
  <si>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</si>
  <si>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</si>
  <si>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</si>
  <si>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</si>
  <si>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</si>
  <si>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</si>
  <si>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</si>
  <si>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</si>
  <si>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</si>
  <si>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</si>
  <si>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</si>
  <si>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</si>
  <si>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</si>
  <si>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</si>
  <si>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</si>
  <si>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</si>
  <si>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</si>
  <si>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</si>
  <si>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</si>
  <si>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</si>
  <si>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</si>
  <si>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</si>
  <si>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</si>
  <si>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</si>
  <si>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</si>
  <si>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</si>
  <si>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</si>
  <si>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</si>
  <si>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</si>
  <si>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</si>
  <si>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</si>
  <si>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</si>
  <si>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</si>
  <si>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</si>
  <si>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</si>
  <si>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</si>
  <si>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</si>
  <si>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</si>
  <si>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</si>
  <si>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</si>
  <si>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</si>
  <si>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</si>
  <si>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</si>
  <si>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</si>
  <si>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</si>
  <si>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</si>
  <si>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</si>
  <si>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</si>
  <si>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</si>
  <si>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</si>
  <si>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</si>
  <si>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</si>
  <si>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</si>
  <si>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</si>
  <si>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</si>
  <si>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</si>
  <si>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</si>
  <si>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</si>
  <si>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</si>
  <si>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</si>
  <si>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</si>
  <si>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</si>
  <si>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</si>
  <si>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</si>
  <si>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</si>
  <si>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</si>
  <si>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</si>
  <si>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</si>
  <si>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</si>
  <si>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</si>
  <si>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</si>
  <si>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</si>
  <si>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</si>
  <si>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</si>
  <si>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</si>
  <si>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</si>
  <si>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</si>
  <si>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</si>
  <si>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</si>
  <si>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</si>
  <si>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</si>
  <si>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</si>
  <si>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</si>
  <si>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</si>
  <si>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</si>
  <si>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</si>
  <si>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</si>
  <si>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</si>
  <si>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</si>
  <si>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</si>
  <si>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</si>
  <si>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</si>
  <si>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</si>
  <si>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</si>
  <si>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</si>
  <si>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</si>
  <si>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</si>
  <si>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</si>
  <si>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</si>
  <si>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</si>
  <si>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</si>
  <si>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</si>
  <si>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</si>
  <si>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</si>
  <si>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</si>
  <si>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</si>
  <si>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</si>
  <si>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</si>
  <si>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</si>
  <si>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</si>
  <si>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</si>
  <si>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</si>
  <si>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</si>
  <si>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</si>
  <si>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</si>
  <si>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</si>
  <si>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</si>
  <si>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</si>
  <si>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</si>
  <si>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</si>
  <si>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</si>
  <si>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</si>
  <si>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</si>
  <si>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</si>
  <si>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</si>
  <si>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</si>
  <si>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</si>
  <si>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</si>
  <si>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</si>
  <si>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</si>
  <si>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</si>
  <si>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</si>
  <si>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</si>
  <si>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</si>
  <si>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</si>
  <si>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</si>
  <si>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</si>
  <si>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</si>
  <si>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</si>
  <si>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</si>
  <si>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</si>
  <si>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</si>
  <si>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</si>
  <si>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</si>
  <si>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</si>
  <si>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</si>
  <si>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</si>
  <si>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</si>
  <si>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</si>
  <si>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</si>
  <si>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</si>
  <si>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</si>
  <si>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</si>
  <si>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</si>
  <si>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</si>
  <si>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</si>
  <si>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</si>
  <si>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</si>
  <si>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</si>
  <si>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</si>
  <si>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</si>
  <si>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</si>
  <si>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</si>
  <si>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</si>
  <si>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</si>
  <si>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</si>
  <si>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</si>
  <si>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</si>
  <si>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</si>
  <si>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</si>
  <si>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</si>
  <si>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</si>
  <si>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</si>
  <si>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</si>
  <si>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</si>
  <si>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</si>
  <si>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</si>
  <si>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</si>
  <si>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</si>
  <si>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</si>
  <si>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</si>
  <si>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</si>
  <si>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</si>
  <si>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</si>
  <si>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</si>
  <si>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</si>
  <si>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</si>
  <si>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</si>
  <si>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</si>
  <si>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</si>
  <si>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</si>
  <si>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</si>
  <si>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</si>
  <si>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</si>
  <si>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</si>
  <si>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</si>
  <si>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</si>
  <si>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</si>
  <si>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</si>
  <si>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</si>
  <si>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</si>
  <si>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</si>
  <si>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</si>
  <si>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</si>
  <si>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</si>
  <si>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</si>
  <si>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</si>
  <si>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</si>
  <si>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</si>
  <si>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</si>
  <si>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</si>
  <si>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</si>
  <si>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</si>
  <si>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</si>
  <si>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</si>
  <si>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</si>
  <si>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</si>
  <si>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</si>
  <si>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</si>
  <si>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</si>
  <si>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</si>
  <si>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</si>
  <si>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</si>
  <si>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</si>
  <si>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</si>
  <si>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</si>
  <si>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</si>
  <si>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</si>
  <si>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</si>
  <si>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</si>
  <si>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</si>
  <si>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</si>
  <si>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</si>
  <si>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</si>
  <si>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</si>
  <si>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</si>
  <si>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</si>
  <si>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</si>
  <si>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</si>
  <si>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</si>
  <si>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</si>
  <si>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</si>
  <si>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</si>
  <si>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</si>
  <si>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</si>
  <si>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</si>
  <si>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</si>
  <si>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</si>
  <si>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</si>
  <si>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</si>
  <si>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</si>
  <si>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</si>
  <si>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</si>
  <si>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</si>
  <si>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</si>
  <si>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</si>
  <si>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</si>
  <si>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</si>
  <si>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</si>
  <si>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</si>
  <si>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</si>
  <si>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</si>
  <si>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</si>
  <si>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</si>
  <si>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</si>
  <si>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</si>
  <si>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</si>
  <si>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</si>
  <si>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</si>
  <si>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</si>
  <si>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</si>
  <si>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</si>
  <si>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</si>
  <si>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</si>
  <si>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</si>
  <si>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</si>
  <si>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</si>
  <si>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</si>
  <si>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</si>
  <si>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</si>
  <si>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</si>
  <si>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</si>
  <si>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</si>
  <si>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</si>
  <si>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</si>
  <si>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</si>
  <si>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</si>
  <si>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</si>
  <si>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</si>
  <si>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</si>
  <si>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</si>
  <si>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</si>
  <si>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</si>
  <si>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</si>
  <si>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</si>
  <si>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</si>
  <si>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</si>
  <si>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</si>
  <si>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</si>
  <si>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</si>
  <si>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</si>
  <si>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</si>
  <si>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</si>
  <si>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</si>
  <si>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</si>
  <si>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</si>
  <si>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</si>
  <si>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</si>
  <si>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</si>
  <si>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</si>
  <si>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</si>
  <si>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</si>
  <si>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</si>
  <si>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</si>
  <si>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</si>
  <si>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</si>
  <si>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</si>
  <si>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</si>
  <si>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</si>
  <si>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</si>
  <si>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</si>
  <si>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</si>
  <si>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</si>
  <si>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</si>
  <si>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</si>
  <si>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</si>
  <si>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</si>
  <si>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</si>
  <si>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</si>
  <si>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</si>
  <si>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</si>
  <si>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</si>
  <si>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</si>
  <si>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</si>
  <si>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</si>
  <si>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</si>
  <si>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</si>
  <si>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</si>
  <si>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</si>
  <si>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</si>
  <si>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</si>
  <si>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</si>
  <si>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</si>
  <si>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</si>
  <si>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</si>
  <si>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</si>
  <si>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</si>
  <si>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</si>
  <si>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</si>
  <si>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</si>
  <si>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</si>
  <si>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</si>
  <si>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</si>
  <si>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</si>
  <si>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</si>
  <si>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</si>
  <si>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</si>
  <si>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</si>
  <si>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</si>
  <si>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</si>
  <si>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</si>
  <si>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</si>
  <si>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</si>
  <si>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</si>
  <si>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</si>
  <si>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</si>
  <si>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</si>
  <si>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</si>
  <si>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</si>
  <si>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</si>
  <si>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</si>
  <si>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</si>
  <si>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</si>
  <si>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</si>
  <si>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</si>
  <si>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</si>
  <si>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</si>
  <si>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</si>
  <si>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</si>
  <si>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</si>
  <si>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</si>
  <si>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</si>
  <si>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</si>
  <si>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</si>
  <si>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</si>
  <si>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</si>
  <si>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</si>
  <si>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</si>
  <si>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</si>
  <si>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</si>
  <si>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</si>
  <si>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</si>
  <si>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</si>
  <si>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</si>
  <si>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</si>
  <si>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</si>
  <si>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</si>
  <si>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</si>
  <si>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</si>
  <si>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</si>
  <si>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</si>
  <si>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</si>
  <si>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</si>
  <si>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</si>
  <si>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</si>
  <si>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</si>
  <si>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</si>
  <si>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</si>
  <si>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</si>
  <si>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</si>
  <si>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</si>
  <si>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</si>
  <si>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</si>
  <si>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</si>
  <si>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</si>
  <si>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</si>
  <si>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</si>
  <si>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</si>
  <si>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</si>
  <si>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</si>
  <si>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</si>
  <si>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</si>
  <si>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</si>
  <si>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</si>
  <si>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</si>
  <si>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</si>
  <si>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</si>
  <si>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</si>
  <si>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</si>
  <si>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</si>
  <si>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</si>
  <si>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</si>
  <si>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</si>
  <si>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</si>
  <si>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</si>
  <si>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</si>
  <si>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</si>
  <si>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</si>
  <si>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</si>
  <si>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</si>
  <si>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</si>
  <si>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</si>
  <si>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</si>
  <si>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</si>
  <si>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</si>
  <si>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</si>
  <si>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</si>
  <si>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</si>
  <si>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</si>
  <si>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</si>
  <si>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</si>
  <si>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</si>
  <si>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</si>
  <si>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</si>
  <si>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</si>
  <si>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</si>
  <si>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</si>
  <si>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</si>
  <si>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</si>
  <si>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</si>
  <si>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</si>
  <si>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</si>
  <si>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</si>
  <si>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</si>
  <si>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</si>
  <si>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</si>
  <si>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</si>
  <si>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</si>
  <si>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</si>
  <si>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</si>
  <si>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</si>
  <si>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</si>
  <si>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</si>
  <si>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</si>
  <si>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</si>
  <si>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</si>
  <si>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</si>
  <si>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</si>
  <si>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</si>
  <si>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</si>
  <si>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</si>
  <si>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</si>
  <si>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</si>
  <si>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</si>
  <si>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</si>
  <si>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</si>
  <si>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</si>
  <si>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</si>
  <si>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</si>
  <si>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</si>
  <si>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</si>
  <si>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</si>
  <si>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</si>
  <si>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</si>
  <si>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</si>
  <si>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</si>
  <si>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</si>
  <si>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</si>
  <si>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</si>
  <si>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</si>
  <si>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</si>
  <si>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</si>
  <si>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</si>
  <si>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</si>
  <si>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</si>
  <si>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</si>
  <si>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</si>
  <si>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</si>
  <si>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</si>
  <si>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</si>
  <si>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</si>
  <si>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</si>
  <si>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</si>
  <si>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</si>
  <si>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</si>
  <si>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</si>
  <si>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</si>
  <si>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</si>
  <si>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</si>
  <si>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</si>
  <si>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</si>
  <si>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</si>
  <si>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</si>
  <si>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</si>
  <si>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</si>
  <si>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</si>
  <si>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</si>
  <si>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</si>
  <si>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</si>
  <si>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</si>
  <si>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</si>
  <si>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</si>
  <si>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</si>
  <si>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</si>
  <si>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</si>
  <si>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</si>
  <si>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</si>
  <si>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</si>
  <si>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</si>
  <si>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</si>
  <si>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</si>
  <si>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</si>
  <si>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</si>
  <si>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</si>
  <si>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</si>
  <si>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</si>
  <si>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</si>
  <si>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</si>
  <si>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</si>
  <si>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</si>
  <si>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</si>
  <si>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</si>
  <si>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</si>
  <si>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</si>
  <si>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</si>
  <si>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</si>
  <si>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</si>
  <si>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</si>
  <si>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</si>
  <si>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</si>
  <si>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</si>
  <si>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</si>
  <si>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</si>
  <si>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</si>
  <si>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</si>
  <si>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</si>
  <si>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</si>
  <si>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</si>
  <si>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</si>
  <si>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</si>
  <si>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</si>
  <si>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</si>
  <si>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</si>
  <si>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</si>
  <si>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</si>
  <si>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</si>
  <si>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</si>
  <si>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</si>
  <si>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</si>
  <si>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</si>
  <si>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</si>
  <si>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</si>
  <si>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</si>
  <si>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</si>
  <si>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</si>
  <si>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</si>
  <si>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</si>
  <si>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</si>
  <si>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</si>
  <si>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</si>
  <si>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</si>
  <si>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</si>
  <si>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</si>
  <si>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</si>
  <si>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</si>
  <si>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</si>
  <si>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</si>
  <si>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</si>
  <si>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</si>
  <si>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</si>
  <si>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</si>
  <si>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</si>
  <si>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</si>
  <si>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</si>
  <si>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</si>
  <si>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</si>
  <si>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</si>
  <si>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</si>
  <si>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</si>
  <si>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</si>
  <si>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</si>
  <si>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</si>
  <si>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</si>
  <si>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</si>
  <si>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</si>
  <si>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</si>
  <si>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</si>
  <si>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</si>
  <si>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</si>
  <si>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</si>
  <si>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</si>
  <si>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</si>
  <si>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</si>
  <si>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</si>
  <si>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</si>
  <si>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</si>
  <si>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</si>
  <si>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</si>
  <si>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</si>
  <si>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</si>
  <si>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</si>
  <si>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</si>
  <si>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</si>
  <si>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</si>
  <si>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</si>
  <si>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</si>
  <si>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</si>
  <si>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</si>
  <si>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</si>
  <si>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</si>
  <si>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</si>
  <si>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</si>
  <si>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</si>
  <si>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</si>
  <si>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</si>
  <si>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</si>
  <si>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</si>
  <si>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</si>
  <si>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</si>
  <si>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</si>
  <si>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</si>
  <si>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</si>
  <si>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</si>
  <si>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</si>
  <si>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</si>
  <si>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</si>
  <si>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</si>
  <si>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</si>
  <si>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</si>
  <si>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</si>
  <si>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</si>
  <si>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</si>
  <si>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</si>
  <si>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</si>
  <si>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</si>
  <si>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</si>
  <si>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</si>
  <si>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</si>
  <si>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</si>
  <si>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</si>
  <si>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</si>
  <si>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</si>
  <si>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</si>
  <si>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</si>
  <si>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</si>
  <si>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</si>
  <si>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</si>
  <si>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</si>
  <si>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</si>
  <si>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</si>
  <si>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</si>
  <si>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</si>
  <si>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</si>
  <si>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</si>
  <si>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</si>
  <si>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</si>
  <si>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</si>
  <si>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</si>
  <si>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</si>
  <si>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</si>
  <si>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</si>
  <si>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</si>
  <si>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</si>
  <si>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</si>
  <si>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</si>
  <si>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</si>
  <si>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</si>
  <si>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</si>
  <si>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</si>
  <si>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</si>
  <si>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</si>
  <si>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</si>
  <si>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</si>
  <si>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</si>
  <si>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</si>
  <si>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</si>
  <si>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</si>
  <si>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</si>
  <si>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</si>
  <si>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</si>
  <si>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</si>
  <si>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</si>
  <si>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</si>
  <si>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</si>
  <si>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</si>
  <si>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</si>
  <si>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</si>
  <si>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</si>
  <si>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</si>
  <si>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</si>
  <si>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</si>
  <si>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</si>
  <si>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</si>
  <si>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</si>
  <si>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</si>
  <si>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</si>
  <si>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</si>
  <si>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</si>
  <si>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</si>
  <si>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</si>
  <si>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</si>
  <si>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</si>
  <si>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</si>
  <si>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</si>
  <si>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</si>
  <si>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</si>
  <si>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</si>
  <si>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</si>
  <si>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</si>
  <si>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</si>
  <si>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</si>
  <si>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</si>
  <si>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</si>
  <si>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</si>
  <si>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</si>
  <si>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</si>
  <si>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</si>
  <si>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</si>
  <si>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</si>
  <si>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</si>
  <si>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</si>
  <si>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</si>
  <si>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</si>
  <si>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</si>
  <si>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</si>
  <si>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</si>
  <si>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</si>
  <si>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</si>
  <si>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</si>
  <si>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</si>
  <si>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</si>
  <si>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</si>
  <si>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</si>
  <si>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</si>
  <si>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</si>
  <si>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</si>
  <si>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</si>
  <si>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</si>
  <si>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</si>
  <si>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</si>
  <si>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</si>
  <si>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</si>
  <si>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</si>
  <si>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</si>
  <si>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</si>
  <si>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</si>
  <si>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</si>
  <si>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</si>
  <si>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</si>
  <si>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</si>
  <si>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</si>
  <si>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</si>
  <si>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</si>
  <si>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</si>
  <si>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</si>
  <si>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</si>
  <si>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</si>
  <si>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</si>
  <si>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</si>
  <si>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</si>
  <si>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</si>
  <si>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</si>
  <si>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</si>
  <si>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</si>
  <si>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</si>
  <si>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</si>
  <si>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</si>
  <si>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</si>
  <si>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</si>
  <si>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</si>
  <si>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</si>
  <si>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</si>
  <si>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</si>
  <si>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</si>
  <si>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</si>
  <si>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</si>
  <si>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</si>
  <si>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</si>
  <si>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</si>
  <si>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</si>
  <si>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</si>
  <si>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</si>
  <si>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</si>
  <si>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</si>
  <si>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</si>
  <si>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</si>
  <si>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</si>
  <si>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</si>
  <si>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</si>
  <si>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</si>
  <si>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</si>
  <si>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</si>
  <si>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</si>
  <si>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</si>
  <si>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</si>
  <si>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</si>
  <si>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</si>
  <si>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</si>
  <si>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</si>
  <si>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</si>
  <si>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</si>
  <si>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</si>
  <si>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</si>
  <si>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</si>
  <si>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</si>
  <si>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</si>
  <si>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</si>
  <si>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</si>
  <si>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</si>
  <si>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</si>
  <si>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</si>
  <si>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</si>
  <si>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</si>
  <si>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</si>
  <si>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</si>
  <si>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</si>
  <si>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</si>
  <si>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</si>
  <si>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</si>
  <si>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</si>
  <si>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</si>
  <si>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</si>
  <si>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</si>
  <si>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</si>
  <si>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</si>
  <si>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</si>
  <si>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</si>
  <si>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</si>
  <si>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</si>
  <si>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</si>
  <si>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</si>
  <si>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</si>
  <si>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</si>
  <si>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</si>
  <si>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</si>
  <si>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</si>
  <si>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</si>
  <si>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</si>
  <si>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</si>
  <si>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</si>
  <si>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</si>
  <si>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</si>
  <si>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</si>
  <si>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</si>
  <si>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</si>
  <si>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</si>
  <si>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</si>
  <si>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</si>
  <si>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</si>
  <si>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</si>
  <si>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</si>
  <si>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</si>
  <si>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</si>
  <si>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</si>
  <si>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</si>
  <si>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</si>
  <si>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</si>
  <si>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</si>
  <si>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</si>
  <si>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</si>
  <si>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</si>
  <si>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</si>
  <si>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</si>
  <si>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</si>
  <si>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</si>
  <si>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</si>
  <si>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</si>
  <si>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</si>
  <si>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</si>
  <si>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</si>
  <si>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</si>
  <si>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</si>
  <si>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</si>
  <si>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</si>
  <si>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</si>
  <si>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</si>
  <si>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</si>
  <si>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</si>
  <si>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</si>
  <si>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</si>
  <si>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</si>
  <si>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</si>
  <si>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</si>
  <si>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</si>
  <si>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</si>
  <si>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</si>
  <si>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</si>
  <si>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</si>
  <si>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</si>
  <si>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</si>
  <si>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</si>
  <si>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</si>
  <si>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</si>
  <si>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</si>
  <si>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</si>
  <si>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</si>
  <si>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</si>
  <si>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</si>
  <si>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</si>
  <si>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</si>
  <si>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</si>
  <si>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</si>
  <si>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</si>
  <si>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</si>
  <si>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</si>
  <si>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</si>
  <si>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</si>
  <si>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</si>
  <si>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</si>
  <si>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</si>
  <si>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</si>
  <si>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</si>
  <si>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</si>
  <si>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</si>
  <si>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</si>
  <si>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</si>
  <si>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</si>
  <si>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</si>
  <si>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</si>
  <si>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</si>
  <si>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</si>
  <si>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</si>
  <si>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</si>
  <si>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</si>
  <si>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</si>
  <si>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</si>
  <si>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</si>
  <si>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</si>
  <si>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</si>
  <si>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</si>
  <si>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</si>
  <si>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</si>
  <si>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</si>
  <si>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</si>
  <si>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</si>
  <si>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</si>
  <si>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</si>
  <si>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</si>
  <si>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</si>
  <si>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</si>
  <si>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</si>
  <si>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</si>
  <si>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</si>
  <si>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</si>
  <si>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</si>
  <si>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</si>
  <si>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</si>
  <si>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</si>
  <si>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</si>
  <si>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</si>
  <si>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</si>
  <si>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</si>
  <si>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</si>
  <si>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</si>
  <si>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</si>
  <si>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</si>
  <si>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</si>
  <si>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</si>
  <si>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</si>
  <si>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</si>
  <si>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</si>
  <si>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</si>
  <si>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</si>
  <si>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</si>
  <si>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</si>
  <si>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</si>
  <si>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</si>
  <si>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</si>
  <si>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</si>
  <si>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</si>
  <si>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</si>
  <si>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</si>
  <si>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</si>
  <si>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</si>
  <si>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</si>
  <si>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</si>
  <si>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</si>
  <si>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</si>
  <si>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</si>
  <si>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</si>
  <si>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</si>
  <si>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</si>
  <si>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</si>
  <si>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</si>
  <si>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</si>
  <si>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</si>
  <si>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</si>
  <si>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</si>
  <si>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</si>
  <si>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</si>
  <si>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</si>
  <si>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</si>
  <si>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</si>
  <si>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</si>
  <si>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</si>
  <si>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</si>
  <si>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</si>
  <si>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</si>
  <si>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</si>
  <si>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</si>
  <si>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</si>
  <si>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</si>
  <si>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</si>
  <si>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</si>
  <si>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</si>
  <si>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</si>
  <si>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</si>
  <si>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</si>
  <si>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</si>
  <si>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</si>
  <si>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</si>
  <si>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</si>
  <si>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</si>
  <si>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</si>
  <si>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</si>
  <si>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</si>
  <si>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</si>
  <si>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</si>
  <si>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</si>
  <si>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</si>
  <si>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</si>
  <si>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</si>
  <si>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</si>
  <si>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</si>
  <si>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</si>
  <si>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</si>
  <si>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</si>
  <si>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</si>
  <si>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</si>
  <si>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</si>
  <si>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</si>
  <si>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</si>
  <si>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</si>
  <si>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</si>
  <si>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</si>
  <si>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</si>
  <si>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</si>
  <si>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</si>
  <si>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</si>
  <si>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</si>
  <si>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</si>
  <si>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</si>
  <si>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</si>
  <si>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</si>
  <si>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</si>
  <si>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</si>
  <si>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</si>
  <si>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</si>
  <si>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</si>
  <si>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</si>
  <si>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</si>
  <si>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</si>
  <si>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</si>
  <si>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</si>
  <si>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</si>
  <si>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</si>
  <si>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</si>
  <si>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</si>
  <si>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</si>
  <si>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</si>
  <si>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</si>
  <si>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</si>
  <si>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</si>
  <si>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</si>
  <si>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</si>
  <si>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</si>
  <si>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</si>
  <si>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</si>
  <si>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</si>
  <si>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</si>
  <si>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</si>
  <si>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</si>
  <si>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</si>
  <si>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</si>
  <si>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</si>
  <si>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</si>
  <si>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</si>
  <si>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</si>
  <si>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</si>
  <si>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</si>
  <si>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</si>
  <si>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</si>
  <si>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</si>
  <si>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</si>
  <si>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</si>
  <si>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</si>
  <si>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</si>
  <si>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</si>
  <si>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</si>
  <si>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</si>
  <si>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</si>
  <si>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</si>
  <si>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</si>
  <si>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</si>
  <si>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</si>
  <si>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</si>
  <si>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</si>
  <si>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</si>
  <si>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</si>
  <si>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</si>
  <si>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</si>
  <si>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</si>
  <si>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</si>
  <si>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</si>
  <si>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</si>
  <si>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</si>
  <si>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</si>
  <si>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</si>
  <si>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</si>
  <si>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</si>
  <si>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</si>
  <si>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</si>
  <si>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</si>
  <si>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</si>
  <si>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</si>
  <si>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</si>
  <si>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</si>
  <si>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</si>
  <si>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</si>
  <si>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</si>
  <si>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</si>
  <si>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</si>
  <si>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</si>
  <si>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</si>
  <si>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</si>
  <si>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</si>
  <si>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</si>
  <si>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</si>
  <si>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</si>
  <si>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</si>
  <si>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</si>
  <si>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</si>
  <si>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</si>
  <si>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</si>
  <si>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</si>
  <si>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</si>
  <si>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</si>
  <si>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</si>
  <si>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</si>
  <si>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</si>
  <si>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</si>
  <si>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</si>
  <si>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</si>
  <si>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</si>
  <si>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</si>
  <si>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</si>
  <si>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</si>
  <si>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</si>
  <si>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</si>
  <si>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</si>
  <si>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</si>
  <si>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</si>
  <si>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</si>
  <si>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</si>
  <si>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</si>
  <si>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</si>
  <si>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</si>
  <si>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</si>
  <si>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</si>
  <si>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</si>
  <si>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</si>
  <si>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</si>
  <si>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</si>
  <si>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</si>
  <si>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</si>
  <si>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</si>
  <si>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</si>
  <si>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</si>
  <si>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</si>
  <si>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</si>
  <si>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</si>
  <si>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</si>
  <si>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</si>
  <si>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</si>
  <si>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</si>
  <si>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</si>
  <si>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</si>
  <si>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</si>
  <si>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</si>
  <si>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</si>
  <si>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</si>
  <si>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</si>
  <si>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</si>
  <si>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</si>
  <si>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</si>
  <si>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</si>
  <si>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</si>
  <si>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</si>
  <si>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</si>
  <si>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</si>
  <si>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</si>
  <si>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</si>
  <si>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</si>
  <si>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</si>
  <si>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</si>
  <si>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</si>
  <si>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</si>
  <si>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</si>
  <si>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</si>
  <si>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</si>
  <si>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</si>
  <si>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</si>
  <si>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</si>
  <si>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</si>
  <si>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</si>
  <si>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</si>
  <si>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</si>
  <si>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</si>
  <si>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</si>
  <si>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</si>
  <si>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</si>
  <si>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</si>
  <si>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</si>
  <si>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</si>
  <si>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</si>
  <si>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</si>
  <si>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</si>
  <si>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</si>
  <si>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</si>
  <si>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</si>
  <si>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</si>
  <si>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</si>
  <si>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</si>
  <si>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</si>
  <si>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</si>
  <si>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</si>
  <si>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</si>
  <si>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</si>
  <si>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</si>
  <si>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</si>
  <si>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</si>
  <si>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</si>
  <si>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</si>
  <si>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</si>
  <si>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</si>
  <si>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</si>
  <si>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</si>
  <si>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</si>
  <si>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</si>
  <si>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</si>
  <si>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</si>
  <si>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</si>
  <si>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</si>
  <si>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</si>
  <si>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</si>
  <si>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</si>
  <si>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</si>
  <si>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</si>
  <si>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</si>
  <si>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</si>
  <si>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</si>
  <si>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</si>
  <si>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</si>
  <si>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</si>
  <si>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</si>
  <si>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</si>
  <si>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</si>
  <si>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</si>
  <si>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</si>
  <si>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</si>
  <si>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</si>
  <si>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</si>
  <si>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</si>
  <si>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</si>
  <si>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</si>
  <si>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</si>
  <si>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</si>
  <si>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</si>
  <si>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</si>
  <si>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</si>
  <si>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</si>
  <si>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</si>
  <si>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</si>
  <si>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</si>
  <si>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</si>
  <si>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</si>
  <si>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</si>
  <si>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</si>
  <si>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</si>
  <si>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</si>
  <si>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</si>
  <si>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</si>
  <si>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</si>
  <si>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</si>
  <si>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</si>
  <si>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</si>
  <si>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</si>
  <si>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</si>
  <si>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</si>
  <si>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</si>
  <si>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</si>
  <si>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</si>
  <si>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</si>
  <si>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</si>
  <si>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</si>
  <si>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</si>
  <si>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</si>
  <si>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</si>
  <si>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</si>
  <si>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</si>
  <si>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</si>
  <si>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</si>
  <si>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</si>
  <si>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</si>
  <si>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</si>
  <si>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</si>
  <si>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</si>
  <si>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</si>
  <si>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</si>
  <si>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</si>
  <si>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</si>
  <si>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</si>
  <si>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</si>
  <si>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</si>
  <si>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</si>
  <si>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</si>
  <si>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</si>
  <si>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</si>
  <si>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</si>
  <si>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</si>
  <si>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</si>
  <si>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</si>
  <si>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</si>
  <si>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</si>
  <si>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</si>
  <si>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</si>
  <si>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</si>
  <si>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</si>
  <si>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</si>
  <si>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</si>
  <si>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</si>
  <si>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</si>
  <si>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</si>
  <si>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</si>
  <si>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</si>
  <si>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</si>
  <si>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</si>
  <si>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</si>
  <si>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</si>
  <si>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</si>
  <si>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</si>
  <si>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</si>
  <si>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</si>
  <si>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</si>
  <si>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</si>
  <si>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</si>
  <si>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</si>
  <si>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</si>
  <si>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</si>
  <si>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</si>
  <si>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</si>
  <si>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</si>
  <si>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</si>
  <si>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</si>
  <si>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</si>
  <si>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</si>
  <si>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</si>
  <si>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</si>
  <si>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</si>
  <si>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</si>
  <si>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</si>
  <si>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</si>
  <si>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</si>
  <si>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</si>
  <si>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</si>
  <si>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</si>
  <si>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</si>
  <si>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</si>
  <si>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</si>
  <si>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</si>
  <si>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</si>
  <si>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</si>
  <si>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</si>
  <si>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</si>
  <si>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</si>
  <si>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</si>
  <si>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</si>
  <si>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</si>
  <si>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</si>
  <si>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</si>
  <si>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</si>
  <si>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</si>
  <si>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</si>
  <si>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</si>
  <si>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</si>
  <si>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</si>
  <si>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</si>
  <si>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</si>
  <si>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</si>
  <si>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</si>
  <si>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</si>
  <si>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</si>
  <si>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</si>
  <si>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</si>
  <si>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</si>
  <si>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</si>
  <si>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</si>
  <si>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</si>
  <si>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</si>
  <si>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</si>
  <si>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</si>
  <si>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</si>
  <si>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</si>
  <si>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</si>
  <si>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</si>
  <si>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</si>
  <si>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</si>
  <si>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</si>
  <si>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</si>
  <si>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</si>
  <si>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</si>
  <si>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</si>
  <si>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</si>
  <si>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</si>
  <si>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</si>
  <si>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</si>
  <si>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</si>
  <si>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</si>
  <si>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</si>
  <si>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</si>
  <si>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</si>
  <si>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</si>
  <si>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</si>
  <si>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</si>
  <si>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</si>
  <si>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</si>
  <si>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</si>
  <si>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</si>
  <si>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</si>
  <si>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</si>
  <si>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</si>
  <si>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</si>
  <si>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</si>
  <si>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</si>
  <si>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</si>
  <si>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</si>
  <si>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</si>
  <si>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</si>
  <si>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</si>
  <si>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</si>
  <si>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</si>
  <si>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</si>
  <si>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</si>
  <si>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</si>
  <si>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</si>
  <si>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</si>
  <si>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</si>
  <si>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</si>
  <si>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</si>
  <si>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</si>
  <si>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</si>
  <si>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</si>
  <si>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</si>
  <si>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</si>
  <si>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</si>
  <si>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</si>
  <si>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</si>
  <si>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</si>
  <si>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</si>
  <si>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</si>
  <si>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</si>
  <si>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</si>
  <si>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</si>
  <si>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</si>
  <si>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</si>
  <si>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</si>
  <si>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</si>
  <si>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</si>
  <si>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</si>
  <si>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</si>
  <si>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</si>
  <si>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</si>
  <si>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</si>
  <si>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</si>
  <si>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</si>
  <si>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</si>
  <si>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</si>
  <si>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</si>
  <si>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</si>
  <si>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</si>
  <si>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</si>
  <si>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</si>
  <si>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</si>
  <si>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</si>
  <si>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</si>
  <si>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</si>
  <si>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</si>
  <si>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</si>
  <si>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</si>
  <si>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</si>
  <si>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</si>
  <si>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</si>
  <si>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</si>
  <si>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</si>
  <si>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</si>
  <si>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</si>
  <si>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</si>
  <si>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</si>
  <si>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</si>
  <si>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</si>
  <si>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</si>
  <si>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</si>
  <si>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</si>
  <si>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</si>
  <si>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</si>
  <si>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</si>
  <si>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</si>
  <si>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</si>
  <si>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</si>
  <si>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</si>
  <si>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</si>
  <si>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</si>
  <si>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</si>
  <si>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</si>
  <si>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</si>
  <si>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</si>
  <si>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</si>
  <si>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</si>
  <si>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</si>
  <si>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</si>
  <si>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</si>
  <si>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</si>
  <si>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</si>
  <si>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</si>
  <si>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</si>
  <si>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</si>
  <si>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</si>
  <si>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</si>
  <si>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</si>
  <si>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</si>
  <si>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</si>
  <si>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</si>
  <si>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</si>
  <si>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</si>
  <si>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</si>
  <si>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</si>
  <si>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</si>
  <si>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</si>
  <si>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</si>
  <si>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</si>
  <si>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</si>
  <si>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</si>
  <si>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</si>
  <si>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</si>
  <si>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</si>
  <si>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</si>
  <si>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</si>
  <si>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</si>
  <si>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</si>
  <si>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</si>
  <si>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</si>
  <si>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</si>
  <si>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</si>
  <si>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</si>
  <si>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</si>
  <si>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</si>
  <si>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</si>
  <si>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</si>
  <si>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</si>
  <si>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</si>
  <si>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</si>
  <si>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</si>
  <si>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</si>
  <si>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</si>
  <si>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</si>
  <si>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</si>
  <si>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</si>
  <si>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</si>
  <si>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</si>
  <si>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</si>
  <si>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</si>
  <si>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</si>
  <si>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</si>
  <si>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</si>
  <si>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</si>
  <si>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</si>
  <si>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</si>
  <si>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</si>
  <si>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</si>
  <si>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</si>
  <si>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</si>
  <si>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</si>
  <si>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</si>
  <si>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</si>
  <si>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</si>
  <si>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</si>
  <si>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</si>
  <si>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</si>
  <si>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</si>
  <si>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</si>
  <si>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</si>
  <si>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</si>
  <si>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</si>
  <si>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</si>
  <si>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</si>
  <si>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</si>
  <si>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</si>
  <si>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</si>
  <si>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</si>
  <si>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</si>
  <si>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</si>
  <si>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</si>
  <si>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</si>
  <si>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</si>
  <si>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</si>
  <si>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</si>
  <si>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</si>
  <si>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</si>
  <si>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</si>
  <si>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</si>
  <si>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</si>
  <si>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</si>
  <si>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</si>
  <si>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</si>
  <si>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</si>
  <si>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</si>
  <si>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</si>
  <si>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</si>
  <si>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</si>
  <si>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</si>
  <si>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</si>
  <si>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</si>
  <si>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</si>
  <si>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</si>
  <si>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</si>
  <si>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</si>
  <si>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</si>
  <si>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</si>
  <si>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</si>
  <si>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</si>
  <si>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</si>
  <si>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</si>
  <si>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</si>
  <si>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</si>
  <si>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</si>
  <si>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</si>
  <si>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</si>
  <si>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</si>
  <si>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</si>
  <si>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</si>
  <si>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</si>
  <si>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</si>
  <si>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</si>
  <si>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</si>
  <si>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</si>
  <si>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</si>
  <si>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</si>
  <si>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</si>
  <si>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</si>
  <si>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</si>
  <si>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</si>
  <si>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</si>
  <si>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</si>
  <si>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</si>
  <si>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</si>
  <si>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</si>
  <si>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</si>
  <si>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</si>
  <si>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</si>
  <si>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</si>
  <si>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</si>
  <si>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</si>
  <si>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</si>
  <si>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</si>
  <si>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</si>
  <si>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</si>
  <si>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</si>
  <si>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</si>
  <si>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</si>
  <si>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</si>
  <si>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</si>
  <si>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</si>
  <si>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</si>
  <si>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</si>
  <si>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</si>
  <si>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</si>
  <si>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</si>
  <si>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</si>
  <si>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</si>
  <si>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</si>
  <si>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</si>
  <si>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</si>
  <si>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</si>
  <si>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</si>
  <si>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</si>
  <si>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</si>
  <si>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</si>
  <si>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</si>
  <si>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</si>
  <si>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</si>
  <si>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</si>
  <si>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</si>
  <si>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</si>
  <si>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</si>
  <si>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</si>
  <si>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</si>
  <si>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</si>
  <si>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</si>
  <si>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</si>
  <si>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</si>
  <si>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</si>
  <si>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</si>
  <si>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</si>
  <si>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</si>
  <si>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</si>
  <si>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</si>
  <si>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</si>
  <si>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</si>
  <si>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</si>
  <si>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</si>
  <si>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</si>
  <si>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</si>
  <si>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</si>
  <si>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</si>
  <si>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</si>
  <si>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</si>
  <si>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</si>
  <si>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</si>
  <si>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</si>
  <si>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</si>
  <si>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</si>
  <si>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</si>
  <si>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</si>
  <si>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</si>
  <si>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</si>
  <si>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</si>
  <si>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</si>
  <si>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</si>
  <si>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</si>
  <si>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</si>
  <si>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</si>
  <si>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</si>
  <si>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</si>
  <si>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</si>
  <si>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</si>
  <si>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</si>
  <si>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</si>
  <si>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</si>
  <si>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</si>
  <si>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</si>
  <si>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</si>
  <si>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</si>
  <si>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</si>
  <si>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</si>
  <si>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</si>
  <si>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</si>
  <si>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</si>
  <si>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</si>
  <si>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</si>
  <si>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</si>
  <si>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</si>
  <si>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</si>
  <si>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</si>
  <si>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</si>
  <si>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</si>
  <si>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</si>
  <si>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</si>
  <si>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</si>
  <si>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</si>
  <si>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</si>
  <si>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</si>
  <si>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</si>
  <si>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</si>
  <si>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</si>
  <si>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</si>
  <si>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</si>
  <si>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</si>
  <si>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</si>
  <si>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</si>
  <si>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</si>
  <si>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</si>
  <si>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</si>
  <si>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</si>
  <si>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</si>
  <si>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</si>
  <si>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</si>
  <si>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</si>
  <si>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</si>
  <si>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</si>
  <si>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</si>
  <si>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</si>
  <si>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</si>
  <si>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</si>
  <si>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</si>
  <si>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</si>
  <si>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</si>
  <si>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</si>
  <si>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</si>
  <si>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</si>
  <si>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</si>
  <si>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</si>
  <si>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</si>
  <si>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</si>
  <si>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</si>
  <si>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</si>
  <si>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</si>
  <si>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</si>
  <si>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</si>
  <si>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</si>
  <si>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</si>
  <si>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</si>
  <si>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</si>
  <si>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</si>
  <si>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</si>
  <si>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</si>
  <si>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</si>
  <si>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</si>
  <si>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</si>
  <si>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</si>
  <si>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</si>
  <si>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</si>
  <si>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</si>
  <si>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</si>
  <si>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</si>
  <si>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</si>
  <si>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</si>
  <si>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</si>
  <si>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</si>
  <si>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</si>
  <si>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</si>
  <si>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</si>
  <si>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</si>
  <si>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</si>
  <si>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</si>
  <si>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</si>
  <si>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</si>
  <si>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</si>
  <si>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</si>
  <si>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</si>
  <si>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</si>
  <si>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</si>
  <si>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</si>
  <si>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</si>
  <si>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</si>
  <si>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</si>
  <si>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</si>
  <si>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</si>
  <si>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</si>
  <si>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</si>
  <si>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</si>
  <si>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</si>
  <si>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</si>
  <si>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</si>
  <si>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</si>
  <si>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</si>
  <si>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</si>
  <si>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</si>
  <si>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</si>
  <si>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</si>
  <si>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</si>
  <si>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</si>
  <si>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</si>
  <si>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</si>
  <si>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</si>
  <si>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</si>
  <si>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</si>
  <si>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</si>
  <si>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</si>
  <si>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</si>
  <si>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</si>
  <si>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</si>
  <si>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</si>
  <si>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</si>
  <si>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</si>
  <si>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</si>
  <si>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</si>
  <si>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</si>
  <si>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</si>
  <si>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</si>
  <si>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</si>
  <si>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</si>
  <si>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</si>
  <si>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</si>
  <si>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</si>
  <si>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</si>
  <si>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</si>
  <si>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</si>
  <si>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</si>
  <si>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</si>
  <si>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</si>
  <si>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</si>
  <si>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</si>
  <si>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</si>
  <si>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</si>
  <si>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</si>
  <si>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</si>
  <si>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</si>
  <si>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</si>
  <si>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</si>
  <si>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</si>
  <si>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</si>
  <si>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</si>
  <si>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</si>
  <si>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</si>
  <si>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</si>
  <si>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</si>
  <si>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</si>
  <si>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</si>
  <si>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</si>
  <si>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</si>
  <si>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</si>
  <si>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</si>
  <si>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</si>
  <si>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</si>
  <si>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</si>
  <si>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</si>
  <si>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</si>
  <si>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</si>
  <si>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</si>
  <si>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</si>
  <si>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</si>
  <si>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</si>
  <si>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</si>
  <si>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</si>
  <si>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</si>
  <si>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</si>
  <si>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</si>
  <si>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</si>
  <si>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</si>
  <si>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</si>
  <si>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</si>
  <si>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</si>
  <si>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</si>
  <si>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</si>
  <si>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</si>
  <si>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</si>
  <si>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</si>
  <si>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</si>
  <si>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</si>
  <si>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</si>
  <si>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</si>
  <si>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</si>
  <si>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</si>
  <si>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</si>
  <si>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</si>
  <si>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</si>
  <si>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</si>
  <si>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</si>
  <si>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</si>
  <si>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</si>
  <si>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</si>
  <si>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</si>
  <si>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</si>
  <si>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</si>
  <si>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</si>
  <si>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</si>
  <si>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</si>
  <si>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</si>
  <si>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</si>
  <si>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</si>
  <si>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</si>
  <si>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</si>
  <si>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</si>
  <si>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</si>
  <si>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</si>
  <si>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</si>
  <si>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</si>
  <si>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</si>
  <si>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</si>
  <si>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</si>
  <si>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</si>
  <si>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</si>
  <si>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</si>
  <si>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</si>
  <si>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</si>
  <si>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</si>
  <si>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</si>
  <si>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</si>
  <si>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</si>
  <si>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</si>
  <si>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</si>
  <si>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</si>
  <si>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</si>
  <si>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</si>
  <si>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</si>
  <si>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</si>
  <si>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</si>
  <si>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</si>
  <si>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</si>
  <si>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</si>
  <si>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</si>
  <si>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</si>
  <si>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</si>
  <si>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</si>
  <si>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</si>
  <si>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</si>
  <si>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</si>
  <si>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</si>
  <si>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</si>
  <si>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</si>
  <si>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</si>
  <si>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</si>
  <si>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</si>
  <si>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</si>
  <si>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</si>
  <si>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</si>
  <si>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</si>
  <si>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</si>
  <si>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</si>
  <si>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</si>
  <si>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</si>
  <si>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</si>
  <si>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</si>
  <si>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</si>
  <si>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</si>
  <si>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</si>
  <si>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</si>
  <si>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</si>
  <si>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</si>
  <si>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</si>
  <si>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</si>
  <si>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</si>
  <si>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</si>
  <si>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</si>
  <si>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</si>
  <si>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</si>
  <si>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</si>
  <si>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</si>
  <si>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</si>
  <si>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</si>
  <si>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</si>
  <si>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</si>
  <si>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</si>
  <si>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</si>
  <si>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</si>
  <si>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</si>
  <si>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</si>
  <si>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</si>
  <si>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</si>
  <si>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</si>
  <si>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</si>
  <si>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</si>
  <si>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</si>
  <si>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</si>
  <si>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</si>
  <si>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</si>
  <si>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</si>
  <si>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</si>
  <si>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</si>
  <si>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</si>
  <si>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</si>
  <si>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</si>
  <si>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</si>
  <si>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</si>
  <si>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</si>
  <si>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</si>
  <si>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</si>
  <si>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</si>
  <si>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</si>
  <si>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</si>
  <si>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</si>
  <si>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</si>
  <si>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</si>
  <si>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</si>
  <si>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</si>
  <si>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</si>
  <si>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</si>
  <si>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</si>
  <si>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</si>
  <si>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</si>
  <si>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</si>
  <si>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</si>
  <si>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</si>
  <si>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</si>
  <si>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</si>
  <si>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</si>
  <si>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</si>
  <si>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</si>
  <si>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</si>
  <si>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</si>
  <si>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</si>
  <si>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</si>
  <si>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</si>
  <si>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</si>
  <si>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</si>
  <si>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</si>
  <si>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</si>
  <si>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</si>
  <si>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</si>
  <si>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</si>
  <si>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</si>
  <si>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</si>
  <si>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</si>
  <si>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</si>
  <si>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</si>
  <si>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</si>
  <si>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</si>
  <si>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</si>
  <si>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</si>
  <si>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</si>
  <si>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</si>
  <si>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</si>
  <si>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</si>
  <si>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</si>
  <si>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</si>
  <si>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</si>
  <si>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</si>
  <si>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</si>
  <si>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</si>
  <si>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</si>
  <si>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</si>
  <si>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</si>
  <si>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</si>
  <si>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</si>
  <si>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</si>
  <si>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</si>
  <si>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</si>
  <si>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</si>
  <si>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</si>
  <si>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</si>
  <si>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</si>
  <si>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</si>
  <si>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</si>
  <si>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</si>
  <si>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</si>
  <si>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</si>
  <si>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</si>
  <si>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</si>
  <si>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</si>
  <si>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</si>
  <si>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</si>
  <si>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</si>
  <si>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</si>
  <si>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</si>
  <si>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</si>
  <si>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</si>
  <si>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</si>
  <si>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</si>
  <si>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</si>
  <si>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</si>
  <si>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</si>
  <si>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</si>
  <si>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</si>
  <si>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</si>
  <si>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</si>
  <si>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</si>
  <si>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</si>
  <si>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</si>
  <si>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</si>
  <si>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</si>
  <si>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</si>
  <si>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</si>
  <si>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</si>
  <si>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</si>
  <si>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</si>
  <si>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</si>
  <si>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</si>
  <si>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</si>
  <si>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</si>
  <si>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</si>
  <si>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</si>
  <si>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</si>
  <si>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</si>
  <si>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</si>
  <si>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</si>
  <si>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</si>
  <si>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</si>
  <si>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</si>
  <si>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</si>
  <si>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</si>
  <si>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</si>
  <si>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</si>
  <si>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</si>
  <si>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</si>
  <si>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</si>
  <si>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</si>
  <si>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</si>
  <si>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</si>
  <si>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</si>
  <si>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</si>
  <si>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</si>
  <si>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</si>
  <si>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</si>
  <si>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</si>
  <si>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</si>
  <si>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</si>
  <si>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</si>
  <si>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</si>
  <si>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</si>
  <si>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</si>
  <si>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</si>
  <si>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</si>
  <si>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</si>
  <si>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</si>
  <si>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</si>
  <si>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</si>
  <si>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</si>
  <si>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</si>
  <si>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</si>
  <si>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</si>
  <si>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</si>
  <si>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</si>
  <si>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</si>
  <si>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</si>
  <si>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</si>
  <si>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</si>
  <si>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</si>
  <si>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</si>
  <si>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</si>
  <si>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</si>
  <si>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</si>
  <si>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</si>
  <si>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</si>
  <si>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</si>
  <si>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</si>
  <si>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</si>
  <si>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</si>
  <si>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</si>
  <si>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</si>
  <si>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</si>
  <si>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</si>
  <si>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</si>
  <si>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</si>
  <si>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</si>
  <si>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</si>
  <si>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</si>
  <si>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</si>
  <si>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</si>
  <si>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</si>
  <si>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</si>
  <si>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</si>
  <si>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</si>
  <si>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</si>
  <si>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</si>
  <si>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</si>
  <si>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</si>
  <si>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</si>
  <si>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</si>
  <si>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</si>
  <si>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</si>
  <si>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</si>
  <si>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</si>
  <si>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</si>
  <si>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</si>
  <si>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</si>
  <si>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</si>
  <si>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</si>
  <si>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</si>
  <si>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</si>
  <si>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</si>
  <si>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</si>
  <si>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</si>
  <si>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</si>
  <si>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</si>
  <si>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</si>
  <si>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</si>
  <si>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</si>
  <si>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</si>
  <si>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</si>
  <si>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</si>
  <si>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</si>
  <si>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</si>
  <si>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</si>
  <si>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</si>
  <si>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</si>
  <si>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</si>
  <si>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</si>
  <si>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</si>
  <si>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</si>
  <si>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</si>
  <si>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</si>
  <si>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</si>
  <si>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</si>
  <si>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</si>
  <si>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</si>
  <si>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</si>
  <si>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</si>
  <si>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</si>
  <si>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</si>
  <si>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</si>
  <si>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</si>
  <si>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</si>
  <si>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</si>
  <si>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</si>
  <si>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</si>
  <si>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</si>
  <si>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</si>
  <si>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</si>
  <si>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</si>
  <si>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</si>
  <si>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</si>
  <si>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</si>
  <si>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</si>
  <si>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</si>
  <si>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</si>
  <si>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</si>
  <si>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</si>
  <si>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</si>
  <si>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</si>
  <si>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</si>
  <si>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</si>
  <si>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</si>
  <si>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</si>
  <si>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</si>
  <si>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</si>
  <si>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</si>
  <si>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</si>
  <si>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</si>
  <si>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</si>
  <si>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</si>
  <si>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</si>
  <si>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</si>
  <si>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</si>
  <si>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</si>
  <si>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</si>
  <si>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</si>
  <si>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</si>
  <si>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</si>
  <si>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</si>
  <si>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</si>
  <si>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</si>
  <si>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</si>
  <si>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</si>
  <si>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</si>
  <si>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</si>
  <si>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</si>
  <si>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</si>
  <si>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</si>
  <si>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</si>
  <si>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</si>
  <si>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</si>
  <si>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</si>
  <si>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</si>
  <si>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</si>
  <si>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</si>
  <si>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</si>
  <si>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</si>
  <si>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</si>
  <si>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</si>
  <si>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</si>
  <si>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</si>
  <si>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</si>
  <si>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</si>
  <si>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</si>
  <si>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</si>
  <si>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</si>
  <si>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</si>
  <si>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</si>
  <si>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</si>
  <si>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</si>
  <si>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</si>
  <si>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</si>
  <si>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</si>
  <si>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</si>
  <si>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</si>
  <si>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</si>
  <si>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</si>
  <si>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</si>
  <si>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</si>
  <si>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</si>
  <si>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</si>
  <si>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</si>
  <si>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</si>
  <si>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</si>
  <si>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</si>
  <si>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</si>
  <si>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</si>
  <si>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</si>
  <si>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</si>
  <si>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</si>
  <si>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</si>
  <si>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</si>
  <si>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</si>
  <si>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</si>
  <si>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</si>
  <si>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</si>
  <si>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</si>
  <si>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</si>
  <si>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</si>
  <si>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</si>
  <si>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</si>
  <si>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</si>
  <si>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</si>
  <si>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</si>
  <si>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</si>
  <si>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</si>
  <si>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</si>
  <si>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</si>
  <si>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</si>
  <si>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</si>
  <si>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</si>
  <si>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</si>
  <si>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</si>
  <si>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</si>
  <si>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</si>
  <si>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</si>
  <si>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</si>
  <si>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</si>
  <si>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</si>
  <si>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</si>
  <si>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</si>
  <si>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</si>
  <si>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</si>
  <si>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</si>
  <si>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</si>
  <si>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</si>
  <si>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</si>
  <si>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</si>
  <si>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</si>
  <si>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</si>
  <si>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</si>
  <si>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</si>
  <si>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</si>
  <si>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</si>
  <si>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</si>
  <si>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</si>
  <si>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</si>
  <si>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</si>
  <si>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</si>
  <si>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</si>
  <si>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</si>
  <si>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</si>
  <si>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</si>
  <si>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</si>
  <si>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</si>
  <si>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</si>
  <si>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</si>
  <si>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</si>
  <si>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</si>
  <si>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</si>
  <si>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</si>
  <si>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</si>
  <si>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</si>
  <si>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</si>
  <si>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</si>
  <si>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</si>
  <si>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</si>
  <si>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</si>
  <si>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</si>
  <si>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</si>
  <si>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</si>
  <si>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</si>
  <si>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</si>
  <si>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</si>
  <si>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</si>
  <si>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</si>
  <si>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</si>
  <si>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</si>
  <si>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</si>
  <si>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</si>
  <si>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</si>
  <si>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</si>
  <si>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</si>
  <si>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</si>
  <si>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</si>
  <si>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</si>
  <si>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</si>
  <si>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</si>
  <si>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</si>
  <si>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</si>
  <si>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</si>
  <si>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</si>
  <si>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</si>
  <si>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</si>
  <si>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</si>
  <si>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</si>
  <si>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</si>
  <si>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</si>
  <si>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</si>
  <si>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</si>
  <si>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</si>
  <si>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</si>
  <si>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</si>
  <si>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</si>
  <si>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</si>
  <si>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</si>
  <si>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</si>
  <si>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</si>
  <si>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</si>
  <si>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</si>
  <si>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</si>
  <si>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</si>
  <si>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</si>
  <si>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</si>
  <si>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</si>
  <si>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</si>
  <si>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</si>
  <si>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</si>
  <si>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</si>
  <si>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</si>
  <si>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</si>
  <si>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</si>
  <si>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</si>
  <si>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</si>
  <si>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</si>
  <si>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</si>
  <si>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</si>
  <si>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</si>
  <si>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</si>
  <si>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</si>
  <si>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</si>
  <si>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</si>
  <si>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</si>
  <si>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</si>
  <si>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</si>
  <si>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</si>
  <si>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</si>
  <si>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</si>
  <si>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</si>
  <si>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</si>
  <si>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</si>
  <si>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</si>
  <si>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</si>
  <si>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</si>
  <si>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</si>
  <si>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</si>
  <si>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</si>
  <si>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</si>
  <si>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</si>
  <si>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</si>
  <si>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</si>
  <si>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</si>
  <si>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</si>
  <si>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</si>
  <si>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</si>
  <si>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</si>
  <si>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</si>
  <si>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</si>
  <si>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</si>
  <si>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</si>
  <si>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</si>
  <si>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</si>
  <si>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</si>
  <si>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</si>
  <si>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</si>
  <si>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</si>
  <si>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</si>
  <si>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</si>
  <si>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</si>
  <si>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</si>
  <si>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</si>
  <si>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</si>
  <si>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</si>
  <si>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</si>
  <si>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</si>
  <si>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</si>
  <si>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</si>
  <si>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</si>
  <si>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</si>
  <si>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</si>
  <si>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</si>
  <si>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</si>
  <si>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</si>
  <si>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</si>
  <si>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</si>
  <si>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</si>
  <si>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</si>
  <si>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</si>
  <si>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</si>
  <si>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</si>
  <si>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</si>
  <si>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</si>
  <si>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</si>
  <si>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</si>
  <si>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</si>
  <si>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</si>
  <si>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</si>
  <si>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</si>
  <si>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</si>
  <si>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</si>
  <si>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</si>
  <si>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</si>
  <si>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</si>
  <si>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</si>
  <si>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</si>
  <si>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</si>
  <si>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</si>
  <si>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</si>
  <si>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</si>
  <si>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</si>
  <si>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</si>
  <si>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</si>
  <si>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</si>
  <si>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</si>
  <si>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</si>
  <si>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</si>
  <si>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</si>
  <si>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</si>
  <si>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</si>
  <si>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</si>
  <si>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</si>
  <si>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</si>
  <si>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</si>
  <si>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</si>
  <si>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</si>
  <si>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</si>
  <si>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</si>
  <si>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</si>
  <si>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</si>
  <si>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</si>
  <si>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</si>
  <si>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</si>
  <si>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</si>
  <si>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</si>
  <si>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</si>
  <si>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</si>
  <si>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</si>
  <si>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</si>
  <si>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</si>
  <si>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</si>
  <si>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</si>
  <si>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</si>
  <si>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</si>
  <si>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</si>
  <si>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</si>
  <si>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</si>
  <si>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</si>
  <si>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</si>
  <si>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</si>
  <si>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</si>
  <si>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</si>
  <si>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</si>
  <si>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</si>
  <si>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</si>
  <si>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</si>
  <si>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</si>
  <si>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</si>
  <si>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</si>
  <si>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</si>
  <si>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</si>
  <si>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</si>
  <si>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</si>
  <si>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</si>
  <si>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</si>
  <si>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</si>
  <si>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</si>
  <si>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</si>
  <si>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</si>
  <si>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</si>
  <si>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</si>
  <si>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</si>
  <si>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</si>
  <si>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</si>
  <si>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</si>
  <si>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</si>
  <si>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</si>
  <si>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</si>
  <si>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</si>
  <si>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</si>
  <si>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</si>
  <si>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</si>
  <si>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</si>
  <si>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</si>
  <si>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</si>
  <si>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</si>
  <si>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</si>
  <si>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</si>
  <si>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</si>
  <si>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</si>
  <si>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</si>
  <si>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</si>
  <si>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</si>
  <si>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</si>
  <si>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</si>
  <si>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</si>
  <si>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</si>
  <si>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</si>
  <si>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</si>
  <si>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</si>
  <si>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</si>
  <si>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</si>
  <si>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</si>
  <si>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</si>
  <si>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</si>
  <si>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</si>
  <si>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</si>
  <si>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</si>
  <si>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</si>
  <si>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</si>
  <si>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</si>
  <si>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</si>
  <si>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</si>
  <si>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</si>
  <si>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</si>
  <si>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</si>
  <si>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</si>
  <si>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</si>
  <si>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</si>
  <si>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</si>
  <si>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</si>
  <si>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</si>
  <si>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</si>
  <si>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</si>
  <si>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</si>
  <si>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</si>
  <si>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</si>
  <si>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</si>
  <si>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</si>
  <si>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</si>
  <si>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</si>
  <si>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</si>
  <si>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</si>
  <si>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</si>
  <si>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</si>
  <si>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</si>
  <si>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</si>
  <si>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</si>
  <si>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</si>
  <si>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</si>
  <si>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</si>
  <si>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</si>
  <si>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</si>
  <si>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</si>
  <si>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</si>
  <si>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</si>
  <si>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</si>
  <si>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</si>
  <si>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</si>
  <si>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</si>
  <si>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</si>
  <si>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</si>
  <si>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</si>
  <si>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</si>
  <si>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</si>
  <si>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</si>
  <si>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</si>
  <si>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</si>
  <si>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</si>
  <si>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</si>
  <si>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</si>
  <si>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</si>
  <si>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</si>
  <si>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</si>
  <si>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</si>
  <si>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</si>
  <si>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</si>
  <si>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</si>
  <si>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</si>
  <si>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</si>
  <si>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</si>
  <si>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</si>
  <si>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</si>
  <si>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</si>
  <si>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</si>
  <si>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</si>
  <si>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</si>
  <si>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</si>
  <si>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</si>
  <si>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</si>
  <si>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</si>
  <si>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</si>
  <si>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</si>
  <si>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</si>
  <si>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</si>
  <si>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</si>
  <si>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</si>
  <si>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</si>
  <si>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</si>
  <si>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</si>
  <si>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</si>
  <si>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</si>
  <si>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</si>
  <si>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</si>
  <si>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</si>
  <si>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</si>
  <si>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</si>
  <si>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</si>
  <si>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</si>
  <si>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</si>
  <si>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</si>
  <si>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</si>
  <si>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</si>
  <si>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</si>
  <si>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</si>
  <si>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</si>
  <si>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</si>
  <si>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</si>
  <si>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</si>
  <si>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</si>
  <si>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</si>
  <si>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</si>
  <si>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</si>
  <si>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</si>
  <si>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</si>
  <si>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</si>
  <si>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</si>
  <si>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</si>
  <si>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</si>
  <si>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</si>
  <si>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</si>
  <si>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</si>
  <si>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</si>
  <si>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</si>
  <si>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</si>
  <si>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</si>
  <si>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</si>
  <si>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</si>
  <si>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</si>
  <si>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</si>
  <si>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</si>
  <si>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</si>
  <si>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</si>
  <si>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</si>
  <si>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</si>
  <si>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</si>
  <si>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</si>
  <si>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</si>
  <si>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</si>
  <si>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</si>
  <si>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</si>
  <si>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</si>
  <si>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</si>
  <si>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</si>
  <si>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</si>
  <si>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</si>
  <si>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</si>
  <si>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</si>
  <si>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</si>
  <si>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</si>
  <si>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</si>
  <si>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</si>
  <si>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</si>
  <si>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</si>
  <si>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</si>
  <si>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</si>
  <si>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</si>
  <si>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</si>
  <si>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</si>
  <si>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</si>
  <si>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</si>
  <si>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</si>
  <si>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</si>
  <si>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</si>
  <si>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</si>
  <si>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</si>
  <si>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</si>
  <si>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</si>
  <si>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</si>
  <si>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</si>
  <si>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</si>
  <si>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</si>
  <si>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</si>
  <si>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</si>
  <si>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</si>
  <si>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</si>
  <si>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</si>
  <si>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</si>
  <si>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</si>
  <si>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</si>
  <si>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</si>
  <si>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</si>
  <si>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</si>
  <si>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</si>
  <si>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</si>
  <si>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</si>
  <si>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</si>
  <si>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</si>
  <si>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</si>
  <si>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</si>
  <si>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</si>
  <si>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</si>
  <si>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</si>
  <si>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</si>
  <si>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</si>
  <si>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</si>
  <si>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</si>
  <si>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</si>
  <si>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</si>
  <si>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</si>
  <si>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</si>
  <si>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</si>
  <si>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</si>
  <si>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</si>
  <si>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</si>
  <si>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</si>
  <si>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</si>
  <si>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</si>
  <si>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</si>
  <si>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</si>
  <si>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</si>
  <si>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</si>
  <si>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</si>
  <si>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</si>
  <si>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</si>
  <si>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</si>
  <si>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</si>
  <si>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</si>
  <si>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</si>
  <si>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</si>
  <si>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</si>
  <si>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</si>
  <si>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</si>
  <si>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</si>
  <si>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</si>
  <si>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</si>
  <si>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</si>
  <si>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</si>
  <si>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</si>
  <si>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</si>
  <si>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</si>
  <si>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</si>
  <si>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</si>
  <si>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</si>
  <si>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</si>
  <si>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</si>
  <si>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</si>
  <si>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</si>
  <si>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</si>
  <si>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</si>
  <si>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</si>
  <si>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</si>
  <si>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</si>
  <si>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</si>
  <si>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</si>
  <si>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</si>
  <si>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</si>
  <si>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</si>
  <si>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</si>
  <si>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</si>
  <si>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</si>
  <si>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</si>
  <si>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</si>
  <si>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</si>
  <si>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</si>
  <si>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</si>
  <si>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</si>
  <si>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</si>
  <si>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</si>
  <si>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</si>
  <si>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</si>
  <si>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</si>
  <si>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</si>
  <si>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</si>
  <si>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</si>
  <si>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</si>
  <si>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</si>
  <si>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</si>
  <si>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</si>
  <si>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</si>
  <si>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</si>
  <si>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</si>
  <si>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</si>
  <si>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</si>
  <si>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</si>
  <si>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</si>
  <si>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</si>
  <si>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</si>
  <si>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</si>
  <si>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</si>
  <si>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</si>
  <si>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</si>
  <si>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</si>
  <si>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</si>
  <si>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</si>
  <si>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</si>
  <si>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</si>
  <si>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</si>
  <si>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</si>
  <si>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</si>
  <si>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</si>
  <si>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</si>
  <si>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</si>
  <si>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</si>
  <si>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</si>
  <si>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</si>
  <si>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</si>
  <si>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</si>
  <si>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</si>
  <si>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</si>
  <si>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</si>
  <si>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</si>
  <si>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</si>
  <si>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</si>
  <si>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</si>
  <si>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</si>
  <si>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</si>
  <si>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</si>
  <si>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</si>
  <si>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</si>
  <si>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</si>
  <si>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</si>
  <si>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</si>
  <si>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</si>
  <si>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</si>
  <si>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</si>
  <si>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</si>
  <si>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</si>
  <si>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</si>
  <si>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</si>
  <si>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</si>
  <si>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</si>
  <si>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</si>
  <si>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</si>
  <si>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</si>
  <si>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</si>
  <si>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</si>
  <si>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</si>
  <si>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</si>
  <si>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</si>
  <si>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</si>
  <si>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</si>
  <si>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</si>
  <si>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</si>
  <si>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</si>
  <si>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</si>
  <si>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</si>
  <si>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</si>
  <si>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</si>
  <si>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</si>
  <si>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</si>
  <si>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</si>
  <si>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</si>
  <si>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</si>
  <si>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</si>
  <si>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</si>
  <si>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</si>
  <si>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</si>
  <si>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</si>
  <si>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</si>
  <si>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</si>
  <si>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</si>
  <si>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</si>
  <si>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</si>
  <si>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</si>
  <si>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</si>
  <si>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</si>
  <si>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</si>
  <si>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</si>
  <si>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</si>
  <si>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</si>
  <si>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</si>
  <si>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</si>
  <si>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</si>
  <si>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</si>
  <si>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</si>
  <si>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</si>
  <si>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</si>
  <si>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</si>
  <si>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</si>
  <si>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</si>
  <si>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</si>
  <si>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</si>
  <si>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</si>
  <si>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</si>
  <si>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</si>
  <si>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</si>
  <si>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</si>
  <si>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</si>
  <si>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</si>
  <si>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</si>
  <si>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</si>
  <si>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</si>
  <si>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</si>
  <si>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</si>
  <si>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</si>
  <si>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</si>
  <si>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</si>
  <si>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</si>
  <si>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</si>
  <si>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</si>
  <si>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</si>
  <si>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</si>
  <si>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</si>
  <si>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</si>
  <si>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</si>
  <si>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</si>
  <si>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</si>
  <si>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</si>
  <si>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</si>
  <si>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</si>
  <si>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</si>
  <si>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</si>
  <si>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</si>
  <si>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</si>
  <si>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</si>
  <si>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</si>
  <si>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</si>
  <si>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</si>
  <si>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</si>
  <si>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</si>
  <si>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</si>
  <si>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</si>
  <si>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</si>
  <si>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</si>
  <si>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</si>
  <si>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</si>
  <si>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</si>
  <si>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</si>
  <si>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</si>
  <si>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</si>
  <si>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</si>
  <si>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</si>
  <si>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</si>
  <si>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</si>
  <si>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</si>
  <si>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</si>
  <si>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</si>
  <si>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</si>
  <si>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</si>
  <si>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</si>
  <si>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</si>
  <si>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</si>
  <si>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</si>
  <si>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</si>
  <si>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</si>
  <si>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</si>
  <si>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</si>
  <si>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</si>
  <si>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</si>
  <si>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</si>
  <si>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</si>
  <si>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</si>
  <si>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</si>
  <si>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</si>
  <si>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</si>
  <si>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</si>
  <si>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</si>
  <si>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</si>
  <si>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</si>
  <si>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</si>
  <si>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</si>
  <si>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</si>
  <si>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</si>
  <si>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</si>
  <si>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</si>
  <si>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</si>
  <si>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</si>
  <si>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</si>
  <si>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</si>
  <si>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</si>
  <si>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</si>
  <si>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</si>
  <si>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</si>
  <si>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</si>
  <si>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</si>
  <si>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</si>
  <si>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</si>
  <si>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</si>
  <si>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</si>
  <si>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</si>
  <si>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</si>
  <si>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</si>
  <si>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</si>
  <si>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</si>
  <si>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</si>
  <si>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</si>
  <si>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</si>
  <si>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</si>
  <si>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</si>
  <si>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</si>
  <si>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</si>
  <si>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</si>
  <si>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</si>
  <si>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</si>
  <si>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</si>
  <si>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</si>
  <si>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</si>
  <si>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</si>
  <si>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</si>
  <si>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</si>
  <si>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</si>
  <si>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</si>
  <si>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</si>
  <si>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</si>
  <si>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</si>
  <si>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</si>
  <si>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</si>
  <si>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</si>
  <si>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</si>
  <si>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</si>
  <si>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</si>
  <si>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</si>
  <si>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</si>
  <si>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</si>
  <si>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</si>
  <si>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</si>
  <si>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</si>
  <si>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</si>
  <si>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</si>
  <si>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</si>
  <si>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</si>
  <si>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</si>
  <si>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</si>
  <si>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</si>
  <si>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</si>
  <si>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</si>
  <si>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</si>
  <si>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</si>
  <si>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</si>
  <si>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</si>
  <si>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</si>
  <si>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</si>
  <si>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</si>
  <si>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</si>
  <si>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</si>
  <si>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</si>
  <si>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</si>
  <si>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</si>
  <si>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</si>
  <si>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</si>
  <si>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</si>
  <si>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</si>
  <si>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</si>
  <si>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</si>
  <si>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</si>
  <si>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</si>
  <si>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</si>
  <si>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</si>
  <si>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</si>
  <si>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</si>
  <si>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</si>
  <si>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</si>
  <si>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</si>
  <si>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</si>
  <si>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</si>
  <si>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</si>
  <si>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</si>
  <si>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</si>
  <si>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</si>
  <si>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</si>
  <si>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</si>
  <si>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</si>
  <si>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</si>
  <si>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</si>
  <si>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</si>
  <si>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</si>
  <si>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</si>
  <si>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</si>
  <si>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</si>
  <si>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</si>
  <si>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</si>
  <si>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</si>
  <si>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</si>
  <si>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</si>
  <si>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</si>
  <si>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</si>
  <si>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</si>
  <si>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</si>
  <si>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</si>
  <si>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</si>
  <si>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</si>
  <si>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</si>
  <si>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</si>
  <si>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</si>
  <si>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</si>
  <si>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</si>
  <si>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</si>
  <si>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</si>
  <si>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</si>
  <si>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</si>
  <si>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</si>
  <si>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</si>
  <si>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</si>
  <si>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</si>
  <si>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</si>
  <si>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</si>
  <si>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</si>
  <si>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</si>
  <si>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</si>
  <si>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</si>
  <si>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</si>
  <si>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</si>
  <si>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</si>
  <si>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</si>
  <si>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</si>
  <si>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</si>
  <si>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</si>
  <si>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</si>
  <si>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</si>
  <si>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</si>
  <si>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</si>
  <si>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</si>
  <si>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</si>
  <si>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</si>
  <si>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</si>
  <si>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</si>
  <si>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</si>
  <si>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</si>
  <si>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</si>
  <si>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</si>
  <si>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</si>
  <si>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</si>
  <si>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</si>
  <si>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</si>
  <si>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</si>
  <si>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</si>
  <si>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</si>
  <si>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</si>
  <si>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</si>
  <si>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</si>
  <si>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</si>
  <si>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</si>
  <si>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</si>
  <si>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</si>
  <si>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</si>
  <si>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</si>
  <si>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</si>
  <si>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</si>
  <si>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</si>
  <si>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</si>
  <si>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</si>
  <si>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</si>
  <si>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</si>
  <si>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</si>
  <si>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</si>
  <si>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</si>
  <si>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</si>
  <si>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</si>
  <si>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</si>
  <si>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</si>
  <si>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</si>
  <si>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</si>
  <si>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</si>
  <si>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</si>
  <si>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</si>
  <si>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</si>
  <si>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</si>
  <si>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</si>
  <si>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</si>
  <si>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</si>
  <si>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</si>
  <si>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</si>
  <si>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</si>
  <si>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</si>
  <si>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</si>
  <si>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</si>
  <si>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</si>
  <si>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</si>
  <si>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</si>
  <si>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</si>
  <si>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</si>
  <si>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</si>
  <si>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</si>
  <si>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</si>
  <si>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</si>
  <si>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</si>
  <si>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</si>
  <si>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</si>
  <si>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</si>
  <si>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</si>
  <si>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</si>
  <si>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</si>
  <si>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</si>
  <si>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</si>
  <si>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</si>
  <si>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</si>
  <si>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</si>
  <si>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</si>
  <si>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</si>
  <si>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</si>
  <si>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</si>
  <si>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</si>
  <si>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</si>
  <si>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</si>
  <si>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</si>
  <si>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</si>
  <si>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</si>
  <si>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</si>
  <si>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</si>
  <si>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</si>
  <si>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</si>
  <si>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</si>
  <si>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</si>
  <si>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</si>
  <si>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</si>
  <si>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</si>
  <si>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</si>
  <si>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</si>
  <si>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</si>
  <si>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</si>
  <si>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</si>
  <si>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</si>
  <si>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</si>
  <si>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</si>
  <si>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</si>
  <si>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</si>
  <si>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</si>
  <si>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</si>
  <si>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</si>
  <si>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</si>
  <si>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</si>
  <si>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</si>
  <si>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</si>
  <si>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</si>
  <si>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</si>
  <si>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</si>
  <si>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</si>
  <si>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</si>
  <si>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</si>
  <si>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</si>
  <si>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</si>
  <si>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</si>
  <si>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</si>
  <si>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</si>
  <si>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</si>
  <si>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</si>
  <si>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</si>
  <si>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</si>
  <si>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</si>
  <si>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</si>
  <si>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</si>
  <si>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</si>
  <si>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</si>
  <si>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</si>
  <si>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</si>
  <si>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</si>
  <si>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</si>
  <si>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</si>
  <si>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</si>
  <si>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</si>
  <si>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</si>
  <si>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</si>
  <si>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</si>
  <si>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</si>
  <si>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</si>
  <si>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</si>
  <si>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</si>
  <si>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</si>
  <si>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</si>
  <si>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</si>
  <si>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</si>
  <si>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</si>
  <si>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</si>
  <si>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</si>
  <si>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</si>
  <si>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</si>
  <si>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</si>
  <si>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</si>
  <si>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</si>
  <si>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</si>
  <si>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</si>
  <si>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</si>
  <si>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</si>
  <si>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</si>
  <si>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</si>
  <si>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</si>
  <si>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</si>
  <si>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</si>
  <si>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</si>
  <si>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</si>
  <si>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</si>
  <si>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</si>
  <si>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</si>
  <si>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</si>
  <si>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</si>
  <si>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</si>
  <si>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</si>
  <si>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</si>
  <si>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</si>
  <si>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</si>
  <si>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</si>
  <si>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</si>
  <si>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</si>
  <si>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</si>
  <si>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</si>
  <si>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</si>
  <si>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</si>
  <si>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</si>
  <si>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</si>
  <si>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</si>
  <si>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</si>
  <si>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</si>
  <si>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</si>
  <si>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</si>
  <si>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</si>
  <si>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</si>
  <si>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</si>
  <si>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</si>
  <si>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</si>
  <si>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</si>
  <si>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</si>
  <si>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</si>
  <si>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</si>
  <si>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</si>
  <si>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</si>
  <si>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</si>
  <si>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</si>
  <si>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</si>
  <si>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</si>
  <si>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</si>
  <si>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</si>
  <si>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</si>
  <si>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</si>
  <si>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</si>
  <si>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</si>
  <si>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</si>
  <si>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</si>
  <si>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</si>
  <si>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</si>
  <si>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</si>
  <si>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</si>
  <si>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</si>
  <si>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</si>
  <si>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</si>
  <si>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</si>
  <si>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</si>
  <si>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</si>
  <si>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</si>
  <si>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</si>
  <si>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</si>
  <si>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</si>
  <si>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</si>
  <si>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</si>
  <si>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</si>
  <si>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</si>
  <si>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</si>
  <si>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</si>
  <si>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</si>
  <si>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</si>
  <si>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</si>
  <si>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</si>
  <si>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</si>
  <si>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</si>
  <si>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</si>
  <si>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</si>
  <si>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</si>
  <si>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</si>
  <si>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</si>
  <si>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</si>
  <si>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</si>
  <si>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</si>
  <si>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</si>
  <si>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</si>
  <si>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</si>
  <si>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</si>
  <si>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</si>
  <si>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</si>
  <si>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</si>
  <si>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</si>
  <si>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</si>
  <si>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</si>
  <si>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</si>
  <si>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</si>
  <si>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</si>
  <si>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</si>
  <si>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</si>
  <si>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</si>
  <si>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</si>
  <si>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</si>
  <si>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</si>
  <si>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</si>
  <si>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</si>
  <si>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</si>
  <si>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</si>
  <si>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</si>
  <si>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</si>
  <si>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</si>
  <si>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</si>
  <si>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</si>
  <si>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</si>
  <si>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</si>
  <si>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</si>
  <si>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</si>
  <si>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</si>
  <si>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</si>
  <si>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</si>
  <si>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</si>
  <si>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</si>
  <si>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</si>
  <si>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</si>
  <si>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</si>
  <si>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</si>
  <si>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</si>
  <si>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</si>
  <si>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</si>
  <si>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</si>
  <si>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</si>
  <si>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</si>
  <si>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</si>
  <si>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</si>
  <si>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</si>
  <si>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</si>
  <si>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</si>
  <si>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</si>
  <si>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</si>
  <si>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</si>
  <si>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</si>
  <si>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</si>
  <si>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</si>
  <si>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</si>
  <si>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</si>
  <si>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</si>
  <si>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</si>
  <si>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</si>
  <si>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</si>
  <si>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</si>
  <si>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</si>
  <si>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</si>
  <si>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</si>
  <si>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</si>
  <si>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</si>
  <si>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</si>
  <si>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</si>
  <si>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</si>
  <si>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</si>
  <si>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</si>
  <si>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</si>
  <si>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</si>
  <si>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</si>
  <si>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</si>
  <si>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</si>
  <si>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</si>
  <si>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</si>
  <si>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</si>
  <si>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</si>
  <si>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</si>
  <si>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</si>
  <si>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</si>
  <si>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</si>
  <si>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</si>
  <si>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</si>
  <si>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</si>
  <si>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</si>
  <si>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</si>
  <si>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</si>
  <si>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</si>
  <si>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</si>
  <si>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</si>
  <si>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</si>
  <si>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</si>
  <si>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</si>
  <si>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</si>
  <si>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</si>
  <si>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</si>
  <si>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</si>
  <si>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</si>
  <si>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</si>
  <si>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</si>
  <si>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</si>
  <si>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</si>
  <si>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</si>
  <si>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</si>
  <si>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</si>
  <si>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</si>
  <si>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</si>
  <si>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</si>
  <si>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</si>
  <si>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</si>
  <si>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</si>
  <si>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</si>
  <si>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</si>
  <si>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</si>
  <si>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</si>
  <si>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</si>
  <si>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</si>
  <si>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</si>
  <si>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</si>
  <si>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</si>
  <si>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</si>
  <si>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</si>
  <si>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</si>
  <si>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</si>
  <si>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</si>
  <si>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</si>
  <si>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</si>
  <si>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</si>
  <si>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</si>
  <si>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</si>
  <si>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</si>
  <si>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</si>
  <si>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</si>
  <si>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</si>
  <si>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</si>
  <si>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</si>
  <si>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</si>
  <si>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</si>
  <si>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</si>
  <si>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</si>
  <si>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</si>
  <si>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</si>
  <si>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</si>
  <si>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</si>
  <si>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</si>
  <si>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</si>
  <si>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</si>
  <si>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</si>
  <si>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</si>
  <si>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</si>
  <si>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</si>
  <si>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</si>
  <si>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</si>
  <si>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</si>
  <si>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</si>
  <si>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</si>
  <si>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</si>
  <si>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</si>
  <si>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</si>
  <si>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</si>
  <si>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</si>
  <si>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</si>
  <si>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</si>
  <si>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</si>
  <si>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</si>
  <si>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</si>
  <si>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</si>
  <si>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</si>
  <si>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</si>
  <si>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</si>
  <si>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</si>
  <si>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</si>
  <si>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</si>
  <si>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</si>
  <si>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</si>
  <si>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</si>
  <si>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</si>
  <si>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</si>
  <si>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</si>
  <si>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</si>
  <si>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</si>
  <si>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</si>
  <si>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</si>
  <si>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</si>
  <si>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</si>
  <si>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</si>
  <si>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</si>
  <si>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</si>
  <si>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</si>
  <si>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</si>
  <si>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</si>
  <si>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</si>
  <si>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</si>
  <si>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</si>
  <si>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</si>
  <si>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</si>
  <si>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</si>
  <si>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</si>
  <si>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</si>
  <si>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</si>
  <si>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</si>
  <si>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</si>
  <si>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</si>
  <si>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</si>
  <si>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</si>
  <si>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</si>
  <si>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</si>
  <si>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</si>
  <si>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</si>
  <si>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</si>
  <si>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</si>
  <si>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</si>
  <si>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</si>
  <si>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</si>
  <si>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</si>
  <si>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</si>
  <si>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</si>
  <si>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</si>
  <si>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</si>
  <si>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</si>
  <si>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</si>
  <si>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</si>
  <si>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</si>
  <si>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</si>
  <si>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</si>
  <si>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</si>
  <si>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</si>
  <si>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</si>
  <si>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</si>
  <si>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</si>
  <si>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</si>
  <si>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</si>
  <si>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</si>
  <si>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</si>
  <si>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</si>
  <si>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</si>
  <si>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</si>
  <si>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</si>
  <si>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</si>
  <si>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</si>
  <si>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</si>
  <si>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</si>
  <si>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</si>
  <si>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</si>
  <si>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</si>
  <si>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</si>
  <si>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</si>
  <si>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</si>
  <si>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</si>
  <si>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</si>
  <si>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</si>
  <si>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</si>
  <si>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</si>
  <si>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</si>
  <si>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</si>
  <si>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</si>
  <si>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</si>
  <si>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</si>
  <si>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</si>
  <si>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</si>
  <si>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</si>
  <si>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</si>
  <si>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</si>
  <si>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</si>
  <si>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</si>
  <si>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</si>
  <si>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</si>
  <si>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</si>
  <si>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</si>
  <si>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</si>
  <si>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</si>
  <si>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</si>
  <si>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</si>
  <si>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</si>
  <si>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</si>
  <si>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</si>
  <si>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</si>
  <si>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</si>
  <si>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</si>
  <si>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</si>
  <si>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</si>
  <si>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</si>
  <si>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</si>
  <si>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</si>
  <si>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</si>
  <si>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</si>
  <si>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</si>
  <si>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</si>
  <si>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</si>
  <si>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</si>
  <si>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</si>
  <si>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</si>
  <si>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</si>
  <si>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</si>
  <si>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</si>
  <si>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</si>
  <si>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</si>
  <si>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</si>
  <si>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</si>
  <si>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</si>
  <si>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</si>
  <si>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</si>
  <si>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</si>
  <si>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</si>
  <si>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</si>
  <si>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</si>
  <si>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</si>
  <si>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</si>
  <si>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</si>
  <si>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</si>
  <si>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</si>
  <si>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</si>
  <si>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</si>
  <si>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</si>
  <si>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</si>
  <si>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</si>
  <si>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</si>
  <si>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</si>
  <si>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</si>
  <si>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</si>
  <si>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</si>
  <si>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</si>
  <si>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</si>
  <si>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</si>
  <si>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</si>
  <si>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</si>
  <si>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</si>
  <si>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</si>
  <si>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</si>
  <si>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</si>
  <si>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</si>
  <si>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</si>
  <si>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</si>
  <si>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</si>
  <si>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</si>
  <si>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</si>
  <si>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</si>
  <si>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</si>
  <si>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</si>
  <si>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</si>
  <si>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</si>
  <si>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</si>
  <si>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</si>
  <si>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</si>
  <si>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</si>
  <si>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</si>
  <si>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</si>
  <si>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</si>
  <si>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</si>
  <si>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</si>
  <si>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</si>
  <si>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</si>
  <si>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</si>
  <si>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</si>
  <si>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</si>
  <si>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</si>
  <si>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</si>
  <si>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</si>
  <si>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</si>
  <si>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</si>
  <si>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</si>
  <si>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</si>
  <si>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</si>
  <si>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</si>
  <si>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</si>
  <si>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</si>
  <si>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</si>
  <si>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</si>
  <si>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</si>
  <si>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</si>
  <si>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</si>
  <si>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</si>
  <si>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</si>
  <si>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</si>
  <si>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</si>
  <si>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</si>
  <si>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</si>
  <si>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</si>
  <si>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</si>
  <si>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</si>
  <si>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</si>
  <si>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</si>
  <si>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</si>
  <si>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</si>
  <si>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</si>
  <si>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</si>
  <si>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</si>
  <si>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</si>
  <si>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</si>
  <si>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</si>
  <si>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</si>
  <si>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</si>
  <si>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</si>
  <si>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</si>
  <si>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</si>
  <si>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</si>
  <si>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</si>
  <si>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</si>
  <si>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</si>
  <si>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</si>
  <si>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</si>
  <si>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</si>
  <si>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</si>
  <si>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</si>
  <si>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</si>
  <si>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</si>
  <si>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</si>
  <si>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</si>
  <si>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</si>
  <si>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</si>
  <si>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</si>
  <si>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</si>
  <si>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</si>
  <si>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</si>
  <si>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</si>
  <si>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</si>
  <si>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</si>
  <si>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</si>
  <si>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</si>
  <si>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</si>
  <si>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</si>
  <si>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</si>
  <si>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</si>
  <si>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</si>
  <si>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</si>
  <si>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</si>
  <si>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</si>
  <si>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</si>
  <si>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</si>
  <si>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</si>
  <si>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</si>
  <si>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</si>
  <si>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</si>
  <si>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</si>
  <si>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</si>
  <si>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</si>
  <si>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</si>
  <si>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</si>
  <si>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</si>
  <si>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</si>
  <si>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</si>
  <si>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</si>
  <si>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</si>
  <si>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</si>
  <si>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</si>
  <si>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</si>
  <si>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</si>
  <si>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</si>
  <si>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</si>
  <si>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</si>
  <si>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</si>
  <si>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</si>
  <si>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</si>
  <si>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</si>
  <si>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</si>
  <si>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</si>
  <si>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</si>
  <si>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</si>
  <si>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</si>
  <si>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</si>
  <si>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</si>
  <si>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</si>
  <si>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</si>
  <si>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</si>
  <si>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</si>
  <si>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</si>
  <si>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</si>
  <si>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</si>
  <si>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</si>
  <si>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</si>
  <si>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</si>
  <si>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</si>
  <si>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</si>
  <si>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</si>
  <si>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</si>
  <si>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</si>
  <si>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</si>
  <si>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</si>
  <si>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</si>
  <si>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</si>
  <si>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</si>
  <si>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</si>
  <si>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</si>
  <si>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</si>
  <si>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</si>
  <si>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</si>
  <si>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</si>
  <si>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</si>
  <si>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</si>
  <si>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</si>
  <si>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</si>
  <si>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</si>
  <si>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</si>
  <si>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</si>
  <si>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</si>
  <si>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</si>
  <si>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</si>
  <si>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</si>
  <si>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</si>
  <si>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</si>
  <si>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</si>
  <si>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</si>
  <si>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</si>
  <si>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</si>
  <si>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</si>
  <si>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</si>
  <si>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</si>
  <si>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</si>
  <si>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</si>
  <si>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</si>
  <si>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</si>
  <si>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</si>
  <si>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</si>
  <si>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</si>
  <si>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</si>
  <si>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</si>
  <si>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</si>
  <si>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</si>
  <si>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</si>
  <si>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</si>
  <si>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</si>
  <si>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</si>
  <si>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</si>
  <si>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</si>
  <si>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</si>
  <si>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</si>
  <si>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</si>
  <si>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</si>
  <si>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</si>
  <si>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</si>
  <si>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</si>
  <si>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</si>
  <si>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</si>
  <si>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</si>
  <si>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</si>
  <si>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</si>
  <si>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</si>
  <si>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</si>
  <si>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</si>
  <si>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</si>
  <si>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</si>
  <si>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</si>
  <si>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</si>
  <si>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</si>
  <si>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</si>
  <si>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</si>
  <si>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</si>
  <si>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</si>
  <si>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</si>
  <si>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</si>
  <si>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</si>
  <si>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</si>
  <si>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</si>
  <si>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</si>
  <si>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</si>
  <si>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</si>
  <si>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</si>
  <si>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</si>
  <si>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</si>
  <si>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</si>
  <si>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</si>
  <si>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</si>
  <si>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</si>
  <si>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</si>
  <si>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</si>
  <si>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</si>
  <si>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</si>
  <si>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</si>
  <si>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</si>
  <si>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</si>
  <si>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</si>
  <si>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</si>
  <si>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</si>
  <si>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</si>
  <si>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</si>
  <si>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</si>
  <si>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</si>
  <si>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</si>
  <si>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</si>
  <si>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</si>
  <si>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</si>
  <si>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</si>
  <si>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</si>
  <si>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</si>
  <si>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</si>
  <si>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</si>
  <si>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</si>
  <si>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</si>
  <si>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</si>
  <si>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</si>
  <si>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</si>
  <si>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</si>
  <si>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</si>
  <si>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</si>
  <si>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</si>
  <si>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</si>
  <si>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</si>
  <si>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</si>
  <si>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</si>
  <si>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</si>
  <si>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</si>
  <si>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</si>
  <si>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</si>
  <si>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</si>
  <si>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</si>
  <si>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</si>
  <si>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</si>
  <si>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</si>
  <si>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</si>
  <si>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</si>
  <si>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</si>
  <si>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</si>
  <si>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</si>
  <si>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</si>
  <si>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</si>
  <si>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</si>
  <si>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</si>
  <si>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</si>
  <si>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</si>
  <si>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</si>
  <si>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</si>
  <si>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</si>
  <si>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</si>
  <si>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</si>
  <si>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</si>
  <si>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</si>
  <si>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</si>
  <si>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</si>
  <si>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</si>
  <si>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</si>
  <si>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</si>
  <si>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</si>
  <si>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</si>
  <si>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</si>
  <si>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</si>
  <si>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</si>
  <si>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</si>
  <si>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</si>
  <si>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</si>
  <si>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</si>
  <si>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</si>
  <si>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</si>
  <si>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</si>
  <si>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</si>
  <si>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</si>
  <si>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</si>
  <si>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</si>
  <si>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</si>
  <si>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</si>
  <si>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</si>
  <si>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</si>
  <si>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</si>
  <si>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</si>
  <si>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</si>
  <si>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</si>
  <si>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</si>
  <si>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</si>
  <si>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</si>
  <si>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</si>
  <si>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</si>
  <si>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</si>
  <si>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</si>
  <si>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</si>
  <si>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</si>
  <si>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</si>
  <si>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</si>
  <si>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</si>
  <si>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</si>
  <si>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</si>
  <si>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</si>
  <si>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</si>
  <si>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</si>
  <si>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</si>
  <si>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</si>
  <si>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</si>
  <si>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</si>
  <si>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</si>
  <si>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</si>
  <si>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</si>
  <si>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</si>
  <si>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</si>
  <si>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</si>
  <si>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</si>
  <si>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</si>
  <si>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</si>
  <si>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</si>
  <si>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</si>
  <si>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</si>
  <si>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</si>
  <si>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</si>
  <si>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</si>
  <si>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</si>
  <si>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</si>
  <si>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</si>
  <si>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</si>
  <si>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</si>
  <si>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</si>
  <si>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</si>
  <si>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</si>
  <si>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</si>
  <si>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</si>
  <si>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</si>
  <si>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</si>
  <si>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</si>
  <si>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</si>
  <si>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</si>
  <si>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</si>
  <si>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</si>
  <si>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</si>
  <si>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</si>
  <si>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</si>
  <si>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</si>
  <si>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</si>
  <si>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</si>
  <si>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</si>
  <si>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</si>
  <si>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</si>
  <si>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</si>
  <si>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</si>
  <si>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</si>
  <si>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</si>
  <si>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</si>
  <si>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</si>
  <si>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</si>
  <si>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</si>
  <si>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</si>
  <si>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</si>
  <si>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</si>
  <si>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</si>
  <si>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</si>
  <si>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</si>
  <si>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</si>
  <si>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</si>
  <si>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</si>
  <si>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</si>
  <si>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</si>
  <si>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</si>
  <si>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</si>
  <si>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</si>
  <si>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</si>
  <si>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</si>
  <si>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</si>
  <si>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</si>
  <si>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</si>
  <si>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</si>
  <si>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</si>
  <si>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</si>
  <si>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</si>
  <si>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</si>
  <si>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</si>
  <si>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</si>
  <si>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</si>
  <si>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</si>
  <si>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</si>
  <si>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</si>
  <si>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</si>
  <si>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</si>
  <si>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</si>
  <si>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</si>
  <si>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</si>
  <si>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</si>
  <si>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</si>
  <si>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</si>
  <si>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</si>
  <si>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</si>
  <si>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</si>
  <si>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</si>
  <si>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</si>
  <si>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</si>
  <si>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</si>
  <si>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</si>
  <si>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</si>
  <si>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</si>
  <si>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</si>
  <si>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</si>
  <si>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</si>
  <si>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</si>
  <si>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</si>
  <si>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</si>
  <si>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</si>
  <si>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</si>
  <si>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</si>
  <si>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</si>
  <si>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</si>
  <si>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</si>
  <si>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</si>
  <si>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</si>
  <si>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</si>
  <si>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</si>
  <si>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</si>
  <si>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</si>
  <si>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</si>
  <si>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</si>
  <si>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</si>
  <si>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</si>
  <si>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</si>
  <si>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</si>
  <si>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</si>
  <si>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</si>
  <si>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</si>
  <si>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</si>
  <si>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</si>
  <si>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</si>
  <si>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</si>
  <si>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</si>
  <si>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</si>
  <si>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</si>
  <si>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</si>
  <si>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</si>
  <si>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</si>
  <si>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</si>
  <si>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</si>
  <si>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</si>
  <si>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</si>
  <si>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</si>
  <si>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</si>
  <si>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</si>
  <si>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</si>
  <si>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</si>
  <si>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</si>
  <si>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</si>
  <si>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</si>
  <si>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</si>
  <si>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</si>
  <si>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</si>
  <si>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</si>
  <si>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</si>
  <si>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</si>
  <si>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</si>
  <si>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</si>
  <si>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</si>
  <si>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</si>
  <si>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</si>
  <si>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</si>
  <si>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</si>
  <si>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</si>
  <si>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</si>
  <si>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</si>
  <si>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</si>
  <si>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</si>
  <si>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</si>
  <si>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</si>
  <si>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</si>
  <si>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</si>
  <si>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</si>
  <si>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</si>
  <si>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</si>
  <si>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</si>
  <si>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</si>
  <si>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</si>
  <si>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</si>
  <si>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</si>
  <si>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</si>
  <si>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</si>
  <si>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</si>
  <si>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</si>
  <si>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</si>
  <si>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</si>
  <si>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</si>
  <si>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</si>
  <si>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</si>
  <si>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</si>
  <si>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</si>
  <si>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</si>
  <si>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</si>
  <si>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</si>
  <si>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</si>
  <si>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</si>
  <si>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</si>
  <si>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</si>
  <si>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</si>
  <si>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</si>
  <si>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</si>
  <si>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</si>
  <si>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</si>
  <si>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</si>
  <si>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</si>
  <si>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</si>
  <si>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</si>
  <si>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</si>
  <si>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</si>
  <si>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</si>
  <si>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</si>
  <si>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</si>
  <si>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</si>
  <si>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</si>
  <si>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</si>
  <si>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</si>
  <si>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</si>
  <si>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</si>
  <si>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</si>
  <si>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</si>
  <si>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</si>
  <si>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</si>
  <si>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</si>
  <si>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</si>
  <si>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</si>
  <si>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</si>
  <si>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</si>
  <si>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</si>
  <si>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</si>
  <si>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</si>
  <si>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</si>
  <si>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</si>
  <si>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</si>
  <si>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</si>
  <si>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</si>
  <si>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</si>
  <si>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</si>
  <si>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</si>
  <si>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</si>
  <si>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</si>
  <si>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</si>
  <si>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</si>
  <si>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</si>
  <si>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</si>
  <si>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</si>
  <si>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</si>
  <si>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</si>
  <si>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</si>
  <si>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</si>
  <si>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</si>
  <si>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</si>
  <si>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</si>
  <si>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</si>
  <si>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</si>
  <si>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</si>
  <si>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</si>
  <si>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</si>
  <si>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</si>
  <si>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</si>
  <si>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</si>
  <si>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</si>
  <si>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</si>
  <si>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</si>
  <si>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</si>
  <si>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</si>
  <si>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</si>
  <si>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</si>
  <si>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</si>
  <si>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</si>
  <si>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</si>
  <si>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</si>
  <si>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</si>
  <si>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</si>
  <si>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</si>
  <si>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</si>
  <si>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</si>
  <si>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</si>
  <si>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</si>
  <si>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</si>
  <si>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</si>
  <si>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</si>
  <si>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</si>
  <si>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</si>
  <si>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</si>
  <si>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</si>
  <si>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</si>
  <si>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</si>
  <si>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</si>
  <si>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</si>
  <si>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</si>
  <si>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</si>
  <si>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</si>
  <si>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</si>
  <si>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</si>
  <si>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</si>
  <si>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</si>
  <si>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</si>
  <si>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</si>
  <si>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</si>
  <si>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</si>
  <si>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</si>
  <si>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</si>
  <si>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</si>
  <si>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</si>
  <si>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</si>
  <si>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</si>
  <si>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</si>
  <si>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</si>
  <si>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</si>
  <si>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</si>
  <si>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</si>
  <si>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</si>
  <si>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</si>
  <si>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</si>
  <si>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</si>
  <si>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</si>
  <si>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</si>
  <si>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</si>
  <si>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</si>
  <si>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</si>
  <si>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</si>
  <si>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</si>
  <si>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</si>
  <si>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</si>
  <si>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</si>
  <si>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</si>
  <si>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</si>
  <si>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</si>
  <si>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</si>
  <si>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</si>
  <si>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</si>
  <si>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</si>
  <si>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</si>
  <si>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</si>
  <si>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</si>
  <si>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</si>
  <si>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</si>
  <si>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</si>
  <si>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</si>
  <si>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</si>
  <si>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</si>
  <si>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</si>
  <si>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</si>
  <si>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</si>
  <si>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</si>
  <si>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</si>
  <si>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</si>
  <si>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</si>
  <si>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</si>
  <si>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</si>
  <si>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</si>
  <si>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</si>
  <si>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</si>
  <si>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</si>
  <si>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</si>
  <si>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</si>
  <si>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</si>
  <si>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</si>
  <si>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</si>
  <si>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</si>
  <si>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</si>
  <si>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</si>
  <si>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</si>
  <si>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</si>
  <si>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</si>
  <si>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</si>
  <si>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</si>
  <si>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</si>
  <si>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</si>
  <si>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</si>
  <si>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</si>
  <si>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</si>
  <si>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</si>
  <si>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</si>
  <si>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</si>
  <si>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</si>
  <si>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</si>
  <si>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</si>
  <si>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</si>
  <si>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</si>
  <si>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</si>
  <si>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</si>
  <si>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</si>
  <si>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</si>
  <si>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</si>
  <si>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</si>
  <si>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</si>
  <si>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</si>
  <si>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</si>
  <si>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</si>
  <si>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</si>
  <si>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</si>
  <si>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</si>
  <si>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</si>
  <si>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</si>
  <si>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</si>
  <si>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</si>
  <si>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</si>
  <si>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</si>
  <si>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</si>
  <si>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</si>
  <si>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</si>
  <si>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</si>
  <si>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</si>
  <si>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</si>
  <si>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</si>
  <si>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</si>
  <si>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</si>
  <si>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</si>
  <si>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</si>
  <si>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</si>
  <si>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</si>
  <si>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</si>
  <si>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</si>
  <si>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</si>
  <si>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</si>
  <si>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</si>
  <si>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</si>
  <si>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</si>
  <si>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</si>
  <si>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</si>
  <si>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</si>
  <si>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</si>
  <si>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</si>
  <si>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</si>
  <si>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</si>
  <si>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</si>
  <si>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</si>
  <si>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</si>
  <si>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</si>
  <si>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</si>
  <si>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</si>
  <si>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</si>
  <si>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</si>
  <si>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</si>
  <si>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</si>
  <si>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</si>
  <si>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</si>
  <si>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</si>
  <si>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</si>
  <si>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</si>
  <si>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</si>
  <si>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</si>
  <si>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</si>
  <si>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</si>
  <si>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</si>
  <si>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</si>
  <si>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</si>
  <si>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</si>
  <si>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</si>
  <si>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</si>
  <si>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</si>
  <si>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</si>
  <si>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</si>
  <si>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</si>
  <si>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</si>
  <si>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</si>
  <si>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</si>
  <si>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</si>
  <si>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</si>
  <si>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</si>
  <si>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</si>
  <si>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</si>
  <si>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</si>
  <si>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</si>
  <si>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</si>
  <si>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</si>
  <si>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</si>
  <si>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</si>
  <si>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</si>
  <si>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</si>
  <si>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</si>
  <si>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</si>
  <si>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</si>
  <si>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</si>
  <si>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</si>
  <si>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</si>
  <si>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</si>
  <si>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</si>
  <si>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</si>
  <si>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</si>
  <si>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</si>
  <si>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</si>
  <si>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</si>
  <si>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</si>
  <si>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</si>
  <si>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</si>
  <si>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</si>
  <si>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</si>
  <si>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</si>
  <si>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</si>
  <si>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</si>
  <si>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</si>
  <si>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</si>
  <si>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</si>
  <si>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</si>
  <si>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</si>
  <si>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</si>
  <si>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</si>
  <si>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</si>
  <si>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</si>
  <si>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</si>
  <si>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</si>
  <si>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</si>
  <si>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</si>
  <si>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</si>
  <si>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</si>
  <si>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</si>
  <si>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</si>
  <si>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</si>
  <si>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</si>
  <si>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</si>
  <si>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</si>
  <si>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</si>
  <si>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</si>
  <si>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</si>
  <si>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</si>
  <si>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</si>
  <si>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</si>
  <si>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</si>
  <si>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</si>
  <si>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</si>
  <si>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</si>
  <si>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</si>
  <si>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</si>
  <si>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</si>
  <si>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</si>
  <si>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</si>
  <si>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</si>
  <si>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</si>
  <si>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</si>
  <si>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</si>
  <si>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</si>
  <si>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</si>
  <si>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</si>
  <si>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</si>
  <si>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</si>
  <si>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</si>
  <si>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</si>
  <si>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</si>
  <si>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</si>
  <si>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</si>
  <si>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</si>
  <si>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</si>
  <si>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</si>
  <si>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</si>
  <si>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</si>
  <si>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</si>
  <si>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</si>
  <si>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</si>
  <si>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</si>
  <si>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</si>
  <si>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</si>
  <si>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</si>
  <si>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</si>
  <si>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</si>
  <si>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</si>
  <si>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</si>
  <si>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</si>
  <si>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</si>
  <si>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</si>
  <si>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</si>
  <si>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</si>
  <si>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</si>
  <si>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</si>
  <si>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</si>
  <si>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</si>
  <si>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</si>
  <si>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</si>
  <si>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</si>
  <si>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</si>
  <si>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</si>
  <si>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</si>
  <si>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</si>
  <si>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</si>
  <si>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</si>
  <si>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</si>
  <si>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</si>
  <si>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</si>
  <si>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</si>
  <si>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</si>
  <si>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</si>
  <si>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</si>
  <si>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</si>
  <si>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</si>
  <si>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</si>
  <si>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</si>
  <si>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</si>
  <si>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</si>
  <si>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</si>
  <si>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</si>
  <si>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</si>
  <si>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</si>
  <si>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</si>
  <si>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</si>
  <si>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</si>
  <si>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</si>
  <si>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</si>
  <si>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</si>
  <si>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</si>
  <si>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</si>
  <si>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</si>
  <si>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</si>
  <si>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</si>
  <si>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</si>
  <si>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</si>
  <si>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</si>
  <si>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</si>
  <si>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</si>
  <si>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</si>
  <si>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</si>
  <si>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</si>
  <si>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</si>
  <si>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</si>
  <si>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</si>
  <si>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</si>
  <si>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</si>
  <si>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</si>
  <si>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</si>
  <si>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</si>
  <si>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</si>
  <si>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</si>
  <si>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</si>
  <si>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</si>
  <si>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</si>
  <si>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</si>
  <si>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</si>
  <si>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</si>
  <si>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</si>
  <si>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</si>
  <si>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</si>
  <si>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</si>
  <si>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</si>
  <si>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</si>
  <si>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</si>
  <si>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</si>
  <si>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</si>
  <si>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</si>
  <si>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</si>
  <si>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</si>
  <si>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</si>
  <si>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</si>
  <si>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</si>
  <si>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</si>
  <si>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</si>
  <si>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</si>
  <si>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</si>
  <si>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</si>
  <si>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</si>
  <si>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</si>
  <si>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</si>
  <si>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</si>
  <si>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</si>
  <si>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</si>
  <si>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</si>
  <si>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</si>
  <si>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</si>
  <si>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</si>
  <si>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</si>
  <si>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</si>
  <si>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</si>
  <si>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</si>
  <si>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</si>
  <si>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</si>
  <si>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</si>
  <si>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</si>
  <si>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</si>
  <si>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</si>
  <si>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</si>
  <si>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</si>
  <si>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</si>
  <si>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</si>
  <si>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</si>
  <si>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</si>
  <si>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</si>
  <si>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</si>
  <si>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</si>
  <si>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</si>
  <si>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</si>
  <si>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</si>
  <si>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</si>
  <si>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</si>
  <si>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</si>
  <si>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</si>
  <si>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</si>
  <si>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</si>
  <si>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</si>
  <si>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</si>
  <si>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</si>
  <si>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</si>
  <si>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</si>
  <si>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</si>
  <si>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</si>
  <si>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</si>
  <si>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</si>
  <si>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</si>
  <si>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</si>
  <si>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</si>
  <si>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</si>
  <si>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</si>
  <si>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</si>
  <si>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</si>
  <si>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</si>
  <si>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</si>
  <si>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</si>
  <si>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</si>
  <si>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</si>
  <si>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</si>
  <si>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</si>
  <si>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</si>
  <si>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</si>
  <si>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</si>
  <si>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</si>
  <si>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</si>
  <si>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</si>
  <si>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</si>
  <si>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</si>
  <si>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</si>
  <si>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</si>
  <si>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</si>
  <si>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</si>
  <si>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</si>
  <si>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</si>
  <si>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</si>
  <si>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</si>
  <si>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</si>
  <si>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</si>
  <si>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</si>
  <si>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</si>
  <si>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</si>
  <si>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</si>
  <si>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</si>
  <si>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</si>
  <si>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</si>
  <si>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</si>
  <si>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</si>
  <si>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</si>
  <si>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</si>
  <si>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</si>
  <si>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</si>
  <si>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</si>
  <si>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</si>
  <si>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</si>
  <si>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</si>
  <si>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</si>
  <si>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</si>
  <si>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</si>
  <si>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</si>
  <si>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</si>
  <si>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</si>
  <si>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</si>
  <si>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</si>
  <si>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</si>
  <si>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</si>
  <si>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</si>
  <si>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</si>
  <si>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</si>
  <si>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</si>
  <si>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</si>
  <si>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</si>
  <si>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</si>
  <si>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</si>
  <si>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</si>
  <si>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</si>
  <si>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</si>
  <si>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</si>
  <si>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</si>
  <si>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</si>
  <si>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</si>
  <si>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</si>
  <si>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</si>
  <si>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</si>
  <si>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</si>
  <si>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</si>
  <si>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</si>
  <si>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</si>
  <si>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</si>
  <si>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</si>
  <si>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</si>
  <si>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</si>
  <si>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</si>
  <si>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</si>
  <si>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</si>
  <si>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</si>
  <si>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</si>
  <si>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</si>
  <si>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</si>
  <si>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</si>
  <si>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</si>
  <si>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</si>
  <si>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</si>
  <si>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</si>
  <si>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</si>
  <si>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</si>
  <si>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</si>
  <si>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</si>
  <si>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</si>
  <si>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</si>
  <si>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</si>
  <si>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</si>
  <si>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</si>
  <si>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</si>
  <si>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</si>
  <si>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</si>
  <si>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</si>
  <si>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</si>
  <si>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</si>
  <si>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</si>
  <si>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</si>
  <si>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</si>
  <si>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</si>
  <si>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</si>
  <si>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</si>
  <si>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</si>
  <si>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</si>
  <si>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</si>
  <si>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</si>
  <si>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</si>
  <si>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</si>
  <si>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</si>
  <si>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</si>
  <si>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</si>
  <si>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</si>
  <si>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</si>
  <si>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</si>
  <si>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</si>
  <si>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</si>
  <si>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</si>
  <si>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</si>
  <si>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</si>
  <si>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</si>
  <si>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</si>
  <si>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</si>
  <si>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</si>
  <si>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</si>
  <si>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</si>
  <si>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</si>
  <si>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</si>
  <si>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</si>
  <si>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</si>
  <si>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</si>
  <si>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</si>
  <si>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</si>
  <si>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</si>
  <si>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</si>
  <si>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</si>
  <si>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</si>
  <si>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</si>
  <si>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</si>
  <si>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</si>
  <si>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</si>
  <si>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</si>
  <si>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</si>
  <si>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</si>
  <si>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</si>
  <si>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</si>
  <si>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</si>
  <si>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</si>
  <si>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</si>
  <si>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</si>
  <si>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</si>
  <si>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</si>
  <si>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</si>
  <si>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</si>
  <si>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</si>
  <si>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</si>
  <si>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</si>
  <si>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</si>
  <si>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</si>
  <si>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</si>
  <si>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</si>
  <si>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</si>
  <si>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</si>
  <si>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</si>
  <si>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</si>
  <si>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</si>
  <si>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</si>
  <si>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</si>
  <si>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</si>
  <si>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</si>
  <si>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</si>
  <si>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</si>
  <si>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</si>
  <si>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</si>
  <si>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</si>
  <si>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</si>
  <si>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</si>
  <si>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</si>
  <si>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</si>
  <si>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</si>
  <si>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</si>
  <si>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</si>
  <si>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</si>
  <si>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</si>
  <si>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</si>
  <si>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</si>
  <si>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</si>
  <si>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</si>
  <si>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</si>
  <si>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</si>
  <si>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</si>
  <si>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</si>
  <si>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</si>
  <si>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</si>
  <si>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</si>
  <si>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</si>
  <si>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</si>
  <si>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</si>
  <si>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</si>
  <si>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</si>
  <si>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</si>
  <si>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</si>
  <si>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</si>
  <si>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</si>
  <si>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</si>
  <si>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</si>
  <si>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</si>
  <si>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</si>
  <si>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</si>
  <si>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</si>
  <si>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</si>
  <si>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</si>
  <si>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</si>
  <si>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</si>
  <si>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</si>
  <si>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</si>
  <si>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</si>
  <si>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</si>
  <si>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</si>
  <si>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</si>
  <si>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</si>
  <si>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</si>
  <si>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</si>
  <si>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</si>
  <si>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</si>
  <si>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</si>
  <si>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</si>
  <si>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</si>
  <si>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</si>
  <si>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</si>
  <si>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</si>
  <si>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</si>
  <si>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</si>
  <si>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</si>
  <si>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</si>
  <si>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</si>
  <si>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</si>
  <si>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</si>
  <si>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</si>
  <si>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</si>
  <si>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</si>
  <si>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</si>
  <si>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</si>
  <si>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</si>
  <si>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</si>
  <si>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</si>
  <si>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</si>
  <si>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</si>
  <si>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</si>
  <si>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</si>
  <si>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</si>
  <si>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</si>
  <si>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</si>
  <si>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</si>
  <si>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</si>
  <si>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</si>
  <si>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</si>
  <si>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</si>
  <si>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</si>
  <si>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</si>
  <si>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</si>
  <si>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</si>
  <si>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</si>
  <si>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</si>
  <si>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</si>
  <si>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</si>
  <si>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</si>
  <si>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</si>
  <si>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</si>
  <si>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</si>
  <si>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</si>
  <si>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</si>
  <si>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</si>
  <si>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</si>
  <si>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</si>
  <si>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</si>
  <si>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</si>
  <si>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</si>
  <si>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</si>
  <si>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</si>
  <si>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</si>
  <si>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</si>
  <si>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</si>
  <si>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</si>
  <si>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</si>
  <si>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</si>
  <si>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</si>
  <si>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</si>
  <si>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</si>
  <si>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</si>
  <si>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</si>
  <si>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</si>
  <si>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</si>
  <si>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</si>
  <si>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</si>
  <si>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</si>
  <si>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</si>
  <si>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</si>
  <si>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</si>
  <si>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</si>
  <si>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</si>
  <si>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</si>
  <si>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</si>
  <si>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</si>
  <si>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</si>
  <si>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</si>
  <si>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</si>
  <si>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</si>
  <si>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</si>
  <si>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</si>
  <si>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</si>
  <si>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</si>
  <si>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</si>
  <si>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</si>
  <si>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</si>
  <si>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</si>
  <si>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</si>
  <si>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</si>
  <si>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</si>
  <si>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</si>
  <si>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</si>
  <si>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</si>
  <si>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</si>
  <si>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</si>
  <si>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</si>
  <si>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</si>
  <si>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</si>
  <si>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</si>
  <si>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</si>
  <si>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</si>
  <si>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</si>
  <si>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</si>
  <si>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</si>
  <si>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</si>
  <si>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</si>
  <si>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</si>
  <si>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</si>
  <si>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</si>
  <si>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</si>
  <si>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</si>
  <si>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</si>
  <si>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</si>
  <si>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</si>
  <si>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</si>
  <si>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</si>
  <si>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</si>
  <si>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</si>
  <si>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</si>
  <si>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</si>
  <si>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</si>
  <si>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</si>
  <si>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</si>
  <si>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</si>
  <si>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</si>
  <si>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</si>
  <si>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</si>
  <si>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</si>
  <si>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</si>
  <si>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</si>
  <si>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</si>
  <si>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</si>
  <si>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</si>
  <si>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</si>
  <si>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</si>
  <si>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</si>
  <si>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</si>
  <si>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</si>
  <si>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</si>
  <si>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</si>
  <si>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</si>
  <si>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</si>
  <si>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</si>
  <si>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</si>
  <si>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</si>
  <si>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</si>
  <si>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</si>
  <si>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</si>
  <si>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</si>
  <si>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</si>
  <si>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</si>
  <si>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</si>
  <si>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</si>
  <si>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</si>
  <si>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</si>
  <si>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</si>
  <si>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</si>
  <si>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</si>
  <si>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</si>
  <si>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</si>
  <si>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</si>
  <si>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</si>
  <si>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</si>
  <si>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</si>
  <si>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</si>
  <si>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</si>
  <si>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</si>
  <si>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</si>
  <si>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</si>
  <si>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</si>
  <si>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</si>
  <si>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</si>
  <si>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</si>
  <si>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</si>
  <si>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</si>
  <si>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</si>
  <si>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</si>
  <si>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</si>
  <si>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</si>
  <si>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</si>
  <si>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</si>
  <si>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</si>
  <si>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</si>
  <si>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</si>
  <si>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</si>
  <si>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</si>
  <si>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</si>
  <si>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</si>
  <si>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</si>
  <si>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</si>
  <si>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</si>
  <si>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</si>
  <si>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</si>
  <si>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</si>
  <si>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</si>
  <si>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</si>
  <si>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</si>
  <si>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</si>
  <si>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</si>
  <si>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</si>
  <si>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</si>
  <si>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</si>
  <si>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</si>
  <si>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</si>
  <si>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</si>
  <si>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</si>
  <si>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</si>
  <si>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</si>
  <si>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</si>
  <si>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</si>
  <si>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</si>
  <si>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</si>
  <si>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</si>
  <si>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</si>
  <si>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</si>
  <si>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</si>
  <si>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</si>
  <si>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</si>
  <si>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</si>
  <si>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</si>
  <si>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</si>
  <si>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</si>
  <si>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</si>
  <si>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</si>
  <si>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</si>
  <si>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</si>
  <si>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</si>
  <si>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</si>
  <si>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</si>
  <si>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</si>
  <si>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</si>
  <si>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</si>
  <si>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</si>
  <si>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</si>
  <si>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</si>
  <si>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</si>
  <si>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</si>
  <si>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</si>
  <si>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</si>
  <si>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</si>
  <si>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</si>
  <si>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</si>
  <si>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</si>
  <si>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</si>
  <si>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</si>
  <si>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</si>
  <si>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</si>
  <si>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</si>
  <si>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</si>
  <si>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</si>
  <si>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</si>
  <si>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</si>
  <si>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</si>
  <si>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</si>
  <si>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</si>
  <si>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</si>
  <si>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</si>
  <si>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</si>
  <si>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</si>
  <si>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</si>
  <si>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</si>
  <si>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</si>
  <si>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</si>
  <si>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</si>
  <si>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</si>
  <si>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</si>
  <si>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</si>
  <si>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</si>
  <si>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</si>
  <si>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</si>
  <si>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</si>
  <si>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</si>
  <si>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</si>
  <si>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</si>
  <si>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</si>
  <si>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</si>
  <si>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</si>
  <si>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</si>
  <si>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</si>
  <si>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</si>
  <si>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</si>
  <si>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</si>
  <si>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</si>
  <si>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</si>
  <si>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</si>
  <si>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</si>
  <si>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</si>
  <si>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</si>
  <si>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</si>
  <si>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</si>
  <si>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</si>
  <si>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</si>
  <si>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</si>
  <si>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</si>
  <si>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</si>
  <si>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</si>
  <si>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</si>
  <si>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</si>
  <si>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</si>
  <si>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</si>
  <si>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</si>
  <si>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</si>
  <si>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</si>
  <si>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</si>
  <si>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</si>
  <si>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</si>
  <si>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</si>
  <si>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</si>
  <si>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</si>
  <si>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</si>
  <si>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</si>
  <si>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</si>
  <si>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</si>
  <si>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</si>
  <si>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</si>
  <si>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</si>
  <si>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</si>
  <si>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</si>
  <si>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</si>
  <si>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</si>
  <si>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</si>
  <si>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</si>
  <si>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</si>
  <si>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</si>
  <si>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</si>
  <si>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</si>
  <si>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</si>
  <si>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</si>
  <si>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</si>
  <si>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</si>
  <si>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</si>
  <si>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</si>
  <si>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</si>
  <si>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</si>
  <si>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</si>
  <si>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</si>
  <si>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</si>
  <si>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</si>
  <si>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</si>
  <si>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</si>
  <si>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</si>
  <si>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</si>
  <si>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</si>
  <si>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</si>
  <si>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</si>
  <si>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</si>
  <si>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</si>
  <si>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</si>
  <si>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</si>
  <si>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</si>
  <si>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</si>
  <si>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</si>
  <si>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</si>
  <si>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</si>
  <si>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</si>
  <si>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</si>
  <si>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</si>
  <si>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</si>
  <si>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</si>
  <si>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</si>
  <si>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</si>
  <si>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</si>
  <si>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</si>
  <si>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</si>
  <si>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</si>
  <si>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</si>
  <si>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</si>
  <si>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</si>
  <si>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</si>
  <si>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</si>
  <si>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</si>
  <si>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</si>
  <si>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</si>
  <si>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</si>
  <si>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</si>
  <si>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</si>
  <si>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</si>
  <si>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</si>
  <si>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</si>
  <si>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</si>
  <si>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</si>
  <si>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</si>
  <si>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</si>
  <si>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</si>
  <si>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</si>
  <si>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</si>
  <si>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</si>
  <si>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</si>
  <si>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</si>
  <si>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</si>
  <si>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</si>
  <si>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</si>
  <si>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</si>
  <si>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</si>
  <si>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</si>
  <si>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</si>
  <si>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</si>
  <si>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</si>
  <si>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</si>
  <si>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</si>
  <si>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</si>
  <si>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</si>
  <si>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</si>
  <si>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</si>
  <si>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</si>
  <si>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</si>
  <si>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</si>
  <si>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</si>
  <si>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</si>
  <si>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</si>
  <si>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</si>
  <si>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</si>
  <si>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</si>
  <si>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</si>
  <si>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</si>
  <si>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</si>
  <si>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</si>
  <si>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</si>
  <si>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</si>
  <si>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</si>
  <si>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</si>
  <si>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</si>
  <si>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</si>
  <si>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</si>
  <si>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</si>
  <si>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</si>
  <si>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</si>
  <si>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</si>
  <si>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</si>
  <si>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</si>
  <si>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</si>
  <si>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</si>
  <si>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</si>
  <si>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</si>
  <si>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</si>
  <si>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</si>
  <si>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</si>
  <si>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</si>
  <si>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</si>
  <si>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</si>
  <si>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</si>
  <si>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</si>
  <si>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</si>
  <si>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</si>
  <si>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</si>
  <si>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</si>
  <si>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</si>
  <si>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</si>
  <si>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</si>
  <si>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</si>
  <si>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</si>
  <si>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</si>
  <si>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</si>
  <si>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</si>
  <si>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</si>
  <si>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</si>
  <si>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</si>
  <si>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</si>
  <si>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</si>
  <si>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</si>
  <si>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</si>
  <si>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</si>
  <si>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</si>
  <si>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</si>
  <si>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</si>
  <si>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</si>
  <si>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</si>
  <si>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</si>
  <si>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</si>
  <si>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</si>
  <si>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</si>
  <si>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</si>
  <si>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</si>
  <si>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</si>
  <si>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</si>
  <si>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</si>
  <si>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</si>
  <si>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</si>
  <si>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23.05.2020</t>
  </si>
  <si>
    <t>12:57</t>
  </si>
  <si>
    <t>LOTE7619</t>
  </si>
  <si>
    <t>20200523</t>
  </si>
  <si>
    <t>20220113</t>
  </si>
  <si>
    <t>7619</t>
  </si>
  <si>
    <t>0000R00007619</t>
  </si>
  <si>
    <t>1</t>
  </si>
  <si>
    <t>20200324</t>
  </si>
  <si>
    <t>3475162</t>
  </si>
  <si>
    <t>1137;LOTE7619;20220113;DESC LOTE7619;LOTE7619;N;LOTE7619;;AR;;;;;;S;1;S;210;20181103;F;N;</t>
  </si>
  <si>
    <t>03000000007619;FNET;FNET;03;ZRET;20200523;;1800000033;20200523;08:00;16:00;20000;Remito electrónico Test;;;1137;33;C/U;LOTE7619;;;;;0000-00007619;7619;20200523;</t>
  </si>
  <si>
    <t xml:space="preserve">PEDIDO            20200523002C001CLIENTESAPNROOC032202005231137              11           </t>
  </si>
  <si>
    <t xml:space="preserve">202005230002073900PEDIDO                                                                          1137              11       139                         03        03      NUMEROWE </t>
  </si>
  <si>
    <t xml:space="preserve">VTD1137  133198CLIENTESAPC00120200523NROOC1  11     /////ESTE PEDIDO HA SIDO CREADO POR UN PROCESO DE AUTOMATIZACION./////                    1137              11     816 0  011   </t>
  </si>
  <si>
    <t xml:space="preserve">3475172 </t>
  </si>
  <si>
    <t xml:space="preserve">3475182 </t>
  </si>
  <si>
    <t>true</t>
  </si>
  <si>
    <t>12:58</t>
  </si>
  <si>
    <t>LOTE7621</t>
  </si>
  <si>
    <t>7621</t>
  </si>
  <si>
    <t>0000R00007621</t>
  </si>
  <si>
    <t>3475183</t>
  </si>
  <si>
    <t>1568;LOTE7621;20220113;DESC LOTE7621;LOTE7621;N;LOTE7621;;AR;;;;;;N;;;210;20181103;;N;</t>
  </si>
  <si>
    <t>05000000007621;FNET;FNET;05;ZRET;20200523;;1800000042;20200523;08:00;16:00;20000;Remito electrónico Test;;;1568;30;C/U;LOTE7621;;;;;0000-00007621;7621;20200523;</t>
  </si>
  <si>
    <t xml:space="preserve">PEDIDO            20200523002C001CLIENTESAPNROOC032202005231568              10           </t>
  </si>
  <si>
    <t xml:space="preserve">202005230002073900PEDIDO                                                                          1568              10       139                         05        03      NUMEROWE </t>
  </si>
  <si>
    <t xml:space="preserve">VTD1568  133198CLIENTESAPC00120200523NROOC1  10     /////ESTE PEDIDO HA SIDO CREADO POR UN PROCESO DE AUTOMATIZACION./////                    1568              10     816 0  011   </t>
  </si>
  <si>
    <t xml:space="preserve">3475193 </t>
  </si>
  <si>
    <t xml:space="preserve">3475203 </t>
  </si>
  <si>
    <t>12:59</t>
  </si>
  <si>
    <t>LOTE7623</t>
  </si>
  <si>
    <t>7623</t>
  </si>
  <si>
    <t>0000R00007623</t>
  </si>
  <si>
    <t>3475204</t>
  </si>
  <si>
    <t>11147;LOTE7623;20220113;DESC LOTE7623;LOTE7623;N;LOTE7623;;AR;;;;;;N;;;210;20181103;;N;</t>
  </si>
  <si>
    <t>32000000007623;FNET;FNET;32;ZRET;20200523;;1800000195;20200523;08:00;16:00;20000;Remito electrónico Test;;;11147;30;C/U;LOTE7623;;;;;0000-00007623;7623;20200523;</t>
  </si>
  <si>
    <t xml:space="preserve">PEDIDO            20200523002C001CLIENTESAPNROOC0322020052311147             10           </t>
  </si>
  <si>
    <t xml:space="preserve">202005230002073900PEDIDO                                                                          11147             10       139                         32        03      NUMEROWE </t>
  </si>
  <si>
    <t xml:space="preserve">VTD11147 133198CLIENTESAPC00120200523NROOC1  10     /////ESTE PEDIDO HA SIDO CREADO POR UN PROCESO DE AUTOMATIZACION./////                    11147             10     816 0  011   </t>
  </si>
  <si>
    <t xml:space="preserve">3475214 </t>
  </si>
  <si>
    <t xml:space="preserve">3475224 </t>
  </si>
  <si>
    <t>0001138608</t>
  </si>
  <si>
    <t>0001138607</t>
  </si>
  <si>
    <t>0001138609</t>
  </si>
  <si>
    <t>0001138610</t>
  </si>
  <si>
    <t>0001138611</t>
  </si>
  <si>
    <t>03000000007619</t>
  </si>
  <si>
    <t>4000009525</t>
  </si>
  <si>
    <t>05000000007621</t>
  </si>
  <si>
    <t>4000009526</t>
  </si>
  <si>
    <t>32000000007623</t>
  </si>
  <si>
    <t>4000009527</t>
  </si>
  <si>
    <t>80876053</t>
  </si>
  <si>
    <t>80876052</t>
  </si>
  <si>
    <t>80876054</t>
  </si>
  <si>
    <t>80000000</t>
  </si>
  <si>
    <t>80876055</t>
  </si>
  <si>
    <t>80876056</t>
  </si>
  <si>
    <t>92005342</t>
  </si>
  <si>
    <t>92005343</t>
  </si>
  <si>
    <t>No existen valores</t>
  </si>
  <si>
    <t>61140148</t>
  </si>
  <si>
    <t>61140149</t>
  </si>
  <si>
    <t>92005344</t>
  </si>
  <si>
    <t>92005345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</si>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</sst>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4"/>
  <sheetViews>
    <sheetView tabSelected="1" topLeftCell="AX1" zoomScale="80" zoomScaleNormal="80" workbookViewId="0">
      <selection activeCell="BF7" sqref="BF7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1137</v>
      </c>
      <c r="C2" s="8" t="s">
        <v>62</v>
      </c>
      <c r="E2" s="8" t="s">
        <v>2</v>
      </c>
      <c r="G2" s="8" t="s">
        <v>47</v>
      </c>
      <c r="H2" s="8" t="s">
        <v>47</v>
      </c>
      <c r="I2" t="s">
        <v>10320</v>
      </c>
      <c r="J2" t="s">
        <v>10321</v>
      </c>
      <c r="K2" t="s">
        <v>10322</v>
      </c>
      <c r="L2" t="s">
        <v>10323</v>
      </c>
      <c r="M2" s="8">
        <v>33</v>
      </c>
      <c r="N2" t="s">
        <v>10324</v>
      </c>
      <c r="O2" s="8" t="s">
        <v>3</v>
      </c>
      <c r="W2" t="s">
        <v>10325</v>
      </c>
      <c r="X2" t="s">
        <v>10325</v>
      </c>
      <c r="Y2" t="s">
        <v>10326</v>
      </c>
      <c r="Z2" t="s">
        <v>10327</v>
      </c>
      <c r="AD2" s="8">
        <v>11</v>
      </c>
      <c r="AG2" s="8">
        <v>2002501</v>
      </c>
      <c r="AI2" s="4" t="s">
        <v>10328</v>
      </c>
      <c r="AJ2" s="4" t="s">
        <v>10329</v>
      </c>
      <c r="AK2" s="4" t="s">
        <v>10330</v>
      </c>
      <c r="AL2" s="4" t="s">
        <v>10331</v>
      </c>
      <c r="AM2" s="4" t="s">
        <v>10332</v>
      </c>
      <c r="AN2" s="4"/>
      <c r="AO2" s="5" t="s">
        <v>10360</v>
      </c>
      <c r="AP2" s="5" t="s">
        <v>10361</v>
      </c>
      <c r="AQ2" s="6" t="s">
        <v>10362</v>
      </c>
      <c r="AR2" t="s">
        <v>10371</v>
      </c>
      <c r="AS2" s="4"/>
      <c r="AT2" s="4" t="s">
        <v>10366</v>
      </c>
      <c r="AU2" t="s">
        <v>10318</v>
      </c>
      <c r="AV2" s="4" t="s">
        <v>10319</v>
      </c>
      <c r="AW2" s="6" t="s">
        <v>10365</v>
      </c>
      <c r="AX2" t="s">
        <v>10372</v>
      </c>
      <c r="AY2" t="s">
        <v>10373</v>
      </c>
      <c r="AZ2" t="s">
        <v>47</v>
      </c>
      <c r="BA2" t="s">
        <v>47</v>
      </c>
      <c r="BB2" t="s">
        <v>10333</v>
      </c>
      <c r="BC2" t="s">
        <v>10334</v>
      </c>
      <c r="BD2" t="s">
        <v>10327</v>
      </c>
      <c r="BE2">
        <v>10</v>
      </c>
      <c r="BF2">
        <v>10</v>
      </c>
      <c r="BG2" t="s">
        <v>10377</v>
      </c>
      <c r="BH2" t="s">
        <v>10378</v>
      </c>
      <c r="BI2" t="s">
        <v>10380</v>
      </c>
      <c r="BJ2" t="s">
        <v>10381</v>
      </c>
      <c r="BK2" t="s">
        <v>10382</v>
      </c>
      <c r="BL2" t="s">
        <v>10383</v>
      </c>
      <c r="BM2" s="8" t="str">
        <f>IF(BO2="","",VLOOKUP(C2,'Datos trazabilidad'!$A$2:$G$11,3))</f>
        <v>7791909000002</v>
      </c>
      <c r="BN2" s="8" t="str">
        <f t="shared" ref="BN2:BN3" si="0">IF(BO2="","","7798166980016")</f>
        <v>7798166980016</v>
      </c>
      <c r="BO2" s="8" t="str">
        <f>IF(VLOOKUP(B2,GTINs!$A$2:$C$13041,3,FALSE)="S",VLOOKUP(B2,GTINs!$A$2:$C$13041,2,FALSE),"")</f>
        <v>7791909100184</v>
      </c>
      <c r="BP2" s="8" t="str">
        <f>IF(BO2="","",VLOOKUP(C2,'Datos trazabilidad'!$A$2:$G$11,6))</f>
        <v>casascotraza</v>
      </c>
      <c r="BQ2" s="8" t="str">
        <f>IF(BO2="","",VLOOKUP(C2,'Datos trazabilidad'!$A$2:$G$11,7))</f>
        <v>Labcas2012</v>
      </c>
    </row>
    <row r="3" spans="1:70" x14ac:dyDescent="0.25">
      <c r="A3" s="8" t="s">
        <v>43</v>
      </c>
      <c r="B3" s="8">
        <v>1568</v>
      </c>
      <c r="C3" s="8" t="s">
        <v>63</v>
      </c>
      <c r="E3" s="8" t="s">
        <v>2</v>
      </c>
      <c r="G3" s="8" t="s">
        <v>47</v>
      </c>
      <c r="H3" s="8" t="s">
        <v>47</v>
      </c>
      <c r="I3" t="s">
        <v>10337</v>
      </c>
      <c r="J3" t="s">
        <v>10321</v>
      </c>
      <c r="K3" t="s">
        <v>10322</v>
      </c>
      <c r="L3" t="s">
        <v>10338</v>
      </c>
      <c r="M3" s="8">
        <v>30</v>
      </c>
      <c r="N3" t="s">
        <v>10339</v>
      </c>
      <c r="O3" s="8" t="s">
        <v>3</v>
      </c>
      <c r="W3" t="s">
        <v>10325</v>
      </c>
      <c r="X3" t="s">
        <v>10325</v>
      </c>
      <c r="Y3" t="s">
        <v>10326</v>
      </c>
      <c r="Z3" t="s">
        <v>10340</v>
      </c>
      <c r="AD3" s="8">
        <v>10</v>
      </c>
      <c r="AG3" s="8">
        <v>2001002</v>
      </c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/>
      <c r="AP3" s="5"/>
      <c r="AQ3" s="6" t="s">
        <v>10363</v>
      </c>
      <c r="AR3" t="s">
        <v>10374</v>
      </c>
      <c r="AS3" s="4"/>
      <c r="AT3" s="4" t="s">
        <v>10368</v>
      </c>
      <c r="AU3" t="s">
        <v>10318</v>
      </c>
      <c r="AV3" s="7" t="s">
        <v>10336</v>
      </c>
      <c r="AW3" s="6" t="s">
        <v>10367</v>
      </c>
      <c r="AX3" t="s">
        <v>10374</v>
      </c>
      <c r="AY3" t="s">
        <v>10375</v>
      </c>
      <c r="AZ3" t="s">
        <v>47</v>
      </c>
      <c r="BA3" t="s">
        <v>47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 t="s">
        <v>10379</v>
      </c>
      <c r="BH3" t="s">
        <v>10379</v>
      </c>
      <c r="BK3" t="s">
        <v>10384</v>
      </c>
      <c r="BL3" t="s">
        <v>10384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11147</v>
      </c>
      <c r="C4" s="8" t="s">
        <v>76</v>
      </c>
      <c r="E4" s="8" t="s">
        <v>2</v>
      </c>
      <c r="G4" s="8" t="s">
        <v>47</v>
      </c>
      <c r="H4" s="8" t="s">
        <v>47</v>
      </c>
      <c r="I4" t="s">
        <v>10349</v>
      </c>
      <c r="J4" t="s">
        <v>10321</v>
      </c>
      <c r="K4" t="s">
        <v>10322</v>
      </c>
      <c r="L4" t="s">
        <v>10350</v>
      </c>
      <c r="M4" s="8">
        <v>30</v>
      </c>
      <c r="N4" t="s">
        <v>10351</v>
      </c>
      <c r="O4" s="8" t="s">
        <v>3</v>
      </c>
      <c r="W4" t="s">
        <v>10325</v>
      </c>
      <c r="X4" t="s">
        <v>10325</v>
      </c>
      <c r="Y4" t="s">
        <v>10326</v>
      </c>
      <c r="Z4" t="s">
        <v>10352</v>
      </c>
      <c r="AD4" s="8">
        <v>10</v>
      </c>
      <c r="AG4" s="8">
        <v>2001002</v>
      </c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/>
      <c r="AP4" s="5"/>
      <c r="AQ4" s="6" t="s">
        <v>10364</v>
      </c>
      <c r="AR4" t="s">
        <v>10374</v>
      </c>
      <c r="AS4" s="4"/>
      <c r="AT4" s="4" t="s">
        <v>10370</v>
      </c>
      <c r="AU4" t="s">
        <v>10318</v>
      </c>
      <c r="AV4" s="7" t="s">
        <v>10348</v>
      </c>
      <c r="AW4" s="6" t="s">
        <v>10369</v>
      </c>
      <c r="AX4" t="s">
        <v>10374</v>
      </c>
      <c r="AY4" t="s">
        <v>10376</v>
      </c>
      <c r="AZ4" t="s">
        <v>47</v>
      </c>
      <c r="BA4" t="s">
        <v>47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 t="s">
        <v>10379</v>
      </c>
      <c r="BH4" t="s">
        <v>10379</v>
      </c>
      <c r="BK4" t="s">
        <v>10384</v>
      </c>
      <c r="BL4" t="s">
        <v>10384</v>
      </c>
      <c r="BM4" s="8" t="str">
        <f>IF(BO4="","",VLOOKUP(C4,'Datos trazabilidad'!$A$2:$G$11,3))</f>
        <v/>
      </c>
      <c r="BN4" s="8" t="str">
        <f t="shared" ref="BN4" si="1">IF(BO4="","","7798166980016")</f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"/>
  <sheetViews>
    <sheetView topLeftCell="D1" zoomScale="70" zoomScaleNormal="70" workbookViewId="0">
      <selection activeCell="K6" sqref="K6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v>1</v>
      </c>
      <c r="B2" s="2" t="s">
        <v>10335</v>
      </c>
      <c r="C2" s="2" t="s">
        <v>10335</v>
      </c>
      <c r="D2" s="2" t="s">
        <v>10335</v>
      </c>
      <c r="E2" s="2"/>
      <c r="F2" s="2" t="s">
        <v>10335</v>
      </c>
      <c r="G2" s="2"/>
      <c r="H2" s="2"/>
      <c r="I2" s="2" t="s">
        <v>10335</v>
      </c>
      <c r="J2" s="2" t="s">
        <v>10335</v>
      </c>
      <c r="K2" s="2" t="s">
        <v>10335</v>
      </c>
      <c r="L2" t="s">
        <v>10335</v>
      </c>
      <c r="M2" t="s">
        <v>10335</v>
      </c>
      <c r="N2" t="s">
        <v>10335</v>
      </c>
    </row>
    <row r="3" spans="1:14" x14ac:dyDescent="0.25">
      <c r="A3">
        <v>2</v>
      </c>
      <c r="B3" s="2" t="s">
        <v>10335</v>
      </c>
      <c r="C3" s="2" t="s">
        <v>10335</v>
      </c>
      <c r="D3" s="2" t="s">
        <v>10335</v>
      </c>
      <c r="E3" s="2"/>
      <c r="F3" s="2" t="s">
        <v>10335</v>
      </c>
      <c r="G3" s="2"/>
      <c r="H3" s="2"/>
      <c r="I3" s="2" t="s">
        <v>10335</v>
      </c>
      <c r="J3" s="2" t="s">
        <v>10335</v>
      </c>
      <c r="K3" s="2" t="s">
        <v>10335</v>
      </c>
      <c r="L3" t="s">
        <v>10335</v>
      </c>
      <c r="M3" t="s">
        <v>10335</v>
      </c>
      <c r="N3" t="s">
        <v>10335</v>
      </c>
    </row>
    <row r="4" spans="1:14" x14ac:dyDescent="0.25">
      <c r="A4">
        <v>3</v>
      </c>
      <c r="B4" s="2" t="s">
        <v>10335</v>
      </c>
      <c r="C4" s="2" t="s">
        <v>10335</v>
      </c>
      <c r="D4" s="2" t="s">
        <v>10335</v>
      </c>
      <c r="E4" s="2"/>
      <c r="F4" s="2" t="s">
        <v>10335</v>
      </c>
      <c r="G4" s="2"/>
      <c r="H4" s="2"/>
      <c r="I4" s="2" t="s">
        <v>10335</v>
      </c>
      <c r="J4" s="2" t="s">
        <v>10335</v>
      </c>
      <c r="K4" s="2" t="s">
        <v>10335</v>
      </c>
      <c r="L4" t="s">
        <v>10335</v>
      </c>
      <c r="M4" t="s">
        <v>10335</v>
      </c>
      <c r="N4" t="s">
        <v>10335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2020-05-23T17:22:18Z</dcterms:modified>
</coreProperties>
</file>